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576"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55" i="18"/>
  <c r="I54"/>
  <c r="I108"/>
  <c r="I107"/>
  <c r="I105"/>
  <c r="I104"/>
  <c r="I103"/>
  <c r="I102"/>
  <c r="I101"/>
  <c r="I97"/>
  <c r="I96"/>
  <c r="I94"/>
  <c r="I93"/>
  <c r="I92"/>
  <c r="I91"/>
  <c r="I90"/>
  <c r="I89"/>
  <c r="I88"/>
  <c r="I87"/>
  <c r="I86"/>
  <c r="I85"/>
  <c r="I84"/>
  <c r="I83"/>
  <c r="I82"/>
  <c r="I80"/>
  <c r="I79"/>
  <c r="I78"/>
  <c r="I77"/>
  <c r="I76"/>
  <c r="I75"/>
  <c r="I74"/>
  <c r="I73"/>
  <c r="I72"/>
  <c r="I71"/>
  <c r="I70"/>
  <c r="I69"/>
  <c r="I68"/>
  <c r="I67"/>
  <c r="I66"/>
  <c r="I63"/>
  <c r="I62"/>
  <c r="I60"/>
  <c r="I59"/>
  <c r="I58"/>
  <c r="I57"/>
  <c r="I56"/>
  <c r="I51"/>
  <c r="I50"/>
  <c r="I48"/>
  <c r="I47"/>
  <c r="I46"/>
  <c r="I45"/>
  <c r="I44"/>
  <c r="I43"/>
  <c r="I42"/>
  <c r="I40"/>
  <c r="I38"/>
  <c r="I30"/>
  <c r="I29"/>
  <c r="I28"/>
  <c r="I27"/>
  <c r="I21"/>
  <c r="I20"/>
  <c r="I19"/>
  <c r="I18"/>
  <c r="I14"/>
  <c r="I13"/>
  <c r="I12"/>
  <c r="I11"/>
  <c r="I107" i="21"/>
  <c r="I106"/>
  <c r="I104"/>
  <c r="I103"/>
  <c r="I102"/>
  <c r="I101"/>
  <c r="I100"/>
  <c r="I99"/>
  <c r="I98"/>
  <c r="I97"/>
  <c r="I94"/>
  <c r="G92"/>
  <c r="I84"/>
  <c r="I83"/>
  <c r="I82"/>
  <c r="I81"/>
  <c r="I78"/>
  <c r="I72"/>
  <c r="I68"/>
  <c r="I67"/>
  <c r="I66"/>
  <c r="I65"/>
  <c r="I64"/>
  <c r="I63"/>
  <c r="I59"/>
  <c r="I58"/>
  <c r="I87" i="20"/>
  <c r="I86"/>
  <c r="I85"/>
  <c r="I84"/>
  <c r="I83"/>
  <c r="I82"/>
  <c r="I56" i="21"/>
  <c r="I55"/>
  <c r="I54"/>
  <c r="I53"/>
  <c r="I52"/>
  <c r="I51"/>
  <c r="I50"/>
  <c r="I49"/>
  <c r="I48"/>
  <c r="I47"/>
  <c r="I46"/>
  <c r="I43"/>
  <c r="I40"/>
  <c r="I36"/>
  <c r="I35"/>
  <c r="I31"/>
  <c r="I27"/>
  <c r="I25"/>
  <c r="I23"/>
  <c r="I21"/>
  <c r="I20"/>
  <c r="I19"/>
  <c r="I18"/>
  <c r="I15"/>
  <c r="I14"/>
  <c r="I13"/>
  <c r="I12"/>
  <c r="I11"/>
  <c r="I10"/>
  <c r="I6"/>
  <c r="I5"/>
  <c r="I47" i="20"/>
  <c r="I46"/>
  <c r="I45"/>
  <c r="I44"/>
  <c r="I43"/>
  <c r="I42"/>
  <c r="I41"/>
  <c r="I40"/>
  <c r="I37"/>
  <c r="I36"/>
  <c r="I35"/>
  <c r="I34"/>
  <c r="I33"/>
  <c r="I32"/>
  <c r="I29"/>
  <c r="I28"/>
  <c r="I27"/>
  <c r="I26"/>
  <c r="I25"/>
  <c r="I24"/>
  <c r="I23"/>
  <c r="I22"/>
  <c r="I21"/>
  <c r="I18"/>
  <c r="I17"/>
  <c r="I16"/>
  <c r="I15"/>
  <c r="I14"/>
  <c r="I13"/>
  <c r="I12"/>
  <c r="I11"/>
  <c r="I10"/>
  <c r="I9"/>
  <c r="I6"/>
  <c r="I5"/>
  <c r="I107" i="19"/>
  <c r="I105"/>
  <c r="I101"/>
  <c r="I99"/>
  <c r="I98"/>
  <c r="I85"/>
  <c r="I84"/>
  <c r="I83"/>
  <c r="I82"/>
  <c r="I81"/>
  <c r="I80"/>
  <c r="I77"/>
  <c r="I76"/>
  <c r="I75"/>
  <c r="I74"/>
  <c r="I71"/>
  <c r="I70"/>
  <c r="I69"/>
  <c r="I68"/>
  <c r="I67"/>
  <c r="I66"/>
  <c r="I65"/>
  <c r="I61"/>
  <c r="I60"/>
  <c r="I59"/>
  <c r="I58"/>
  <c r="I57"/>
  <c r="I55"/>
  <c r="I54"/>
  <c r="I53"/>
  <c r="I52"/>
  <c r="I51"/>
  <c r="I50"/>
  <c r="I49"/>
  <c r="I48"/>
  <c r="I47"/>
  <c r="I41"/>
  <c r="I40"/>
  <c r="I30"/>
  <c r="I29"/>
  <c r="I27"/>
  <c r="I26"/>
  <c r="I24"/>
  <c r="I22"/>
  <c r="I21"/>
  <c r="I17"/>
  <c r="I16"/>
  <c r="I15"/>
  <c r="I14"/>
  <c r="I13"/>
  <c r="I12"/>
  <c r="I11"/>
  <c r="I10"/>
  <c r="I9"/>
  <c r="I8"/>
  <c r="I7"/>
  <c r="I6"/>
  <c r="I75" i="17"/>
  <c r="I69"/>
  <c r="I67"/>
  <c r="I46"/>
  <c r="I51" i="5"/>
  <c r="I50"/>
  <c r="G48"/>
  <c r="I46"/>
  <c r="I45"/>
  <c r="H12"/>
  <c r="G12"/>
  <c r="G11"/>
  <c r="H11" s="1"/>
  <c r="C2" i="11" l="1"/>
  <c r="E27"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I9"/>
  <c r="H9"/>
  <c r="I8"/>
  <c r="H8"/>
  <c r="H7"/>
  <c r="D11"/>
  <c r="E10"/>
  <c r="E9"/>
  <c r="D10"/>
  <c r="D9"/>
  <c r="E8"/>
  <c r="D8"/>
  <c r="E7"/>
  <c r="D7"/>
  <c r="G8"/>
  <c r="G7"/>
  <c r="I6"/>
  <c r="H6"/>
  <c r="G6" l="1"/>
  <c r="C8"/>
  <c r="C7"/>
  <c r="H165" i="5" l="1"/>
  <c r="G165"/>
  <c r="D167"/>
  <c r="D166"/>
  <c r="C165"/>
  <c r="D167" i="21"/>
  <c r="D166"/>
  <c r="G165"/>
  <c r="C165"/>
  <c r="D167" i="20"/>
  <c r="D166"/>
  <c r="H165"/>
  <c r="C165"/>
  <c r="D167" i="19"/>
  <c r="D166"/>
  <c r="H165"/>
  <c r="G165"/>
  <c r="C165"/>
  <c r="F22" i="11"/>
  <c r="D167" i="18"/>
  <c r="D166"/>
  <c r="H165"/>
  <c r="G165"/>
  <c r="C165"/>
  <c r="F21" i="11"/>
  <c r="F20"/>
  <c r="D167" i="17"/>
  <c r="D166"/>
  <c r="C165"/>
  <c r="F17" i="11"/>
  <c r="I2"/>
  <c r="F2"/>
  <c r="F18" l="1"/>
  <c r="F23"/>
  <c r="F27"/>
  <c r="I165" i="19"/>
  <c r="I165" i="18"/>
  <c r="G12" i="11"/>
  <c r="D12"/>
  <c r="J11"/>
  <c r="F10"/>
  <c r="F9"/>
  <c r="J9"/>
  <c r="F8"/>
  <c r="J8"/>
  <c r="F7"/>
  <c r="F6"/>
  <c r="J6"/>
  <c r="F16"/>
  <c r="C12" l="1"/>
  <c r="I165" i="5"/>
  <c r="H10" i="11" l="1"/>
  <c r="H12" s="1"/>
  <c r="J10" l="1"/>
  <c r="F24"/>
  <c r="I165" i="20"/>
  <c r="G165"/>
  <c r="F25" i="11"/>
  <c r="H165" i="21"/>
  <c r="E11" i="11"/>
  <c r="F11" s="1"/>
  <c r="F12" s="1"/>
  <c r="I165" i="21"/>
  <c r="F26" i="11"/>
  <c r="E12" l="1"/>
  <c r="G165" i="17"/>
  <c r="I165"/>
  <c r="I7" i="11"/>
  <c r="F19"/>
  <c r="F28" s="1"/>
  <c r="I12" l="1"/>
  <c r="J7"/>
  <c r="J12" s="1"/>
  <c r="H165" i="17"/>
</calcChain>
</file>

<file path=xl/sharedStrings.xml><?xml version="1.0" encoding="utf-8"?>
<sst xmlns="http://schemas.openxmlformats.org/spreadsheetml/2006/main" count="2523" uniqueCount="661">
  <si>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</si>
  <si>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</si>
  <si>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</si>
  <si>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</si>
  <si>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</si>
  <si>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</si>
  <si>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</si>
  <si>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</si>
  <si>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</si>
  <si>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</si>
  <si>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</si>
  <si>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</si>
  <si>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</si>
  <si>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</si>
  <si>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</si>
  <si>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</si>
  <si>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</si>
  <si>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</si>
  <si>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</si>
  <si>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</si>
  <si>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</si>
  <si>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</si>
  <si>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</si>
  <si>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</si>
  <si>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</si>
  <si>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</si>
  <si>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</si>
  <si>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</si>
  <si>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</si>
  <si>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</si>
  <si>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</si>
  <si>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</si>
  <si>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</si>
  <si>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</si>
  <si>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</si>
  <si>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</si>
  <si>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</si>
  <si>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</si>
  <si>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</si>
  <si>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</si>
  <si>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</si>
  <si>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</si>
  <si>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</si>
  <si>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</si>
  <si>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</si>
  <si>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</si>
  <si>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</si>
  <si>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</si>
  <si>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</si>
  <si>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</si>
  <si>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</si>
  <si>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</si>
  <si>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</si>
  <si>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</si>
  <si>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</si>
  <si>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</si>
  <si>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</si>
  <si>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</si>
  <si>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</si>
  <si>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</si>
  <si>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</si>
  <si>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</si>
  <si>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</si>
  <si>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</si>
  <si>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</si>
  <si>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</si>
  <si>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</si>
  <si>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</si>
  <si>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</si>
  <si>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</si>
  <si>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</si>
  <si>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</si>
  <si>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AMGURI AWC</t>
  </si>
  <si>
    <t>TUESDAY</t>
  </si>
  <si>
    <t>WEDNESDAY</t>
  </si>
  <si>
    <t>THURSDAY</t>
  </si>
  <si>
    <t>FRIDAY</t>
  </si>
  <si>
    <t>SATURDAY</t>
  </si>
  <si>
    <t>SUNDAY</t>
  </si>
  <si>
    <t>MONDAY</t>
  </si>
  <si>
    <t>HADLAPARA AWC</t>
  </si>
  <si>
    <t>TARAIBARI AWC</t>
  </si>
  <si>
    <t>BHOISKHULI AWC</t>
  </si>
  <si>
    <t>KALYANPUR AWC</t>
  </si>
  <si>
    <t>SARAPARA SC</t>
  </si>
  <si>
    <t>ASSAM</t>
  </si>
  <si>
    <t>GOALPARA</t>
  </si>
  <si>
    <t>AGIA</t>
  </si>
  <si>
    <t>NAZRUL ISLAM BAKHTIAR</t>
  </si>
  <si>
    <t>ssaglpblock@gmail.com</t>
  </si>
  <si>
    <t>NILESWAR RAY, DCPO-BALIJANA ICDS
KALYANI TALUKDAR, CDPO-KHATMUJA ICDS</t>
  </si>
  <si>
    <t>9435021562, 9854006952</t>
  </si>
  <si>
    <t>nileswar.ray@gmail.com, kharmuzaicds@gmail.com</t>
  </si>
  <si>
    <t>bjshrm@gmail.com</t>
  </si>
  <si>
    <t>jeni87akh@yahoo.com</t>
  </si>
  <si>
    <t>gm4521@gmail.com</t>
  </si>
  <si>
    <t>RUSTAM ALI AHMED</t>
  </si>
  <si>
    <t>MAMANI BALA DAS</t>
  </si>
  <si>
    <t>DR. GOLAM MOSTAFA</t>
  </si>
  <si>
    <t>DR. JENIFA AK. DEWAN</t>
  </si>
  <si>
    <t>DR. RANTUMANI KAKATI</t>
  </si>
  <si>
    <t>YEAHIA KHAN</t>
  </si>
  <si>
    <t>CHAYANIKA DEVI</t>
  </si>
  <si>
    <t>8761026264/ bpa.agia.goalpara@gail.com</t>
  </si>
  <si>
    <t>031100101</t>
  </si>
  <si>
    <t>031100102</t>
  </si>
  <si>
    <t>MICRO PLAN FORMAT
NATIONAL HEALTH MISSION-Rashtriya Bal Swasthya Karyakram (RBSK)
ACTION  PLAN OF YEAR - 2018-19</t>
  </si>
  <si>
    <t>HAZUARCHAR PT-I(SOUTH) LPS</t>
  </si>
  <si>
    <t>HOZUAR CHAR PT-I LP</t>
  </si>
  <si>
    <t>KHAN KHOWA BHASANIPARA LP.</t>
  </si>
  <si>
    <t>KHANKHOWA CHAR MEM</t>
  </si>
  <si>
    <t>707 NO BIRSING PARA LP.</t>
  </si>
  <si>
    <t>KHAN KHOWA CHAR LP.</t>
  </si>
  <si>
    <t>964 NO. SHADER ALGA MOTIHAR</t>
  </si>
  <si>
    <t>18030428801</t>
  </si>
  <si>
    <t>18030420601</t>
  </si>
  <si>
    <t>18030422701</t>
  </si>
  <si>
    <t>18030414902</t>
  </si>
  <si>
    <t>18030403401</t>
  </si>
  <si>
    <t>18030403202</t>
  </si>
  <si>
    <t>18030405201</t>
  </si>
  <si>
    <t>JARIKUNTI LP.</t>
  </si>
  <si>
    <t>ULLUPARA(GARO) LPS</t>
  </si>
  <si>
    <t>18030417003</t>
  </si>
  <si>
    <t>18030414803</t>
  </si>
  <si>
    <t>CHIGISIM AWC</t>
  </si>
  <si>
    <t>CHIGISIM LP.</t>
  </si>
  <si>
    <t>KACHARI PARA LP.</t>
  </si>
  <si>
    <t>18030400103</t>
  </si>
  <si>
    <t>18030418302</t>
  </si>
  <si>
    <t>NALANGAPAHAR SC</t>
  </si>
  <si>
    <t>ROKHAPARA</t>
  </si>
  <si>
    <t>KALYANPUR NAYAPARA AWC</t>
  </si>
  <si>
    <t>BAPUJINAGAR</t>
  </si>
  <si>
    <t>MILAN NAGAR SANTIPUR AWC</t>
  </si>
  <si>
    <t>BHALUKDUBI BARPAHAR AWC</t>
  </si>
  <si>
    <t>SHINGIMARI LP.</t>
  </si>
  <si>
    <t>KHARMUJA MPHC</t>
  </si>
  <si>
    <t>HARIPUR KARAIKHOWA AWC</t>
  </si>
  <si>
    <t>MADHYA MAKRI AWC</t>
  </si>
  <si>
    <t>MAKRI AWC</t>
  </si>
  <si>
    <t>TARAIBARI NAYAPARA AWC</t>
  </si>
  <si>
    <t>DAKURBHITA AWC</t>
  </si>
  <si>
    <t>UPPER CHOTIPARA AWC</t>
  </si>
  <si>
    <t>RAKHALDUBI EAST AWC</t>
  </si>
  <si>
    <t>JAYPUR BAZAR AWC</t>
  </si>
  <si>
    <t>RAKHALDUBI MAJERPARA AWC</t>
  </si>
  <si>
    <t>BAIDA AWC</t>
  </si>
  <si>
    <t>KASUMARI GAROPARA AWC</t>
  </si>
  <si>
    <t>CHATAMARI AWC</t>
  </si>
  <si>
    <t>TARANTI AWC</t>
  </si>
  <si>
    <t>RAKHALDUBI CHAR LPS</t>
  </si>
  <si>
    <t>MAKRI</t>
  </si>
  <si>
    <t>JOYPUR BAZAR LPS</t>
  </si>
  <si>
    <t>NOLONGA LPS</t>
  </si>
  <si>
    <t>RAKHALDUBI (A) AWC</t>
  </si>
  <si>
    <t>KASIKHAGRA MES</t>
  </si>
  <si>
    <t>TIAPARA LPS</t>
  </si>
  <si>
    <t>DARANI NAMAPARA AWC</t>
  </si>
  <si>
    <t>CHAHARI AWC</t>
  </si>
  <si>
    <t>DARANI UJANPARA AWC</t>
  </si>
  <si>
    <t>KAMARPARA AWC</t>
  </si>
  <si>
    <t>BAMUNGHOPA AWC</t>
  </si>
  <si>
    <t>GHENGAMARI AWC</t>
  </si>
  <si>
    <t>DARIDURI UJANPARA AWC</t>
  </si>
  <si>
    <t>CHATRAPUR AWC</t>
  </si>
  <si>
    <t>SARAPARA AWC</t>
  </si>
  <si>
    <t>HALUAPARA AWC</t>
  </si>
  <si>
    <t>GORAIMARI AWC</t>
  </si>
  <si>
    <t>RAKHALDUBI AWC</t>
  </si>
  <si>
    <t>CAMPARA AWC</t>
  </si>
  <si>
    <t>SINGIMARI AWC</t>
  </si>
  <si>
    <t>JUNKAIPARA AWC</t>
  </si>
  <si>
    <t>SONAHARA AWC</t>
  </si>
  <si>
    <t>TIAPARA BAZAR MES</t>
  </si>
  <si>
    <t>TIAPARA WEST LPS</t>
  </si>
  <si>
    <t>SOPATOLA AWC</t>
  </si>
  <si>
    <t>SONER CHALA GIRLS LPS</t>
  </si>
  <si>
    <t>MATIA GAROPARA AWC</t>
  </si>
  <si>
    <t>LALKURA PUB AWC</t>
  </si>
  <si>
    <t>KHANKHOWA CHARPARA AWC</t>
  </si>
  <si>
    <t>RAKHALDUBI NAYAPARA AWC</t>
  </si>
  <si>
    <t>BANGALJHAR DESIPARA AWC</t>
  </si>
  <si>
    <t>BANGALJHAR WEST AWC</t>
  </si>
  <si>
    <t>CHAKLA (A) AWC</t>
  </si>
  <si>
    <t>CHAKLA AWC</t>
  </si>
  <si>
    <t>DHUMBANDHA AWC</t>
  </si>
  <si>
    <t>BANGALJHAR AWC</t>
  </si>
  <si>
    <t>DOSORA AMBARI AWC</t>
  </si>
  <si>
    <t>KODALKATI AWC</t>
  </si>
  <si>
    <t>MURALIJHAR AWC</t>
  </si>
  <si>
    <t>NARENGABARI AWC</t>
  </si>
  <si>
    <t>NARENGABARI (B) AWC</t>
  </si>
  <si>
    <t>CHINABARI AWC</t>
  </si>
  <si>
    <t>LALKURA AWC</t>
  </si>
  <si>
    <t>CHAKLA MEM</t>
  </si>
  <si>
    <t>PESKARPARA AWC</t>
  </si>
  <si>
    <t>KONACHIPARA AWC</t>
  </si>
  <si>
    <t>DARANI LPS</t>
  </si>
  <si>
    <t>UJANPARA AWC</t>
  </si>
  <si>
    <t>LALKURA MODEL MES</t>
  </si>
  <si>
    <t>CHENGMARI AWC</t>
  </si>
  <si>
    <t>BENGKANDA AWC</t>
  </si>
  <si>
    <t>BARJULI AWC</t>
  </si>
  <si>
    <t>RAMPUR AWC</t>
  </si>
  <si>
    <t>DARIDURI NAMAPARA AWC</t>
  </si>
  <si>
    <t>KHASIKHAGRA AWC</t>
  </si>
  <si>
    <t>SINGIMARI (A) AWC</t>
  </si>
  <si>
    <t>KHARMUJA CHARPARA AWC</t>
  </si>
  <si>
    <t>NAGARPUR LPS</t>
  </si>
  <si>
    <t>SONAHARA PUB AWC</t>
  </si>
  <si>
    <t>SONAHARA PT-II AWC</t>
  </si>
  <si>
    <t>BARDAMAL</t>
  </si>
  <si>
    <t>BAIDA PT-II AWC</t>
  </si>
  <si>
    <t>18030409102</t>
  </si>
  <si>
    <t>RAKHALDUBI GIRLS M.V.</t>
  </si>
  <si>
    <t>18030409101</t>
  </si>
  <si>
    <t>DOSARA AMBARI LP.</t>
  </si>
  <si>
    <t>18030409104</t>
  </si>
  <si>
    <t>DOSRA AMBARI ME MADRASSA</t>
  </si>
  <si>
    <t>18030409501</t>
  </si>
  <si>
    <t>18030409503</t>
  </si>
  <si>
    <t>972 NO KADALKATI LP.</t>
  </si>
  <si>
    <t>18030409504</t>
  </si>
  <si>
    <t>KALYANPUR JANATA LP.</t>
  </si>
  <si>
    <t>18030409505</t>
  </si>
  <si>
    <t>PUB KALYANPUR LP.</t>
  </si>
  <si>
    <t>18030409507</t>
  </si>
  <si>
    <t>KODALKATI ME MADRASSA</t>
  </si>
  <si>
    <t>18030409511</t>
  </si>
  <si>
    <t>KALYANPUR ARABIC COLLEGE</t>
  </si>
  <si>
    <t>18030400502</t>
  </si>
  <si>
    <t>KONACHIPARA LP.</t>
  </si>
  <si>
    <t>18030428701</t>
  </si>
  <si>
    <t>PACHIM KONGKAIRPARA LPS</t>
  </si>
  <si>
    <t>18030400505</t>
  </si>
  <si>
    <t>AMBARI KADOTIKA MV.</t>
  </si>
  <si>
    <t>18030410202</t>
  </si>
  <si>
    <t>KATLITARI GIRLS MEM</t>
  </si>
  <si>
    <t>18030410203</t>
  </si>
  <si>
    <t>KATLITARI KALZANIPARA LPS</t>
  </si>
  <si>
    <t>18030400520</t>
  </si>
  <si>
    <t>AMBARI TINIALI BAZAR HIGH SCHOOL</t>
  </si>
  <si>
    <t>18030410201</t>
  </si>
  <si>
    <t>18030400518</t>
  </si>
  <si>
    <t>AMBARI BAZAR HIGH SCHOOL</t>
  </si>
  <si>
    <t>18030400501</t>
  </si>
  <si>
    <t>AMBARI SISHU PATHSALA LP.</t>
  </si>
  <si>
    <t>18030417103</t>
  </si>
  <si>
    <t>BAGUAN JR. BASIC</t>
  </si>
  <si>
    <t>18030417102</t>
  </si>
  <si>
    <t>HALDI BARI LP.</t>
  </si>
  <si>
    <t>18030414203</t>
  </si>
  <si>
    <t>BAGUAN H.S.SCHOOL</t>
  </si>
  <si>
    <t>18030414208</t>
  </si>
  <si>
    <t>BAGUAN GIRLS HIGH SCHOOL</t>
  </si>
  <si>
    <t>18030407202</t>
  </si>
  <si>
    <t>CHATAMARI ME MADRASSA</t>
  </si>
  <si>
    <t>18030407201</t>
  </si>
  <si>
    <t>18030414201</t>
  </si>
  <si>
    <t>18030414205</t>
  </si>
  <si>
    <t>NARANGABARI MES</t>
  </si>
  <si>
    <t>18030417101</t>
  </si>
  <si>
    <t>18030413701</t>
  </si>
  <si>
    <t>MURALIJHAR MV.</t>
  </si>
  <si>
    <t>18030405902</t>
  </si>
  <si>
    <t>965 NO MOTILAL PARA LP.</t>
  </si>
  <si>
    <t>18030405903</t>
  </si>
  <si>
    <t>MOTILAL MES</t>
  </si>
  <si>
    <t>18030415201</t>
  </si>
  <si>
    <t>18030405908</t>
  </si>
  <si>
    <t>MOTILALPARA SR.MADRASSA</t>
  </si>
  <si>
    <t>18030415202</t>
  </si>
  <si>
    <t>DAKHIN PALASBARI LPS</t>
  </si>
  <si>
    <t>18030405901</t>
  </si>
  <si>
    <t>DARIRPAR LP.</t>
  </si>
  <si>
    <t>18030415101</t>
  </si>
  <si>
    <t>PAKHIRITARI LP.</t>
  </si>
  <si>
    <t>18030415206</t>
  </si>
  <si>
    <t>HUSSAINIA HIGH MADRSSA</t>
  </si>
  <si>
    <t>18030404001</t>
  </si>
  <si>
    <t>18030402202</t>
  </si>
  <si>
    <t>18030426401</t>
  </si>
  <si>
    <t>DEMPEK RABHA MEMEORIAL LP</t>
  </si>
  <si>
    <t>18030402802</t>
  </si>
  <si>
    <t>ALOKZAR LPS</t>
  </si>
  <si>
    <t>18030402204</t>
  </si>
  <si>
    <t>DARANI NAMAPARA LPS</t>
  </si>
  <si>
    <t>18030426301</t>
  </si>
  <si>
    <t>NOLONGA PAHAR LPS</t>
  </si>
  <si>
    <t>18030416301</t>
  </si>
  <si>
    <t>18030416303</t>
  </si>
  <si>
    <t>BORBAKHRA LPS</t>
  </si>
  <si>
    <t>18030417201</t>
  </si>
  <si>
    <t>18030417202</t>
  </si>
  <si>
    <t>DOBAKRA LPS</t>
  </si>
  <si>
    <t>18030402904</t>
  </si>
  <si>
    <t>18030427901</t>
  </si>
  <si>
    <t>ARABANDHA LPS</t>
  </si>
  <si>
    <t>18030422402</t>
  </si>
  <si>
    <t>18030401601</t>
  </si>
  <si>
    <t>18030401603</t>
  </si>
  <si>
    <t>PROGOTIPUR BAPUJI LP.</t>
  </si>
  <si>
    <t>18030401604</t>
  </si>
  <si>
    <t>KHARIKATA LP.</t>
  </si>
  <si>
    <t>18030422403</t>
  </si>
  <si>
    <t>MANIPARA LP.</t>
  </si>
  <si>
    <t>18030401605</t>
  </si>
  <si>
    <t>BANGALJHAR DESHIPARA</t>
  </si>
  <si>
    <t>18030406701</t>
  </si>
  <si>
    <t>DHUMBANDHA LP.</t>
  </si>
  <si>
    <t>18030406703</t>
  </si>
  <si>
    <t>PUB DHUMBANDHA LPS</t>
  </si>
  <si>
    <t>18030401610</t>
  </si>
  <si>
    <t>BANGAL JHAR HIGH MADRSSA</t>
  </si>
  <si>
    <t>18030422411</t>
  </si>
  <si>
    <t>BASHBARI HIGH SCHOOL</t>
  </si>
  <si>
    <t>18030403501</t>
  </si>
  <si>
    <t>18030403402</t>
  </si>
  <si>
    <t>UTTAR CHARPURBAPARA LPS</t>
  </si>
  <si>
    <t>18030410102</t>
  </si>
  <si>
    <t>SADER ALGA MOTIHARIPARA LPS</t>
  </si>
  <si>
    <t>18030414102</t>
  </si>
  <si>
    <t>NOLONGA RESERVE LP.</t>
  </si>
  <si>
    <t>18030414103</t>
  </si>
  <si>
    <t>SARKARPARA  LPS.</t>
  </si>
  <si>
    <t>18030414104</t>
  </si>
  <si>
    <t>18030414105</t>
  </si>
  <si>
    <t>NOLONGA PAHARTOLI RAVAPARA LPS</t>
  </si>
  <si>
    <t>18030417704</t>
  </si>
  <si>
    <t>NALANGA UZANPARA L.P</t>
  </si>
  <si>
    <t>18030414101</t>
  </si>
  <si>
    <t>NOLONGA PAHARTOLI LP.</t>
  </si>
  <si>
    <t>18030414414</t>
  </si>
  <si>
    <t>THEPKAI PAHARTOLI NAYAPARA LPS</t>
  </si>
  <si>
    <t>18030414403</t>
  </si>
  <si>
    <t>JOYPUR PURBA PARA LP.</t>
  </si>
  <si>
    <t>18030414407</t>
  </si>
  <si>
    <t>NOLONGA ME MADRASSA</t>
  </si>
  <si>
    <t>18030414410</t>
  </si>
  <si>
    <t>18030414406</t>
  </si>
  <si>
    <t>JOYPUR J.B.S</t>
  </si>
  <si>
    <t>18030414401</t>
  </si>
  <si>
    <t>NOLONGA MAJERPARA LP.</t>
  </si>
  <si>
    <t>18030414408</t>
  </si>
  <si>
    <t>NALONGA (B) LPS.</t>
  </si>
  <si>
    <t>18030417708</t>
  </si>
  <si>
    <t>SL COLLEGIATE HIGH SCHOOL</t>
  </si>
  <si>
    <t>18030417706</t>
  </si>
  <si>
    <t>DOSORA SIMLABARI LPS</t>
  </si>
  <si>
    <t>18030417701</t>
  </si>
  <si>
    <t>SIMLABARI LP.</t>
  </si>
  <si>
    <t>18030417705</t>
  </si>
  <si>
    <t>THEPKAI SIMLABARI LP.</t>
  </si>
  <si>
    <t>18030418503</t>
  </si>
  <si>
    <t>THEPKAI PAHARTOLI LPS</t>
  </si>
  <si>
    <t>18030414405</t>
  </si>
  <si>
    <t>JHUNKAIPARA LP.</t>
  </si>
  <si>
    <t>18030418502</t>
  </si>
  <si>
    <t>SOPATALA LP.</t>
  </si>
  <si>
    <t>18030418501</t>
  </si>
  <si>
    <t>THEPKAI LP.</t>
  </si>
  <si>
    <t>18030417702</t>
  </si>
  <si>
    <t>18030416007</t>
  </si>
  <si>
    <t>18030416002</t>
  </si>
  <si>
    <t>RAM HARIR CHAR MVS</t>
  </si>
  <si>
    <t>18030418707</t>
  </si>
  <si>
    <t>18030418704</t>
  </si>
  <si>
    <t>18030418701</t>
  </si>
  <si>
    <t>TIAPARA BAZAR LP.</t>
  </si>
  <si>
    <t>18030416004</t>
  </si>
  <si>
    <t>18030416003</t>
  </si>
  <si>
    <t>RAMHARIR CHAR LPS</t>
  </si>
  <si>
    <t>18030416006</t>
  </si>
  <si>
    <t>RAMHARIR CHAR JAMADARPARA LPS</t>
  </si>
  <si>
    <t>18030418702</t>
  </si>
  <si>
    <t>18030416005</t>
  </si>
  <si>
    <t>ROWKHOWA PARA LPS</t>
  </si>
  <si>
    <t>18030420604</t>
  </si>
  <si>
    <t>HOZWA CHAR HIGH SCHOOL</t>
  </si>
  <si>
    <t>18030418708</t>
  </si>
  <si>
    <t>18030416102</t>
  </si>
  <si>
    <t>RAMHARIR CHAR CHARPARA LPS</t>
  </si>
  <si>
    <t>18030409404</t>
  </si>
  <si>
    <t>KALADANGA BORORCHAR LPS</t>
  </si>
  <si>
    <t>18030409402</t>
  </si>
  <si>
    <t>KALADANGA BOROR CHAR LP.</t>
  </si>
  <si>
    <t>18030421202</t>
  </si>
  <si>
    <t>HOZUAR CHAR PT-III LPS</t>
  </si>
  <si>
    <t>18030428802</t>
  </si>
  <si>
    <t>HOZUAR CHAR III LPS</t>
  </si>
  <si>
    <t>18030418703</t>
  </si>
  <si>
    <t>TIAPARA SONERCHALA L.PS</t>
  </si>
  <si>
    <t>18030418705</t>
  </si>
  <si>
    <t>TIAPARA SONERCHALA(SOUTH) LPS</t>
  </si>
  <si>
    <t>18030418706</t>
  </si>
  <si>
    <t>18030415801</t>
  </si>
  <si>
    <t>RAKHALDUBI GANDHI MEMORIAL LPS</t>
  </si>
  <si>
    <t>18030415805</t>
  </si>
  <si>
    <t>18030415803</t>
  </si>
  <si>
    <t>SOUTH RAKHALDUBI BOYS MEM</t>
  </si>
  <si>
    <t>18030415802</t>
  </si>
  <si>
    <t>RAKHALDUBI HIGH MADRASSA</t>
  </si>
  <si>
    <t>18030415804</t>
  </si>
  <si>
    <t>RAKHAL DUBI  ROWMARI JBS</t>
  </si>
  <si>
    <t>18030421801</t>
  </si>
  <si>
    <t>JAYPUR BAZER GIRLS' MES</t>
  </si>
  <si>
    <t>18030421402</t>
  </si>
  <si>
    <t>TAPARVITA EAST LPS</t>
  </si>
  <si>
    <t>18030421401</t>
  </si>
  <si>
    <t>TAPARVITA LP.</t>
  </si>
  <si>
    <t>18030421301</t>
  </si>
  <si>
    <t>BALARVITA LP.</t>
  </si>
  <si>
    <t>18030427101</t>
  </si>
  <si>
    <t>KHOTEATARI CHAR LPS</t>
  </si>
  <si>
    <t>18030421105</t>
  </si>
  <si>
    <t>ABRARVITA  PURBOPARA LPS</t>
  </si>
  <si>
    <t>18030421102</t>
  </si>
  <si>
    <t>ABRARVITA  SOUTH LPS</t>
  </si>
  <si>
    <t>18030421101</t>
  </si>
  <si>
    <t>ABRARVITA LP.</t>
  </si>
  <si>
    <t>CHUTKI</t>
  </si>
  <si>
    <t>ROWMARI</t>
  </si>
  <si>
    <t>DARANI NAMARARA AWC</t>
  </si>
  <si>
    <t>SILDANGA AWC</t>
  </si>
  <si>
    <t>KATHALGURI AWC</t>
  </si>
  <si>
    <t>BHAISKHULI GAROPARA AWC</t>
  </si>
  <si>
    <t>NAMAPARA</t>
  </si>
  <si>
    <t>TILAPARA</t>
  </si>
  <si>
    <t>NIZBARBHITA AWC</t>
  </si>
  <si>
    <t>CHATRAPUR GAROPARA AWC</t>
  </si>
  <si>
    <t>MURALIJHAR A AWC</t>
  </si>
  <si>
    <t>NARENGABARI MAJERPARA (MINI) AWC</t>
  </si>
  <si>
    <t>NARENGABARI (A)</t>
  </si>
  <si>
    <t>SABAJI BAGUAN</t>
  </si>
  <si>
    <t>GAROBHATKHOWA MUSHLIMPARA AWC</t>
  </si>
  <si>
    <t>GAROBHATKHOWA MUSHLIMPARA (A) AWC</t>
  </si>
  <si>
    <t>GAROBHATKHOWA</t>
  </si>
  <si>
    <t>NACHANIPARA NINI AWC</t>
  </si>
  <si>
    <t>CHOTOBOROBAGUAN AWC</t>
  </si>
  <si>
    <t>ARABANDHA AWC</t>
  </si>
  <si>
    <t>MATILALPARA AWC</t>
  </si>
  <si>
    <t>MATILALPARA (KA) AWC</t>
  </si>
  <si>
    <t>PAKHIRITARI AWC</t>
  </si>
  <si>
    <t>BASBARI AWC</t>
  </si>
  <si>
    <t>DHUMBANDHA WEST AWC</t>
  </si>
  <si>
    <t>DHUMBHANDHA (A) MINI AWC</t>
  </si>
  <si>
    <t>BANGALJHAR PRAGATIPUR AWC</t>
  </si>
  <si>
    <t>DAKHIN KATLAMARI AWC</t>
  </si>
  <si>
    <t>UTTAR KATLAMARI AWC</t>
  </si>
  <si>
    <t>MOTHAURIPARA AWC</t>
  </si>
  <si>
    <t>KHANKHOWACHAR UTTAR</t>
  </si>
  <si>
    <t>SADERALGA AWC</t>
  </si>
  <si>
    <t>BIRSINGPARA PT-II AWC</t>
  </si>
  <si>
    <t>DAKHIN KATLAMARI PT-II (NATUNBASTI) AWC</t>
  </si>
  <si>
    <t>BIRSINGPARA AWC</t>
  </si>
  <si>
    <t>BIRSINGPARA PT-I AWC</t>
  </si>
  <si>
    <t>KHANKHOWA PT-I &amp; PT-II</t>
  </si>
  <si>
    <t>NOONKHOWA PT-II DAKHIN</t>
  </si>
  <si>
    <t>NOONKHOWA PT-II</t>
  </si>
  <si>
    <t>BHASANIPARA PT-II AWC</t>
  </si>
  <si>
    <t>NOONKHOWA PT-I</t>
  </si>
  <si>
    <t>NOONKHOWA PT-A (MINI) AWC</t>
  </si>
  <si>
    <t>HELENGACHAR RIVERBLOCK-III</t>
  </si>
  <si>
    <t>BHASANIPARA PT-I AWC</t>
  </si>
  <si>
    <t>SATKATA AWC</t>
  </si>
  <si>
    <t>SOPATOLABILPARA AWC</t>
  </si>
  <si>
    <t>SARKARPARA (A) AWC</t>
  </si>
  <si>
    <t>SARKARPARA AWC</t>
  </si>
  <si>
    <t>RAM. H. KATLAMARI AWC</t>
  </si>
  <si>
    <t>PURNANAGAR PACHIM AWC</t>
  </si>
  <si>
    <t>KHARMUJA BHANGAPARA (M) AWC</t>
  </si>
  <si>
    <t>KHARMUJA SARAKPARA (M) AWC</t>
  </si>
  <si>
    <t>KATLAMARI BILLPARA AWC</t>
  </si>
  <si>
    <t>KATLAMARI AWC</t>
  </si>
  <si>
    <t>NAKALIAPARA UTTAR AWC</t>
  </si>
  <si>
    <t>NAKALIAPARA UTTAR (A) AWC</t>
  </si>
  <si>
    <t>R. NAKALIAPARA AWC</t>
  </si>
  <si>
    <t>R. AMRITKANDI AWC</t>
  </si>
  <si>
    <t>RAMHARICHAR. DAKHIN AWC</t>
  </si>
  <si>
    <t>RAMHARICHAR KHASPARA AWC</t>
  </si>
  <si>
    <t>KHASPARA</t>
  </si>
  <si>
    <t>RAMHARICHA CHARPARA AWC</t>
  </si>
  <si>
    <t>RAMHARICHAR NATUNBASTI (A) AWC</t>
  </si>
  <si>
    <t>RAMHARICHAR PT-II EAST AWC</t>
  </si>
  <si>
    <t>RAMHARICHAR PT-III EAST AWC</t>
  </si>
  <si>
    <t>TIAPARA PT-I</t>
  </si>
  <si>
    <t>RAWKHOWAPARA (A) AWC</t>
  </si>
  <si>
    <t>RAWKHOWAPARA AWC</t>
  </si>
  <si>
    <t>TIAPARA NATUNBASTI</t>
  </si>
  <si>
    <t>TIAPARA UTTAR DAKHIN AWC</t>
  </si>
  <si>
    <t>TIAPARA MIDDLE AWC</t>
  </si>
  <si>
    <t>TIAPARA UTTAR DAKHIN (A)AWC</t>
  </si>
  <si>
    <t>TIAPARA PT- II  AWC</t>
  </si>
  <si>
    <t>KALADANGA CHAR AWC</t>
  </si>
  <si>
    <t>TIAPARA DAKHIN MINI AWC</t>
  </si>
  <si>
    <t>KALADANGA CHAR PACHIM AWC</t>
  </si>
  <si>
    <t>KALADANGA HAZUACHAR AWC</t>
  </si>
  <si>
    <t>HAZUACHAR PT-III</t>
  </si>
  <si>
    <t>HAZUACHAR PT-II AWC</t>
  </si>
  <si>
    <t>HAZUACHAR PT-I&amp; PT-II AWC</t>
  </si>
  <si>
    <t>JOYPUR SUTARKANDA AWC</t>
  </si>
  <si>
    <t>ROWMARI HAZIPARA AWC</t>
  </si>
  <si>
    <t>RAKHALDUBI UTTAR</t>
  </si>
  <si>
    <t>RAKHALDUBI CHARCAWC</t>
  </si>
  <si>
    <t>RAKHALDUBI MADHYA (A) MINI</t>
  </si>
  <si>
    <t>ABRARBHITA PURBAPARA AWC</t>
  </si>
  <si>
    <t>KHOTETARY</t>
  </si>
  <si>
    <t>BALARBHITA MADHYA AWC</t>
  </si>
  <si>
    <t>ABRARBHITA MADHYA AWC</t>
  </si>
  <si>
    <t>BALARBHITA AWC</t>
  </si>
  <si>
    <t>TAPORBHITA AWC</t>
  </si>
  <si>
    <t>ABRARBHITA WEST</t>
  </si>
  <si>
    <t>LATIMA (MINI) AWC</t>
  </si>
  <si>
    <t>KALLYANPUR PACHIM AWC</t>
  </si>
  <si>
    <t>KALLYANPUR PT-I AWC</t>
  </si>
  <si>
    <t>KALLYANPUR MADHYA MINI AWC</t>
  </si>
  <si>
    <t>KALLYANPUR (A) NINI AWC</t>
  </si>
  <si>
    <t>KALLYANPUR PT-II AWC</t>
  </si>
  <si>
    <t>KODALKATI KONGKAI PACHIMPAR AWC</t>
  </si>
  <si>
    <t>KALLYANPUR PUB AWC</t>
  </si>
  <si>
    <t>SARAPARA</t>
  </si>
  <si>
    <t>DARANI</t>
  </si>
  <si>
    <t>NALANGA PAHAR</t>
  </si>
  <si>
    <t>RAMPUR</t>
  </si>
  <si>
    <t>DARIDURI</t>
  </si>
  <si>
    <t>BARBHITA</t>
  </si>
  <si>
    <t>MAKRI SC</t>
  </si>
  <si>
    <t>TITAPARA SC</t>
  </si>
  <si>
    <t>BAGUAN SD</t>
  </si>
  <si>
    <t>PESKARPARA SC</t>
  </si>
  <si>
    <t>CHATAMARI SC</t>
  </si>
  <si>
    <t>CHINABARI SC</t>
  </si>
  <si>
    <t>BASBARI SC</t>
  </si>
  <si>
    <t>BANGALJHAR SC</t>
  </si>
  <si>
    <t>AMBARIBAZAR MODEL HOSPITAL</t>
  </si>
  <si>
    <t>JAYPUR MPHC</t>
  </si>
  <si>
    <t>RAMHARICHAR</t>
  </si>
  <si>
    <t>TIAPARA SC</t>
  </si>
  <si>
    <t>RAKHALDUBI SC</t>
  </si>
  <si>
    <t>R</t>
  </si>
  <si>
    <t>NOLONGA SC</t>
  </si>
  <si>
    <t>THEPKAI SC</t>
  </si>
  <si>
    <t>SIMLABARRI</t>
  </si>
  <si>
    <t>RAMHARICHAR JAMADARPARA AWC</t>
  </si>
  <si>
    <t>RAMHARICHAR PT-III WEST AWC</t>
  </si>
  <si>
    <t>OCT'18</t>
  </si>
  <si>
    <t>404 NO. KALYANPUR LP.</t>
  </si>
  <si>
    <t>682 NO. MAJERALGA BHATIPARA LP</t>
  </si>
  <si>
    <t>461 NO. KATLITARI LP.</t>
  </si>
  <si>
    <t>JAYPUR AWC</t>
  </si>
  <si>
    <t>NOV'18</t>
  </si>
  <si>
    <t>1016 NO. NARANGABARI LP.</t>
  </si>
  <si>
    <t>427 NO. CHATAMARI LP</t>
  </si>
  <si>
    <t>524 BAGUAN GIRLS LP.</t>
  </si>
  <si>
    <t>482 NO PALASBARI LP.</t>
  </si>
  <si>
    <t>GURUNANAK'S BIRTHDAY</t>
  </si>
  <si>
    <t>LACHIT DIVASH</t>
  </si>
  <si>
    <t>401 NO. BANGALJHAR LP.</t>
  </si>
  <si>
    <t>JAYPUR KALIPARA AWC</t>
  </si>
  <si>
    <t>JAYPUR PURBAPARA AWC</t>
  </si>
  <si>
    <t>DEC'18</t>
  </si>
  <si>
    <t>203 SARAPARA MATIA LP.</t>
  </si>
  <si>
    <t>216 NO RAMPUR L.P.</t>
  </si>
  <si>
    <t>233 NO (C) CHAHARI LP.</t>
  </si>
  <si>
    <t>UZANPARA AWC</t>
  </si>
  <si>
    <t>711 NO KAKUAPARA LPS.</t>
  </si>
  <si>
    <t>BORDAMAL AWC</t>
  </si>
  <si>
    <t>RAMHARICHA RASHIKPUR AWC</t>
  </si>
  <si>
    <t>RAMHARICHA NATUNBASTI</t>
  </si>
  <si>
    <t>RAMPUR SC</t>
  </si>
  <si>
    <t>DARANI SC</t>
  </si>
  <si>
    <t>BORDAMAL SD</t>
  </si>
  <si>
    <t>DARANI UZANPARA AWC</t>
  </si>
  <si>
    <t>BORJULI AWC</t>
  </si>
  <si>
    <t>BANGALPARA (MINI)AWC</t>
  </si>
  <si>
    <t>MATIA MAJERBORI MINI AWC</t>
  </si>
  <si>
    <t>MATIAMAJERBORI AWC</t>
  </si>
  <si>
    <t>BHOISKHULI GAROPARA AWC</t>
  </si>
  <si>
    <t>TIAPARA SHISU BIDHYALAY</t>
  </si>
  <si>
    <t>FEB'19</t>
  </si>
  <si>
    <t>DARAKONA AWC</t>
  </si>
  <si>
    <t>DARAKONA LP.</t>
  </si>
  <si>
    <t>18030405501</t>
  </si>
  <si>
    <t>DAWAGURI LP.</t>
  </si>
  <si>
    <t>18030400104</t>
  </si>
  <si>
    <t>HARIKONA L.P</t>
  </si>
  <si>
    <t>18030408201</t>
  </si>
  <si>
    <t>18030418003</t>
  </si>
  <si>
    <t>LOWER KASIKAGRA LP.</t>
  </si>
  <si>
    <t>18030412501</t>
  </si>
  <si>
    <t>AMJONGA PT-II AWC</t>
  </si>
  <si>
    <t>AMJONGA PT-I AWC</t>
  </si>
  <si>
    <t>GAROMARA NIMNA BUNIADI</t>
  </si>
  <si>
    <t>18030407401</t>
  </si>
  <si>
    <t>SHARAK PARA LP.</t>
  </si>
  <si>
    <t>18030417401</t>
  </si>
  <si>
    <t>NIBARI TEKELIPARA AWC</t>
  </si>
  <si>
    <t>TEKLIPARA L.P.</t>
  </si>
  <si>
    <t>18030422901</t>
  </si>
  <si>
    <t>UPPER KASIHAGRA LP.</t>
  </si>
  <si>
    <t>KUKURKATA AWC</t>
  </si>
  <si>
    <t>RONGDAN (A) AWC</t>
  </si>
  <si>
    <t>RONGDAN (B) AWC</t>
  </si>
  <si>
    <t>KHONGKHAL AWC</t>
  </si>
  <si>
    <t>BENGAGURI (MINI) AWC</t>
  </si>
  <si>
    <t>MESELKHOWA AWC</t>
  </si>
  <si>
    <t>KASUMARI RABHAPARA AWC</t>
  </si>
  <si>
    <t>MEGHADAM SC</t>
  </si>
  <si>
    <t>MESELKHOWA</t>
  </si>
  <si>
    <t>MESELKHOWA (A)</t>
  </si>
  <si>
    <t>MESELKHOWA (B)</t>
  </si>
  <si>
    <t>KHASIKHAGRA SC</t>
  </si>
  <si>
    <t>CHOTIPARA SC</t>
  </si>
  <si>
    <t>KUKURKATASC</t>
  </si>
  <si>
    <t>MAR'19</t>
  </si>
  <si>
    <t>January'19</t>
  </si>
  <si>
    <t>DR. FIROZ AHMED</t>
  </si>
  <si>
    <t>LP</t>
  </si>
  <si>
    <t>AMBARI PUB A</t>
  </si>
  <si>
    <t>9864847022
9954985752</t>
  </si>
  <si>
    <t>9854543082
9957952531</t>
  </si>
  <si>
    <t>8486949223
9678298379</t>
  </si>
  <si>
    <t>HOKLABARI AWC</t>
  </si>
  <si>
    <t>TISIMPUR SC</t>
  </si>
  <si>
    <t>KHELARBURI AWC</t>
  </si>
  <si>
    <t>TISIMPUR</t>
  </si>
  <si>
    <t>RAIKONA AWC</t>
  </si>
  <si>
    <t>ROKHAPARA AWC</t>
  </si>
  <si>
    <t>GAROPARA AWC</t>
  </si>
  <si>
    <t>AGIA PHC</t>
  </si>
  <si>
    <t>BHETAIPARA AWC</t>
  </si>
  <si>
    <t>BHETAIPARA SC</t>
  </si>
  <si>
    <t>BAIKUNTHAPUR AWC</t>
  </si>
  <si>
    <t>DEREK AWC</t>
  </si>
  <si>
    <t>DEREK SC</t>
  </si>
  <si>
    <t>GOBINDAPUR MUSHLIMPARA AWC</t>
  </si>
  <si>
    <t>KARBALA SC</t>
  </si>
  <si>
    <t>BAGULAMARI AWC</t>
  </si>
  <si>
    <t>BAPUJINAGAR SC</t>
  </si>
  <si>
    <t>BAGULAMARI  PT-I  AWC</t>
  </si>
  <si>
    <t>KUMRI A AWC</t>
  </si>
  <si>
    <t>KUMRI SC</t>
  </si>
  <si>
    <t>KUMRI (B) AWC</t>
  </si>
  <si>
    <t>RESERVE BASTI AWC</t>
  </si>
  <si>
    <t>KHAGRABARI</t>
  </si>
  <si>
    <t>KALPANI CHANDAMARI AWC</t>
  </si>
  <si>
    <t>9678667190
8811998866</t>
  </si>
  <si>
    <t>8876370417
9957651308</t>
  </si>
  <si>
    <t>9706533608
9678196235</t>
  </si>
  <si>
    <t>GOBINDAPUR (A) AWC</t>
  </si>
  <si>
    <t>PANCHARATNA SC</t>
  </si>
  <si>
    <t>GOBINDAPUR© AWC</t>
  </si>
  <si>
    <t>MARIOMNAGAR PUB AWC</t>
  </si>
  <si>
    <t>PITBARI SC</t>
  </si>
  <si>
    <t>MORIOMNAGAR BHANGABASTI</t>
  </si>
  <si>
    <t>MORIOM NAGAR A</t>
  </si>
  <si>
    <t>BAPUJINAGAR  SC</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</si>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</sst>
</file>

<file path=xl/styles.xml><?xml version="1.0" encoding="utf-8"?>
<styleSheet xmlns="http://schemas.openxmlformats.org/spreadsheetml/2006/main">
  <numFmts count="1">
    <numFmt numFmtId="164" formatCode="[$-409]d/mmm/yy;@"/>
  </numFmts>
  <fonts count="3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rgb="FFFF0000"/>
      <name val="Arial Narrow"/>
      <family val="2"/>
    </font>
    <font>
      <sz val="11"/>
      <name val="Arial Narrow"/>
      <family val="2"/>
    </font>
    <font>
      <sz val="10"/>
      <color theme="1"/>
      <name val="Arial Narrow"/>
      <family val="2"/>
    </font>
    <font>
      <sz val="10"/>
      <color rgb="FFFF0000"/>
      <name val="Arial Narrow"/>
      <family val="2"/>
    </font>
    <font>
      <sz val="10"/>
      <color theme="1"/>
      <name val="Calibri"/>
      <family val="2"/>
      <scheme val="minor"/>
    </font>
    <font>
      <sz val="10"/>
      <name val="Arial Narrow"/>
      <family val="2"/>
    </font>
    <font>
      <u/>
      <sz val="11"/>
      <color theme="10"/>
      <name val="Calibri"/>
      <family val="2"/>
    </font>
    <font>
      <sz val="9"/>
      <name val="Arial Narrow"/>
      <family val="2"/>
    </font>
    <font>
      <sz val="9"/>
      <color rgb="FFFF0000"/>
      <name val="Arial Narrow"/>
      <family val="2"/>
    </font>
    <font>
      <sz val="10"/>
      <color indexed="8"/>
      <name val="Arial"/>
      <family val="2"/>
    </font>
    <font>
      <sz val="9"/>
      <color indexed="8"/>
      <name val="Arial Narrow"/>
      <family val="2"/>
    </font>
    <font>
      <b/>
      <sz val="10"/>
      <name val="Arial"/>
      <family val="2"/>
    </font>
    <font>
      <sz val="10"/>
      <name val="Arial"/>
      <family val="2"/>
    </font>
    <font>
      <sz val="11"/>
      <color theme="1"/>
      <name val="Calibri"/>
      <family val="2"/>
      <scheme val="minor"/>
    </font>
    <font>
      <sz val="11"/>
      <color indexed="8"/>
      <name val="Arial Narrow"/>
      <family val="2"/>
    </font>
    <font>
      <sz val="12"/>
      <color indexed="8"/>
      <name val="Calibri"/>
      <family val="2"/>
    </font>
    <font>
      <sz val="10"/>
      <color indexed="8"/>
      <name val="Calibri"/>
      <family val="2"/>
      <scheme val="minor"/>
    </font>
  </fonts>
  <fills count="2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4"/>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50"/>
        <bgColor indexed="64"/>
      </patternFill>
    </fill>
    <fill>
      <patternFill patternType="solid">
        <fgColor rgb="FF92D050"/>
        <bgColor indexed="64"/>
      </patternFill>
    </fill>
    <fill>
      <patternFill patternType="solid">
        <fgColor theme="9"/>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4" fillId="0" borderId="0" applyNumberFormat="0" applyFill="0" applyBorder="0" applyAlignment="0" applyProtection="0">
      <alignment vertical="top"/>
      <protection locked="0"/>
    </xf>
    <xf numFmtId="0" fontId="27" fillId="0" borderId="0"/>
    <xf numFmtId="0" fontId="27" fillId="0" borderId="0"/>
  </cellStyleXfs>
  <cellXfs count="27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8" fillId="10" borderId="1" xfId="0" applyFont="1" applyFill="1" applyBorder="1" applyAlignment="1" applyProtection="1">
      <alignment horizontal="left" vertical="center" wrapText="1"/>
      <protection locked="0"/>
    </xf>
    <xf numFmtId="0" fontId="18" fillId="12"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18" fillId="13" borderId="1" xfId="0"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center" wrapText="1"/>
      <protection locked="0"/>
    </xf>
    <xf numFmtId="1"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Protection="1">
      <protection locked="0"/>
    </xf>
    <xf numFmtId="0" fontId="20" fillId="0" borderId="1" xfId="0" applyFont="1" applyFill="1" applyBorder="1" applyAlignment="1" applyProtection="1">
      <alignment horizontal="center" vertical="center"/>
      <protection locked="0"/>
    </xf>
    <xf numFmtId="164" fontId="23" fillId="0" borderId="1" xfId="0"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3" fillId="0" borderId="0" xfId="0" applyFont="1" applyProtection="1">
      <protection locked="0"/>
    </xf>
    <xf numFmtId="0" fontId="18" fillId="11" borderId="1" xfId="0" applyFont="1" applyFill="1" applyBorder="1" applyAlignment="1" applyProtection="1">
      <alignment horizontal="left"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Protection="1">
      <protection locked="0"/>
    </xf>
    <xf numFmtId="0" fontId="0" fillId="0" borderId="1" xfId="0" applyBorder="1" applyProtection="1">
      <protection locked="0"/>
    </xf>
    <xf numFmtId="0" fontId="18" fillId="0" borderId="1" xfId="0" applyFont="1" applyFill="1" applyBorder="1" applyAlignment="1" applyProtection="1">
      <alignment horizontal="center" vertical="center" wrapText="1"/>
      <protection locked="0"/>
    </xf>
    <xf numFmtId="0" fontId="19" fillId="0" borderId="1" xfId="0" applyFont="1" applyFill="1" applyBorder="1" applyProtection="1">
      <protection locked="0"/>
    </xf>
    <xf numFmtId="0" fontId="3" fillId="0" borderId="1" xfId="0" applyFont="1" applyFill="1" applyBorder="1" applyProtection="1">
      <protection locked="0"/>
    </xf>
    <xf numFmtId="0" fontId="24" fillId="0" borderId="1" xfId="1" applyFill="1" applyBorder="1" applyAlignment="1" applyProtection="1">
      <alignment vertical="center"/>
      <protection locked="0"/>
    </xf>
    <xf numFmtId="1" fontId="16" fillId="0" borderId="1" xfId="0" quotePrefix="1"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21"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protection locked="0"/>
    </xf>
    <xf numFmtId="0" fontId="28" fillId="0" borderId="1" xfId="2" applyFont="1" applyFill="1" applyBorder="1" applyAlignment="1" applyProtection="1">
      <alignment wrapText="1"/>
      <protection locked="0"/>
    </xf>
    <xf numFmtId="0" fontId="28" fillId="0" borderId="1" xfId="2" applyFont="1" applyFill="1" applyBorder="1" applyAlignment="1" applyProtection="1">
      <alignment horizontal="left" wrapText="1"/>
      <protection locked="0"/>
    </xf>
    <xf numFmtId="0" fontId="25" fillId="0" borderId="1" xfId="2" applyFont="1" applyFill="1" applyBorder="1" applyAlignment="1" applyProtection="1">
      <alignment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4" fontId="0" fillId="0" borderId="1" xfId="0" applyNumberFormat="1" applyFont="1" applyBorder="1" applyProtection="1">
      <protection locked="0"/>
    </xf>
    <xf numFmtId="0" fontId="0" fillId="0" borderId="1" xfId="0" applyFont="1" applyBorder="1" applyProtection="1">
      <protection locked="0"/>
    </xf>
    <xf numFmtId="0" fontId="0" fillId="0" borderId="6" xfId="0" applyFont="1" applyBorder="1" applyProtection="1">
      <protection locked="0"/>
    </xf>
    <xf numFmtId="0" fontId="32" fillId="0" borderId="1" xfId="2" applyFont="1" applyFill="1" applyBorder="1" applyAlignment="1" applyProtection="1">
      <alignment wrapText="1"/>
      <protection locked="0"/>
    </xf>
    <xf numFmtId="0" fontId="32" fillId="0" borderId="1" xfId="2"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protection locked="0"/>
    </xf>
    <xf numFmtId="0" fontId="0" fillId="0" borderId="1" xfId="0" applyFont="1" applyFill="1" applyBorder="1" applyProtection="1">
      <protection locked="0"/>
    </xf>
    <xf numFmtId="0" fontId="0" fillId="0" borderId="6" xfId="0" applyFont="1" applyFill="1" applyBorder="1" applyProtection="1">
      <protection locked="0"/>
    </xf>
    <xf numFmtId="14" fontId="3" fillId="0" borderId="1" xfId="0" applyNumberFormat="1" applyFont="1" applyBorder="1" applyProtection="1">
      <protection locked="0"/>
    </xf>
    <xf numFmtId="0" fontId="3" fillId="0" borderId="1" xfId="0" applyFont="1" applyBorder="1" applyProtection="1">
      <protection locked="0"/>
    </xf>
    <xf numFmtId="14" fontId="3" fillId="0" borderId="1"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14" borderId="1" xfId="0" applyFont="1" applyFill="1" applyBorder="1" applyAlignment="1" applyProtection="1">
      <alignment horizontal="left" vertical="center" wrapText="1"/>
      <protection locked="0"/>
    </xf>
    <xf numFmtId="0" fontId="32" fillId="0" borderId="1" xfId="2" applyFont="1" applyFill="1" applyBorder="1" applyAlignment="1" applyProtection="1">
      <alignment horizontal="left" wrapText="1"/>
      <protection locked="0"/>
    </xf>
    <xf numFmtId="0" fontId="32" fillId="0" borderId="1" xfId="2" applyFont="1" applyFill="1" applyBorder="1" applyAlignment="1" applyProtection="1">
      <alignment horizontal="left" vertical="center" wrapText="1"/>
      <protection locked="0"/>
    </xf>
    <xf numFmtId="0" fontId="32" fillId="0" borderId="1" xfId="2" applyFont="1" applyFill="1" applyBorder="1" applyAlignment="1" applyProtection="1">
      <alignment horizontal="center" wrapText="1"/>
      <protection locked="0"/>
    </xf>
    <xf numFmtId="0" fontId="32" fillId="0" borderId="1" xfId="3" applyFont="1" applyFill="1" applyBorder="1" applyAlignment="1" applyProtection="1">
      <alignment vertical="center" wrapText="1"/>
      <protection locked="0"/>
    </xf>
    <xf numFmtId="164" fontId="3" fillId="0" borderId="1" xfId="0" applyNumberFormat="1" applyFont="1" applyFill="1" applyBorder="1" applyAlignment="1" applyProtection="1">
      <alignment horizontal="left" vertical="center" wrapText="1"/>
      <protection locked="0"/>
    </xf>
    <xf numFmtId="0" fontId="31" fillId="0" borderId="1" xfId="0" applyFont="1" applyBorder="1" applyAlignment="1" applyProtection="1">
      <alignment horizontal="center"/>
      <protection locked="0"/>
    </xf>
    <xf numFmtId="0" fontId="32" fillId="0" borderId="1" xfId="3" applyFont="1" applyFill="1" applyBorder="1" applyAlignment="1" applyProtection="1">
      <alignment horizontal="center" vertical="center" wrapText="1"/>
      <protection locked="0"/>
    </xf>
    <xf numFmtId="0" fontId="3" fillId="0" borderId="0" xfId="0" applyFont="1" applyAlignment="1">
      <alignment vertical="center"/>
    </xf>
    <xf numFmtId="0" fontId="3" fillId="15" borderId="1" xfId="0" applyFont="1" applyFill="1" applyBorder="1" applyAlignment="1">
      <alignment horizontal="center" vertical="center"/>
    </xf>
    <xf numFmtId="0" fontId="3" fillId="15" borderId="1" xfId="0" applyFont="1" applyFill="1" applyBorder="1" applyAlignment="1" applyProtection="1">
      <alignment horizontal="left" vertical="center" wrapText="1"/>
      <protection locked="0"/>
    </xf>
    <xf numFmtId="0" fontId="3" fillId="15" borderId="0" xfId="0" applyFont="1" applyFill="1"/>
    <xf numFmtId="0" fontId="3" fillId="0" borderId="1" xfId="0" applyFont="1" applyFill="1" applyBorder="1" applyAlignment="1" applyProtection="1">
      <alignment horizontal="left"/>
      <protection locked="0"/>
    </xf>
    <xf numFmtId="0" fontId="3" fillId="0" borderId="1" xfId="0" applyFont="1" applyFill="1" applyBorder="1" applyAlignment="1">
      <alignment horizontal="center" vertical="center"/>
    </xf>
    <xf numFmtId="14" fontId="0" fillId="0" borderId="1" xfId="0" applyNumberFormat="1" applyFont="1" applyFill="1" applyBorder="1" applyProtection="1">
      <protection locked="0"/>
    </xf>
    <xf numFmtId="0" fontId="3" fillId="0" borderId="0" xfId="0" applyFont="1" applyFill="1"/>
    <xf numFmtId="0" fontId="3" fillId="16" borderId="1" xfId="0" applyFont="1" applyFill="1" applyBorder="1" applyAlignment="1">
      <alignment horizontal="center" vertical="center"/>
    </xf>
    <xf numFmtId="0" fontId="3" fillId="8"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vertical="center"/>
      <protection locked="0"/>
    </xf>
    <xf numFmtId="0" fontId="33" fillId="0" borderId="1" xfId="0" applyFont="1" applyFill="1" applyBorder="1" applyAlignment="1" applyProtection="1">
      <alignment horizontal="left" vertical="center"/>
      <protection locked="0"/>
    </xf>
    <xf numFmtId="0" fontId="0" fillId="0" borderId="1" xfId="0" applyFill="1" applyBorder="1" applyAlignment="1" applyProtection="1">
      <alignment horizontal="center"/>
      <protection locked="0"/>
    </xf>
    <xf numFmtId="0" fontId="0" fillId="0" borderId="1" xfId="0" applyFill="1" applyBorder="1" applyAlignment="1" applyProtection="1">
      <alignment horizontal="left" vertical="center"/>
      <protection locked="0"/>
    </xf>
    <xf numFmtId="0" fontId="29" fillId="0" borderId="1" xfId="0" applyFont="1" applyFill="1" applyBorder="1" applyAlignment="1" applyProtection="1">
      <alignment horizontal="center" vertical="center"/>
      <protection locked="0"/>
    </xf>
    <xf numFmtId="14" fontId="0" fillId="0" borderId="1" xfId="0" applyNumberFormat="1" applyFill="1" applyBorder="1" applyAlignment="1" applyProtection="1">
      <alignment horizontal="center" vertical="center"/>
      <protection locked="0"/>
    </xf>
    <xf numFmtId="0" fontId="26" fillId="0" borderId="1" xfId="2" applyFont="1" applyFill="1" applyBorder="1" applyAlignment="1" applyProtection="1">
      <alignment horizontal="left" wrapText="1"/>
      <protection locked="0"/>
    </xf>
    <xf numFmtId="0" fontId="30" fillId="0" borderId="1" xfId="0" applyFont="1" applyFill="1" applyBorder="1" applyAlignment="1" applyProtection="1">
      <alignment horizontal="center" vertical="center"/>
      <protection locked="0"/>
    </xf>
    <xf numFmtId="0" fontId="0" fillId="0" borderId="1" xfId="0" applyFill="1" applyBorder="1" applyAlignment="1" applyProtection="1">
      <alignment horizontal="left"/>
      <protection locked="0"/>
    </xf>
    <xf numFmtId="0" fontId="30" fillId="0" borderId="1" xfId="0" applyFont="1" applyFill="1" applyBorder="1" applyProtection="1">
      <protection locked="0"/>
    </xf>
    <xf numFmtId="14" fontId="22" fillId="0" borderId="1" xfId="0" applyNumberFormat="1" applyFont="1" applyFill="1" applyBorder="1" applyProtection="1">
      <protection locked="0"/>
    </xf>
    <xf numFmtId="0" fontId="32" fillId="0" borderId="1" xfId="3" applyFont="1" applyFill="1" applyBorder="1" applyAlignment="1" applyProtection="1">
      <alignment horizontal="center" vertical="center" wrapText="1"/>
      <protection locked="0"/>
    </xf>
    <xf numFmtId="0" fontId="22" fillId="0" borderId="1" xfId="0" applyFont="1" applyFill="1" applyBorder="1" applyProtection="1">
      <protection locked="0"/>
    </xf>
    <xf numFmtId="0" fontId="34" fillId="0" borderId="1" xfId="2"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protection locked="0"/>
    </xf>
    <xf numFmtId="0" fontId="34" fillId="0" borderId="1" xfId="3" applyFont="1" applyFill="1" applyBorder="1" applyAlignment="1" applyProtection="1">
      <alignment horizontal="center" vertical="center" wrapText="1"/>
      <protection locked="0"/>
    </xf>
    <xf numFmtId="0" fontId="22" fillId="18" borderId="1" xfId="0" applyFont="1" applyFill="1" applyBorder="1" applyAlignment="1" applyProtection="1">
      <alignment horizontal="center" vertical="center"/>
      <protection locked="0"/>
    </xf>
    <xf numFmtId="0" fontId="34" fillId="0" borderId="1" xfId="2" applyFont="1" applyFill="1" applyBorder="1" applyAlignment="1" applyProtection="1">
      <alignment vertical="center" wrapText="1"/>
      <protection locked="0"/>
    </xf>
    <xf numFmtId="0" fontId="3" fillId="19" borderId="1" xfId="0" applyFont="1" applyFill="1" applyBorder="1" applyAlignment="1">
      <alignment horizontal="center" vertical="center"/>
    </xf>
    <xf numFmtId="0" fontId="19" fillId="19" borderId="1" xfId="0" applyFont="1" applyFill="1" applyBorder="1" applyAlignment="1" applyProtection="1">
      <alignment horizontal="center" vertical="center" wrapText="1"/>
      <protection locked="0"/>
    </xf>
    <xf numFmtId="0" fontId="0" fillId="19" borderId="0" xfId="0" applyFill="1" applyAlignment="1" applyProtection="1">
      <alignment horizontal="left"/>
      <protection locked="0"/>
    </xf>
    <xf numFmtId="0" fontId="19" fillId="19" borderId="1" xfId="0" applyFont="1" applyFill="1" applyBorder="1" applyAlignment="1" applyProtection="1">
      <alignment horizontal="left" vertical="center" wrapText="1"/>
      <protection locked="0"/>
    </xf>
    <xf numFmtId="0" fontId="34" fillId="19" borderId="1" xfId="2" applyFont="1" applyFill="1" applyBorder="1" applyAlignment="1" applyProtection="1">
      <alignment horizontal="center" vertical="center" wrapText="1"/>
      <protection locked="0"/>
    </xf>
    <xf numFmtId="0" fontId="34" fillId="19" borderId="1" xfId="3" applyFont="1" applyFill="1" applyBorder="1" applyAlignment="1" applyProtection="1">
      <alignment horizontal="center" vertical="center" wrapText="1"/>
      <protection locked="0"/>
    </xf>
    <xf numFmtId="0" fontId="22" fillId="19" borderId="1" xfId="0" applyFont="1" applyFill="1" applyBorder="1" applyAlignment="1" applyProtection="1">
      <alignment horizontal="center" vertical="center"/>
      <protection locked="0"/>
    </xf>
    <xf numFmtId="14" fontId="0" fillId="19" borderId="1" xfId="0" applyNumberFormat="1" applyFill="1" applyBorder="1" applyProtection="1">
      <protection locked="0"/>
    </xf>
    <xf numFmtId="0" fontId="0" fillId="19" borderId="1" xfId="0" applyFill="1" applyBorder="1" applyAlignment="1" applyProtection="1">
      <alignment horizontal="center"/>
      <protection locked="0"/>
    </xf>
    <xf numFmtId="0" fontId="3" fillId="19" borderId="1" xfId="0" applyFont="1" applyFill="1" applyBorder="1" applyAlignment="1" applyProtection="1">
      <alignment horizontal="left" vertical="center" wrapText="1"/>
      <protection locked="0"/>
    </xf>
    <xf numFmtId="0" fontId="34" fillId="0" borderId="1" xfId="2" applyFont="1" applyFill="1" applyBorder="1" applyAlignment="1" applyProtection="1">
      <alignment horizontal="center" wrapText="1"/>
      <protection locked="0"/>
    </xf>
    <xf numFmtId="0" fontId="3" fillId="17" borderId="1" xfId="0" applyFont="1" applyFill="1" applyBorder="1" applyAlignment="1">
      <alignment horizontal="center" vertical="center"/>
    </xf>
    <xf numFmtId="0" fontId="19" fillId="17" borderId="1" xfId="0" applyFont="1" applyFill="1" applyBorder="1" applyAlignment="1" applyProtection="1">
      <alignment horizontal="center" vertical="center"/>
      <protection locked="0"/>
    </xf>
    <xf numFmtId="0" fontId="32" fillId="17" borderId="1" xfId="2" applyFont="1" applyFill="1" applyBorder="1" applyAlignment="1" applyProtection="1">
      <alignment wrapText="1"/>
      <protection locked="0"/>
    </xf>
    <xf numFmtId="0" fontId="3" fillId="17" borderId="1" xfId="0" applyFont="1" applyFill="1" applyBorder="1" applyAlignment="1" applyProtection="1">
      <alignment horizontal="left" vertical="center" wrapText="1"/>
      <protection locked="0"/>
    </xf>
    <xf numFmtId="0" fontId="32" fillId="17" borderId="1" xfId="2" applyFont="1" applyFill="1" applyBorder="1" applyAlignment="1" applyProtection="1">
      <alignment horizontal="center" vertical="center" wrapText="1"/>
      <protection locked="0"/>
    </xf>
    <xf numFmtId="0" fontId="0" fillId="17" borderId="1" xfId="0" applyFill="1" applyBorder="1" applyProtection="1">
      <protection locked="0"/>
    </xf>
    <xf numFmtId="0" fontId="0" fillId="17" borderId="1" xfId="0" applyFont="1" applyFill="1" applyBorder="1" applyProtection="1">
      <protection locked="0"/>
    </xf>
    <xf numFmtId="0" fontId="3" fillId="17" borderId="1" xfId="0" applyFont="1" applyFill="1" applyBorder="1" applyAlignment="1" applyProtection="1">
      <alignment horizontal="center" vertical="center"/>
      <protection locked="0"/>
    </xf>
    <xf numFmtId="0" fontId="32" fillId="17" borderId="1" xfId="3" applyFont="1" applyFill="1" applyBorder="1" applyAlignment="1" applyProtection="1">
      <alignment horizontal="center" vertical="center" wrapText="1"/>
      <protection locked="0"/>
    </xf>
    <xf numFmtId="0" fontId="33" fillId="17" borderId="1" xfId="0" applyFont="1" applyFill="1" applyBorder="1" applyAlignment="1" applyProtection="1">
      <alignment horizontal="left" vertical="center"/>
      <protection locked="0"/>
    </xf>
    <xf numFmtId="0" fontId="19" fillId="17" borderId="1" xfId="0" applyFont="1" applyFill="1" applyBorder="1" applyAlignment="1" applyProtection="1">
      <alignment horizontal="left" vertical="center" wrapText="1"/>
      <protection locked="0"/>
    </xf>
    <xf numFmtId="0" fontId="34" fillId="0" borderId="1" xfId="2" applyFont="1" applyFill="1" applyBorder="1" applyAlignment="1" applyProtection="1">
      <alignment wrapText="1"/>
      <protection locked="0"/>
    </xf>
    <xf numFmtId="0" fontId="22" fillId="0" borderId="1" xfId="0" applyFont="1" applyFill="1" applyBorder="1" applyAlignment="1" applyProtection="1">
      <alignment horizontal="left"/>
      <protection locked="0"/>
    </xf>
    <xf numFmtId="0" fontId="34" fillId="0" borderId="1" xfId="2" applyFont="1" applyFill="1" applyBorder="1" applyAlignment="1" applyProtection="1">
      <alignment horizontal="left" vertical="center" wrapText="1"/>
      <protection locked="0"/>
    </xf>
    <xf numFmtId="0" fontId="22" fillId="0" borderId="0" xfId="0" applyFont="1" applyFill="1" applyAlignment="1" applyProtection="1">
      <alignment horizontal="center" vertical="center"/>
      <protection locked="0"/>
    </xf>
    <xf numFmtId="0" fontId="31" fillId="0" borderId="1" xfId="0" applyFont="1" applyFill="1" applyBorder="1" applyAlignment="1" applyProtection="1">
      <alignment horizontal="center"/>
      <protection locked="0"/>
    </xf>
    <xf numFmtId="14" fontId="3" fillId="0" borderId="1" xfId="0" applyNumberFormat="1" applyFont="1" applyFill="1" applyBorder="1" applyProtection="1">
      <protection locked="0"/>
    </xf>
    <xf numFmtId="0" fontId="20" fillId="18" borderId="1" xfId="0" applyFont="1" applyFill="1" applyBorder="1" applyAlignment="1" applyProtection="1">
      <alignment horizontal="center" vertical="center"/>
      <protection locked="0"/>
    </xf>
    <xf numFmtId="0" fontId="22" fillId="18" borderId="1" xfId="0" applyFont="1" applyFill="1" applyBorder="1" applyProtection="1">
      <protection locked="0"/>
    </xf>
    <xf numFmtId="0" fontId="20" fillId="18" borderId="1" xfId="0" applyFont="1" applyFill="1" applyBorder="1" applyAlignment="1" applyProtection="1">
      <alignment horizontal="left" vertical="center" wrapText="1"/>
      <protection locked="0"/>
    </xf>
    <xf numFmtId="0" fontId="22" fillId="18" borderId="1" xfId="0" applyFont="1" applyFill="1" applyBorder="1" applyAlignment="1" applyProtection="1">
      <alignment horizontal="center"/>
      <protection locked="0"/>
    </xf>
    <xf numFmtId="0" fontId="20" fillId="18" borderId="1" xfId="0" applyFont="1" applyFill="1" applyBorder="1" applyAlignment="1" applyProtection="1">
      <alignment horizontal="center" vertical="center" wrapText="1"/>
      <protection locked="0"/>
    </xf>
    <xf numFmtId="14" fontId="22" fillId="18" borderId="1" xfId="0" applyNumberFormat="1" applyFont="1" applyFill="1" applyBorder="1" applyProtection="1">
      <protection locked="0"/>
    </xf>
    <xf numFmtId="0" fontId="3" fillId="18" borderId="1" xfId="0" applyFont="1" applyFill="1" applyBorder="1" applyAlignment="1" applyProtection="1">
      <alignment horizontal="left" vertical="center" wrapText="1"/>
      <protection locked="0"/>
    </xf>
    <xf numFmtId="0" fontId="3" fillId="18" borderId="1" xfId="0" applyFont="1" applyFill="1" applyBorder="1" applyAlignment="1">
      <alignment horizontal="center" vertical="center"/>
    </xf>
    <xf numFmtId="0" fontId="3" fillId="18" borderId="1" xfId="0" applyFont="1" applyFill="1" applyBorder="1" applyAlignment="1" applyProtection="1">
      <alignment horizontal="center" vertical="center"/>
      <protection locked="0"/>
    </xf>
    <xf numFmtId="0" fontId="32" fillId="18" borderId="1" xfId="2" applyFont="1" applyFill="1" applyBorder="1" applyAlignment="1" applyProtection="1">
      <alignment horizontal="left" wrapText="1"/>
      <protection locked="0"/>
    </xf>
    <xf numFmtId="0" fontId="32" fillId="18" borderId="1" xfId="2" applyFont="1" applyFill="1" applyBorder="1" applyAlignment="1" applyProtection="1">
      <alignment horizontal="center" wrapText="1"/>
      <protection locked="0"/>
    </xf>
    <xf numFmtId="0" fontId="3" fillId="18" borderId="1" xfId="0" applyFont="1" applyFill="1" applyBorder="1" applyAlignment="1" applyProtection="1">
      <alignment horizontal="center" vertical="center" wrapText="1"/>
      <protection locked="0"/>
    </xf>
    <xf numFmtId="1" fontId="3" fillId="18" borderId="1" xfId="0" applyNumberFormat="1" applyFont="1" applyFill="1" applyBorder="1" applyAlignment="1" applyProtection="1">
      <alignment horizontal="center"/>
      <protection locked="0"/>
    </xf>
    <xf numFmtId="1" fontId="31" fillId="18" borderId="1" xfId="0" applyNumberFormat="1" applyFont="1" applyFill="1" applyBorder="1" applyAlignment="1" applyProtection="1">
      <alignment horizontal="center"/>
      <protection locked="0"/>
    </xf>
    <xf numFmtId="0" fontId="32" fillId="18" borderId="1" xfId="3" applyFont="1" applyFill="1" applyBorder="1" applyAlignment="1" applyProtection="1">
      <alignment horizontal="center" vertical="center" wrapText="1"/>
      <protection locked="0"/>
    </xf>
    <xf numFmtId="0" fontId="3" fillId="18" borderId="0" xfId="0" applyFont="1" applyFill="1"/>
    <xf numFmtId="0" fontId="32" fillId="18" borderId="1" xfId="2" applyFont="1" applyFill="1" applyBorder="1" applyAlignment="1" applyProtection="1">
      <alignment wrapText="1"/>
      <protection locked="0"/>
    </xf>
    <xf numFmtId="0" fontId="31" fillId="18" borderId="1" xfId="0" applyFont="1" applyFill="1" applyBorder="1" applyProtection="1">
      <protection locked="0"/>
    </xf>
    <xf numFmtId="0" fontId="31" fillId="18" borderId="1" xfId="0" applyFont="1" applyFill="1" applyBorder="1" applyAlignment="1" applyProtection="1">
      <alignment horizontal="center"/>
      <protection locked="0"/>
    </xf>
    <xf numFmtId="0" fontId="0" fillId="18" borderId="1" xfId="0" applyFill="1" applyBorder="1" applyProtection="1">
      <protection locked="0"/>
    </xf>
    <xf numFmtId="14" fontId="0" fillId="18" borderId="1" xfId="0" applyNumberFormat="1" applyFont="1" applyFill="1" applyBorder="1" applyProtection="1">
      <protection locked="0"/>
    </xf>
    <xf numFmtId="0" fontId="0" fillId="18" borderId="1" xfId="0" applyFont="1" applyFill="1" applyBorder="1" applyProtection="1">
      <protection locked="0"/>
    </xf>
    <xf numFmtId="0" fontId="22" fillId="0" borderId="1" xfId="0" applyFont="1" applyFill="1" applyBorder="1" applyAlignment="1" applyProtection="1">
      <alignment horizontal="left" vertical="center"/>
      <protection locked="0"/>
    </xf>
    <xf numFmtId="0" fontId="34" fillId="0" borderId="1" xfId="2" applyFont="1" applyFill="1" applyBorder="1" applyAlignment="1" applyProtection="1">
      <alignment horizontal="left" wrapText="1"/>
      <protection locked="0"/>
    </xf>
    <xf numFmtId="0" fontId="22"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16" fontId="3" fillId="0" borderId="1" xfId="0" applyNumberFormat="1" applyFont="1" applyFill="1" applyBorder="1" applyAlignment="1" applyProtection="1">
      <alignment horizontal="left" vertical="center" wrapText="1"/>
      <protection locked="0"/>
    </xf>
    <xf numFmtId="0" fontId="20" fillId="20" borderId="1" xfId="0" applyFont="1" applyFill="1" applyBorder="1" applyAlignment="1" applyProtection="1">
      <alignment horizontal="center" vertical="center"/>
      <protection locked="0"/>
    </xf>
    <xf numFmtId="0" fontId="22" fillId="20" borderId="1" xfId="0" applyFont="1" applyFill="1" applyBorder="1" applyAlignment="1" applyProtection="1">
      <alignment horizontal="center"/>
      <protection locked="0"/>
    </xf>
    <xf numFmtId="0" fontId="20" fillId="20" borderId="1" xfId="0" applyFont="1" applyFill="1" applyBorder="1" applyAlignment="1" applyProtection="1">
      <alignment horizontal="left" vertical="center" wrapText="1"/>
      <protection locked="0"/>
    </xf>
    <xf numFmtId="0" fontId="22" fillId="20" borderId="1" xfId="0" applyFont="1" applyFill="1" applyBorder="1" applyAlignment="1" applyProtection="1">
      <alignment horizontal="center" vertical="center"/>
      <protection locked="0"/>
    </xf>
    <xf numFmtId="0" fontId="22" fillId="20" borderId="1" xfId="0" applyFont="1" applyFill="1" applyBorder="1" applyProtection="1">
      <protection locked="0"/>
    </xf>
    <xf numFmtId="0" fontId="34" fillId="20" borderId="1" xfId="2" applyFont="1" applyFill="1" applyBorder="1" applyAlignment="1" applyProtection="1">
      <alignment horizontal="center" vertical="center"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24" fillId="0" borderId="1" xfId="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4">
    <cellStyle name="Hyperlink" xfId="1" builtinId="8"/>
    <cellStyle name="Normal" xfId="0" builtinId="0"/>
    <cellStyle name="Normal_Sheet1" xfId="3"/>
    <cellStyle name="Normal_Sheet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eni87akh@yahoo.com" TargetMode="External"/><Relationship Id="rId2" Type="http://schemas.openxmlformats.org/officeDocument/2006/relationships/hyperlink" Target="mailto:bjshrm@gmail.com" TargetMode="External"/><Relationship Id="rId1" Type="http://schemas.openxmlformats.org/officeDocument/2006/relationships/hyperlink" Target="mailto:ssaglpblock@gmail.com" TargetMode="External"/><Relationship Id="rId5" Type="http://schemas.openxmlformats.org/officeDocument/2006/relationships/printerSettings" Target="../printerSettings/printerSettings1.bin"/><Relationship Id="rId4" Type="http://schemas.openxmlformats.org/officeDocument/2006/relationships/hyperlink" Target="mailto:gm45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D10" sqref="D10"/>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08" t="s">
        <v>106</v>
      </c>
      <c r="B1" s="208"/>
      <c r="C1" s="208"/>
      <c r="D1" s="208"/>
      <c r="E1" s="208"/>
      <c r="F1" s="208"/>
      <c r="G1" s="208"/>
      <c r="H1" s="208"/>
      <c r="I1" s="208"/>
      <c r="J1" s="208"/>
      <c r="K1" s="208"/>
      <c r="L1" s="208"/>
      <c r="M1" s="208"/>
    </row>
    <row r="2" spans="1:14">
      <c r="A2" s="209" t="s">
        <v>0</v>
      </c>
      <c r="B2" s="209"/>
      <c r="C2" s="212" t="s">
        <v>85</v>
      </c>
      <c r="D2" s="213"/>
      <c r="E2" s="2" t="s">
        <v>1</v>
      </c>
      <c r="F2" s="199" t="s">
        <v>86</v>
      </c>
      <c r="G2" s="199"/>
      <c r="H2" s="199"/>
      <c r="I2" s="199"/>
      <c r="J2" s="199"/>
      <c r="K2" s="226" t="s">
        <v>28</v>
      </c>
      <c r="L2" s="226"/>
      <c r="M2" s="37" t="s">
        <v>87</v>
      </c>
    </row>
    <row r="3" spans="1:14" ht="7.5" customHeight="1">
      <c r="A3" s="245"/>
      <c r="B3" s="245"/>
      <c r="C3" s="245"/>
      <c r="D3" s="245"/>
      <c r="E3" s="245"/>
      <c r="F3" s="244"/>
      <c r="G3" s="244"/>
      <c r="H3" s="244"/>
      <c r="I3" s="244"/>
      <c r="J3" s="244"/>
      <c r="K3" s="246"/>
      <c r="L3" s="246"/>
      <c r="M3" s="246"/>
    </row>
    <row r="4" spans="1:14">
      <c r="A4" s="220" t="s">
        <v>2</v>
      </c>
      <c r="B4" s="221"/>
      <c r="C4" s="221"/>
      <c r="D4" s="221"/>
      <c r="E4" s="222"/>
      <c r="F4" s="244"/>
      <c r="G4" s="244"/>
      <c r="H4" s="244"/>
      <c r="I4" s="247" t="s">
        <v>64</v>
      </c>
      <c r="J4" s="247"/>
      <c r="K4" s="247"/>
      <c r="L4" s="247"/>
      <c r="M4" s="247"/>
    </row>
    <row r="5" spans="1:14" ht="18.75" customHeight="1">
      <c r="A5" s="243" t="s">
        <v>4</v>
      </c>
      <c r="B5" s="243"/>
      <c r="C5" s="223" t="s">
        <v>88</v>
      </c>
      <c r="D5" s="224"/>
      <c r="E5" s="225"/>
      <c r="F5" s="244"/>
      <c r="G5" s="244"/>
      <c r="H5" s="244"/>
      <c r="I5" s="214" t="s">
        <v>5</v>
      </c>
      <c r="J5" s="214"/>
      <c r="K5" s="218" t="s">
        <v>90</v>
      </c>
      <c r="L5" s="219"/>
      <c r="M5" s="217"/>
    </row>
    <row r="6" spans="1:14" ht="18.75" customHeight="1">
      <c r="A6" s="215" t="s">
        <v>22</v>
      </c>
      <c r="B6" s="215"/>
      <c r="C6" s="38">
        <v>9127069598</v>
      </c>
      <c r="D6" s="210" t="s">
        <v>89</v>
      </c>
      <c r="E6" s="211"/>
      <c r="F6" s="244"/>
      <c r="G6" s="244"/>
      <c r="H6" s="244"/>
      <c r="I6" s="215" t="s">
        <v>22</v>
      </c>
      <c r="J6" s="215"/>
      <c r="K6" s="216" t="s">
        <v>91</v>
      </c>
      <c r="L6" s="217"/>
      <c r="M6" s="39" t="s">
        <v>92</v>
      </c>
    </row>
    <row r="7" spans="1:14">
      <c r="A7" s="242" t="s">
        <v>3</v>
      </c>
      <c r="B7" s="242"/>
      <c r="C7" s="242"/>
      <c r="D7" s="242"/>
      <c r="E7" s="242"/>
      <c r="F7" s="242"/>
      <c r="G7" s="242"/>
      <c r="H7" s="242"/>
      <c r="I7" s="242"/>
      <c r="J7" s="242"/>
      <c r="K7" s="242"/>
      <c r="L7" s="242"/>
      <c r="M7" s="242"/>
    </row>
    <row r="8" spans="1:14">
      <c r="A8" s="205" t="s">
        <v>25</v>
      </c>
      <c r="B8" s="206"/>
      <c r="C8" s="207"/>
      <c r="D8" s="3" t="s">
        <v>24</v>
      </c>
      <c r="E8" s="77" t="s">
        <v>104</v>
      </c>
      <c r="F8" s="229"/>
      <c r="G8" s="230"/>
      <c r="H8" s="230"/>
      <c r="I8" s="205" t="s">
        <v>26</v>
      </c>
      <c r="J8" s="206"/>
      <c r="K8" s="207"/>
      <c r="L8" s="3" t="s">
        <v>24</v>
      </c>
      <c r="M8" s="77" t="s">
        <v>105</v>
      </c>
    </row>
    <row r="9" spans="1:14">
      <c r="A9" s="234" t="s">
        <v>30</v>
      </c>
      <c r="B9" s="235"/>
      <c r="C9" s="6" t="s">
        <v>6</v>
      </c>
      <c r="D9" s="9" t="s">
        <v>12</v>
      </c>
      <c r="E9" s="5" t="s">
        <v>15</v>
      </c>
      <c r="F9" s="231"/>
      <c r="G9" s="232"/>
      <c r="H9" s="232"/>
      <c r="I9" s="234" t="s">
        <v>30</v>
      </c>
      <c r="J9" s="235"/>
      <c r="K9" s="6" t="s">
        <v>6</v>
      </c>
      <c r="L9" s="9" t="s">
        <v>12</v>
      </c>
      <c r="M9" s="5" t="s">
        <v>15</v>
      </c>
    </row>
    <row r="10" spans="1:14">
      <c r="A10" s="241" t="s">
        <v>617</v>
      </c>
      <c r="B10" s="241"/>
      <c r="C10" s="4" t="s">
        <v>18</v>
      </c>
      <c r="D10" s="38">
        <v>7002640023</v>
      </c>
      <c r="E10" s="76" t="s">
        <v>93</v>
      </c>
      <c r="F10" s="231"/>
      <c r="G10" s="232"/>
      <c r="H10" s="232"/>
      <c r="I10" s="236" t="s">
        <v>98</v>
      </c>
      <c r="J10" s="237"/>
      <c r="K10" s="4" t="s">
        <v>18</v>
      </c>
      <c r="L10" s="38">
        <v>8472933864</v>
      </c>
      <c r="M10" s="76" t="s">
        <v>95</v>
      </c>
    </row>
    <row r="11" spans="1:14">
      <c r="A11" s="241" t="s">
        <v>99</v>
      </c>
      <c r="B11" s="241"/>
      <c r="C11" s="4" t="s">
        <v>19</v>
      </c>
      <c r="D11" s="38">
        <v>9945435376</v>
      </c>
      <c r="E11" s="76" t="s">
        <v>94</v>
      </c>
      <c r="F11" s="231"/>
      <c r="G11" s="232"/>
      <c r="H11" s="232"/>
      <c r="I11" s="223" t="s">
        <v>100</v>
      </c>
      <c r="J11" s="225"/>
      <c r="K11" s="20" t="s">
        <v>18</v>
      </c>
      <c r="L11" s="38">
        <v>8486137648</v>
      </c>
      <c r="M11" s="39"/>
    </row>
    <row r="12" spans="1:14">
      <c r="A12" s="241" t="s">
        <v>96</v>
      </c>
      <c r="B12" s="241"/>
      <c r="C12" s="4" t="s">
        <v>20</v>
      </c>
      <c r="D12" s="38">
        <v>9864940950</v>
      </c>
      <c r="E12" s="39"/>
      <c r="F12" s="231"/>
      <c r="G12" s="232"/>
      <c r="H12" s="232"/>
      <c r="I12" s="236" t="s">
        <v>101</v>
      </c>
      <c r="J12" s="237"/>
      <c r="K12" s="4" t="s">
        <v>20</v>
      </c>
      <c r="L12" s="38">
        <v>7896489103</v>
      </c>
      <c r="M12" s="39"/>
    </row>
    <row r="13" spans="1:14">
      <c r="A13" s="241" t="s">
        <v>102</v>
      </c>
      <c r="B13" s="241"/>
      <c r="C13" s="4" t="s">
        <v>21</v>
      </c>
      <c r="D13" s="38">
        <v>9706393301</v>
      </c>
      <c r="E13" s="39"/>
      <c r="F13" s="231"/>
      <c r="G13" s="232"/>
      <c r="H13" s="232"/>
      <c r="I13" s="236" t="s">
        <v>97</v>
      </c>
      <c r="J13" s="237"/>
      <c r="K13" s="4" t="s">
        <v>21</v>
      </c>
      <c r="L13" s="38">
        <v>7896385191</v>
      </c>
      <c r="M13" s="39"/>
    </row>
    <row r="14" spans="1:14">
      <c r="A14" s="238" t="s">
        <v>23</v>
      </c>
      <c r="B14" s="239"/>
      <c r="C14" s="240"/>
      <c r="D14" s="204" t="s">
        <v>103</v>
      </c>
      <c r="E14" s="204"/>
      <c r="F14" s="231"/>
      <c r="G14" s="232"/>
      <c r="H14" s="232"/>
      <c r="I14" s="233"/>
      <c r="J14" s="233"/>
      <c r="K14" s="233"/>
      <c r="L14" s="233"/>
      <c r="M14" s="233"/>
      <c r="N14" s="8"/>
    </row>
    <row r="15" spans="1:14">
      <c r="A15" s="228"/>
      <c r="B15" s="228"/>
      <c r="C15" s="228"/>
      <c r="D15" s="228"/>
      <c r="E15" s="228"/>
      <c r="F15" s="228"/>
      <c r="G15" s="228"/>
      <c r="H15" s="228"/>
      <c r="I15" s="228"/>
      <c r="J15" s="228"/>
      <c r="K15" s="228"/>
      <c r="L15" s="228"/>
      <c r="M15" s="228"/>
    </row>
    <row r="16" spans="1:14">
      <c r="A16" s="227" t="s">
        <v>48</v>
      </c>
      <c r="B16" s="227"/>
      <c r="C16" s="227"/>
      <c r="D16" s="227"/>
      <c r="E16" s="227"/>
      <c r="F16" s="227"/>
      <c r="G16" s="227"/>
      <c r="H16" s="227"/>
      <c r="I16" s="227"/>
      <c r="J16" s="227"/>
      <c r="K16" s="227"/>
      <c r="L16" s="227"/>
      <c r="M16" s="227"/>
    </row>
    <row r="17" spans="1:13" ht="32.25" customHeight="1">
      <c r="A17" s="202" t="s">
        <v>60</v>
      </c>
      <c r="B17" s="202"/>
      <c r="C17" s="202"/>
      <c r="D17" s="202"/>
      <c r="E17" s="202"/>
      <c r="F17" s="202"/>
      <c r="G17" s="202"/>
      <c r="H17" s="202"/>
      <c r="I17" s="202"/>
      <c r="J17" s="202"/>
      <c r="K17" s="202"/>
      <c r="L17" s="202"/>
      <c r="M17" s="202"/>
    </row>
    <row r="18" spans="1:13">
      <c r="A18" s="201" t="s">
        <v>61</v>
      </c>
      <c r="B18" s="201"/>
      <c r="C18" s="201"/>
      <c r="D18" s="201"/>
      <c r="E18" s="201"/>
      <c r="F18" s="201"/>
      <c r="G18" s="201"/>
      <c r="H18" s="201"/>
      <c r="I18" s="201"/>
      <c r="J18" s="201"/>
      <c r="K18" s="201"/>
      <c r="L18" s="201"/>
      <c r="M18" s="201"/>
    </row>
    <row r="19" spans="1:13">
      <c r="A19" s="201" t="s">
        <v>49</v>
      </c>
      <c r="B19" s="201"/>
      <c r="C19" s="201"/>
      <c r="D19" s="201"/>
      <c r="E19" s="201"/>
      <c r="F19" s="201"/>
      <c r="G19" s="201"/>
      <c r="H19" s="201"/>
      <c r="I19" s="201"/>
      <c r="J19" s="201"/>
      <c r="K19" s="201"/>
      <c r="L19" s="201"/>
      <c r="M19" s="201"/>
    </row>
    <row r="20" spans="1:13">
      <c r="A20" s="201" t="s">
        <v>43</v>
      </c>
      <c r="B20" s="201"/>
      <c r="C20" s="201"/>
      <c r="D20" s="201"/>
      <c r="E20" s="201"/>
      <c r="F20" s="201"/>
      <c r="G20" s="201"/>
      <c r="H20" s="201"/>
      <c r="I20" s="201"/>
      <c r="J20" s="201"/>
      <c r="K20" s="201"/>
      <c r="L20" s="201"/>
      <c r="M20" s="201"/>
    </row>
    <row r="21" spans="1:13">
      <c r="A21" s="201" t="s">
        <v>50</v>
      </c>
      <c r="B21" s="201"/>
      <c r="C21" s="201"/>
      <c r="D21" s="201"/>
      <c r="E21" s="201"/>
      <c r="F21" s="201"/>
      <c r="G21" s="201"/>
      <c r="H21" s="201"/>
      <c r="I21" s="201"/>
      <c r="J21" s="201"/>
      <c r="K21" s="201"/>
      <c r="L21" s="201"/>
      <c r="M21" s="201"/>
    </row>
    <row r="22" spans="1:13">
      <c r="A22" s="201" t="s">
        <v>44</v>
      </c>
      <c r="B22" s="201"/>
      <c r="C22" s="201"/>
      <c r="D22" s="201"/>
      <c r="E22" s="201"/>
      <c r="F22" s="201"/>
      <c r="G22" s="201"/>
      <c r="H22" s="201"/>
      <c r="I22" s="201"/>
      <c r="J22" s="201"/>
      <c r="K22" s="201"/>
      <c r="L22" s="201"/>
      <c r="M22" s="201"/>
    </row>
    <row r="23" spans="1:13">
      <c r="A23" s="203" t="s">
        <v>53</v>
      </c>
      <c r="B23" s="203"/>
      <c r="C23" s="203"/>
      <c r="D23" s="203"/>
      <c r="E23" s="203"/>
      <c r="F23" s="203"/>
      <c r="G23" s="203"/>
      <c r="H23" s="203"/>
      <c r="I23" s="203"/>
      <c r="J23" s="203"/>
      <c r="K23" s="203"/>
      <c r="L23" s="203"/>
      <c r="M23" s="203"/>
    </row>
    <row r="24" spans="1:13">
      <c r="A24" s="201" t="s">
        <v>45</v>
      </c>
      <c r="B24" s="201"/>
      <c r="C24" s="201"/>
      <c r="D24" s="201"/>
      <c r="E24" s="201"/>
      <c r="F24" s="201"/>
      <c r="G24" s="201"/>
      <c r="H24" s="201"/>
      <c r="I24" s="201"/>
      <c r="J24" s="201"/>
      <c r="K24" s="201"/>
      <c r="L24" s="201"/>
      <c r="M24" s="201"/>
    </row>
    <row r="25" spans="1:13">
      <c r="A25" s="201" t="s">
        <v>46</v>
      </c>
      <c r="B25" s="201"/>
      <c r="C25" s="201"/>
      <c r="D25" s="201"/>
      <c r="E25" s="201"/>
      <c r="F25" s="201"/>
      <c r="G25" s="201"/>
      <c r="H25" s="201"/>
      <c r="I25" s="201"/>
      <c r="J25" s="201"/>
      <c r="K25" s="201"/>
      <c r="L25" s="201"/>
      <c r="M25" s="201"/>
    </row>
    <row r="26" spans="1:13">
      <c r="A26" s="201" t="s">
        <v>47</v>
      </c>
      <c r="B26" s="201"/>
      <c r="C26" s="201"/>
      <c r="D26" s="201"/>
      <c r="E26" s="201"/>
      <c r="F26" s="201"/>
      <c r="G26" s="201"/>
      <c r="H26" s="201"/>
      <c r="I26" s="201"/>
      <c r="J26" s="201"/>
      <c r="K26" s="201"/>
      <c r="L26" s="201"/>
      <c r="M26" s="201"/>
    </row>
    <row r="27" spans="1:13">
      <c r="A27" s="200" t="s">
        <v>51</v>
      </c>
      <c r="B27" s="200"/>
      <c r="C27" s="200"/>
      <c r="D27" s="200"/>
      <c r="E27" s="200"/>
      <c r="F27" s="200"/>
      <c r="G27" s="200"/>
      <c r="H27" s="200"/>
      <c r="I27" s="200"/>
      <c r="J27" s="200"/>
      <c r="K27" s="200"/>
      <c r="L27" s="200"/>
      <c r="M27" s="200"/>
    </row>
    <row r="28" spans="1:13">
      <c r="A28" s="201" t="s">
        <v>52</v>
      </c>
      <c r="B28" s="201"/>
      <c r="C28" s="201"/>
      <c r="D28" s="201"/>
      <c r="E28" s="201"/>
      <c r="F28" s="201"/>
      <c r="G28" s="201"/>
      <c r="H28" s="201"/>
      <c r="I28" s="201"/>
      <c r="J28" s="201"/>
      <c r="K28" s="201"/>
      <c r="L28" s="201"/>
      <c r="M28" s="201"/>
    </row>
    <row r="29" spans="1:13" ht="44.25" customHeight="1">
      <c r="A29" s="198" t="s">
        <v>62</v>
      </c>
      <c r="B29" s="198"/>
      <c r="C29" s="198"/>
      <c r="D29" s="198"/>
      <c r="E29" s="198"/>
      <c r="F29" s="198"/>
      <c r="G29" s="198"/>
      <c r="H29" s="198"/>
      <c r="I29" s="198"/>
      <c r="J29" s="198"/>
      <c r="K29" s="198"/>
      <c r="L29" s="198"/>
      <c r="M29" s="198"/>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D6:E6 M6"/>
    <dataValidation allowBlank="1" showInputMessage="1" showErrorMessage="1" prompt="Insert Unique Id of Mobile Health Team" sqref="E8 M8"/>
  </dataValidations>
  <hyperlinks>
    <hyperlink ref="D6" r:id="rId1"/>
    <hyperlink ref="E10" r:id="rId2"/>
    <hyperlink ref="E11" r:id="rId3"/>
    <hyperlink ref="M10" r:id="rId4"/>
  </hyperlinks>
  <printOptions horizontalCentered="1"/>
  <pageMargins left="0.37" right="0.23" top="0.43" bottom="0.45" header="0.3" footer="0.3"/>
  <pageSetup paperSize="9" scale="78" orientation="landscape" r:id="rId5"/>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8" t="s">
        <v>658</v>
      </c>
      <c r="B1" s="248"/>
      <c r="C1" s="248"/>
      <c r="D1" s="249"/>
      <c r="E1" s="249"/>
      <c r="F1" s="249"/>
      <c r="G1" s="249"/>
      <c r="H1" s="249"/>
      <c r="I1" s="249"/>
      <c r="J1" s="249"/>
      <c r="K1" s="249"/>
      <c r="L1" s="249"/>
      <c r="M1" s="249"/>
      <c r="N1" s="249"/>
      <c r="O1" s="249"/>
      <c r="P1" s="249"/>
      <c r="Q1" s="249"/>
      <c r="R1" s="249"/>
      <c r="S1" s="249"/>
    </row>
    <row r="2" spans="1:20" ht="16.5" customHeight="1">
      <c r="A2" s="252" t="s">
        <v>63</v>
      </c>
      <c r="B2" s="253"/>
      <c r="C2" s="253"/>
      <c r="D2" s="25" t="s">
        <v>546</v>
      </c>
      <c r="E2" s="22"/>
      <c r="F2" s="22"/>
      <c r="G2" s="22"/>
      <c r="H2" s="22"/>
      <c r="I2" s="22"/>
      <c r="J2" s="22"/>
      <c r="K2" s="22"/>
      <c r="L2" s="22"/>
      <c r="M2" s="22"/>
      <c r="N2" s="22"/>
      <c r="O2" s="22"/>
      <c r="P2" s="22"/>
      <c r="Q2" s="22"/>
      <c r="R2" s="22"/>
      <c r="S2" s="22"/>
    </row>
    <row r="3" spans="1:20" ht="24" customHeight="1">
      <c r="A3" s="254" t="s">
        <v>14</v>
      </c>
      <c r="B3" s="250" t="s">
        <v>65</v>
      </c>
      <c r="C3" s="255" t="s">
        <v>7</v>
      </c>
      <c r="D3" s="255" t="s">
        <v>59</v>
      </c>
      <c r="E3" s="255" t="s">
        <v>16</v>
      </c>
      <c r="F3" s="256" t="s">
        <v>17</v>
      </c>
      <c r="G3" s="255" t="s">
        <v>8</v>
      </c>
      <c r="H3" s="255"/>
      <c r="I3" s="255"/>
      <c r="J3" s="255" t="s">
        <v>35</v>
      </c>
      <c r="K3" s="250" t="s">
        <v>37</v>
      </c>
      <c r="L3" s="250" t="s">
        <v>54</v>
      </c>
      <c r="M3" s="250" t="s">
        <v>55</v>
      </c>
      <c r="N3" s="250" t="s">
        <v>38</v>
      </c>
      <c r="O3" s="250" t="s">
        <v>39</v>
      </c>
      <c r="P3" s="254" t="s">
        <v>58</v>
      </c>
      <c r="Q3" s="255" t="s">
        <v>56</v>
      </c>
      <c r="R3" s="255" t="s">
        <v>36</v>
      </c>
      <c r="S3" s="255" t="s">
        <v>57</v>
      </c>
      <c r="T3" s="255" t="s">
        <v>13</v>
      </c>
    </row>
    <row r="4" spans="1:20" ht="25.5" customHeight="1">
      <c r="A4" s="254"/>
      <c r="B4" s="257"/>
      <c r="C4" s="255"/>
      <c r="D4" s="255"/>
      <c r="E4" s="255"/>
      <c r="F4" s="256"/>
      <c r="G4" s="15" t="s">
        <v>9</v>
      </c>
      <c r="H4" s="15" t="s">
        <v>10</v>
      </c>
      <c r="I4" s="11" t="s">
        <v>11</v>
      </c>
      <c r="J4" s="255"/>
      <c r="K4" s="251"/>
      <c r="L4" s="251"/>
      <c r="M4" s="251"/>
      <c r="N4" s="251"/>
      <c r="O4" s="251"/>
      <c r="P4" s="254"/>
      <c r="Q4" s="254"/>
      <c r="R4" s="255"/>
      <c r="S4" s="255"/>
      <c r="T4" s="255"/>
    </row>
    <row r="5" spans="1:20">
      <c r="A5" s="4">
        <v>1</v>
      </c>
      <c r="B5" s="51" t="s">
        <v>66</v>
      </c>
      <c r="C5" s="135" t="s">
        <v>547</v>
      </c>
      <c r="D5" s="54" t="s">
        <v>27</v>
      </c>
      <c r="E5" s="131" t="s">
        <v>220</v>
      </c>
      <c r="F5" s="51"/>
      <c r="G5" s="133">
        <v>100</v>
      </c>
      <c r="H5" s="133">
        <v>94</v>
      </c>
      <c r="I5" s="81">
        <v>194</v>
      </c>
      <c r="J5" s="133">
        <v>8638325688</v>
      </c>
      <c r="K5" s="130"/>
      <c r="L5" s="54"/>
      <c r="M5" s="54"/>
      <c r="N5" s="54"/>
      <c r="O5" s="54"/>
      <c r="P5" s="128">
        <v>43374</v>
      </c>
      <c r="Q5" s="130" t="s">
        <v>79</v>
      </c>
      <c r="R5" s="18"/>
      <c r="S5" s="18"/>
      <c r="T5" s="18"/>
    </row>
    <row r="6" spans="1:20">
      <c r="A6" s="4">
        <v>2</v>
      </c>
      <c r="B6" s="51" t="s">
        <v>66</v>
      </c>
      <c r="C6" s="135"/>
      <c r="D6" s="54"/>
      <c r="E6" s="131"/>
      <c r="F6" s="51"/>
      <c r="G6" s="133"/>
      <c r="H6" s="133"/>
      <c r="I6" s="81"/>
      <c r="J6" s="133"/>
      <c r="K6" s="130"/>
      <c r="L6" s="54"/>
      <c r="M6" s="54"/>
      <c r="N6" s="54"/>
      <c r="O6" s="54"/>
      <c r="P6" s="128">
        <v>43375</v>
      </c>
      <c r="Q6" s="130" t="s">
        <v>73</v>
      </c>
      <c r="R6" s="18"/>
      <c r="S6" s="18"/>
      <c r="T6" s="18"/>
    </row>
    <row r="7" spans="1:20">
      <c r="A7" s="4">
        <v>3</v>
      </c>
      <c r="B7" s="51" t="s">
        <v>66</v>
      </c>
      <c r="C7" s="130" t="s">
        <v>519</v>
      </c>
      <c r="D7" s="54" t="s">
        <v>29</v>
      </c>
      <c r="E7" s="132">
        <v>18302040113</v>
      </c>
      <c r="F7" s="51"/>
      <c r="G7" s="133">
        <v>50</v>
      </c>
      <c r="H7" s="133">
        <v>48</v>
      </c>
      <c r="I7" s="81">
        <v>98</v>
      </c>
      <c r="J7" s="81">
        <v>9678338550</v>
      </c>
      <c r="K7" s="130" t="s">
        <v>529</v>
      </c>
      <c r="L7" s="54"/>
      <c r="M7" s="54"/>
      <c r="N7" s="54"/>
      <c r="O7" s="54"/>
      <c r="P7" s="128">
        <v>43376</v>
      </c>
      <c r="Q7" s="130" t="s">
        <v>74</v>
      </c>
      <c r="R7" s="18"/>
      <c r="S7" s="18"/>
      <c r="T7" s="18"/>
    </row>
    <row r="8" spans="1:20">
      <c r="A8" s="4">
        <v>4</v>
      </c>
      <c r="B8" s="51" t="s">
        <v>66</v>
      </c>
      <c r="C8" s="135" t="s">
        <v>222</v>
      </c>
      <c r="D8" s="54" t="s">
        <v>27</v>
      </c>
      <c r="E8" s="131" t="s">
        <v>221</v>
      </c>
      <c r="F8" s="51"/>
      <c r="G8" s="133">
        <v>38</v>
      </c>
      <c r="H8" s="133">
        <v>34</v>
      </c>
      <c r="I8" s="81">
        <v>72</v>
      </c>
      <c r="J8" s="133">
        <v>7896909041</v>
      </c>
      <c r="K8" s="130"/>
      <c r="L8" s="54"/>
      <c r="M8" s="54"/>
      <c r="N8" s="54"/>
      <c r="O8" s="54"/>
      <c r="P8" s="128">
        <v>43376</v>
      </c>
      <c r="Q8" s="130" t="s">
        <v>74</v>
      </c>
      <c r="R8" s="18"/>
      <c r="S8" s="18"/>
      <c r="T8" s="18"/>
    </row>
    <row r="9" spans="1:20">
      <c r="A9" s="4">
        <v>5</v>
      </c>
      <c r="B9" s="51" t="s">
        <v>66</v>
      </c>
      <c r="C9" s="130" t="s">
        <v>189</v>
      </c>
      <c r="D9" s="54" t="s">
        <v>29</v>
      </c>
      <c r="E9" s="132">
        <v>18302040112</v>
      </c>
      <c r="F9" s="51"/>
      <c r="G9" s="133">
        <v>54</v>
      </c>
      <c r="H9" s="133">
        <v>62</v>
      </c>
      <c r="I9" s="81">
        <v>116</v>
      </c>
      <c r="J9" s="81">
        <v>8399865705</v>
      </c>
      <c r="K9" s="130" t="s">
        <v>529</v>
      </c>
      <c r="L9" s="54"/>
      <c r="M9" s="54"/>
      <c r="N9" s="54"/>
      <c r="O9" s="54"/>
      <c r="P9" s="128">
        <v>43377</v>
      </c>
      <c r="Q9" s="130" t="s">
        <v>75</v>
      </c>
      <c r="R9" s="18"/>
      <c r="S9" s="18"/>
      <c r="T9" s="18"/>
    </row>
    <row r="10" spans="1:20">
      <c r="A10" s="4">
        <v>6</v>
      </c>
      <c r="B10" s="51" t="s">
        <v>66</v>
      </c>
      <c r="C10" s="135" t="s">
        <v>228</v>
      </c>
      <c r="D10" s="54" t="s">
        <v>27</v>
      </c>
      <c r="E10" s="131" t="s">
        <v>227</v>
      </c>
      <c r="F10" s="51"/>
      <c r="G10" s="133">
        <v>65</v>
      </c>
      <c r="H10" s="133">
        <v>64</v>
      </c>
      <c r="I10" s="81">
        <v>129</v>
      </c>
      <c r="J10" s="133">
        <v>9678867829</v>
      </c>
      <c r="K10" s="130"/>
      <c r="L10" s="54"/>
      <c r="M10" s="54"/>
      <c r="N10" s="54"/>
      <c r="O10" s="54"/>
      <c r="P10" s="128">
        <v>43378</v>
      </c>
      <c r="Q10" s="130" t="s">
        <v>76</v>
      </c>
      <c r="R10" s="18"/>
      <c r="S10" s="18"/>
      <c r="T10" s="18"/>
    </row>
    <row r="11" spans="1:20">
      <c r="A11" s="4">
        <v>7</v>
      </c>
      <c r="B11" s="51" t="s">
        <v>66</v>
      </c>
      <c r="C11" s="135"/>
      <c r="D11" s="54"/>
      <c r="E11" s="131"/>
      <c r="F11" s="51"/>
      <c r="G11" s="133">
        <f t="shared" ref="G11:G12" si="0">I11*47%</f>
        <v>0</v>
      </c>
      <c r="H11" s="133">
        <f t="shared" ref="H11:H12" si="1">I11-G11</f>
        <v>0</v>
      </c>
      <c r="I11" s="81"/>
      <c r="J11" s="133"/>
      <c r="K11" s="130"/>
      <c r="L11" s="54"/>
      <c r="M11" s="54"/>
      <c r="N11" s="54"/>
      <c r="O11" s="54"/>
      <c r="P11" s="128">
        <v>43379</v>
      </c>
      <c r="Q11" s="130" t="s">
        <v>77</v>
      </c>
      <c r="R11" s="18"/>
      <c r="S11" s="18"/>
      <c r="T11" s="18"/>
    </row>
    <row r="12" spans="1:20">
      <c r="A12" s="4">
        <v>8</v>
      </c>
      <c r="B12" s="51" t="s">
        <v>66</v>
      </c>
      <c r="C12" s="135"/>
      <c r="D12" s="54"/>
      <c r="E12" s="131"/>
      <c r="F12" s="51"/>
      <c r="G12" s="133">
        <f t="shared" si="0"/>
        <v>0</v>
      </c>
      <c r="H12" s="133">
        <f t="shared" si="1"/>
        <v>0</v>
      </c>
      <c r="I12" s="81"/>
      <c r="J12" s="133"/>
      <c r="K12" s="130"/>
      <c r="L12" s="54"/>
      <c r="M12" s="54"/>
      <c r="N12" s="54"/>
      <c r="O12" s="54"/>
      <c r="P12" s="128">
        <v>43380</v>
      </c>
      <c r="Q12" s="130" t="s">
        <v>78</v>
      </c>
      <c r="R12" s="18"/>
      <c r="S12" s="18"/>
      <c r="T12" s="18"/>
    </row>
    <row r="13" spans="1:20">
      <c r="A13" s="4">
        <v>9</v>
      </c>
      <c r="B13" s="51" t="s">
        <v>66</v>
      </c>
      <c r="C13" s="135" t="s">
        <v>217</v>
      </c>
      <c r="D13" s="54" t="s">
        <v>27</v>
      </c>
      <c r="E13" s="131" t="s">
        <v>216</v>
      </c>
      <c r="F13" s="54"/>
      <c r="G13" s="133">
        <v>41</v>
      </c>
      <c r="H13" s="133">
        <v>46</v>
      </c>
      <c r="I13" s="81">
        <v>87</v>
      </c>
      <c r="J13" s="133">
        <v>9678748838</v>
      </c>
      <c r="K13" s="130"/>
      <c r="L13" s="54"/>
      <c r="M13" s="54"/>
      <c r="N13" s="54"/>
      <c r="O13" s="54"/>
      <c r="P13" s="128">
        <v>43381</v>
      </c>
      <c r="Q13" s="130" t="s">
        <v>79</v>
      </c>
      <c r="R13" s="18"/>
      <c r="S13" s="18"/>
      <c r="T13" s="18"/>
    </row>
    <row r="14" spans="1:20">
      <c r="A14" s="4">
        <v>10</v>
      </c>
      <c r="B14" s="51" t="s">
        <v>66</v>
      </c>
      <c r="C14" s="135" t="s">
        <v>219</v>
      </c>
      <c r="D14" s="54" t="s">
        <v>27</v>
      </c>
      <c r="E14" s="131" t="s">
        <v>218</v>
      </c>
      <c r="F14" s="51"/>
      <c r="G14" s="133">
        <v>40</v>
      </c>
      <c r="H14" s="133">
        <v>43</v>
      </c>
      <c r="I14" s="81">
        <v>83</v>
      </c>
      <c r="J14" s="133">
        <v>9707214317</v>
      </c>
      <c r="K14" s="130"/>
      <c r="L14" s="54"/>
      <c r="M14" s="54"/>
      <c r="N14" s="54"/>
      <c r="O14" s="54"/>
      <c r="P14" s="128">
        <v>43381</v>
      </c>
      <c r="Q14" s="130" t="s">
        <v>79</v>
      </c>
      <c r="R14" s="18"/>
      <c r="S14" s="18"/>
      <c r="T14" s="18"/>
    </row>
    <row r="15" spans="1:20">
      <c r="A15" s="4">
        <v>11</v>
      </c>
      <c r="B15" s="51" t="s">
        <v>66</v>
      </c>
      <c r="C15" s="135" t="s">
        <v>230</v>
      </c>
      <c r="D15" s="54" t="s">
        <v>27</v>
      </c>
      <c r="E15" s="131" t="s">
        <v>229</v>
      </c>
      <c r="F15" s="51"/>
      <c r="G15" s="133">
        <v>16</v>
      </c>
      <c r="H15" s="133">
        <v>16</v>
      </c>
      <c r="I15" s="81">
        <v>32</v>
      </c>
      <c r="J15" s="133">
        <v>9508534407</v>
      </c>
      <c r="K15" s="130"/>
      <c r="L15" s="54"/>
      <c r="M15" s="54"/>
      <c r="N15" s="54"/>
      <c r="O15" s="54"/>
      <c r="P15" s="128">
        <v>43382</v>
      </c>
      <c r="Q15" s="130" t="s">
        <v>73</v>
      </c>
      <c r="R15" s="18"/>
      <c r="S15" s="18"/>
      <c r="T15" s="18"/>
    </row>
    <row r="16" spans="1:20">
      <c r="A16" s="4">
        <v>12</v>
      </c>
      <c r="B16" s="51" t="s">
        <v>66</v>
      </c>
      <c r="C16" s="135" t="s">
        <v>224</v>
      </c>
      <c r="D16" s="54" t="s">
        <v>27</v>
      </c>
      <c r="E16" s="131" t="s">
        <v>223</v>
      </c>
      <c r="F16" s="51"/>
      <c r="G16" s="133">
        <v>16</v>
      </c>
      <c r="H16" s="133">
        <v>16</v>
      </c>
      <c r="I16" s="81">
        <v>32</v>
      </c>
      <c r="J16" s="133">
        <v>9854258465</v>
      </c>
      <c r="K16" s="130"/>
      <c r="L16" s="54"/>
      <c r="M16" s="54"/>
      <c r="N16" s="54"/>
      <c r="O16" s="54"/>
      <c r="P16" s="128">
        <v>43382</v>
      </c>
      <c r="Q16" s="130" t="s">
        <v>73</v>
      </c>
      <c r="R16" s="18"/>
      <c r="S16" s="18"/>
      <c r="T16" s="18"/>
    </row>
    <row r="17" spans="1:20">
      <c r="A17" s="4">
        <v>13</v>
      </c>
      <c r="B17" s="51" t="s">
        <v>66</v>
      </c>
      <c r="C17" s="130" t="s">
        <v>514</v>
      </c>
      <c r="D17" s="54" t="s">
        <v>29</v>
      </c>
      <c r="E17" s="132">
        <v>18302040107</v>
      </c>
      <c r="F17" s="51"/>
      <c r="G17" s="133">
        <v>48</v>
      </c>
      <c r="H17" s="133">
        <v>48</v>
      </c>
      <c r="I17" s="81">
        <v>96</v>
      </c>
      <c r="J17" s="81">
        <v>9957806338</v>
      </c>
      <c r="K17" s="130" t="s">
        <v>535</v>
      </c>
      <c r="L17" s="54"/>
      <c r="M17" s="54"/>
      <c r="N17" s="54"/>
      <c r="O17" s="54"/>
      <c r="P17" s="128">
        <v>43382</v>
      </c>
      <c r="Q17" s="130" t="s">
        <v>73</v>
      </c>
      <c r="R17" s="18"/>
      <c r="S17" s="18"/>
      <c r="T17" s="18"/>
    </row>
    <row r="18" spans="1:20">
      <c r="A18" s="4">
        <v>14</v>
      </c>
      <c r="B18" s="51" t="s">
        <v>66</v>
      </c>
      <c r="C18" s="135" t="s">
        <v>247</v>
      </c>
      <c r="D18" s="54" t="s">
        <v>27</v>
      </c>
      <c r="E18" s="131" t="s">
        <v>246</v>
      </c>
      <c r="F18" s="51"/>
      <c r="G18" s="133">
        <v>27</v>
      </c>
      <c r="H18" s="133">
        <v>29</v>
      </c>
      <c r="I18" s="81">
        <v>56</v>
      </c>
      <c r="J18" s="133">
        <v>8822517768</v>
      </c>
      <c r="K18" s="130"/>
      <c r="L18" s="54"/>
      <c r="M18" s="54"/>
      <c r="N18" s="54"/>
      <c r="O18" s="54"/>
      <c r="P18" s="128">
        <v>43383</v>
      </c>
      <c r="Q18" s="130" t="s">
        <v>74</v>
      </c>
      <c r="R18" s="18"/>
      <c r="S18" s="18"/>
      <c r="T18" s="18"/>
    </row>
    <row r="19" spans="1:20" ht="25.5">
      <c r="A19" s="4">
        <v>15</v>
      </c>
      <c r="B19" s="51" t="s">
        <v>66</v>
      </c>
      <c r="C19" s="135" t="s">
        <v>242</v>
      </c>
      <c r="D19" s="54" t="s">
        <v>27</v>
      </c>
      <c r="E19" s="131" t="s">
        <v>241</v>
      </c>
      <c r="F19" s="51"/>
      <c r="G19" s="133">
        <v>23</v>
      </c>
      <c r="H19" s="133">
        <v>27</v>
      </c>
      <c r="I19" s="81">
        <v>50</v>
      </c>
      <c r="J19" s="133">
        <v>9957860826</v>
      </c>
      <c r="K19" s="130"/>
      <c r="L19" s="54"/>
      <c r="M19" s="54"/>
      <c r="N19" s="54"/>
      <c r="O19" s="54"/>
      <c r="P19" s="128">
        <v>43383</v>
      </c>
      <c r="Q19" s="130" t="s">
        <v>74</v>
      </c>
      <c r="R19" s="18"/>
      <c r="S19" s="18"/>
      <c r="T19" s="18"/>
    </row>
    <row r="20" spans="1:20">
      <c r="A20" s="4">
        <v>16</v>
      </c>
      <c r="B20" s="51" t="s">
        <v>66</v>
      </c>
      <c r="C20" s="130" t="s">
        <v>520</v>
      </c>
      <c r="D20" s="54" t="s">
        <v>29</v>
      </c>
      <c r="E20" s="132">
        <v>18302040114</v>
      </c>
      <c r="F20" s="51"/>
      <c r="G20" s="133">
        <v>39</v>
      </c>
      <c r="H20" s="133">
        <v>45</v>
      </c>
      <c r="I20" s="81">
        <v>84</v>
      </c>
      <c r="J20" s="81">
        <v>8011259958</v>
      </c>
      <c r="K20" s="130" t="s">
        <v>535</v>
      </c>
      <c r="L20" s="54"/>
      <c r="M20" s="54"/>
      <c r="N20" s="54"/>
      <c r="O20" s="54"/>
      <c r="P20" s="128">
        <v>43384</v>
      </c>
      <c r="Q20" s="130" t="s">
        <v>75</v>
      </c>
      <c r="R20" s="18"/>
      <c r="S20" s="18"/>
      <c r="T20" s="18"/>
    </row>
    <row r="21" spans="1:20">
      <c r="A21" s="4">
        <v>17</v>
      </c>
      <c r="B21" s="51" t="s">
        <v>66</v>
      </c>
      <c r="C21" s="135" t="s">
        <v>226</v>
      </c>
      <c r="D21" s="54" t="s">
        <v>27</v>
      </c>
      <c r="E21" s="131" t="s">
        <v>225</v>
      </c>
      <c r="F21" s="51"/>
      <c r="G21" s="133">
        <v>29</v>
      </c>
      <c r="H21" s="133">
        <v>34</v>
      </c>
      <c r="I21" s="81">
        <v>63</v>
      </c>
      <c r="J21" s="133">
        <v>7002919271</v>
      </c>
      <c r="K21" s="130"/>
      <c r="L21" s="54"/>
      <c r="M21" s="54"/>
      <c r="N21" s="54"/>
      <c r="O21" s="54"/>
      <c r="P21" s="128">
        <v>43384</v>
      </c>
      <c r="Q21" s="130" t="s">
        <v>75</v>
      </c>
      <c r="R21" s="18"/>
      <c r="S21" s="18"/>
      <c r="T21" s="18"/>
    </row>
    <row r="22" spans="1:20">
      <c r="A22" s="4">
        <v>18</v>
      </c>
      <c r="B22" s="51" t="s">
        <v>66</v>
      </c>
      <c r="C22" s="135" t="s">
        <v>240</v>
      </c>
      <c r="D22" s="54" t="s">
        <v>27</v>
      </c>
      <c r="E22" s="131" t="s">
        <v>239</v>
      </c>
      <c r="F22" s="71"/>
      <c r="G22" s="133">
        <v>65</v>
      </c>
      <c r="H22" s="133">
        <v>58</v>
      </c>
      <c r="I22" s="81">
        <v>123</v>
      </c>
      <c r="J22" s="133">
        <v>9957957449</v>
      </c>
      <c r="K22" s="130"/>
      <c r="L22" s="71"/>
      <c r="M22" s="71"/>
      <c r="N22" s="71"/>
      <c r="O22" s="71"/>
      <c r="P22" s="128">
        <v>43385</v>
      </c>
      <c r="Q22" s="130" t="s">
        <v>76</v>
      </c>
      <c r="R22" s="18"/>
      <c r="S22" s="18"/>
      <c r="T22" s="18"/>
    </row>
    <row r="23" spans="1:20">
      <c r="A23" s="4">
        <v>19</v>
      </c>
      <c r="B23" s="51" t="s">
        <v>66</v>
      </c>
      <c r="C23" s="130"/>
      <c r="D23" s="54"/>
      <c r="E23" s="132"/>
      <c r="F23" s="51"/>
      <c r="G23" s="133"/>
      <c r="H23" s="133"/>
      <c r="I23" s="81"/>
      <c r="J23" s="81"/>
      <c r="K23" s="130"/>
      <c r="L23" s="54"/>
      <c r="M23" s="54"/>
      <c r="N23" s="54"/>
      <c r="O23" s="54"/>
      <c r="P23" s="128">
        <v>43386</v>
      </c>
      <c r="Q23" s="130" t="s">
        <v>77</v>
      </c>
      <c r="R23" s="18"/>
      <c r="S23" s="18"/>
      <c r="T23" s="18"/>
    </row>
    <row r="24" spans="1:20">
      <c r="A24" s="4">
        <v>20</v>
      </c>
      <c r="B24" s="51" t="s">
        <v>66</v>
      </c>
      <c r="C24" s="130"/>
      <c r="D24" s="54"/>
      <c r="E24" s="132"/>
      <c r="F24" s="71"/>
      <c r="G24" s="133"/>
      <c r="H24" s="133"/>
      <c r="I24" s="81"/>
      <c r="J24" s="81"/>
      <c r="K24" s="130"/>
      <c r="L24" s="71"/>
      <c r="M24" s="71"/>
      <c r="N24" s="71"/>
      <c r="O24" s="71"/>
      <c r="P24" s="128">
        <v>43387</v>
      </c>
      <c r="Q24" s="130" t="s">
        <v>78</v>
      </c>
      <c r="R24" s="18"/>
      <c r="S24" s="18"/>
      <c r="T24" s="18"/>
    </row>
    <row r="25" spans="1:20" ht="25.5">
      <c r="A25" s="4">
        <v>21</v>
      </c>
      <c r="B25" s="51" t="s">
        <v>66</v>
      </c>
      <c r="C25" s="135" t="s">
        <v>548</v>
      </c>
      <c r="D25" s="54" t="s">
        <v>27</v>
      </c>
      <c r="E25" s="131" t="s">
        <v>317</v>
      </c>
      <c r="F25" s="51"/>
      <c r="G25" s="133">
        <v>60</v>
      </c>
      <c r="H25" s="133">
        <v>59</v>
      </c>
      <c r="I25" s="81">
        <v>119</v>
      </c>
      <c r="J25" s="81">
        <v>9957448502</v>
      </c>
      <c r="K25" s="130"/>
      <c r="L25" s="54"/>
      <c r="M25" s="54"/>
      <c r="N25" s="54"/>
      <c r="O25" s="54"/>
      <c r="P25" s="128">
        <v>43388</v>
      </c>
      <c r="Q25" s="130" t="s">
        <v>79</v>
      </c>
      <c r="R25" s="18"/>
      <c r="S25" s="18"/>
      <c r="T25" s="18"/>
    </row>
    <row r="26" spans="1:20">
      <c r="A26" s="4">
        <v>22</v>
      </c>
      <c r="B26" s="51" t="s">
        <v>66</v>
      </c>
      <c r="C26" s="130"/>
      <c r="D26" s="54"/>
      <c r="E26" s="132"/>
      <c r="F26" s="51"/>
      <c r="G26" s="133"/>
      <c r="H26" s="133"/>
      <c r="I26" s="81"/>
      <c r="J26" s="81"/>
      <c r="K26" s="132"/>
      <c r="L26" s="54"/>
      <c r="M26" s="54"/>
      <c r="N26" s="54"/>
      <c r="O26" s="54"/>
      <c r="P26" s="128">
        <v>43389</v>
      </c>
      <c r="Q26" s="130" t="s">
        <v>73</v>
      </c>
      <c r="R26" s="18"/>
      <c r="S26" s="18"/>
      <c r="T26" s="18"/>
    </row>
    <row r="27" spans="1:20">
      <c r="A27" s="4">
        <v>23</v>
      </c>
      <c r="B27" s="51" t="s">
        <v>66</v>
      </c>
      <c r="C27" s="130"/>
      <c r="D27" s="54"/>
      <c r="E27" s="132"/>
      <c r="F27" s="51"/>
      <c r="G27" s="133"/>
      <c r="H27" s="133"/>
      <c r="I27" s="81"/>
      <c r="J27" s="81"/>
      <c r="K27" s="132"/>
      <c r="L27" s="54"/>
      <c r="M27" s="54"/>
      <c r="N27" s="54"/>
      <c r="O27" s="54"/>
      <c r="P27" s="128">
        <v>43390</v>
      </c>
      <c r="Q27" s="130" t="s">
        <v>74</v>
      </c>
      <c r="R27" s="18"/>
      <c r="S27" s="18"/>
      <c r="T27" s="18"/>
    </row>
    <row r="28" spans="1:20">
      <c r="A28" s="4">
        <v>24</v>
      </c>
      <c r="B28" s="51" t="s">
        <v>66</v>
      </c>
      <c r="C28" s="130"/>
      <c r="D28" s="54"/>
      <c r="E28" s="132"/>
      <c r="F28" s="51"/>
      <c r="G28" s="133"/>
      <c r="H28" s="133"/>
      <c r="I28" s="81"/>
      <c r="J28" s="81"/>
      <c r="K28" s="132"/>
      <c r="L28" s="54"/>
      <c r="M28" s="54"/>
      <c r="N28" s="54"/>
      <c r="O28" s="54"/>
      <c r="P28" s="128">
        <v>43391</v>
      </c>
      <c r="Q28" s="130" t="s">
        <v>75</v>
      </c>
      <c r="R28" s="18"/>
      <c r="S28" s="18"/>
      <c r="T28" s="18"/>
    </row>
    <row r="29" spans="1:20">
      <c r="A29" s="4">
        <v>25</v>
      </c>
      <c r="B29" s="51" t="s">
        <v>66</v>
      </c>
      <c r="C29" s="130"/>
      <c r="D29" s="54"/>
      <c r="E29" s="132"/>
      <c r="F29" s="51"/>
      <c r="G29" s="133"/>
      <c r="H29" s="133"/>
      <c r="I29" s="81"/>
      <c r="J29" s="81"/>
      <c r="K29" s="132"/>
      <c r="L29" s="54"/>
      <c r="M29" s="54"/>
      <c r="N29" s="54"/>
      <c r="O29" s="54"/>
      <c r="P29" s="128">
        <v>43392</v>
      </c>
      <c r="Q29" s="130" t="s">
        <v>76</v>
      </c>
      <c r="R29" s="18"/>
      <c r="S29" s="18"/>
      <c r="T29" s="18"/>
    </row>
    <row r="30" spans="1:20">
      <c r="A30" s="4">
        <v>26</v>
      </c>
      <c r="B30" s="51" t="s">
        <v>66</v>
      </c>
      <c r="C30" s="130"/>
      <c r="D30" s="54"/>
      <c r="E30" s="132"/>
      <c r="F30" s="51"/>
      <c r="G30" s="133"/>
      <c r="H30" s="133"/>
      <c r="I30" s="81"/>
      <c r="J30" s="81"/>
      <c r="K30" s="132"/>
      <c r="L30" s="54"/>
      <c r="M30" s="54"/>
      <c r="N30" s="54"/>
      <c r="O30" s="54"/>
      <c r="P30" s="128">
        <v>43393</v>
      </c>
      <c r="Q30" s="130" t="s">
        <v>77</v>
      </c>
      <c r="R30" s="18"/>
      <c r="S30" s="18"/>
      <c r="T30" s="18"/>
    </row>
    <row r="31" spans="1:20">
      <c r="A31" s="4">
        <v>27</v>
      </c>
      <c r="B31" s="51" t="s">
        <v>66</v>
      </c>
      <c r="C31" s="130"/>
      <c r="D31" s="54"/>
      <c r="E31" s="132"/>
      <c r="F31" s="51"/>
      <c r="G31" s="133"/>
      <c r="H31" s="133"/>
      <c r="I31" s="81"/>
      <c r="J31" s="81"/>
      <c r="K31" s="132"/>
      <c r="L31" s="54"/>
      <c r="M31" s="54"/>
      <c r="N31" s="54"/>
      <c r="O31" s="54"/>
      <c r="P31" s="128">
        <v>43394</v>
      </c>
      <c r="Q31" s="130" t="s">
        <v>78</v>
      </c>
      <c r="R31" s="18"/>
      <c r="S31" s="18"/>
      <c r="T31" s="18"/>
    </row>
    <row r="32" spans="1:20">
      <c r="A32" s="4">
        <v>28</v>
      </c>
      <c r="B32" s="51" t="s">
        <v>66</v>
      </c>
      <c r="C32" s="135" t="s">
        <v>236</v>
      </c>
      <c r="D32" s="54" t="s">
        <v>27</v>
      </c>
      <c r="E32" s="131" t="s">
        <v>235</v>
      </c>
      <c r="F32" s="51"/>
      <c r="G32" s="133">
        <v>118</v>
      </c>
      <c r="H32" s="133">
        <v>106</v>
      </c>
      <c r="I32" s="81">
        <v>224</v>
      </c>
      <c r="J32" s="133">
        <v>9859254792</v>
      </c>
      <c r="K32" s="130"/>
      <c r="L32" s="54"/>
      <c r="M32" s="54"/>
      <c r="N32" s="54"/>
      <c r="O32" s="54"/>
      <c r="P32" s="128">
        <v>43395</v>
      </c>
      <c r="Q32" s="130" t="s">
        <v>79</v>
      </c>
      <c r="R32" s="18"/>
      <c r="S32" s="18"/>
      <c r="T32" s="18"/>
    </row>
    <row r="33" spans="1:20">
      <c r="A33" s="4">
        <v>29</v>
      </c>
      <c r="B33" s="51" t="s">
        <v>66</v>
      </c>
      <c r="C33" s="135" t="s">
        <v>232</v>
      </c>
      <c r="D33" s="54" t="s">
        <v>27</v>
      </c>
      <c r="E33" s="131" t="s">
        <v>231</v>
      </c>
      <c r="F33" s="51"/>
      <c r="G33" s="133">
        <v>33</v>
      </c>
      <c r="H33" s="133">
        <v>38</v>
      </c>
      <c r="I33" s="81">
        <v>71</v>
      </c>
      <c r="J33" s="133">
        <v>8486853317</v>
      </c>
      <c r="K33" s="130"/>
      <c r="L33" s="54"/>
      <c r="M33" s="54"/>
      <c r="N33" s="54"/>
      <c r="O33" s="54"/>
      <c r="P33" s="128">
        <v>43396</v>
      </c>
      <c r="Q33" s="130" t="s">
        <v>73</v>
      </c>
      <c r="R33" s="18"/>
      <c r="S33" s="18"/>
      <c r="T33" s="18"/>
    </row>
    <row r="34" spans="1:20">
      <c r="A34" s="4">
        <v>30</v>
      </c>
      <c r="B34" s="51" t="s">
        <v>66</v>
      </c>
      <c r="C34" s="135" t="s">
        <v>234</v>
      </c>
      <c r="D34" s="54" t="s">
        <v>27</v>
      </c>
      <c r="E34" s="131" t="s">
        <v>233</v>
      </c>
      <c r="F34" s="51"/>
      <c r="G34" s="133">
        <v>20</v>
      </c>
      <c r="H34" s="133">
        <v>24</v>
      </c>
      <c r="I34" s="81">
        <v>44</v>
      </c>
      <c r="J34" s="133">
        <v>7002231661</v>
      </c>
      <c r="K34" s="130"/>
      <c r="L34" s="54"/>
      <c r="M34" s="54"/>
      <c r="N34" s="54"/>
      <c r="O34" s="54"/>
      <c r="P34" s="128">
        <v>43396</v>
      </c>
      <c r="Q34" s="130" t="s">
        <v>73</v>
      </c>
      <c r="R34" s="18"/>
      <c r="S34" s="18"/>
      <c r="T34" s="18"/>
    </row>
    <row r="35" spans="1:20">
      <c r="A35" s="4">
        <v>31</v>
      </c>
      <c r="B35" s="51" t="s">
        <v>66</v>
      </c>
      <c r="C35" s="135" t="s">
        <v>215</v>
      </c>
      <c r="D35" s="54" t="s">
        <v>27</v>
      </c>
      <c r="E35" s="131" t="s">
        <v>214</v>
      </c>
      <c r="F35" s="51"/>
      <c r="G35" s="133">
        <v>90</v>
      </c>
      <c r="H35" s="133">
        <v>102</v>
      </c>
      <c r="I35" s="81">
        <v>192</v>
      </c>
      <c r="J35" s="133">
        <v>9678823559</v>
      </c>
      <c r="K35" s="130"/>
      <c r="L35" s="54"/>
      <c r="M35" s="54"/>
      <c r="N35" s="54"/>
      <c r="O35" s="54"/>
      <c r="P35" s="128">
        <v>43397</v>
      </c>
      <c r="Q35" s="130" t="s">
        <v>74</v>
      </c>
      <c r="R35" s="18"/>
      <c r="S35" s="18"/>
      <c r="T35" s="18"/>
    </row>
    <row r="36" spans="1:20">
      <c r="A36" s="4">
        <v>32</v>
      </c>
      <c r="B36" s="51" t="s">
        <v>66</v>
      </c>
      <c r="C36" s="135" t="s">
        <v>549</v>
      </c>
      <c r="D36" s="54" t="s">
        <v>27</v>
      </c>
      <c r="E36" s="131" t="s">
        <v>243</v>
      </c>
      <c r="F36" s="51"/>
      <c r="G36" s="133">
        <v>62</v>
      </c>
      <c r="H36" s="133">
        <v>70</v>
      </c>
      <c r="I36" s="81">
        <v>132</v>
      </c>
      <c r="J36" s="133">
        <v>9957086034</v>
      </c>
      <c r="K36" s="130"/>
      <c r="L36" s="54"/>
      <c r="M36" s="54"/>
      <c r="N36" s="54"/>
      <c r="O36" s="54"/>
      <c r="P36" s="128">
        <v>43398</v>
      </c>
      <c r="Q36" s="130" t="s">
        <v>75</v>
      </c>
      <c r="R36" s="18"/>
      <c r="S36" s="18"/>
      <c r="T36" s="18"/>
    </row>
    <row r="37" spans="1:20">
      <c r="A37" s="4">
        <v>33</v>
      </c>
      <c r="B37" s="51" t="s">
        <v>66</v>
      </c>
      <c r="C37" s="135" t="s">
        <v>238</v>
      </c>
      <c r="D37" s="54" t="s">
        <v>27</v>
      </c>
      <c r="E37" s="131" t="s">
        <v>237</v>
      </c>
      <c r="F37" s="51"/>
      <c r="G37" s="133">
        <v>50</v>
      </c>
      <c r="H37" s="133">
        <v>48</v>
      </c>
      <c r="I37" s="81">
        <v>98</v>
      </c>
      <c r="J37" s="133">
        <v>9854111375</v>
      </c>
      <c r="K37" s="130"/>
      <c r="L37" s="54"/>
      <c r="M37" s="54"/>
      <c r="N37" s="54"/>
      <c r="O37" s="54"/>
      <c r="P37" s="128">
        <v>43399</v>
      </c>
      <c r="Q37" s="130" t="s">
        <v>76</v>
      </c>
      <c r="R37" s="18"/>
      <c r="S37" s="18"/>
      <c r="T37" s="18"/>
    </row>
    <row r="38" spans="1:20">
      <c r="A38" s="4">
        <v>34</v>
      </c>
      <c r="B38" s="51" t="s">
        <v>66</v>
      </c>
      <c r="C38" s="130" t="s">
        <v>513</v>
      </c>
      <c r="D38" s="54" t="s">
        <v>29</v>
      </c>
      <c r="E38" s="132">
        <v>18302040105</v>
      </c>
      <c r="F38" s="51"/>
      <c r="G38" s="133">
        <v>32</v>
      </c>
      <c r="H38" s="133">
        <v>30</v>
      </c>
      <c r="I38" s="81">
        <v>62</v>
      </c>
      <c r="J38" s="81">
        <v>7896739932</v>
      </c>
      <c r="K38" s="130" t="s">
        <v>535</v>
      </c>
      <c r="L38" s="54"/>
      <c r="M38" s="54"/>
      <c r="N38" s="54"/>
      <c r="O38" s="54"/>
      <c r="P38" s="128">
        <v>43399</v>
      </c>
      <c r="Q38" s="130" t="s">
        <v>76</v>
      </c>
      <c r="R38" s="18"/>
      <c r="S38" s="18"/>
      <c r="T38" s="18"/>
    </row>
    <row r="39" spans="1:20">
      <c r="A39" s="4">
        <v>35</v>
      </c>
      <c r="B39" s="51" t="s">
        <v>66</v>
      </c>
      <c r="C39" s="130"/>
      <c r="D39" s="54"/>
      <c r="E39" s="132"/>
      <c r="F39" s="51"/>
      <c r="G39" s="133"/>
      <c r="H39" s="133"/>
      <c r="I39" s="81"/>
      <c r="J39" s="81"/>
      <c r="K39" s="130"/>
      <c r="L39" s="54"/>
      <c r="M39" s="54"/>
      <c r="N39" s="54"/>
      <c r="O39" s="54"/>
      <c r="P39" s="128">
        <v>43400</v>
      </c>
      <c r="Q39" s="130" t="s">
        <v>77</v>
      </c>
      <c r="R39" s="18"/>
      <c r="S39" s="18"/>
      <c r="T39" s="18"/>
    </row>
    <row r="40" spans="1:20">
      <c r="A40" s="4">
        <v>36</v>
      </c>
      <c r="B40" s="51" t="s">
        <v>66</v>
      </c>
      <c r="C40" s="130"/>
      <c r="D40" s="54"/>
      <c r="E40" s="132"/>
      <c r="F40" s="51"/>
      <c r="G40" s="133"/>
      <c r="H40" s="133"/>
      <c r="I40" s="81"/>
      <c r="J40" s="81"/>
      <c r="K40" s="130"/>
      <c r="L40" s="54"/>
      <c r="M40" s="54"/>
      <c r="N40" s="54"/>
      <c r="O40" s="54"/>
      <c r="P40" s="128">
        <v>43401</v>
      </c>
      <c r="Q40" s="130" t="s">
        <v>78</v>
      </c>
      <c r="R40" s="18"/>
      <c r="S40" s="18"/>
      <c r="T40" s="18"/>
    </row>
    <row r="41" spans="1:20">
      <c r="A41" s="4">
        <v>37</v>
      </c>
      <c r="B41" s="51" t="s">
        <v>66</v>
      </c>
      <c r="C41" s="135" t="s">
        <v>245</v>
      </c>
      <c r="D41" s="54" t="s">
        <v>27</v>
      </c>
      <c r="E41" s="131" t="s">
        <v>244</v>
      </c>
      <c r="F41" s="51"/>
      <c r="G41" s="133">
        <v>300</v>
      </c>
      <c r="H41" s="133">
        <v>319</v>
      </c>
      <c r="I41" s="81">
        <v>619</v>
      </c>
      <c r="J41" s="133">
        <v>9435323463</v>
      </c>
      <c r="K41" s="130"/>
      <c r="L41" s="54"/>
      <c r="M41" s="54"/>
      <c r="N41" s="54"/>
      <c r="O41" s="54"/>
      <c r="P41" s="128">
        <v>43402</v>
      </c>
      <c r="Q41" s="130" t="s">
        <v>79</v>
      </c>
      <c r="R41" s="18"/>
      <c r="S41" s="18"/>
      <c r="T41" s="18"/>
    </row>
    <row r="42" spans="1:20">
      <c r="A42" s="4">
        <v>38</v>
      </c>
      <c r="B42" s="51" t="s">
        <v>66</v>
      </c>
      <c r="C42" s="135" t="s">
        <v>245</v>
      </c>
      <c r="D42" s="54"/>
      <c r="E42" s="131" t="s">
        <v>244</v>
      </c>
      <c r="F42" s="51"/>
      <c r="G42" s="133"/>
      <c r="H42" s="133"/>
      <c r="I42" s="81"/>
      <c r="J42" s="133"/>
      <c r="K42" s="130"/>
      <c r="L42" s="54"/>
      <c r="M42" s="54"/>
      <c r="N42" s="54"/>
      <c r="O42" s="54"/>
      <c r="P42" s="128">
        <v>43403</v>
      </c>
      <c r="Q42" s="130" t="s">
        <v>73</v>
      </c>
      <c r="R42" s="18"/>
      <c r="S42" s="18"/>
      <c r="T42" s="18"/>
    </row>
    <row r="43" spans="1:20">
      <c r="A43" s="4">
        <v>39</v>
      </c>
      <c r="B43" s="51" t="s">
        <v>66</v>
      </c>
      <c r="C43" s="135" t="s">
        <v>245</v>
      </c>
      <c r="D43" s="54"/>
      <c r="E43" s="131" t="s">
        <v>244</v>
      </c>
      <c r="F43" s="51"/>
      <c r="G43" s="133"/>
      <c r="H43" s="133"/>
      <c r="I43" s="81"/>
      <c r="J43" s="133"/>
      <c r="K43" s="130"/>
      <c r="L43" s="54"/>
      <c r="M43" s="54"/>
      <c r="N43" s="54"/>
      <c r="O43" s="54"/>
      <c r="P43" s="128">
        <v>43404</v>
      </c>
      <c r="Q43" s="130" t="s">
        <v>74</v>
      </c>
      <c r="R43" s="18"/>
      <c r="S43" s="18"/>
      <c r="T43" s="18"/>
    </row>
    <row r="44" spans="1:20">
      <c r="A44" s="136">
        <v>40</v>
      </c>
      <c r="B44" s="137"/>
      <c r="C44" s="138"/>
      <c r="D44" s="139"/>
      <c r="E44" s="140"/>
      <c r="F44" s="137"/>
      <c r="G44" s="141"/>
      <c r="H44" s="141"/>
      <c r="I44" s="142"/>
      <c r="J44" s="141"/>
      <c r="K44" s="139"/>
      <c r="L44" s="139"/>
      <c r="M44" s="139"/>
      <c r="N44" s="139"/>
      <c r="O44" s="139"/>
      <c r="P44" s="143"/>
      <c r="Q44" s="144"/>
      <c r="R44" s="145"/>
      <c r="S44" s="145"/>
      <c r="T44" s="18"/>
    </row>
    <row r="45" spans="1:20">
      <c r="A45" s="4">
        <v>41</v>
      </c>
      <c r="B45" s="51" t="s">
        <v>67</v>
      </c>
      <c r="C45" s="130" t="s">
        <v>550</v>
      </c>
      <c r="D45" s="54" t="s">
        <v>29</v>
      </c>
      <c r="E45" s="81">
        <v>18302040901</v>
      </c>
      <c r="F45" s="51"/>
      <c r="G45" s="81">
        <v>41</v>
      </c>
      <c r="H45" s="81">
        <v>42</v>
      </c>
      <c r="I45" s="81">
        <f>G45+H45</f>
        <v>83</v>
      </c>
      <c r="J45" s="132">
        <v>9613353591</v>
      </c>
      <c r="K45" s="54"/>
      <c r="L45" s="54"/>
      <c r="M45" s="54"/>
      <c r="N45" s="54"/>
      <c r="O45" s="54"/>
      <c r="P45" s="128">
        <v>43374</v>
      </c>
      <c r="Q45" s="130" t="s">
        <v>79</v>
      </c>
      <c r="R45" s="18"/>
      <c r="S45" s="18"/>
      <c r="T45" s="18"/>
    </row>
    <row r="46" spans="1:20">
      <c r="A46" s="4">
        <v>42</v>
      </c>
      <c r="B46" s="51" t="s">
        <v>67</v>
      </c>
      <c r="C46" s="130" t="s">
        <v>501</v>
      </c>
      <c r="D46" s="54" t="s">
        <v>29</v>
      </c>
      <c r="E46" s="81">
        <v>18302040902</v>
      </c>
      <c r="F46" s="51"/>
      <c r="G46" s="81">
        <v>42</v>
      </c>
      <c r="H46" s="81">
        <v>50</v>
      </c>
      <c r="I46" s="81">
        <f>G46+H46</f>
        <v>92</v>
      </c>
      <c r="J46" s="132">
        <v>9954923582</v>
      </c>
      <c r="K46" s="54"/>
      <c r="L46" s="54"/>
      <c r="M46" s="54"/>
      <c r="N46" s="54"/>
      <c r="O46" s="54"/>
      <c r="P46" s="128">
        <v>43374</v>
      </c>
      <c r="Q46" s="130" t="s">
        <v>79</v>
      </c>
      <c r="R46" s="18"/>
      <c r="S46" s="18"/>
      <c r="T46" s="18"/>
    </row>
    <row r="47" spans="1:20">
      <c r="A47" s="4">
        <v>43</v>
      </c>
      <c r="B47" s="51" t="s">
        <v>67</v>
      </c>
      <c r="C47" s="135" t="s">
        <v>341</v>
      </c>
      <c r="D47" s="54" t="s">
        <v>27</v>
      </c>
      <c r="E47" s="131" t="s">
        <v>340</v>
      </c>
      <c r="F47" s="51"/>
      <c r="G47" s="131">
        <v>117</v>
      </c>
      <c r="H47" s="131">
        <v>134</v>
      </c>
      <c r="I47" s="81">
        <v>251</v>
      </c>
      <c r="J47" s="132">
        <v>9678916486</v>
      </c>
      <c r="K47" s="54"/>
      <c r="L47" s="54"/>
      <c r="M47" s="54"/>
      <c r="N47" s="54"/>
      <c r="O47" s="54"/>
      <c r="P47" s="128">
        <v>43375</v>
      </c>
      <c r="Q47" s="130" t="s">
        <v>73</v>
      </c>
      <c r="R47" s="18"/>
      <c r="S47" s="18"/>
      <c r="T47" s="18"/>
    </row>
    <row r="48" spans="1:20">
      <c r="A48" s="4">
        <v>44</v>
      </c>
      <c r="B48" s="51" t="s">
        <v>67</v>
      </c>
      <c r="C48" s="135"/>
      <c r="D48" s="54"/>
      <c r="E48" s="131"/>
      <c r="F48" s="51"/>
      <c r="G48" s="131">
        <f t="shared" ref="G48" si="2">I48*47%</f>
        <v>0</v>
      </c>
      <c r="H48" s="131"/>
      <c r="I48" s="81"/>
      <c r="J48" s="132"/>
      <c r="K48" s="54"/>
      <c r="L48" s="54"/>
      <c r="M48" s="54"/>
      <c r="N48" s="54"/>
      <c r="O48" s="54"/>
      <c r="P48" s="128">
        <v>43376</v>
      </c>
      <c r="Q48" s="130" t="s">
        <v>74</v>
      </c>
      <c r="R48" s="18"/>
      <c r="S48" s="18"/>
      <c r="T48" s="18"/>
    </row>
    <row r="49" spans="1:20">
      <c r="A49" s="4">
        <v>45</v>
      </c>
      <c r="B49" s="51" t="s">
        <v>67</v>
      </c>
      <c r="C49" s="135" t="s">
        <v>336</v>
      </c>
      <c r="D49" s="54" t="s">
        <v>27</v>
      </c>
      <c r="E49" s="131" t="s">
        <v>335</v>
      </c>
      <c r="F49" s="51"/>
      <c r="G49" s="131">
        <v>63</v>
      </c>
      <c r="H49" s="131">
        <v>72</v>
      </c>
      <c r="I49" s="81">
        <v>135</v>
      </c>
      <c r="J49" s="132">
        <v>9854561145</v>
      </c>
      <c r="K49" s="54"/>
      <c r="L49" s="54"/>
      <c r="M49" s="54"/>
      <c r="N49" s="54"/>
      <c r="O49" s="54"/>
      <c r="P49" s="128">
        <v>43377</v>
      </c>
      <c r="Q49" s="130" t="s">
        <v>75</v>
      </c>
      <c r="R49" s="18"/>
      <c r="S49" s="18"/>
      <c r="T49" s="18"/>
    </row>
    <row r="50" spans="1:20">
      <c r="A50" s="4">
        <v>46</v>
      </c>
      <c r="B50" s="51" t="s">
        <v>67</v>
      </c>
      <c r="C50" s="130" t="s">
        <v>145</v>
      </c>
      <c r="D50" s="54" t="s">
        <v>29</v>
      </c>
      <c r="E50" s="81">
        <v>18302040903</v>
      </c>
      <c r="F50" s="55"/>
      <c r="G50" s="81">
        <v>33</v>
      </c>
      <c r="H50" s="81">
        <v>46</v>
      </c>
      <c r="I50" s="81">
        <f>G50+H50</f>
        <v>79</v>
      </c>
      <c r="J50" s="132">
        <v>8135892436</v>
      </c>
      <c r="K50" s="55"/>
      <c r="L50" s="55"/>
      <c r="M50" s="55"/>
      <c r="N50" s="55"/>
      <c r="O50" s="55"/>
      <c r="P50" s="128">
        <v>43378</v>
      </c>
      <c r="Q50" s="130" t="s">
        <v>76</v>
      </c>
      <c r="R50" s="18"/>
      <c r="S50" s="18"/>
      <c r="T50" s="18"/>
    </row>
    <row r="51" spans="1:20">
      <c r="A51" s="4">
        <v>47</v>
      </c>
      <c r="B51" s="51" t="s">
        <v>67</v>
      </c>
      <c r="C51" s="130" t="s">
        <v>502</v>
      </c>
      <c r="D51" s="54" t="s">
        <v>29</v>
      </c>
      <c r="E51" s="81">
        <v>18302040904</v>
      </c>
      <c r="F51" s="54"/>
      <c r="G51" s="81">
        <v>22</v>
      </c>
      <c r="H51" s="81">
        <v>28</v>
      </c>
      <c r="I51" s="81">
        <f>G51+H51</f>
        <v>50</v>
      </c>
      <c r="J51" s="132">
        <v>9859131584</v>
      </c>
      <c r="K51" s="54"/>
      <c r="L51" s="54"/>
      <c r="M51" s="54"/>
      <c r="N51" s="54"/>
      <c r="O51" s="54"/>
      <c r="P51" s="128">
        <v>43378</v>
      </c>
      <c r="Q51" s="130" t="s">
        <v>76</v>
      </c>
      <c r="R51" s="18"/>
      <c r="S51" s="18"/>
      <c r="T51" s="18"/>
    </row>
    <row r="52" spans="1:20">
      <c r="A52" s="4">
        <v>48</v>
      </c>
      <c r="B52" s="51" t="s">
        <v>67</v>
      </c>
      <c r="C52" s="130"/>
      <c r="D52" s="54"/>
      <c r="E52" s="81"/>
      <c r="F52" s="54"/>
      <c r="G52" s="81"/>
      <c r="H52" s="81"/>
      <c r="I52" s="81"/>
      <c r="J52" s="132"/>
      <c r="K52" s="54"/>
      <c r="L52" s="54"/>
      <c r="M52" s="54"/>
      <c r="N52" s="54"/>
      <c r="O52" s="54"/>
      <c r="P52" s="128">
        <v>43379</v>
      </c>
      <c r="Q52" s="130" t="s">
        <v>77</v>
      </c>
      <c r="R52" s="18"/>
      <c r="S52" s="18"/>
      <c r="T52" s="18"/>
    </row>
    <row r="53" spans="1:20">
      <c r="A53" s="4">
        <v>49</v>
      </c>
      <c r="B53" s="51" t="s">
        <v>67</v>
      </c>
      <c r="C53" s="130"/>
      <c r="D53" s="54"/>
      <c r="E53" s="81"/>
      <c r="F53" s="54"/>
      <c r="G53" s="81"/>
      <c r="H53" s="81"/>
      <c r="I53" s="81"/>
      <c r="J53" s="132"/>
      <c r="K53" s="54"/>
      <c r="L53" s="54"/>
      <c r="M53" s="54"/>
      <c r="N53" s="54"/>
      <c r="O53" s="54"/>
      <c r="P53" s="128">
        <v>43380</v>
      </c>
      <c r="Q53" s="130" t="s">
        <v>78</v>
      </c>
      <c r="R53" s="18"/>
      <c r="S53" s="18"/>
      <c r="T53" s="18"/>
    </row>
    <row r="54" spans="1:20">
      <c r="A54" s="4">
        <v>50</v>
      </c>
      <c r="B54" s="51" t="s">
        <v>67</v>
      </c>
      <c r="C54" s="135" t="s">
        <v>402</v>
      </c>
      <c r="D54" s="54" t="s">
        <v>27</v>
      </c>
      <c r="E54" s="131" t="s">
        <v>401</v>
      </c>
      <c r="F54" s="54"/>
      <c r="G54" s="131">
        <v>329</v>
      </c>
      <c r="H54" s="131">
        <v>371</v>
      </c>
      <c r="I54" s="81">
        <v>700</v>
      </c>
      <c r="J54" s="146"/>
      <c r="K54" s="54"/>
      <c r="L54" s="54"/>
      <c r="M54" s="54"/>
      <c r="N54" s="54"/>
      <c r="O54" s="54"/>
      <c r="P54" s="128">
        <v>43381</v>
      </c>
      <c r="Q54" s="130" t="s">
        <v>79</v>
      </c>
      <c r="R54" s="18"/>
      <c r="S54" s="18"/>
      <c r="T54" s="18"/>
    </row>
    <row r="55" spans="1:20">
      <c r="A55" s="4">
        <v>51</v>
      </c>
      <c r="B55" s="51" t="s">
        <v>67</v>
      </c>
      <c r="C55" s="135" t="s">
        <v>402</v>
      </c>
      <c r="D55" s="54"/>
      <c r="E55" s="131" t="s">
        <v>401</v>
      </c>
      <c r="F55" s="54"/>
      <c r="G55" s="131"/>
      <c r="H55" s="131"/>
      <c r="I55" s="81"/>
      <c r="J55" s="146"/>
      <c r="K55" s="54"/>
      <c r="L55" s="54"/>
      <c r="M55" s="54"/>
      <c r="N55" s="54"/>
      <c r="O55" s="54"/>
      <c r="P55" s="128">
        <v>43382</v>
      </c>
      <c r="Q55" s="130" t="s">
        <v>73</v>
      </c>
      <c r="R55" s="18"/>
      <c r="S55" s="18"/>
      <c r="T55" s="18"/>
    </row>
    <row r="56" spans="1:20">
      <c r="A56" s="4">
        <v>52</v>
      </c>
      <c r="B56" s="51" t="s">
        <v>67</v>
      </c>
      <c r="C56" s="135" t="s">
        <v>402</v>
      </c>
      <c r="D56" s="54"/>
      <c r="E56" s="131" t="s">
        <v>401</v>
      </c>
      <c r="F56" s="54"/>
      <c r="G56" s="131"/>
      <c r="H56" s="131"/>
      <c r="I56" s="81"/>
      <c r="J56" s="146"/>
      <c r="K56" s="54"/>
      <c r="L56" s="54"/>
      <c r="M56" s="54"/>
      <c r="N56" s="54"/>
      <c r="O56" s="54"/>
      <c r="P56" s="128">
        <v>43383</v>
      </c>
      <c r="Q56" s="130" t="s">
        <v>74</v>
      </c>
      <c r="R56" s="18"/>
      <c r="S56" s="18"/>
      <c r="T56" s="18"/>
    </row>
    <row r="57" spans="1:20">
      <c r="A57" s="4">
        <v>53</v>
      </c>
      <c r="B57" s="51" t="s">
        <v>67</v>
      </c>
      <c r="C57" s="135" t="s">
        <v>402</v>
      </c>
      <c r="D57" s="54"/>
      <c r="E57" s="131" t="s">
        <v>401</v>
      </c>
      <c r="F57" s="54"/>
      <c r="G57" s="131"/>
      <c r="H57" s="131"/>
      <c r="I57" s="81"/>
      <c r="J57" s="146"/>
      <c r="K57" s="54"/>
      <c r="L57" s="54"/>
      <c r="M57" s="54"/>
      <c r="N57" s="54"/>
      <c r="O57" s="54"/>
      <c r="P57" s="128">
        <v>43384</v>
      </c>
      <c r="Q57" s="130" t="s">
        <v>75</v>
      </c>
      <c r="R57" s="18"/>
      <c r="S57" s="18"/>
      <c r="T57" s="18"/>
    </row>
    <row r="58" spans="1:20">
      <c r="A58" s="4">
        <v>54</v>
      </c>
      <c r="B58" s="51" t="s">
        <v>67</v>
      </c>
      <c r="C58" s="135" t="s">
        <v>402</v>
      </c>
      <c r="D58" s="54"/>
      <c r="E58" s="131" t="s">
        <v>401</v>
      </c>
      <c r="F58" s="54"/>
      <c r="G58" s="131"/>
      <c r="H58" s="131"/>
      <c r="I58" s="81"/>
      <c r="J58" s="146"/>
      <c r="K58" s="54"/>
      <c r="L58" s="54"/>
      <c r="M58" s="54"/>
      <c r="N58" s="54"/>
      <c r="O58" s="54"/>
      <c r="P58" s="128">
        <v>43385</v>
      </c>
      <c r="Q58" s="130" t="s">
        <v>76</v>
      </c>
      <c r="R58" s="18"/>
      <c r="S58" s="18"/>
      <c r="T58" s="18"/>
    </row>
    <row r="59" spans="1:20">
      <c r="A59" s="4">
        <v>55</v>
      </c>
      <c r="B59" s="51" t="s">
        <v>67</v>
      </c>
      <c r="C59" s="130"/>
      <c r="D59" s="54"/>
      <c r="E59" s="81"/>
      <c r="F59" s="54"/>
      <c r="G59" s="81"/>
      <c r="H59" s="133"/>
      <c r="I59" s="81"/>
      <c r="J59" s="132"/>
      <c r="K59" s="54"/>
      <c r="L59" s="54"/>
      <c r="M59" s="54"/>
      <c r="N59" s="54"/>
      <c r="O59" s="54"/>
      <c r="P59" s="128">
        <v>43386</v>
      </c>
      <c r="Q59" s="130" t="s">
        <v>77</v>
      </c>
      <c r="R59" s="18"/>
      <c r="S59" s="18"/>
      <c r="T59" s="18"/>
    </row>
    <row r="60" spans="1:20">
      <c r="A60" s="4">
        <v>56</v>
      </c>
      <c r="B60" s="51" t="s">
        <v>67</v>
      </c>
      <c r="C60" s="130"/>
      <c r="D60" s="54"/>
      <c r="E60" s="81"/>
      <c r="F60" s="75"/>
      <c r="G60" s="81"/>
      <c r="H60" s="133"/>
      <c r="I60" s="81"/>
      <c r="J60" s="132"/>
      <c r="K60" s="75"/>
      <c r="L60" s="75"/>
      <c r="M60" s="75"/>
      <c r="N60" s="75"/>
      <c r="O60" s="75"/>
      <c r="P60" s="128">
        <v>43387</v>
      </c>
      <c r="Q60" s="130" t="s">
        <v>78</v>
      </c>
      <c r="R60" s="18"/>
      <c r="S60" s="18"/>
      <c r="T60" s="18"/>
    </row>
    <row r="61" spans="1:20">
      <c r="A61" s="4">
        <v>57</v>
      </c>
      <c r="B61" s="51" t="s">
        <v>67</v>
      </c>
      <c r="C61" s="135" t="s">
        <v>338</v>
      </c>
      <c r="D61" s="54" t="s">
        <v>27</v>
      </c>
      <c r="E61" s="131" t="s">
        <v>337</v>
      </c>
      <c r="F61" s="54"/>
      <c r="G61" s="131">
        <v>83</v>
      </c>
      <c r="H61" s="131">
        <v>94</v>
      </c>
      <c r="I61" s="81">
        <v>177</v>
      </c>
      <c r="J61" s="132"/>
      <c r="K61" s="54"/>
      <c r="L61" s="54"/>
      <c r="M61" s="54"/>
      <c r="N61" s="54"/>
      <c r="O61" s="54"/>
      <c r="P61" s="128">
        <v>43388</v>
      </c>
      <c r="Q61" s="130" t="s">
        <v>79</v>
      </c>
      <c r="R61" s="18"/>
      <c r="S61" s="18"/>
      <c r="T61" s="18"/>
    </row>
    <row r="62" spans="1:20">
      <c r="A62" s="4">
        <v>58</v>
      </c>
      <c r="B62" s="51" t="s">
        <v>67</v>
      </c>
      <c r="C62" s="135"/>
      <c r="D62" s="54"/>
      <c r="E62" s="131"/>
      <c r="F62" s="74"/>
      <c r="G62" s="131"/>
      <c r="H62" s="131"/>
      <c r="I62" s="81"/>
      <c r="J62" s="132"/>
      <c r="K62" s="54"/>
      <c r="L62" s="54"/>
      <c r="M62" s="54"/>
      <c r="N62" s="54"/>
      <c r="O62" s="54"/>
      <c r="P62" s="128">
        <v>43389</v>
      </c>
      <c r="Q62" s="130" t="s">
        <v>73</v>
      </c>
      <c r="R62" s="18"/>
      <c r="S62" s="18"/>
      <c r="T62" s="18"/>
    </row>
    <row r="63" spans="1:20">
      <c r="A63" s="4">
        <v>59</v>
      </c>
      <c r="B63" s="51" t="s">
        <v>67</v>
      </c>
      <c r="C63" s="135"/>
      <c r="D63" s="54"/>
      <c r="E63" s="131"/>
      <c r="F63" s="74"/>
      <c r="G63" s="131"/>
      <c r="H63" s="131"/>
      <c r="I63" s="81"/>
      <c r="J63" s="132"/>
      <c r="K63" s="54"/>
      <c r="L63" s="54"/>
      <c r="M63" s="54"/>
      <c r="N63" s="54"/>
      <c r="O63" s="54"/>
      <c r="P63" s="128">
        <v>43390</v>
      </c>
      <c r="Q63" s="130" t="s">
        <v>74</v>
      </c>
      <c r="R63" s="18"/>
      <c r="S63" s="18"/>
      <c r="T63" s="18"/>
    </row>
    <row r="64" spans="1:20">
      <c r="A64" s="4">
        <v>60</v>
      </c>
      <c r="B64" s="51" t="s">
        <v>67</v>
      </c>
      <c r="C64" s="135"/>
      <c r="D64" s="54"/>
      <c r="E64" s="131"/>
      <c r="F64" s="54"/>
      <c r="G64" s="131"/>
      <c r="H64" s="131"/>
      <c r="I64" s="81"/>
      <c r="J64" s="132"/>
      <c r="K64" s="54"/>
      <c r="L64" s="54"/>
      <c r="M64" s="54"/>
      <c r="N64" s="54"/>
      <c r="O64" s="54"/>
      <c r="P64" s="128">
        <v>43391</v>
      </c>
      <c r="Q64" s="130" t="s">
        <v>75</v>
      </c>
      <c r="R64" s="18"/>
      <c r="S64" s="18"/>
      <c r="T64" s="18"/>
    </row>
    <row r="65" spans="1:20">
      <c r="A65" s="4">
        <v>61</v>
      </c>
      <c r="B65" s="51" t="s">
        <v>67</v>
      </c>
      <c r="C65" s="135"/>
      <c r="D65" s="54"/>
      <c r="E65" s="131"/>
      <c r="F65" s="54"/>
      <c r="G65" s="131"/>
      <c r="H65" s="131"/>
      <c r="I65" s="81"/>
      <c r="J65" s="132"/>
      <c r="K65" s="54"/>
      <c r="L65" s="54"/>
      <c r="M65" s="54"/>
      <c r="N65" s="54"/>
      <c r="O65" s="54"/>
      <c r="P65" s="128">
        <v>43392</v>
      </c>
      <c r="Q65" s="130" t="s">
        <v>76</v>
      </c>
      <c r="R65" s="18"/>
      <c r="S65" s="18"/>
      <c r="T65" s="18"/>
    </row>
    <row r="66" spans="1:20">
      <c r="A66" s="4">
        <v>62</v>
      </c>
      <c r="B66" s="51" t="s">
        <v>67</v>
      </c>
      <c r="C66" s="135"/>
      <c r="D66" s="54"/>
      <c r="E66" s="131"/>
      <c r="F66" s="54"/>
      <c r="G66" s="131"/>
      <c r="H66" s="131"/>
      <c r="I66" s="81"/>
      <c r="J66" s="132"/>
      <c r="K66" s="54"/>
      <c r="L66" s="54"/>
      <c r="M66" s="54"/>
      <c r="N66" s="54"/>
      <c r="O66" s="54"/>
      <c r="P66" s="128">
        <v>43393</v>
      </c>
      <c r="Q66" s="130" t="s">
        <v>77</v>
      </c>
      <c r="R66" s="18"/>
      <c r="S66" s="18"/>
      <c r="T66" s="18"/>
    </row>
    <row r="67" spans="1:20">
      <c r="A67" s="4">
        <v>63</v>
      </c>
      <c r="B67" s="51" t="s">
        <v>67</v>
      </c>
      <c r="C67" s="135"/>
      <c r="D67" s="54"/>
      <c r="E67" s="131"/>
      <c r="F67" s="54"/>
      <c r="G67" s="131"/>
      <c r="H67" s="131"/>
      <c r="I67" s="81"/>
      <c r="J67" s="132"/>
      <c r="K67" s="54"/>
      <c r="L67" s="54"/>
      <c r="M67" s="54"/>
      <c r="N67" s="54"/>
      <c r="O67" s="54"/>
      <c r="P67" s="128">
        <v>43394</v>
      </c>
      <c r="Q67" s="130" t="s">
        <v>78</v>
      </c>
      <c r="R67" s="18"/>
      <c r="S67" s="18"/>
      <c r="T67" s="18"/>
    </row>
    <row r="68" spans="1:20">
      <c r="A68" s="4">
        <v>64</v>
      </c>
      <c r="B68" s="51" t="s">
        <v>67</v>
      </c>
      <c r="C68" s="135" t="s">
        <v>406</v>
      </c>
      <c r="D68" s="54" t="s">
        <v>27</v>
      </c>
      <c r="E68" s="131" t="s">
        <v>405</v>
      </c>
      <c r="F68" s="54"/>
      <c r="G68" s="131">
        <v>119</v>
      </c>
      <c r="H68" s="131">
        <v>135</v>
      </c>
      <c r="I68" s="81">
        <v>254</v>
      </c>
      <c r="J68" s="133">
        <v>9678300163</v>
      </c>
      <c r="K68" s="54"/>
      <c r="L68" s="54"/>
      <c r="M68" s="54"/>
      <c r="N68" s="54"/>
      <c r="O68" s="54"/>
      <c r="P68" s="128">
        <v>43395</v>
      </c>
      <c r="Q68" s="130" t="s">
        <v>79</v>
      </c>
      <c r="R68" s="18"/>
      <c r="S68" s="18"/>
      <c r="T68" s="18"/>
    </row>
    <row r="69" spans="1:20">
      <c r="A69" s="4">
        <v>65</v>
      </c>
      <c r="B69" s="51" t="s">
        <v>67</v>
      </c>
      <c r="C69" s="135" t="s">
        <v>406</v>
      </c>
      <c r="D69" s="75"/>
      <c r="E69" s="131" t="s">
        <v>405</v>
      </c>
      <c r="F69" s="75"/>
      <c r="G69" s="131"/>
      <c r="H69" s="131"/>
      <c r="I69" s="81"/>
      <c r="J69" s="133"/>
      <c r="K69" s="75"/>
      <c r="L69" s="75"/>
      <c r="M69" s="75"/>
      <c r="N69" s="75"/>
      <c r="O69" s="75"/>
      <c r="P69" s="128">
        <v>43396</v>
      </c>
      <c r="Q69" s="130" t="s">
        <v>73</v>
      </c>
      <c r="R69" s="18"/>
      <c r="S69" s="18"/>
      <c r="T69" s="18"/>
    </row>
    <row r="70" spans="1:20" ht="25.5">
      <c r="A70" s="4">
        <v>66</v>
      </c>
      <c r="B70" s="51" t="s">
        <v>67</v>
      </c>
      <c r="C70" s="135" t="s">
        <v>397</v>
      </c>
      <c r="D70" s="75" t="s">
        <v>27</v>
      </c>
      <c r="E70" s="131" t="s">
        <v>396</v>
      </c>
      <c r="F70" s="75"/>
      <c r="G70" s="131">
        <v>124</v>
      </c>
      <c r="H70" s="131">
        <v>140</v>
      </c>
      <c r="I70" s="81">
        <v>264</v>
      </c>
      <c r="J70" s="146"/>
      <c r="K70" s="75"/>
      <c r="L70" s="75"/>
      <c r="M70" s="75"/>
      <c r="N70" s="75"/>
      <c r="O70" s="75"/>
      <c r="P70" s="128">
        <v>43397</v>
      </c>
      <c r="Q70" s="130" t="s">
        <v>74</v>
      </c>
      <c r="R70" s="18"/>
      <c r="S70" s="18"/>
      <c r="T70" s="18"/>
    </row>
    <row r="71" spans="1:20" ht="25.5">
      <c r="A71" s="4">
        <v>67</v>
      </c>
      <c r="B71" s="51" t="s">
        <v>67</v>
      </c>
      <c r="C71" s="135" t="s">
        <v>397</v>
      </c>
      <c r="D71" s="54" t="s">
        <v>27</v>
      </c>
      <c r="E71" s="131" t="s">
        <v>396</v>
      </c>
      <c r="F71" s="54"/>
      <c r="G71" s="131"/>
      <c r="H71" s="131"/>
      <c r="I71" s="81"/>
      <c r="J71" s="146"/>
      <c r="K71" s="54"/>
      <c r="L71" s="54"/>
      <c r="M71" s="54"/>
      <c r="N71" s="54"/>
      <c r="O71" s="54"/>
      <c r="P71" s="128">
        <v>43398</v>
      </c>
      <c r="Q71" s="130" t="s">
        <v>75</v>
      </c>
      <c r="R71" s="18"/>
      <c r="S71" s="18"/>
      <c r="T71" s="18"/>
    </row>
    <row r="72" spans="1:20">
      <c r="A72" s="4">
        <v>68</v>
      </c>
      <c r="B72" s="51" t="s">
        <v>67</v>
      </c>
      <c r="C72" s="135" t="s">
        <v>400</v>
      </c>
      <c r="D72" s="54" t="s">
        <v>27</v>
      </c>
      <c r="E72" s="131" t="s">
        <v>399</v>
      </c>
      <c r="F72" s="54"/>
      <c r="G72" s="131">
        <v>78</v>
      </c>
      <c r="H72" s="131">
        <v>86</v>
      </c>
      <c r="I72" s="81">
        <v>164</v>
      </c>
      <c r="J72" s="146"/>
      <c r="K72" s="54"/>
      <c r="L72" s="54"/>
      <c r="M72" s="54"/>
      <c r="N72" s="54"/>
      <c r="O72" s="54"/>
      <c r="P72" s="128">
        <v>43399</v>
      </c>
      <c r="Q72" s="130" t="s">
        <v>76</v>
      </c>
      <c r="R72" s="18"/>
      <c r="S72" s="18"/>
      <c r="T72" s="18"/>
    </row>
    <row r="73" spans="1:20">
      <c r="A73" s="4">
        <v>69</v>
      </c>
      <c r="B73" s="51" t="s">
        <v>67</v>
      </c>
      <c r="C73" s="135"/>
      <c r="D73" s="54"/>
      <c r="E73" s="131"/>
      <c r="F73" s="54"/>
      <c r="G73" s="131"/>
      <c r="H73" s="131"/>
      <c r="I73" s="81"/>
      <c r="J73" s="132"/>
      <c r="K73" s="54"/>
      <c r="L73" s="54"/>
      <c r="M73" s="54"/>
      <c r="N73" s="54"/>
      <c r="O73" s="54"/>
      <c r="P73" s="128">
        <v>43400</v>
      </c>
      <c r="Q73" s="130" t="s">
        <v>77</v>
      </c>
      <c r="R73" s="18"/>
      <c r="S73" s="18"/>
      <c r="T73" s="18"/>
    </row>
    <row r="74" spans="1:20">
      <c r="A74" s="4">
        <v>70</v>
      </c>
      <c r="B74" s="51" t="s">
        <v>67</v>
      </c>
      <c r="C74" s="135"/>
      <c r="D74" s="54"/>
      <c r="E74" s="131"/>
      <c r="F74" s="54"/>
      <c r="G74" s="131"/>
      <c r="H74" s="131"/>
      <c r="I74" s="81"/>
      <c r="J74" s="132"/>
      <c r="K74" s="54"/>
      <c r="L74" s="54"/>
      <c r="M74" s="54"/>
      <c r="N74" s="54"/>
      <c r="O74" s="54"/>
      <c r="P74" s="128">
        <v>43401</v>
      </c>
      <c r="Q74" s="130" t="s">
        <v>78</v>
      </c>
      <c r="R74" s="18"/>
      <c r="S74" s="18"/>
      <c r="T74" s="18"/>
    </row>
    <row r="75" spans="1:20">
      <c r="A75" s="4">
        <v>71</v>
      </c>
      <c r="B75" s="51" t="s">
        <v>67</v>
      </c>
      <c r="C75" s="135" t="s">
        <v>323</v>
      </c>
      <c r="D75" s="54" t="s">
        <v>27</v>
      </c>
      <c r="E75" s="131" t="s">
        <v>322</v>
      </c>
      <c r="F75" s="54"/>
      <c r="G75" s="131">
        <v>87</v>
      </c>
      <c r="H75" s="131">
        <v>94</v>
      </c>
      <c r="I75" s="81">
        <v>181</v>
      </c>
      <c r="J75" s="132"/>
      <c r="K75" s="54"/>
      <c r="L75" s="54"/>
      <c r="M75" s="54"/>
      <c r="N75" s="54"/>
      <c r="O75" s="54"/>
      <c r="P75" s="128">
        <v>43402</v>
      </c>
      <c r="Q75" s="130" t="s">
        <v>79</v>
      </c>
      <c r="R75" s="18"/>
      <c r="S75" s="18"/>
      <c r="T75" s="18"/>
    </row>
    <row r="76" spans="1:20">
      <c r="A76" s="4">
        <v>72</v>
      </c>
      <c r="B76" s="51" t="s">
        <v>67</v>
      </c>
      <c r="C76" s="135" t="s">
        <v>136</v>
      </c>
      <c r="D76" s="54" t="s">
        <v>27</v>
      </c>
      <c r="E76" s="131" t="s">
        <v>326</v>
      </c>
      <c r="F76" s="54"/>
      <c r="G76" s="131">
        <v>56</v>
      </c>
      <c r="H76" s="131">
        <v>60</v>
      </c>
      <c r="I76" s="81">
        <v>116</v>
      </c>
      <c r="J76" s="132"/>
      <c r="K76" s="54"/>
      <c r="L76" s="54"/>
      <c r="M76" s="54"/>
      <c r="N76" s="54"/>
      <c r="O76" s="54"/>
      <c r="P76" s="128">
        <v>43403</v>
      </c>
      <c r="Q76" s="130" t="s">
        <v>73</v>
      </c>
      <c r="R76" s="18"/>
      <c r="S76" s="18"/>
      <c r="T76" s="18"/>
    </row>
    <row r="77" spans="1:20" ht="25.5">
      <c r="A77" s="4">
        <v>73</v>
      </c>
      <c r="B77" s="51" t="s">
        <v>67</v>
      </c>
      <c r="C77" s="135" t="s">
        <v>334</v>
      </c>
      <c r="D77" s="54" t="s">
        <v>27</v>
      </c>
      <c r="E77" s="131" t="s">
        <v>333</v>
      </c>
      <c r="F77" s="54"/>
      <c r="G77" s="131">
        <v>26</v>
      </c>
      <c r="H77" s="131">
        <v>24</v>
      </c>
      <c r="I77" s="81">
        <v>50</v>
      </c>
      <c r="J77" s="132"/>
      <c r="K77" s="54"/>
      <c r="L77" s="54"/>
      <c r="M77" s="54"/>
      <c r="N77" s="54"/>
      <c r="O77" s="54"/>
      <c r="P77" s="128">
        <v>43403</v>
      </c>
      <c r="Q77" s="130" t="s">
        <v>73</v>
      </c>
      <c r="R77" s="18"/>
      <c r="S77" s="18"/>
      <c r="T77" s="18"/>
    </row>
    <row r="78" spans="1:20">
      <c r="A78" s="4">
        <v>74</v>
      </c>
      <c r="B78" s="51" t="s">
        <v>67</v>
      </c>
      <c r="C78" s="135" t="s">
        <v>357</v>
      </c>
      <c r="D78" s="54" t="s">
        <v>27</v>
      </c>
      <c r="E78" s="131" t="s">
        <v>356</v>
      </c>
      <c r="F78" s="54"/>
      <c r="G78" s="131">
        <v>64</v>
      </c>
      <c r="H78" s="131">
        <v>66</v>
      </c>
      <c r="I78" s="81">
        <v>130</v>
      </c>
      <c r="J78" s="133">
        <v>9954464315</v>
      </c>
      <c r="K78" s="54"/>
      <c r="L78" s="54"/>
      <c r="M78" s="54"/>
      <c r="N78" s="54"/>
      <c r="O78" s="54"/>
      <c r="P78" s="128">
        <v>43404</v>
      </c>
      <c r="Q78" s="130" t="s">
        <v>74</v>
      </c>
      <c r="R78" s="18"/>
      <c r="S78" s="18"/>
      <c r="T78" s="18"/>
    </row>
    <row r="79" spans="1:20">
      <c r="A79" s="4">
        <v>75</v>
      </c>
      <c r="B79" s="59"/>
      <c r="C79" s="121"/>
      <c r="D79" s="54"/>
      <c r="E79" s="131"/>
      <c r="F79" s="54"/>
      <c r="G79" s="133"/>
      <c r="H79" s="133"/>
      <c r="I79" s="81"/>
      <c r="J79" s="81"/>
      <c r="K79" s="54"/>
      <c r="L79" s="54"/>
      <c r="M79" s="54"/>
      <c r="N79" s="54"/>
      <c r="O79" s="54"/>
      <c r="P79" s="125"/>
      <c r="Q79" s="123"/>
      <c r="R79" s="55"/>
      <c r="S79" s="55"/>
      <c r="T79" s="18"/>
    </row>
    <row r="80" spans="1:20">
      <c r="A80" s="4">
        <v>76</v>
      </c>
      <c r="B80" s="59"/>
      <c r="C80" s="121"/>
      <c r="D80" s="54"/>
      <c r="E80" s="131"/>
      <c r="F80" s="54"/>
      <c r="G80" s="133"/>
      <c r="H80" s="133"/>
      <c r="I80" s="81"/>
      <c r="J80" s="81"/>
      <c r="K80" s="54"/>
      <c r="L80" s="54"/>
      <c r="M80" s="54"/>
      <c r="N80" s="54"/>
      <c r="O80" s="54"/>
      <c r="P80" s="125"/>
      <c r="Q80" s="123"/>
      <c r="R80" s="55"/>
      <c r="S80" s="55"/>
      <c r="T80" s="18"/>
    </row>
    <row r="81" spans="1:20">
      <c r="A81" s="4">
        <v>77</v>
      </c>
      <c r="B81" s="59"/>
      <c r="C81" s="83"/>
      <c r="D81" s="54"/>
      <c r="E81" s="131"/>
      <c r="F81" s="54"/>
      <c r="G81" s="133"/>
      <c r="H81" s="133"/>
      <c r="I81" s="81"/>
      <c r="J81" s="81"/>
      <c r="K81" s="54"/>
      <c r="L81" s="54"/>
      <c r="M81" s="54"/>
      <c r="N81" s="54"/>
      <c r="O81" s="54"/>
      <c r="P81" s="125"/>
      <c r="Q81" s="123"/>
      <c r="R81" s="55"/>
      <c r="S81" s="55"/>
      <c r="T81" s="18"/>
    </row>
    <row r="82" spans="1:20">
      <c r="A82" s="4">
        <v>78</v>
      </c>
      <c r="B82" s="59"/>
      <c r="C82" s="121"/>
      <c r="D82" s="54"/>
      <c r="E82" s="131"/>
      <c r="F82" s="54"/>
      <c r="G82" s="133"/>
      <c r="H82" s="133"/>
      <c r="I82" s="81"/>
      <c r="J82" s="81"/>
      <c r="K82" s="54"/>
      <c r="L82" s="54"/>
      <c r="M82" s="54"/>
      <c r="N82" s="54"/>
      <c r="O82" s="54"/>
      <c r="P82" s="125"/>
      <c r="Q82" s="123"/>
      <c r="R82" s="55"/>
      <c r="S82" s="55"/>
      <c r="T82" s="18"/>
    </row>
    <row r="83" spans="1:20">
      <c r="A83" s="4">
        <v>79</v>
      </c>
      <c r="B83" s="59"/>
      <c r="C83" s="83"/>
      <c r="D83" s="54"/>
      <c r="E83" s="131"/>
      <c r="F83" s="54"/>
      <c r="G83" s="133"/>
      <c r="H83" s="133"/>
      <c r="I83" s="81"/>
      <c r="J83" s="81"/>
      <c r="K83" s="54"/>
      <c r="L83" s="54"/>
      <c r="M83" s="54"/>
      <c r="N83" s="54"/>
      <c r="O83" s="54"/>
      <c r="P83" s="125"/>
      <c r="Q83" s="123"/>
      <c r="R83" s="55"/>
      <c r="S83" s="55"/>
      <c r="T83" s="18"/>
    </row>
    <row r="84" spans="1:20">
      <c r="A84" s="4">
        <v>80</v>
      </c>
      <c r="B84" s="59"/>
      <c r="C84" s="121"/>
      <c r="D84" s="54"/>
      <c r="E84" s="131"/>
      <c r="F84" s="54"/>
      <c r="G84" s="133"/>
      <c r="H84" s="133"/>
      <c r="I84" s="81"/>
      <c r="J84" s="81"/>
      <c r="K84" s="54"/>
      <c r="L84" s="54"/>
      <c r="M84" s="54"/>
      <c r="N84" s="54"/>
      <c r="O84" s="54"/>
      <c r="P84" s="125"/>
      <c r="Q84" s="123"/>
      <c r="R84" s="55"/>
      <c r="S84" s="55"/>
      <c r="T84" s="18"/>
    </row>
    <row r="85" spans="1:20">
      <c r="A85" s="4">
        <v>81</v>
      </c>
      <c r="B85" s="59"/>
      <c r="C85" s="121"/>
      <c r="D85" s="75"/>
      <c r="E85" s="131"/>
      <c r="F85" s="75"/>
      <c r="G85" s="133"/>
      <c r="H85" s="133"/>
      <c r="I85" s="81"/>
      <c r="J85" s="81"/>
      <c r="K85" s="75"/>
      <c r="L85" s="75"/>
      <c r="M85" s="75"/>
      <c r="N85" s="75"/>
      <c r="O85" s="75"/>
      <c r="P85" s="125"/>
      <c r="Q85" s="123"/>
      <c r="R85" s="55"/>
      <c r="S85" s="55"/>
      <c r="T85" s="18"/>
    </row>
    <row r="86" spans="1:20">
      <c r="A86" s="4">
        <v>82</v>
      </c>
      <c r="B86" s="59"/>
      <c r="C86" s="83"/>
      <c r="D86" s="54"/>
      <c r="E86" s="132"/>
      <c r="F86" s="54"/>
      <c r="G86" s="133"/>
      <c r="H86" s="133"/>
      <c r="I86" s="81"/>
      <c r="J86" s="81"/>
      <c r="K86" s="54"/>
      <c r="L86" s="54"/>
      <c r="M86" s="54"/>
      <c r="N86" s="54"/>
      <c r="O86" s="54"/>
      <c r="P86" s="125"/>
      <c r="Q86" s="123"/>
      <c r="R86" s="55"/>
      <c r="S86" s="55"/>
      <c r="T86" s="18"/>
    </row>
    <row r="87" spans="1:20">
      <c r="A87" s="4">
        <v>83</v>
      </c>
      <c r="B87" s="59"/>
      <c r="C87" s="121"/>
      <c r="D87" s="54"/>
      <c r="E87" s="132"/>
      <c r="F87" s="54"/>
      <c r="G87" s="133"/>
      <c r="H87" s="133"/>
      <c r="I87" s="81"/>
      <c r="J87" s="81"/>
      <c r="K87" s="54"/>
      <c r="L87" s="54"/>
      <c r="M87" s="54"/>
      <c r="N87" s="54"/>
      <c r="O87" s="54"/>
      <c r="P87" s="125"/>
      <c r="Q87" s="123"/>
      <c r="R87" s="55"/>
      <c r="S87" s="55"/>
      <c r="T87" s="18"/>
    </row>
    <row r="88" spans="1:20">
      <c r="A88" s="4">
        <v>84</v>
      </c>
      <c r="B88" s="59"/>
      <c r="C88" s="83"/>
      <c r="D88" s="54"/>
      <c r="E88" s="132"/>
      <c r="F88" s="54"/>
      <c r="G88" s="133"/>
      <c r="H88" s="133"/>
      <c r="I88" s="81"/>
      <c r="J88" s="81"/>
      <c r="K88" s="54"/>
      <c r="L88" s="54"/>
      <c r="M88" s="54"/>
      <c r="N88" s="54"/>
      <c r="O88" s="54"/>
      <c r="P88" s="125"/>
      <c r="Q88" s="123"/>
      <c r="R88" s="55"/>
      <c r="S88" s="55"/>
      <c r="T88" s="18"/>
    </row>
    <row r="89" spans="1:20">
      <c r="A89" s="4">
        <v>85</v>
      </c>
      <c r="B89" s="59"/>
      <c r="C89" s="121"/>
      <c r="D89" s="54"/>
      <c r="E89" s="132"/>
      <c r="F89" s="54"/>
      <c r="G89" s="133"/>
      <c r="H89" s="133"/>
      <c r="I89" s="81"/>
      <c r="J89" s="81"/>
      <c r="K89" s="54"/>
      <c r="L89" s="54"/>
      <c r="M89" s="54"/>
      <c r="N89" s="54"/>
      <c r="O89" s="54"/>
      <c r="P89" s="125"/>
      <c r="Q89" s="123"/>
      <c r="R89" s="55"/>
      <c r="S89" s="55"/>
      <c r="T89" s="18"/>
    </row>
    <row r="90" spans="1:20">
      <c r="A90" s="4">
        <v>86</v>
      </c>
      <c r="B90" s="59"/>
      <c r="C90" s="121"/>
      <c r="D90" s="54"/>
      <c r="E90" s="132"/>
      <c r="F90" s="54"/>
      <c r="G90" s="133"/>
      <c r="H90" s="133"/>
      <c r="I90" s="81"/>
      <c r="J90" s="81"/>
      <c r="K90" s="54"/>
      <c r="L90" s="54"/>
      <c r="M90" s="54"/>
      <c r="N90" s="54"/>
      <c r="O90" s="54"/>
      <c r="P90" s="125"/>
      <c r="Q90" s="123"/>
      <c r="R90" s="55"/>
      <c r="S90" s="55"/>
      <c r="T90" s="18"/>
    </row>
    <row r="91" spans="1:20">
      <c r="A91" s="4">
        <v>87</v>
      </c>
      <c r="B91" s="59"/>
      <c r="C91" s="83"/>
      <c r="D91" s="54"/>
      <c r="E91" s="132"/>
      <c r="F91" s="54"/>
      <c r="G91" s="133"/>
      <c r="H91" s="133"/>
      <c r="I91" s="81"/>
      <c r="J91" s="81"/>
      <c r="K91" s="54"/>
      <c r="L91" s="54"/>
      <c r="M91" s="54"/>
      <c r="N91" s="54"/>
      <c r="O91" s="54"/>
      <c r="P91" s="125"/>
      <c r="Q91" s="123"/>
      <c r="R91" s="55"/>
      <c r="S91" s="55"/>
      <c r="T91" s="18"/>
    </row>
    <row r="92" spans="1:20">
      <c r="A92" s="4">
        <v>88</v>
      </c>
      <c r="B92" s="59"/>
      <c r="C92" s="83"/>
      <c r="D92" s="54"/>
      <c r="E92" s="132"/>
      <c r="F92" s="55"/>
      <c r="G92" s="133"/>
      <c r="H92" s="133"/>
      <c r="I92" s="81"/>
      <c r="J92" s="81"/>
      <c r="K92" s="67"/>
      <c r="L92" s="67"/>
      <c r="M92" s="75"/>
      <c r="N92" s="75"/>
      <c r="O92" s="75"/>
      <c r="P92" s="125"/>
      <c r="Q92" s="123"/>
      <c r="R92" s="55"/>
      <c r="S92" s="55"/>
      <c r="T92" s="18"/>
    </row>
    <row r="93" spans="1:20">
      <c r="A93" s="4">
        <v>89</v>
      </c>
      <c r="B93" s="59"/>
      <c r="C93" s="121"/>
      <c r="D93" s="54"/>
      <c r="E93" s="132"/>
      <c r="F93" s="75"/>
      <c r="G93" s="133"/>
      <c r="H93" s="133"/>
      <c r="I93" s="81"/>
      <c r="J93" s="81"/>
      <c r="K93" s="75"/>
      <c r="L93" s="75"/>
      <c r="M93" s="75"/>
      <c r="N93" s="75"/>
      <c r="O93" s="75"/>
      <c r="P93" s="125"/>
      <c r="Q93" s="123"/>
      <c r="R93" s="55"/>
      <c r="S93" s="55"/>
      <c r="T93" s="18"/>
    </row>
    <row r="94" spans="1:20">
      <c r="A94" s="4">
        <v>90</v>
      </c>
      <c r="B94" s="59"/>
      <c r="C94" s="121"/>
      <c r="D94" s="54"/>
      <c r="E94" s="132"/>
      <c r="F94" s="55"/>
      <c r="G94" s="133"/>
      <c r="H94" s="133"/>
      <c r="I94" s="81"/>
      <c r="J94" s="81"/>
      <c r="K94" s="55"/>
      <c r="L94" s="55"/>
      <c r="M94" s="55"/>
      <c r="N94" s="55"/>
      <c r="O94" s="55"/>
      <c r="P94" s="125"/>
      <c r="Q94" s="123"/>
      <c r="R94" s="55"/>
      <c r="S94" s="55"/>
      <c r="T94" s="18"/>
    </row>
    <row r="95" spans="1:20">
      <c r="A95" s="4">
        <v>91</v>
      </c>
      <c r="B95" s="59"/>
      <c r="C95" s="121"/>
      <c r="D95" s="54"/>
      <c r="E95" s="132"/>
      <c r="F95" s="55"/>
      <c r="G95" s="133"/>
      <c r="H95" s="133"/>
      <c r="I95" s="81"/>
      <c r="J95" s="81"/>
      <c r="K95" s="55"/>
      <c r="L95" s="55"/>
      <c r="M95" s="55"/>
      <c r="N95" s="55"/>
      <c r="O95" s="55"/>
      <c r="P95" s="125"/>
      <c r="Q95" s="123"/>
      <c r="R95" s="55"/>
      <c r="S95" s="55"/>
      <c r="T95" s="18"/>
    </row>
    <row r="96" spans="1:20">
      <c r="A96" s="4">
        <v>92</v>
      </c>
      <c r="B96" s="59"/>
      <c r="C96" s="121"/>
      <c r="D96" s="54"/>
      <c r="E96" s="132"/>
      <c r="F96" s="55"/>
      <c r="G96" s="133"/>
      <c r="H96" s="133"/>
      <c r="I96" s="81"/>
      <c r="J96" s="81"/>
      <c r="K96" s="55"/>
      <c r="L96" s="55"/>
      <c r="M96" s="55"/>
      <c r="N96" s="55"/>
      <c r="O96" s="55"/>
      <c r="P96" s="125"/>
      <c r="Q96" s="123"/>
      <c r="R96" s="55"/>
      <c r="S96" s="55"/>
      <c r="T96" s="18"/>
    </row>
    <row r="97" spans="1:20">
      <c r="A97" s="4">
        <v>93</v>
      </c>
      <c r="B97" s="59"/>
      <c r="C97" s="83"/>
      <c r="D97" s="54"/>
      <c r="E97" s="132"/>
      <c r="F97" s="55"/>
      <c r="G97" s="133"/>
      <c r="H97" s="133"/>
      <c r="I97" s="81"/>
      <c r="J97" s="81"/>
      <c r="K97" s="55"/>
      <c r="L97" s="55"/>
      <c r="M97" s="55"/>
      <c r="N97" s="55"/>
      <c r="O97" s="55"/>
      <c r="P97" s="125"/>
      <c r="Q97" s="123"/>
      <c r="R97" s="55"/>
      <c r="S97" s="55"/>
      <c r="T97" s="18"/>
    </row>
    <row r="98" spans="1:20">
      <c r="A98" s="4">
        <v>94</v>
      </c>
      <c r="B98" s="59"/>
      <c r="C98" s="83"/>
      <c r="D98" s="54"/>
      <c r="E98" s="132"/>
      <c r="F98" s="55"/>
      <c r="G98" s="133"/>
      <c r="H98" s="133"/>
      <c r="I98" s="81"/>
      <c r="J98" s="81"/>
      <c r="K98" s="55"/>
      <c r="L98" s="55"/>
      <c r="M98" s="55"/>
      <c r="N98" s="55"/>
      <c r="O98" s="55"/>
      <c r="P98" s="125"/>
      <c r="Q98" s="123"/>
      <c r="R98" s="55"/>
      <c r="S98" s="55"/>
      <c r="T98" s="18"/>
    </row>
    <row r="99" spans="1:20">
      <c r="A99" s="4">
        <v>95</v>
      </c>
      <c r="B99" s="59"/>
      <c r="C99" s="124"/>
      <c r="D99" s="54"/>
      <c r="E99" s="132"/>
      <c r="F99" s="55"/>
      <c r="G99" s="133"/>
      <c r="H99" s="133"/>
      <c r="I99" s="81"/>
      <c r="J99" s="81"/>
      <c r="K99" s="55"/>
      <c r="L99" s="55"/>
      <c r="M99" s="55"/>
      <c r="N99" s="55"/>
      <c r="O99" s="55"/>
      <c r="P99" s="125"/>
      <c r="Q99" s="123"/>
      <c r="R99" s="55"/>
      <c r="S99" s="55"/>
      <c r="T99" s="18"/>
    </row>
    <row r="100" spans="1:20">
      <c r="A100" s="4">
        <v>96</v>
      </c>
      <c r="B100" s="59"/>
      <c r="C100" s="121"/>
      <c r="D100" s="54"/>
      <c r="E100" s="132"/>
      <c r="F100" s="55"/>
      <c r="G100" s="133"/>
      <c r="H100" s="133"/>
      <c r="I100" s="81"/>
      <c r="J100" s="81"/>
      <c r="K100" s="55"/>
      <c r="L100" s="55"/>
      <c r="M100" s="55"/>
      <c r="N100" s="55"/>
      <c r="O100" s="55"/>
      <c r="P100" s="125"/>
      <c r="Q100" s="123"/>
      <c r="R100" s="55"/>
      <c r="S100" s="55"/>
      <c r="T100" s="18"/>
    </row>
    <row r="101" spans="1:20">
      <c r="A101" s="4">
        <v>97</v>
      </c>
      <c r="B101" s="59"/>
      <c r="C101" s="83"/>
      <c r="D101" s="54"/>
      <c r="E101" s="132"/>
      <c r="F101" s="55"/>
      <c r="G101" s="133"/>
      <c r="H101" s="133"/>
      <c r="I101" s="81"/>
      <c r="J101" s="81"/>
      <c r="K101" s="55"/>
      <c r="L101" s="55"/>
      <c r="M101" s="55"/>
      <c r="N101" s="55"/>
      <c r="O101" s="55"/>
      <c r="P101" s="125"/>
      <c r="Q101" s="123"/>
      <c r="R101" s="55"/>
      <c r="S101" s="55"/>
      <c r="T101" s="18"/>
    </row>
    <row r="102" spans="1:20">
      <c r="A102" s="4">
        <v>98</v>
      </c>
      <c r="B102" s="59"/>
      <c r="C102" s="83"/>
      <c r="D102" s="54"/>
      <c r="E102" s="132"/>
      <c r="F102" s="55"/>
      <c r="G102" s="133"/>
      <c r="H102" s="133"/>
      <c r="I102" s="81"/>
      <c r="J102" s="81"/>
      <c r="K102" s="55"/>
      <c r="L102" s="55"/>
      <c r="M102" s="55"/>
      <c r="N102" s="55"/>
      <c r="O102" s="55"/>
      <c r="P102" s="125"/>
      <c r="Q102" s="123"/>
      <c r="R102" s="55"/>
      <c r="S102" s="55"/>
      <c r="T102" s="18"/>
    </row>
    <row r="103" spans="1:20">
      <c r="A103" s="4">
        <v>99</v>
      </c>
      <c r="B103" s="59"/>
      <c r="C103" s="121"/>
      <c r="D103" s="54"/>
      <c r="E103" s="132"/>
      <c r="F103" s="55"/>
      <c r="G103" s="133"/>
      <c r="H103" s="133"/>
      <c r="I103" s="81"/>
      <c r="J103" s="81"/>
      <c r="K103" s="55"/>
      <c r="L103" s="55"/>
      <c r="M103" s="55"/>
      <c r="N103" s="55"/>
      <c r="O103" s="55"/>
      <c r="P103" s="125"/>
      <c r="Q103" s="123"/>
      <c r="R103" s="55"/>
      <c r="S103" s="55"/>
      <c r="T103" s="18"/>
    </row>
    <row r="104" spans="1:20">
      <c r="A104" s="4">
        <v>100</v>
      </c>
      <c r="B104" s="59"/>
      <c r="C104" s="83"/>
      <c r="D104" s="54"/>
      <c r="E104" s="132"/>
      <c r="F104" s="55"/>
      <c r="G104" s="133"/>
      <c r="H104" s="133"/>
      <c r="I104" s="81"/>
      <c r="J104" s="81"/>
      <c r="K104" s="55"/>
      <c r="L104" s="55"/>
      <c r="M104" s="55"/>
      <c r="N104" s="55"/>
      <c r="O104" s="55"/>
      <c r="P104" s="125"/>
      <c r="Q104" s="123"/>
      <c r="R104" s="55"/>
      <c r="S104" s="55"/>
      <c r="T104" s="18"/>
    </row>
    <row r="105" spans="1:20">
      <c r="A105" s="4">
        <v>101</v>
      </c>
      <c r="B105" s="59"/>
      <c r="C105" s="83"/>
      <c r="D105" s="54"/>
      <c r="E105" s="132"/>
      <c r="F105" s="55"/>
      <c r="G105" s="133"/>
      <c r="H105" s="133"/>
      <c r="I105" s="81"/>
      <c r="J105" s="81"/>
      <c r="K105" s="55"/>
      <c r="L105" s="55"/>
      <c r="M105" s="55"/>
      <c r="N105" s="55"/>
      <c r="O105" s="55"/>
      <c r="P105" s="125"/>
      <c r="Q105" s="123"/>
      <c r="R105" s="55"/>
      <c r="S105" s="55"/>
      <c r="T105" s="18"/>
    </row>
    <row r="106" spans="1:20">
      <c r="A106" s="4">
        <v>102</v>
      </c>
      <c r="B106" s="59"/>
      <c r="C106" s="83"/>
      <c r="D106" s="54"/>
      <c r="E106" s="132"/>
      <c r="F106" s="55"/>
      <c r="G106" s="81"/>
      <c r="H106" s="81"/>
      <c r="I106" s="81"/>
      <c r="J106" s="81"/>
      <c r="K106" s="55"/>
      <c r="L106" s="55"/>
      <c r="M106" s="55"/>
      <c r="N106" s="55"/>
      <c r="O106" s="55"/>
      <c r="P106" s="125"/>
      <c r="Q106" s="123"/>
      <c r="R106" s="55"/>
      <c r="S106" s="55"/>
      <c r="T106" s="18"/>
    </row>
    <row r="107" spans="1:20">
      <c r="A107" s="4">
        <v>103</v>
      </c>
      <c r="B107" s="59"/>
      <c r="C107" s="82"/>
      <c r="D107" s="54"/>
      <c r="E107" s="132"/>
      <c r="F107" s="55"/>
      <c r="G107" s="81"/>
      <c r="H107" s="81"/>
      <c r="I107" s="81"/>
      <c r="J107" s="81"/>
      <c r="K107" s="55"/>
      <c r="L107" s="55"/>
      <c r="M107" s="55"/>
      <c r="N107" s="55"/>
      <c r="O107" s="55"/>
      <c r="P107" s="125"/>
      <c r="Q107" s="123"/>
      <c r="R107" s="55"/>
      <c r="S107" s="55"/>
      <c r="T107" s="18"/>
    </row>
    <row r="108" spans="1:20">
      <c r="A108" s="4">
        <v>104</v>
      </c>
      <c r="B108" s="59"/>
      <c r="C108" s="82"/>
      <c r="D108" s="54"/>
      <c r="E108" s="132"/>
      <c r="F108" s="55"/>
      <c r="G108" s="81"/>
      <c r="H108" s="81"/>
      <c r="I108" s="81"/>
      <c r="J108" s="81"/>
      <c r="K108" s="55"/>
      <c r="L108" s="55"/>
      <c r="M108" s="55"/>
      <c r="N108" s="55"/>
      <c r="O108" s="55"/>
      <c r="P108" s="125"/>
      <c r="Q108" s="123"/>
      <c r="R108" s="55"/>
      <c r="S108" s="55"/>
      <c r="T108" s="18"/>
    </row>
    <row r="109" spans="1:20">
      <c r="A109" s="4">
        <v>105</v>
      </c>
      <c r="B109" s="59"/>
      <c r="C109" s="82"/>
      <c r="D109" s="54"/>
      <c r="E109" s="132"/>
      <c r="F109" s="55"/>
      <c r="G109" s="81"/>
      <c r="H109" s="81"/>
      <c r="I109" s="81"/>
      <c r="J109" s="81"/>
      <c r="K109" s="55"/>
      <c r="L109" s="55"/>
      <c r="M109" s="55"/>
      <c r="N109" s="55"/>
      <c r="O109" s="55"/>
      <c r="P109" s="125"/>
      <c r="Q109" s="123"/>
      <c r="R109" s="55"/>
      <c r="S109" s="55"/>
      <c r="T109" s="18"/>
    </row>
    <row r="110" spans="1:20">
      <c r="A110" s="4">
        <v>106</v>
      </c>
      <c r="B110" s="59"/>
      <c r="C110" s="83"/>
      <c r="D110" s="54"/>
      <c r="E110" s="132"/>
      <c r="F110" s="55"/>
      <c r="G110" s="81"/>
      <c r="H110" s="81"/>
      <c r="I110" s="81"/>
      <c r="J110" s="81"/>
      <c r="K110" s="55"/>
      <c r="L110" s="55"/>
      <c r="M110" s="55"/>
      <c r="N110" s="55"/>
      <c r="O110" s="55"/>
      <c r="P110" s="125"/>
      <c r="Q110" s="123"/>
      <c r="R110" s="55"/>
      <c r="S110" s="55"/>
      <c r="T110" s="18"/>
    </row>
    <row r="111" spans="1:20">
      <c r="A111" s="4">
        <v>107</v>
      </c>
      <c r="B111" s="59"/>
      <c r="C111" s="121"/>
      <c r="D111" s="54"/>
      <c r="E111" s="132"/>
      <c r="F111" s="55"/>
      <c r="G111" s="81"/>
      <c r="H111" s="81"/>
      <c r="I111" s="81"/>
      <c r="J111" s="81"/>
      <c r="K111" s="55"/>
      <c r="L111" s="55"/>
      <c r="M111" s="55"/>
      <c r="N111" s="55"/>
      <c r="O111" s="55"/>
      <c r="P111" s="125"/>
      <c r="Q111" s="123"/>
      <c r="R111" s="55"/>
      <c r="S111" s="55"/>
      <c r="T111" s="18"/>
    </row>
    <row r="112" spans="1:20">
      <c r="A112" s="4">
        <v>108</v>
      </c>
      <c r="B112" s="59"/>
      <c r="C112" s="121"/>
      <c r="D112" s="54"/>
      <c r="E112" s="132"/>
      <c r="F112" s="55"/>
      <c r="G112" s="81"/>
      <c r="H112" s="81"/>
      <c r="I112" s="81"/>
      <c r="J112" s="81"/>
      <c r="K112" s="55"/>
      <c r="L112" s="55"/>
      <c r="M112" s="55"/>
      <c r="N112" s="55"/>
      <c r="O112" s="55"/>
      <c r="P112" s="125"/>
      <c r="Q112" s="123"/>
      <c r="R112" s="55"/>
      <c r="S112" s="55"/>
      <c r="T112" s="18"/>
    </row>
    <row r="113" spans="1:20">
      <c r="A113" s="4">
        <v>109</v>
      </c>
      <c r="B113" s="59"/>
      <c r="C113" s="121"/>
      <c r="D113" s="54"/>
      <c r="E113" s="132"/>
      <c r="F113" s="55"/>
      <c r="G113" s="81"/>
      <c r="H113" s="81"/>
      <c r="I113" s="81"/>
      <c r="J113" s="81"/>
      <c r="K113" s="55"/>
      <c r="L113" s="55"/>
      <c r="M113" s="55"/>
      <c r="N113" s="55"/>
      <c r="O113" s="55"/>
      <c r="P113" s="125"/>
      <c r="Q113" s="123"/>
      <c r="R113" s="55"/>
      <c r="S113" s="55"/>
      <c r="T113" s="18"/>
    </row>
    <row r="114" spans="1:20">
      <c r="A114" s="4">
        <v>110</v>
      </c>
      <c r="B114" s="59"/>
      <c r="C114" s="83"/>
      <c r="D114" s="54"/>
      <c r="E114" s="132"/>
      <c r="F114" s="55"/>
      <c r="G114" s="81"/>
      <c r="H114" s="81"/>
      <c r="I114" s="81"/>
      <c r="J114" s="81"/>
      <c r="K114" s="55"/>
      <c r="L114" s="55"/>
      <c r="M114" s="55"/>
      <c r="N114" s="55"/>
      <c r="O114" s="55"/>
      <c r="P114" s="125"/>
      <c r="Q114" s="123"/>
      <c r="R114" s="55"/>
      <c r="S114" s="55"/>
      <c r="T114" s="18"/>
    </row>
    <row r="115" spans="1:20">
      <c r="A115" s="4">
        <v>111</v>
      </c>
      <c r="B115" s="59"/>
      <c r="C115" s="82"/>
      <c r="D115" s="54"/>
      <c r="E115" s="132"/>
      <c r="F115" s="55"/>
      <c r="G115" s="81"/>
      <c r="H115" s="81"/>
      <c r="I115" s="81"/>
      <c r="J115" s="81"/>
      <c r="K115" s="55"/>
      <c r="L115" s="55"/>
      <c r="M115" s="55"/>
      <c r="N115" s="55"/>
      <c r="O115" s="55"/>
      <c r="P115" s="125"/>
      <c r="Q115" s="123"/>
      <c r="R115" s="55"/>
      <c r="S115" s="55"/>
      <c r="T115" s="18"/>
    </row>
    <row r="116" spans="1:20">
      <c r="A116" s="4">
        <v>112</v>
      </c>
      <c r="B116" s="59"/>
      <c r="C116" s="82"/>
      <c r="D116" s="54"/>
      <c r="E116" s="132"/>
      <c r="F116" s="55"/>
      <c r="G116" s="81"/>
      <c r="H116" s="81"/>
      <c r="I116" s="81"/>
      <c r="J116" s="81"/>
      <c r="K116" s="55"/>
      <c r="L116" s="55"/>
      <c r="M116" s="55"/>
      <c r="N116" s="55"/>
      <c r="O116" s="55"/>
      <c r="P116" s="125"/>
      <c r="Q116" s="123"/>
      <c r="R116" s="55"/>
      <c r="S116" s="55"/>
      <c r="T116" s="18"/>
    </row>
    <row r="117" spans="1:20">
      <c r="A117" s="4">
        <v>113</v>
      </c>
      <c r="B117" s="59"/>
      <c r="C117" s="82"/>
      <c r="D117" s="54"/>
      <c r="E117" s="132"/>
      <c r="F117" s="55"/>
      <c r="G117" s="81"/>
      <c r="H117" s="81"/>
      <c r="I117" s="81"/>
      <c r="J117" s="81"/>
      <c r="K117" s="55"/>
      <c r="L117" s="55"/>
      <c r="M117" s="55"/>
      <c r="N117" s="55"/>
      <c r="O117" s="55"/>
      <c r="P117" s="125"/>
      <c r="Q117" s="123"/>
      <c r="R117" s="55"/>
      <c r="S117" s="55"/>
      <c r="T117" s="18"/>
    </row>
    <row r="118" spans="1:20">
      <c r="A118" s="4">
        <v>114</v>
      </c>
      <c r="B118" s="59"/>
      <c r="C118" s="82"/>
      <c r="D118" s="54"/>
      <c r="E118" s="132"/>
      <c r="F118" s="55"/>
      <c r="G118" s="81"/>
      <c r="H118" s="81"/>
      <c r="I118" s="81"/>
      <c r="J118" s="81"/>
      <c r="K118" s="55"/>
      <c r="L118" s="55"/>
      <c r="M118" s="55"/>
      <c r="N118" s="55"/>
      <c r="O118" s="55"/>
      <c r="P118" s="125"/>
      <c r="Q118" s="123"/>
      <c r="R118" s="55"/>
      <c r="S118" s="55"/>
      <c r="T118" s="18"/>
    </row>
    <row r="119" spans="1:20">
      <c r="A119" s="4">
        <v>115</v>
      </c>
      <c r="B119" s="59"/>
      <c r="C119" s="82"/>
      <c r="D119" s="54"/>
      <c r="E119" s="132"/>
      <c r="F119" s="55"/>
      <c r="G119" s="81"/>
      <c r="H119" s="81"/>
      <c r="I119" s="81"/>
      <c r="J119" s="81"/>
      <c r="K119" s="55"/>
      <c r="L119" s="55"/>
      <c r="M119" s="55"/>
      <c r="N119" s="55"/>
      <c r="O119" s="55"/>
      <c r="P119" s="125"/>
      <c r="Q119" s="123"/>
      <c r="R119" s="55"/>
      <c r="S119" s="55"/>
      <c r="T119" s="18"/>
    </row>
    <row r="120" spans="1:20">
      <c r="A120" s="4">
        <v>116</v>
      </c>
      <c r="B120" s="59"/>
      <c r="C120" s="82"/>
      <c r="D120" s="54"/>
      <c r="E120" s="132"/>
      <c r="F120" s="55"/>
      <c r="G120" s="81"/>
      <c r="H120" s="81"/>
      <c r="I120" s="81"/>
      <c r="J120" s="81"/>
      <c r="K120" s="55"/>
      <c r="L120" s="55"/>
      <c r="M120" s="55"/>
      <c r="N120" s="55"/>
      <c r="O120" s="55"/>
      <c r="P120" s="125"/>
      <c r="Q120" s="123"/>
      <c r="R120" s="55"/>
      <c r="S120" s="55"/>
      <c r="T120" s="18"/>
    </row>
    <row r="121" spans="1:20">
      <c r="A121" s="4">
        <v>117</v>
      </c>
      <c r="B121" s="59"/>
      <c r="C121" s="82"/>
      <c r="D121" s="54"/>
      <c r="E121" s="132"/>
      <c r="F121" s="55"/>
      <c r="G121" s="81"/>
      <c r="H121" s="81"/>
      <c r="I121" s="81"/>
      <c r="J121" s="81"/>
      <c r="K121" s="55"/>
      <c r="L121" s="55"/>
      <c r="M121" s="55"/>
      <c r="N121" s="55"/>
      <c r="O121" s="55"/>
      <c r="P121" s="125"/>
      <c r="Q121" s="123"/>
      <c r="R121" s="55"/>
      <c r="S121" s="55"/>
      <c r="T121" s="18"/>
    </row>
    <row r="122" spans="1:20">
      <c r="A122" s="4">
        <v>118</v>
      </c>
      <c r="B122" s="59"/>
      <c r="C122" s="121"/>
      <c r="D122" s="54"/>
      <c r="E122" s="132"/>
      <c r="F122" s="55"/>
      <c r="G122" s="81"/>
      <c r="H122" s="81"/>
      <c r="I122" s="81"/>
      <c r="J122" s="81"/>
      <c r="K122" s="55"/>
      <c r="L122" s="55"/>
      <c r="M122" s="55"/>
      <c r="N122" s="55"/>
      <c r="O122" s="55"/>
      <c r="P122" s="125"/>
      <c r="Q122" s="123"/>
      <c r="R122" s="55"/>
      <c r="S122" s="55"/>
      <c r="T122" s="18"/>
    </row>
    <row r="123" spans="1:20">
      <c r="A123" s="4">
        <v>119</v>
      </c>
      <c r="B123" s="59"/>
      <c r="C123" s="121"/>
      <c r="D123" s="54"/>
      <c r="E123" s="122"/>
      <c r="F123" s="55"/>
      <c r="G123" s="56"/>
      <c r="H123" s="56"/>
      <c r="I123" s="70"/>
      <c r="J123" s="70"/>
      <c r="K123" s="55"/>
      <c r="L123" s="55"/>
      <c r="M123" s="55"/>
      <c r="N123" s="55"/>
      <c r="O123" s="55"/>
      <c r="P123" s="125"/>
      <c r="Q123" s="123"/>
      <c r="R123" s="55"/>
      <c r="S123" s="55"/>
      <c r="T123" s="18"/>
    </row>
    <row r="124" spans="1:20">
      <c r="A124" s="4">
        <v>120</v>
      </c>
      <c r="B124" s="59"/>
      <c r="C124" s="82"/>
      <c r="D124" s="54"/>
      <c r="E124" s="84"/>
      <c r="F124" s="55"/>
      <c r="G124" s="56"/>
      <c r="H124" s="56"/>
      <c r="I124" s="70"/>
      <c r="J124" s="82"/>
      <c r="K124" s="55"/>
      <c r="L124" s="55"/>
      <c r="M124" s="55"/>
      <c r="N124" s="55"/>
      <c r="O124" s="55"/>
      <c r="P124" s="125"/>
      <c r="Q124" s="123"/>
      <c r="R124" s="55"/>
      <c r="S124" s="55"/>
      <c r="T124" s="18"/>
    </row>
    <row r="125" spans="1:20">
      <c r="A125" s="4">
        <v>121</v>
      </c>
      <c r="B125" s="59"/>
      <c r="C125" s="82"/>
      <c r="D125" s="54"/>
      <c r="E125" s="84"/>
      <c r="F125" s="55"/>
      <c r="G125" s="56"/>
      <c r="H125" s="56"/>
      <c r="I125" s="70"/>
      <c r="J125" s="82"/>
      <c r="K125" s="55"/>
      <c r="L125" s="55"/>
      <c r="M125" s="55"/>
      <c r="N125" s="55"/>
      <c r="O125" s="55"/>
      <c r="P125" s="125"/>
      <c r="Q125" s="123"/>
      <c r="R125" s="55"/>
      <c r="S125" s="55"/>
      <c r="T125" s="18"/>
    </row>
    <row r="126" spans="1:20">
      <c r="A126" s="4">
        <v>122</v>
      </c>
      <c r="B126" s="59"/>
      <c r="C126" s="82"/>
      <c r="D126" s="54"/>
      <c r="E126" s="84"/>
      <c r="F126" s="55"/>
      <c r="G126" s="56"/>
      <c r="H126" s="56"/>
      <c r="I126" s="70"/>
      <c r="J126" s="82"/>
      <c r="K126" s="55"/>
      <c r="L126" s="55"/>
      <c r="M126" s="55"/>
      <c r="N126" s="55"/>
      <c r="O126" s="55"/>
      <c r="P126" s="125"/>
      <c r="Q126" s="123"/>
      <c r="R126" s="55"/>
      <c r="S126" s="55"/>
      <c r="T126" s="18"/>
    </row>
    <row r="127" spans="1:20">
      <c r="A127" s="4">
        <v>123</v>
      </c>
      <c r="B127" s="59"/>
      <c r="C127" s="82"/>
      <c r="D127" s="54"/>
      <c r="E127" s="84"/>
      <c r="F127" s="55"/>
      <c r="G127" s="56"/>
      <c r="H127" s="56"/>
      <c r="I127" s="70"/>
      <c r="J127" s="82"/>
      <c r="K127" s="55"/>
      <c r="L127" s="55"/>
      <c r="M127" s="55"/>
      <c r="N127" s="55"/>
      <c r="O127" s="55"/>
      <c r="P127" s="125"/>
      <c r="Q127" s="123"/>
      <c r="R127" s="55"/>
      <c r="S127" s="55"/>
      <c r="T127" s="18"/>
    </row>
    <row r="128" spans="1:20">
      <c r="A128" s="4">
        <v>124</v>
      </c>
      <c r="B128" s="59"/>
      <c r="C128" s="82"/>
      <c r="D128" s="54"/>
      <c r="E128" s="84"/>
      <c r="F128" s="55"/>
      <c r="G128" s="56"/>
      <c r="H128" s="56"/>
      <c r="I128" s="70"/>
      <c r="J128" s="82"/>
      <c r="K128" s="55"/>
      <c r="L128" s="55"/>
      <c r="M128" s="55"/>
      <c r="N128" s="55"/>
      <c r="O128" s="55"/>
      <c r="P128" s="125"/>
      <c r="Q128" s="123"/>
      <c r="R128" s="55"/>
      <c r="S128" s="55"/>
      <c r="T128" s="18"/>
    </row>
    <row r="129" spans="1:20">
      <c r="A129" s="4">
        <v>125</v>
      </c>
      <c r="B129" s="59"/>
      <c r="C129" s="126"/>
      <c r="D129" s="55"/>
      <c r="E129" s="127"/>
      <c r="F129" s="55"/>
      <c r="G129" s="56"/>
      <c r="H129" s="56"/>
      <c r="I129" s="120"/>
      <c r="J129" s="71"/>
      <c r="K129" s="55"/>
      <c r="L129" s="55"/>
      <c r="M129" s="55"/>
      <c r="N129" s="55"/>
      <c r="O129" s="55"/>
      <c r="P129" s="125"/>
      <c r="Q129" s="123"/>
      <c r="R129" s="55"/>
      <c r="S129" s="55"/>
      <c r="T129" s="18"/>
    </row>
    <row r="130" spans="1:20">
      <c r="A130" s="4">
        <v>126</v>
      </c>
      <c r="B130" s="59"/>
      <c r="C130" s="126"/>
      <c r="D130" s="55"/>
      <c r="E130" s="127"/>
      <c r="F130" s="55"/>
      <c r="G130" s="56"/>
      <c r="H130" s="56"/>
      <c r="I130" s="120"/>
      <c r="J130" s="71"/>
      <c r="K130" s="55"/>
      <c r="L130" s="55"/>
      <c r="M130" s="55"/>
      <c r="N130" s="55"/>
      <c r="O130" s="55"/>
      <c r="P130" s="125"/>
      <c r="Q130" s="123"/>
      <c r="R130" s="55"/>
      <c r="S130" s="55"/>
      <c r="T130" s="18"/>
    </row>
    <row r="131" spans="1:20">
      <c r="A131" s="4">
        <v>127</v>
      </c>
      <c r="B131" s="20"/>
      <c r="C131" s="55"/>
      <c r="D131" s="55"/>
      <c r="E131" s="56"/>
      <c r="F131" s="55"/>
      <c r="G131" s="56"/>
      <c r="H131" s="56"/>
      <c r="I131" s="20"/>
      <c r="J131" s="55"/>
      <c r="K131" s="55"/>
      <c r="L131" s="55"/>
      <c r="M131" s="55"/>
      <c r="N131" s="55"/>
      <c r="O131" s="55"/>
      <c r="P131" s="105"/>
      <c r="Q131" s="55"/>
      <c r="R131" s="55"/>
      <c r="S131" s="55"/>
      <c r="T131" s="18"/>
    </row>
    <row r="132" spans="1:20">
      <c r="A132" s="4">
        <v>128</v>
      </c>
      <c r="B132" s="20"/>
      <c r="C132" s="55"/>
      <c r="D132" s="55"/>
      <c r="E132" s="56"/>
      <c r="F132" s="55"/>
      <c r="G132" s="56"/>
      <c r="H132" s="56"/>
      <c r="I132" s="20"/>
      <c r="J132" s="55"/>
      <c r="K132" s="55"/>
      <c r="L132" s="55"/>
      <c r="M132" s="55"/>
      <c r="N132" s="55"/>
      <c r="O132" s="55"/>
      <c r="P132" s="105"/>
      <c r="Q132" s="55"/>
      <c r="R132" s="55"/>
      <c r="S132" s="55"/>
      <c r="T132" s="18"/>
    </row>
    <row r="133" spans="1:20">
      <c r="A133" s="4">
        <v>129</v>
      </c>
      <c r="B133" s="20"/>
      <c r="C133" s="55"/>
      <c r="D133" s="55"/>
      <c r="E133" s="56"/>
      <c r="F133" s="55"/>
      <c r="G133" s="56"/>
      <c r="H133" s="56"/>
      <c r="I133" s="20"/>
      <c r="J133" s="55"/>
      <c r="K133" s="55"/>
      <c r="L133" s="55"/>
      <c r="M133" s="55"/>
      <c r="N133" s="55"/>
      <c r="O133" s="55"/>
      <c r="P133" s="105"/>
      <c r="Q133" s="55"/>
      <c r="R133" s="55"/>
      <c r="S133" s="55"/>
      <c r="T133" s="18"/>
    </row>
    <row r="134" spans="1:20">
      <c r="A134" s="4">
        <v>130</v>
      </c>
      <c r="B134" s="20"/>
      <c r="C134" s="55"/>
      <c r="D134" s="55"/>
      <c r="E134" s="56"/>
      <c r="F134" s="55"/>
      <c r="G134" s="56"/>
      <c r="H134" s="56"/>
      <c r="I134" s="20"/>
      <c r="J134" s="55"/>
      <c r="K134" s="55"/>
      <c r="L134" s="55"/>
      <c r="M134" s="55"/>
      <c r="N134" s="55"/>
      <c r="O134" s="55"/>
      <c r="P134" s="105"/>
      <c r="Q134" s="55"/>
      <c r="R134" s="55"/>
      <c r="S134" s="55"/>
      <c r="T134" s="18"/>
    </row>
    <row r="135" spans="1:20">
      <c r="A135" s="4">
        <v>131</v>
      </c>
      <c r="B135" s="20"/>
      <c r="C135" s="55"/>
      <c r="D135" s="55"/>
      <c r="E135" s="56"/>
      <c r="F135" s="55"/>
      <c r="G135" s="56"/>
      <c r="H135" s="56"/>
      <c r="I135" s="20"/>
      <c r="J135" s="55"/>
      <c r="K135" s="55"/>
      <c r="L135" s="55"/>
      <c r="M135" s="55"/>
      <c r="N135" s="55"/>
      <c r="O135" s="55"/>
      <c r="P135" s="105"/>
      <c r="Q135" s="55"/>
      <c r="R135" s="55"/>
      <c r="S135" s="55"/>
      <c r="T135" s="18"/>
    </row>
    <row r="136" spans="1:20">
      <c r="A136" s="4">
        <v>132</v>
      </c>
      <c r="B136" s="20"/>
      <c r="C136" s="55"/>
      <c r="D136" s="55"/>
      <c r="E136" s="56"/>
      <c r="F136" s="55"/>
      <c r="G136" s="56"/>
      <c r="H136" s="56"/>
      <c r="I136" s="20"/>
      <c r="J136" s="55"/>
      <c r="K136" s="55"/>
      <c r="L136" s="55"/>
      <c r="M136" s="55"/>
      <c r="N136" s="55"/>
      <c r="O136" s="55"/>
      <c r="P136" s="105"/>
      <c r="Q136" s="55"/>
      <c r="R136" s="55"/>
      <c r="S136" s="55"/>
      <c r="T136" s="18"/>
    </row>
    <row r="137" spans="1:20">
      <c r="A137" s="4">
        <v>133</v>
      </c>
      <c r="B137" s="20"/>
      <c r="C137" s="55"/>
      <c r="D137" s="55"/>
      <c r="E137" s="56"/>
      <c r="F137" s="55"/>
      <c r="G137" s="56"/>
      <c r="H137" s="56"/>
      <c r="I137" s="20"/>
      <c r="J137" s="55"/>
      <c r="K137" s="55"/>
      <c r="L137" s="55"/>
      <c r="M137" s="55"/>
      <c r="N137" s="55"/>
      <c r="O137" s="55"/>
      <c r="P137" s="105"/>
      <c r="Q137" s="55"/>
      <c r="R137" s="55"/>
      <c r="S137" s="55"/>
      <c r="T137" s="18"/>
    </row>
    <row r="138" spans="1:20">
      <c r="A138" s="4">
        <v>134</v>
      </c>
      <c r="B138" s="20"/>
      <c r="C138" s="55"/>
      <c r="D138" s="55"/>
      <c r="E138" s="56"/>
      <c r="F138" s="55"/>
      <c r="G138" s="56"/>
      <c r="H138" s="56"/>
      <c r="I138" s="20"/>
      <c r="J138" s="55"/>
      <c r="K138" s="55"/>
      <c r="L138" s="55"/>
      <c r="M138" s="55"/>
      <c r="N138" s="55"/>
      <c r="O138" s="55"/>
      <c r="P138" s="105"/>
      <c r="Q138" s="55"/>
      <c r="R138" s="55"/>
      <c r="S138" s="55"/>
      <c r="T138" s="18"/>
    </row>
    <row r="139" spans="1:20">
      <c r="A139" s="4">
        <v>135</v>
      </c>
      <c r="B139" s="20"/>
      <c r="C139" s="55"/>
      <c r="D139" s="55"/>
      <c r="E139" s="56"/>
      <c r="F139" s="55"/>
      <c r="G139" s="56"/>
      <c r="H139" s="56"/>
      <c r="I139" s="20"/>
      <c r="J139" s="55"/>
      <c r="K139" s="55"/>
      <c r="L139" s="55"/>
      <c r="M139" s="55"/>
      <c r="N139" s="55"/>
      <c r="O139" s="55"/>
      <c r="P139" s="105"/>
      <c r="Q139" s="55"/>
      <c r="R139" s="55"/>
      <c r="S139" s="55"/>
      <c r="T139" s="18"/>
    </row>
    <row r="140" spans="1:20">
      <c r="A140" s="4">
        <v>136</v>
      </c>
      <c r="B140" s="20"/>
      <c r="C140" s="55"/>
      <c r="D140" s="55"/>
      <c r="E140" s="56"/>
      <c r="F140" s="55"/>
      <c r="G140" s="56"/>
      <c r="H140" s="56"/>
      <c r="I140" s="20"/>
      <c r="J140" s="55"/>
      <c r="K140" s="55"/>
      <c r="L140" s="55"/>
      <c r="M140" s="55"/>
      <c r="N140" s="55"/>
      <c r="O140" s="55"/>
      <c r="P140" s="105"/>
      <c r="Q140" s="55"/>
      <c r="R140" s="55"/>
      <c r="S140" s="55"/>
      <c r="T140" s="18"/>
    </row>
    <row r="141" spans="1:20">
      <c r="A141" s="4">
        <v>137</v>
      </c>
      <c r="B141" s="20"/>
      <c r="C141" s="55"/>
      <c r="D141" s="55"/>
      <c r="E141" s="56"/>
      <c r="F141" s="55"/>
      <c r="G141" s="56"/>
      <c r="H141" s="56"/>
      <c r="I141" s="20"/>
      <c r="J141" s="55"/>
      <c r="K141" s="55"/>
      <c r="L141" s="55"/>
      <c r="M141" s="55"/>
      <c r="N141" s="55"/>
      <c r="O141" s="55"/>
      <c r="P141" s="105"/>
      <c r="Q141" s="55"/>
      <c r="R141" s="55"/>
      <c r="S141" s="55"/>
      <c r="T141" s="18"/>
    </row>
    <row r="142" spans="1:20">
      <c r="A142" s="4">
        <v>138</v>
      </c>
      <c r="B142" s="20"/>
      <c r="C142" s="55"/>
      <c r="D142" s="55"/>
      <c r="E142" s="56"/>
      <c r="F142" s="55"/>
      <c r="G142" s="56"/>
      <c r="H142" s="56"/>
      <c r="I142" s="20"/>
      <c r="J142" s="55"/>
      <c r="K142" s="55"/>
      <c r="L142" s="55"/>
      <c r="M142" s="55"/>
      <c r="N142" s="55"/>
      <c r="O142" s="55"/>
      <c r="P142" s="105"/>
      <c r="Q142" s="55"/>
      <c r="R142" s="55"/>
      <c r="S142" s="55"/>
      <c r="T142" s="18"/>
    </row>
    <row r="143" spans="1:20">
      <c r="A143" s="4">
        <v>139</v>
      </c>
      <c r="B143" s="20"/>
      <c r="C143" s="55"/>
      <c r="D143" s="55"/>
      <c r="E143" s="56"/>
      <c r="F143" s="55"/>
      <c r="G143" s="56"/>
      <c r="H143" s="56"/>
      <c r="I143" s="20"/>
      <c r="J143" s="55"/>
      <c r="K143" s="55"/>
      <c r="L143" s="55"/>
      <c r="M143" s="55"/>
      <c r="N143" s="55"/>
      <c r="O143" s="55"/>
      <c r="P143" s="105"/>
      <c r="Q143" s="55"/>
      <c r="R143" s="55"/>
      <c r="S143" s="55"/>
      <c r="T143" s="18"/>
    </row>
    <row r="144" spans="1:20">
      <c r="A144" s="4">
        <v>140</v>
      </c>
      <c r="B144" s="20"/>
      <c r="C144" s="55"/>
      <c r="D144" s="55"/>
      <c r="E144" s="56"/>
      <c r="F144" s="55"/>
      <c r="G144" s="56"/>
      <c r="H144" s="56"/>
      <c r="I144" s="20"/>
      <c r="J144" s="55"/>
      <c r="K144" s="55"/>
      <c r="L144" s="55"/>
      <c r="M144" s="55"/>
      <c r="N144" s="55"/>
      <c r="O144" s="55"/>
      <c r="P144" s="105"/>
      <c r="Q144" s="55"/>
      <c r="R144" s="55"/>
      <c r="S144" s="55"/>
      <c r="T144" s="18"/>
    </row>
    <row r="145" spans="1:20">
      <c r="A145" s="4">
        <v>141</v>
      </c>
      <c r="B145" s="20"/>
      <c r="C145" s="55"/>
      <c r="D145" s="55"/>
      <c r="E145" s="56"/>
      <c r="F145" s="55"/>
      <c r="G145" s="56"/>
      <c r="H145" s="56"/>
      <c r="I145" s="20"/>
      <c r="J145" s="55"/>
      <c r="K145" s="55"/>
      <c r="L145" s="55"/>
      <c r="M145" s="55"/>
      <c r="N145" s="55"/>
      <c r="O145" s="55"/>
      <c r="P145" s="105"/>
      <c r="Q145" s="55"/>
      <c r="R145" s="55"/>
      <c r="S145" s="55"/>
      <c r="T145" s="18"/>
    </row>
    <row r="146" spans="1:20">
      <c r="A146" s="4">
        <v>142</v>
      </c>
      <c r="B146" s="20"/>
      <c r="C146" s="55"/>
      <c r="D146" s="55"/>
      <c r="E146" s="56"/>
      <c r="F146" s="55"/>
      <c r="G146" s="56"/>
      <c r="H146" s="56"/>
      <c r="I146" s="20"/>
      <c r="J146" s="55"/>
      <c r="K146" s="55"/>
      <c r="L146" s="55"/>
      <c r="M146" s="55"/>
      <c r="N146" s="55"/>
      <c r="O146" s="55"/>
      <c r="P146" s="105"/>
      <c r="Q146" s="55"/>
      <c r="R146" s="55"/>
      <c r="S146" s="55"/>
      <c r="T146" s="18"/>
    </row>
    <row r="147" spans="1:20">
      <c r="A147" s="4">
        <v>143</v>
      </c>
      <c r="B147" s="20"/>
      <c r="C147" s="55"/>
      <c r="D147" s="55"/>
      <c r="E147" s="56"/>
      <c r="F147" s="55"/>
      <c r="G147" s="56"/>
      <c r="H147" s="56"/>
      <c r="I147" s="20"/>
      <c r="J147" s="55"/>
      <c r="K147" s="55"/>
      <c r="L147" s="55"/>
      <c r="M147" s="55"/>
      <c r="N147" s="55"/>
      <c r="O147" s="55"/>
      <c r="P147" s="105"/>
      <c r="Q147" s="55"/>
      <c r="R147" s="55"/>
      <c r="S147" s="55"/>
      <c r="T147" s="18"/>
    </row>
    <row r="148" spans="1:20">
      <c r="A148" s="4">
        <v>144</v>
      </c>
      <c r="B148" s="20"/>
      <c r="C148" s="55"/>
      <c r="D148" s="55"/>
      <c r="E148" s="56"/>
      <c r="F148" s="55"/>
      <c r="G148" s="56"/>
      <c r="H148" s="56"/>
      <c r="I148" s="20"/>
      <c r="J148" s="55"/>
      <c r="K148" s="55"/>
      <c r="L148" s="55"/>
      <c r="M148" s="55"/>
      <c r="N148" s="55"/>
      <c r="O148" s="55"/>
      <c r="P148" s="105"/>
      <c r="Q148" s="55"/>
      <c r="R148" s="55"/>
      <c r="S148" s="55"/>
      <c r="T148" s="18"/>
    </row>
    <row r="149" spans="1:20">
      <c r="A149" s="4">
        <v>145</v>
      </c>
      <c r="B149" s="20"/>
      <c r="C149" s="55"/>
      <c r="D149" s="55"/>
      <c r="E149" s="56"/>
      <c r="F149" s="55"/>
      <c r="G149" s="56"/>
      <c r="H149" s="56"/>
      <c r="I149" s="20"/>
      <c r="J149" s="55"/>
      <c r="K149" s="55"/>
      <c r="L149" s="55"/>
      <c r="M149" s="55"/>
      <c r="N149" s="55"/>
      <c r="O149" s="55"/>
      <c r="P149" s="105"/>
      <c r="Q149" s="55"/>
      <c r="R149" s="55"/>
      <c r="S149" s="55"/>
      <c r="T149" s="18"/>
    </row>
    <row r="150" spans="1:20">
      <c r="A150" s="4">
        <v>146</v>
      </c>
      <c r="B150" s="20"/>
      <c r="C150" s="55"/>
      <c r="D150" s="55"/>
      <c r="E150" s="56"/>
      <c r="F150" s="55"/>
      <c r="G150" s="56"/>
      <c r="H150" s="56"/>
      <c r="I150" s="20"/>
      <c r="J150" s="55"/>
      <c r="K150" s="55"/>
      <c r="L150" s="55"/>
      <c r="M150" s="55"/>
      <c r="N150" s="55"/>
      <c r="O150" s="55"/>
      <c r="P150" s="105"/>
      <c r="Q150" s="55"/>
      <c r="R150" s="55"/>
      <c r="S150" s="55"/>
      <c r="T150" s="18"/>
    </row>
    <row r="151" spans="1:20">
      <c r="A151" s="4">
        <v>147</v>
      </c>
      <c r="B151" s="20"/>
      <c r="C151" s="55"/>
      <c r="D151" s="55"/>
      <c r="E151" s="56"/>
      <c r="F151" s="55"/>
      <c r="G151" s="56"/>
      <c r="H151" s="56"/>
      <c r="I151" s="20"/>
      <c r="J151" s="55"/>
      <c r="K151" s="55"/>
      <c r="L151" s="55"/>
      <c r="M151" s="55"/>
      <c r="N151" s="55"/>
      <c r="O151" s="55"/>
      <c r="P151" s="105"/>
      <c r="Q151" s="55"/>
      <c r="R151" s="55"/>
      <c r="S151" s="55"/>
      <c r="T151" s="18"/>
    </row>
    <row r="152" spans="1:20">
      <c r="A152" s="4">
        <v>148</v>
      </c>
      <c r="B152" s="20"/>
      <c r="C152" s="55"/>
      <c r="D152" s="55"/>
      <c r="E152" s="56"/>
      <c r="F152" s="55"/>
      <c r="G152" s="56"/>
      <c r="H152" s="56"/>
      <c r="I152" s="20"/>
      <c r="J152" s="55"/>
      <c r="K152" s="55"/>
      <c r="L152" s="55"/>
      <c r="M152" s="55"/>
      <c r="N152" s="55"/>
      <c r="O152" s="55"/>
      <c r="P152" s="105"/>
      <c r="Q152" s="55"/>
      <c r="R152" s="55"/>
      <c r="S152" s="55"/>
      <c r="T152" s="18"/>
    </row>
    <row r="153" spans="1:20">
      <c r="A153" s="4">
        <v>149</v>
      </c>
      <c r="B153" s="20"/>
      <c r="C153" s="55"/>
      <c r="D153" s="55"/>
      <c r="E153" s="56"/>
      <c r="F153" s="55"/>
      <c r="G153" s="56"/>
      <c r="H153" s="56"/>
      <c r="I153" s="20"/>
      <c r="J153" s="55"/>
      <c r="K153" s="55"/>
      <c r="L153" s="55"/>
      <c r="M153" s="55"/>
      <c r="N153" s="55"/>
      <c r="O153" s="55"/>
      <c r="P153" s="105"/>
      <c r="Q153" s="55"/>
      <c r="R153" s="55"/>
      <c r="S153" s="55"/>
      <c r="T153" s="18"/>
    </row>
    <row r="154" spans="1:20">
      <c r="A154" s="4">
        <v>150</v>
      </c>
      <c r="B154" s="20"/>
      <c r="C154" s="55"/>
      <c r="D154" s="55"/>
      <c r="E154" s="56"/>
      <c r="F154" s="55"/>
      <c r="G154" s="56"/>
      <c r="H154" s="56"/>
      <c r="I154" s="20"/>
      <c r="J154" s="55"/>
      <c r="K154" s="55"/>
      <c r="L154" s="55"/>
      <c r="M154" s="55"/>
      <c r="N154" s="55"/>
      <c r="O154" s="55"/>
      <c r="P154" s="105"/>
      <c r="Q154" s="55"/>
      <c r="R154" s="55"/>
      <c r="S154" s="55"/>
      <c r="T154" s="18"/>
    </row>
    <row r="155" spans="1:20">
      <c r="A155" s="4">
        <v>151</v>
      </c>
      <c r="B155" s="20"/>
      <c r="C155" s="55"/>
      <c r="D155" s="55"/>
      <c r="E155" s="56"/>
      <c r="F155" s="55"/>
      <c r="G155" s="56"/>
      <c r="H155" s="56"/>
      <c r="I155" s="20"/>
      <c r="J155" s="55"/>
      <c r="K155" s="55"/>
      <c r="L155" s="55"/>
      <c r="M155" s="55"/>
      <c r="N155" s="55"/>
      <c r="O155" s="55"/>
      <c r="P155" s="105"/>
      <c r="Q155" s="55"/>
      <c r="R155" s="55"/>
      <c r="S155" s="55"/>
      <c r="T155" s="18"/>
    </row>
    <row r="156" spans="1:20">
      <c r="A156" s="4">
        <v>152</v>
      </c>
      <c r="B156" s="20"/>
      <c r="C156" s="55"/>
      <c r="D156" s="55"/>
      <c r="E156" s="56"/>
      <c r="F156" s="55"/>
      <c r="G156" s="56"/>
      <c r="H156" s="56"/>
      <c r="I156" s="20"/>
      <c r="J156" s="55"/>
      <c r="K156" s="55"/>
      <c r="L156" s="55"/>
      <c r="M156" s="55"/>
      <c r="N156" s="55"/>
      <c r="O156" s="55"/>
      <c r="P156" s="105"/>
      <c r="Q156" s="55"/>
      <c r="R156" s="55"/>
      <c r="S156" s="55"/>
      <c r="T156" s="18"/>
    </row>
    <row r="157" spans="1:20">
      <c r="A157" s="4">
        <v>153</v>
      </c>
      <c r="B157" s="20"/>
      <c r="C157" s="55"/>
      <c r="D157" s="55"/>
      <c r="E157" s="56"/>
      <c r="F157" s="55"/>
      <c r="G157" s="56"/>
      <c r="H157" s="56"/>
      <c r="I157" s="20"/>
      <c r="J157" s="55"/>
      <c r="K157" s="55"/>
      <c r="L157" s="55"/>
      <c r="M157" s="55"/>
      <c r="N157" s="55"/>
      <c r="O157" s="55"/>
      <c r="P157" s="105"/>
      <c r="Q157" s="55"/>
      <c r="R157" s="55"/>
      <c r="S157" s="55"/>
      <c r="T157" s="18"/>
    </row>
    <row r="158" spans="1:20">
      <c r="A158" s="4">
        <v>154</v>
      </c>
      <c r="B158" s="20"/>
      <c r="C158" s="55"/>
      <c r="D158" s="55"/>
      <c r="E158" s="56"/>
      <c r="F158" s="55"/>
      <c r="G158" s="56"/>
      <c r="H158" s="56"/>
      <c r="I158" s="20"/>
      <c r="J158" s="55"/>
      <c r="K158" s="55"/>
      <c r="L158" s="55"/>
      <c r="M158" s="55"/>
      <c r="N158" s="55"/>
      <c r="O158" s="55"/>
      <c r="P158" s="105"/>
      <c r="Q158" s="55"/>
      <c r="R158" s="55"/>
      <c r="S158" s="55"/>
      <c r="T158" s="18"/>
    </row>
    <row r="159" spans="1:20">
      <c r="A159" s="4">
        <v>155</v>
      </c>
      <c r="B159" s="20"/>
      <c r="C159" s="55"/>
      <c r="D159" s="55"/>
      <c r="E159" s="56"/>
      <c r="F159" s="55"/>
      <c r="G159" s="56"/>
      <c r="H159" s="56"/>
      <c r="I159" s="20"/>
      <c r="J159" s="55"/>
      <c r="K159" s="55"/>
      <c r="L159" s="55"/>
      <c r="M159" s="55"/>
      <c r="N159" s="55"/>
      <c r="O159" s="55"/>
      <c r="P159" s="105"/>
      <c r="Q159" s="55"/>
      <c r="R159" s="55"/>
      <c r="S159" s="55"/>
      <c r="T159" s="18"/>
    </row>
    <row r="160" spans="1:20">
      <c r="A160" s="4">
        <v>156</v>
      </c>
      <c r="B160" s="20"/>
      <c r="C160" s="55"/>
      <c r="D160" s="55"/>
      <c r="E160" s="56"/>
      <c r="F160" s="55"/>
      <c r="G160" s="56"/>
      <c r="H160" s="56"/>
      <c r="I160" s="20"/>
      <c r="J160" s="55"/>
      <c r="K160" s="55"/>
      <c r="L160" s="55"/>
      <c r="M160" s="55"/>
      <c r="N160" s="55"/>
      <c r="O160" s="55"/>
      <c r="P160" s="105"/>
      <c r="Q160" s="55"/>
      <c r="R160" s="55"/>
      <c r="S160" s="55"/>
      <c r="T160" s="18"/>
    </row>
    <row r="161" spans="1:20">
      <c r="A161" s="4">
        <v>157</v>
      </c>
      <c r="B161" s="20"/>
      <c r="C161" s="55"/>
      <c r="D161" s="55"/>
      <c r="E161" s="56"/>
      <c r="F161" s="55"/>
      <c r="G161" s="56"/>
      <c r="H161" s="56"/>
      <c r="I161" s="20"/>
      <c r="J161" s="55"/>
      <c r="K161" s="55"/>
      <c r="L161" s="55"/>
      <c r="M161" s="55"/>
      <c r="N161" s="55"/>
      <c r="O161" s="55"/>
      <c r="P161" s="105"/>
      <c r="Q161" s="55"/>
      <c r="R161" s="55"/>
      <c r="S161" s="55"/>
      <c r="T161" s="18"/>
    </row>
    <row r="162" spans="1:20">
      <c r="A162" s="4">
        <v>158</v>
      </c>
      <c r="B162" s="20"/>
      <c r="C162" s="55"/>
      <c r="D162" s="55"/>
      <c r="E162" s="56"/>
      <c r="F162" s="55"/>
      <c r="G162" s="56"/>
      <c r="H162" s="56"/>
      <c r="I162" s="20"/>
      <c r="J162" s="55"/>
      <c r="K162" s="55"/>
      <c r="L162" s="55"/>
      <c r="M162" s="55"/>
      <c r="N162" s="55"/>
      <c r="O162" s="55"/>
      <c r="P162" s="105"/>
      <c r="Q162" s="55"/>
      <c r="R162" s="55"/>
      <c r="S162" s="55"/>
      <c r="T162" s="18"/>
    </row>
    <row r="163" spans="1:20">
      <c r="A163" s="4">
        <v>159</v>
      </c>
      <c r="B163" s="20"/>
      <c r="C163" s="55"/>
      <c r="D163" s="55"/>
      <c r="E163" s="56"/>
      <c r="F163" s="55"/>
      <c r="G163" s="56"/>
      <c r="H163" s="56"/>
      <c r="I163" s="20"/>
      <c r="J163" s="55"/>
      <c r="K163" s="55"/>
      <c r="L163" s="55"/>
      <c r="M163" s="55"/>
      <c r="N163" s="55"/>
      <c r="O163" s="55"/>
      <c r="P163" s="105"/>
      <c r="Q163" s="55"/>
      <c r="R163" s="55"/>
      <c r="S163" s="55"/>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3" t="s">
        <v>11</v>
      </c>
      <c r="B165" s="40"/>
      <c r="C165" s="3">
        <f>COUNTIFS(C5:C164,"*")</f>
        <v>47</v>
      </c>
      <c r="D165" s="3"/>
      <c r="E165" s="13"/>
      <c r="F165" s="3"/>
      <c r="G165" s="13">
        <f>SUM(G5:G164)</f>
        <v>2700</v>
      </c>
      <c r="H165" s="13">
        <f>SUM(H5:H164)</f>
        <v>2902</v>
      </c>
      <c r="I165" s="13">
        <f>SUM(I5:I164)</f>
        <v>5602</v>
      </c>
      <c r="J165" s="3"/>
      <c r="K165" s="7"/>
      <c r="L165" s="21"/>
      <c r="M165" s="21"/>
      <c r="N165" s="7"/>
      <c r="O165" s="7"/>
      <c r="P165" s="14"/>
      <c r="Q165" s="3"/>
      <c r="R165" s="3"/>
      <c r="S165" s="3"/>
      <c r="T165" s="12"/>
    </row>
    <row r="166" spans="1:20">
      <c r="A166" s="45" t="s">
        <v>66</v>
      </c>
      <c r="B166" s="10">
        <f>COUNTIF(B$5:B$164,"Team 1")</f>
        <v>39</v>
      </c>
      <c r="C166" s="45" t="s">
        <v>29</v>
      </c>
      <c r="D166" s="10">
        <f>COUNTIF(D5:D164,"Anganwadi")</f>
        <v>9</v>
      </c>
    </row>
    <row r="167" spans="1:20">
      <c r="A167" s="45" t="s">
        <v>67</v>
      </c>
      <c r="B167" s="10">
        <f>COUNTIF(B$6:B$164,"Team 2")</f>
        <v>34</v>
      </c>
      <c r="C167" s="45" t="s">
        <v>27</v>
      </c>
      <c r="D167" s="10">
        <f>COUNTIF(D5:D164,"School")</f>
        <v>31</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7"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42578125" style="16" bestFit="1" customWidth="1"/>
    <col min="9" max="9" width="6" style="108"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8" t="s">
        <v>658</v>
      </c>
      <c r="B1" s="248"/>
      <c r="C1" s="248"/>
      <c r="D1" s="249"/>
      <c r="E1" s="249"/>
      <c r="F1" s="249"/>
      <c r="G1" s="249"/>
      <c r="H1" s="249"/>
      <c r="I1" s="249"/>
      <c r="J1" s="249"/>
      <c r="K1" s="249"/>
      <c r="L1" s="249"/>
      <c r="M1" s="249"/>
      <c r="N1" s="249"/>
      <c r="O1" s="249"/>
      <c r="P1" s="249"/>
      <c r="Q1" s="249"/>
      <c r="R1" s="249"/>
      <c r="S1" s="249"/>
    </row>
    <row r="2" spans="1:20">
      <c r="A2" s="252" t="s">
        <v>63</v>
      </c>
      <c r="B2" s="253"/>
      <c r="C2" s="253"/>
      <c r="D2" s="25" t="s">
        <v>551</v>
      </c>
      <c r="E2" s="22"/>
      <c r="F2" s="22"/>
      <c r="G2" s="22"/>
      <c r="H2" s="22"/>
      <c r="I2" s="86"/>
      <c r="J2" s="22"/>
      <c r="K2" s="22"/>
      <c r="L2" s="22"/>
      <c r="M2" s="22"/>
      <c r="N2" s="22"/>
      <c r="O2" s="22"/>
      <c r="P2" s="22"/>
      <c r="Q2" s="22"/>
      <c r="R2" s="22"/>
      <c r="S2" s="22"/>
    </row>
    <row r="3" spans="1:20" ht="24" customHeight="1">
      <c r="A3" s="254" t="s">
        <v>14</v>
      </c>
      <c r="B3" s="250" t="s">
        <v>65</v>
      </c>
      <c r="C3" s="255" t="s">
        <v>7</v>
      </c>
      <c r="D3" s="255" t="s">
        <v>59</v>
      </c>
      <c r="E3" s="255" t="s">
        <v>16</v>
      </c>
      <c r="F3" s="256" t="s">
        <v>17</v>
      </c>
      <c r="G3" s="255" t="s">
        <v>8</v>
      </c>
      <c r="H3" s="255"/>
      <c r="I3" s="255"/>
      <c r="J3" s="255" t="s">
        <v>35</v>
      </c>
      <c r="K3" s="250" t="s">
        <v>37</v>
      </c>
      <c r="L3" s="250" t="s">
        <v>54</v>
      </c>
      <c r="M3" s="250" t="s">
        <v>55</v>
      </c>
      <c r="N3" s="250" t="s">
        <v>38</v>
      </c>
      <c r="O3" s="250" t="s">
        <v>39</v>
      </c>
      <c r="P3" s="254" t="s">
        <v>58</v>
      </c>
      <c r="Q3" s="255" t="s">
        <v>56</v>
      </c>
      <c r="R3" s="255" t="s">
        <v>36</v>
      </c>
      <c r="S3" s="255" t="s">
        <v>57</v>
      </c>
      <c r="T3" s="255" t="s">
        <v>13</v>
      </c>
    </row>
    <row r="4" spans="1:20" ht="25.5" customHeight="1">
      <c r="A4" s="254"/>
      <c r="B4" s="257"/>
      <c r="C4" s="255"/>
      <c r="D4" s="255"/>
      <c r="E4" s="255"/>
      <c r="F4" s="256"/>
      <c r="G4" s="23" t="s">
        <v>9</v>
      </c>
      <c r="H4" s="23" t="s">
        <v>10</v>
      </c>
      <c r="I4" s="87" t="s">
        <v>11</v>
      </c>
      <c r="J4" s="255"/>
      <c r="K4" s="251"/>
      <c r="L4" s="251"/>
      <c r="M4" s="251"/>
      <c r="N4" s="251"/>
      <c r="O4" s="251"/>
      <c r="P4" s="254"/>
      <c r="Q4" s="254"/>
      <c r="R4" s="255"/>
      <c r="S4" s="255"/>
      <c r="T4" s="255"/>
    </row>
    <row r="5" spans="1:20">
      <c r="A5" s="4">
        <v>1</v>
      </c>
      <c r="B5" s="60" t="s">
        <v>66</v>
      </c>
      <c r="C5" s="135" t="s">
        <v>245</v>
      </c>
      <c r="D5" s="67" t="s">
        <v>27</v>
      </c>
      <c r="E5" s="131" t="s">
        <v>244</v>
      </c>
      <c r="F5" s="67"/>
      <c r="G5" s="133"/>
      <c r="H5" s="133"/>
      <c r="I5" s="81"/>
      <c r="J5" s="133"/>
      <c r="K5" s="67"/>
      <c r="L5" s="67"/>
      <c r="M5" s="67"/>
      <c r="N5" s="67"/>
      <c r="O5" s="67"/>
      <c r="P5" s="128">
        <v>43405</v>
      </c>
      <c r="Q5" s="130" t="s">
        <v>75</v>
      </c>
      <c r="R5" s="52"/>
      <c r="S5" s="52"/>
      <c r="T5" s="52"/>
    </row>
    <row r="6" spans="1:20">
      <c r="A6" s="4">
        <v>2</v>
      </c>
      <c r="B6" s="60" t="s">
        <v>66</v>
      </c>
      <c r="C6" s="135" t="s">
        <v>552</v>
      </c>
      <c r="D6" s="55" t="s">
        <v>27</v>
      </c>
      <c r="E6" s="131" t="s">
        <v>259</v>
      </c>
      <c r="F6" s="59"/>
      <c r="G6" s="133">
        <v>60</v>
      </c>
      <c r="H6" s="133">
        <v>56</v>
      </c>
      <c r="I6" s="81">
        <v>116</v>
      </c>
      <c r="J6" s="133">
        <v>9954700878</v>
      </c>
      <c r="K6" s="59"/>
      <c r="L6" s="118"/>
      <c r="M6" s="55"/>
      <c r="N6" s="55"/>
      <c r="O6" s="55"/>
      <c r="P6" s="128">
        <v>43406</v>
      </c>
      <c r="Q6" s="130" t="s">
        <v>76</v>
      </c>
      <c r="R6" s="89"/>
      <c r="S6" s="18"/>
      <c r="T6" s="18"/>
    </row>
    <row r="7" spans="1:20">
      <c r="A7" s="4">
        <v>3</v>
      </c>
      <c r="B7" s="60"/>
      <c r="C7" s="135"/>
      <c r="D7" s="55"/>
      <c r="E7" s="131"/>
      <c r="F7" s="91"/>
      <c r="G7" s="133"/>
      <c r="H7" s="133"/>
      <c r="I7" s="81"/>
      <c r="J7" s="133"/>
      <c r="K7" s="94"/>
      <c r="L7" s="118"/>
      <c r="M7" s="55"/>
      <c r="N7" s="55"/>
      <c r="O7" s="55"/>
      <c r="P7" s="128">
        <v>43407</v>
      </c>
      <c r="Q7" s="130" t="s">
        <v>77</v>
      </c>
      <c r="R7" s="89"/>
      <c r="S7" s="18"/>
      <c r="T7" s="18"/>
    </row>
    <row r="8" spans="1:20">
      <c r="A8" s="4">
        <v>4</v>
      </c>
      <c r="B8" s="60"/>
      <c r="C8" s="135"/>
      <c r="D8" s="55"/>
      <c r="E8" s="131"/>
      <c r="F8" s="91"/>
      <c r="G8" s="133"/>
      <c r="H8" s="133"/>
      <c r="I8" s="81"/>
      <c r="J8" s="133"/>
      <c r="K8" s="94"/>
      <c r="L8" s="118"/>
      <c r="M8" s="55"/>
      <c r="N8" s="55"/>
      <c r="O8" s="55"/>
      <c r="P8" s="128">
        <v>43408</v>
      </c>
      <c r="Q8" s="130" t="s">
        <v>78</v>
      </c>
      <c r="R8" s="89"/>
      <c r="S8" s="18"/>
      <c r="T8" s="18"/>
    </row>
    <row r="9" spans="1:20">
      <c r="A9" s="4">
        <v>5</v>
      </c>
      <c r="B9" s="60" t="s">
        <v>66</v>
      </c>
      <c r="C9" s="135" t="s">
        <v>553</v>
      </c>
      <c r="D9" s="55" t="s">
        <v>27</v>
      </c>
      <c r="E9" s="131" t="s">
        <v>258</v>
      </c>
      <c r="F9" s="91"/>
      <c r="G9" s="133">
        <v>80</v>
      </c>
      <c r="H9" s="133">
        <v>89</v>
      </c>
      <c r="I9" s="81">
        <v>169</v>
      </c>
      <c r="J9" s="133">
        <v>8761088584</v>
      </c>
      <c r="K9" s="94"/>
      <c r="L9" s="118"/>
      <c r="M9" s="55"/>
      <c r="N9" s="55"/>
      <c r="O9" s="55"/>
      <c r="P9" s="128">
        <v>43409</v>
      </c>
      <c r="Q9" s="130" t="s">
        <v>79</v>
      </c>
      <c r="R9" s="89"/>
      <c r="S9" s="18"/>
      <c r="T9" s="18"/>
    </row>
    <row r="10" spans="1:20">
      <c r="A10" s="4">
        <v>6</v>
      </c>
      <c r="B10" s="60"/>
      <c r="C10" s="135"/>
      <c r="D10" s="55"/>
      <c r="E10" s="131"/>
      <c r="F10" s="91"/>
      <c r="G10" s="133"/>
      <c r="H10" s="133"/>
      <c r="I10" s="81"/>
      <c r="J10" s="133"/>
      <c r="K10" s="94"/>
      <c r="L10" s="118"/>
      <c r="M10" s="55"/>
      <c r="N10" s="55"/>
      <c r="O10" s="55"/>
      <c r="P10" s="128">
        <v>43410</v>
      </c>
      <c r="Q10" s="130" t="s">
        <v>73</v>
      </c>
      <c r="R10" s="89"/>
      <c r="S10" s="18"/>
      <c r="T10" s="18"/>
    </row>
    <row r="11" spans="1:20">
      <c r="A11" s="4">
        <v>7</v>
      </c>
      <c r="B11" s="60" t="s">
        <v>66</v>
      </c>
      <c r="C11" s="135" t="s">
        <v>554</v>
      </c>
      <c r="D11" s="55" t="s">
        <v>27</v>
      </c>
      <c r="E11" s="131" t="s">
        <v>262</v>
      </c>
      <c r="F11" s="91"/>
      <c r="G11" s="133">
        <v>55</v>
      </c>
      <c r="H11" s="133">
        <v>50</v>
      </c>
      <c r="I11" s="81">
        <v>105</v>
      </c>
      <c r="J11" s="133">
        <v>8011260057</v>
      </c>
      <c r="K11" s="94"/>
      <c r="L11" s="118"/>
      <c r="M11" s="55"/>
      <c r="N11" s="55"/>
      <c r="O11" s="55"/>
      <c r="P11" s="128">
        <v>43411</v>
      </c>
      <c r="Q11" s="130" t="s">
        <v>74</v>
      </c>
      <c r="R11" s="89"/>
      <c r="S11" s="18"/>
      <c r="T11" s="18"/>
    </row>
    <row r="12" spans="1:20">
      <c r="A12" s="4">
        <v>8</v>
      </c>
      <c r="B12" s="60" t="s">
        <v>66</v>
      </c>
      <c r="C12" s="135" t="s">
        <v>255</v>
      </c>
      <c r="D12" s="55" t="s">
        <v>27</v>
      </c>
      <c r="E12" s="131" t="s">
        <v>254</v>
      </c>
      <c r="F12" s="91"/>
      <c r="G12" s="133">
        <v>36</v>
      </c>
      <c r="H12" s="133">
        <v>35</v>
      </c>
      <c r="I12" s="81">
        <v>71</v>
      </c>
      <c r="J12" s="133">
        <v>9957913654</v>
      </c>
      <c r="K12" s="94"/>
      <c r="L12" s="118"/>
      <c r="M12" s="55"/>
      <c r="N12" s="55"/>
      <c r="O12" s="55"/>
      <c r="P12" s="128">
        <v>43412</v>
      </c>
      <c r="Q12" s="130" t="s">
        <v>75</v>
      </c>
      <c r="R12" s="89"/>
      <c r="S12" s="18"/>
      <c r="T12" s="18"/>
    </row>
    <row r="13" spans="1:20">
      <c r="A13" s="4">
        <v>9</v>
      </c>
      <c r="B13" s="60" t="s">
        <v>66</v>
      </c>
      <c r="C13" s="135" t="s">
        <v>253</v>
      </c>
      <c r="D13" s="55" t="s">
        <v>27</v>
      </c>
      <c r="E13" s="131" t="s">
        <v>252</v>
      </c>
      <c r="F13" s="94"/>
      <c r="G13" s="133">
        <v>25</v>
      </c>
      <c r="H13" s="133">
        <v>30</v>
      </c>
      <c r="I13" s="81">
        <v>55</v>
      </c>
      <c r="J13" s="133">
        <v>9678930375</v>
      </c>
      <c r="K13" s="94"/>
      <c r="L13" s="118"/>
      <c r="M13" s="55"/>
      <c r="N13" s="55"/>
      <c r="O13" s="55"/>
      <c r="P13" s="128">
        <v>43412</v>
      </c>
      <c r="Q13" s="130" t="s">
        <v>75</v>
      </c>
      <c r="R13" s="89"/>
      <c r="S13" s="18"/>
      <c r="T13" s="18"/>
    </row>
    <row r="14" spans="1:20">
      <c r="A14" s="4">
        <v>10</v>
      </c>
      <c r="B14" s="60" t="s">
        <v>66</v>
      </c>
      <c r="C14" s="135" t="s">
        <v>249</v>
      </c>
      <c r="D14" s="55" t="s">
        <v>27</v>
      </c>
      <c r="E14" s="131" t="s">
        <v>248</v>
      </c>
      <c r="F14" s="71"/>
      <c r="G14" s="133">
        <v>40</v>
      </c>
      <c r="H14" s="133">
        <v>46</v>
      </c>
      <c r="I14" s="81">
        <v>86</v>
      </c>
      <c r="J14" s="133">
        <v>9706607922</v>
      </c>
      <c r="K14" s="94"/>
      <c r="L14" s="118"/>
      <c r="M14" s="55"/>
      <c r="N14" s="55"/>
      <c r="O14" s="55"/>
      <c r="P14" s="128">
        <v>43412</v>
      </c>
      <c r="Q14" s="130" t="s">
        <v>75</v>
      </c>
      <c r="R14" s="89"/>
      <c r="S14" s="18"/>
      <c r="T14" s="18"/>
    </row>
    <row r="15" spans="1:20">
      <c r="A15" s="4">
        <v>11</v>
      </c>
      <c r="B15" s="60" t="s">
        <v>66</v>
      </c>
      <c r="C15" s="135" t="s">
        <v>257</v>
      </c>
      <c r="D15" s="55" t="s">
        <v>27</v>
      </c>
      <c r="E15" s="131" t="s">
        <v>256</v>
      </c>
      <c r="F15" s="94"/>
      <c r="G15" s="133">
        <v>50</v>
      </c>
      <c r="H15" s="133">
        <v>47</v>
      </c>
      <c r="I15" s="81">
        <v>97</v>
      </c>
      <c r="J15" s="133">
        <v>9859436350</v>
      </c>
      <c r="K15" s="94"/>
      <c r="L15" s="118"/>
      <c r="M15" s="55"/>
      <c r="N15" s="55"/>
      <c r="O15" s="55"/>
      <c r="P15" s="128">
        <v>43413</v>
      </c>
      <c r="Q15" s="130" t="s">
        <v>76</v>
      </c>
      <c r="R15" s="89"/>
      <c r="S15" s="18"/>
      <c r="T15" s="18"/>
    </row>
    <row r="16" spans="1:20">
      <c r="A16" s="4">
        <v>12</v>
      </c>
      <c r="B16" s="60" t="s">
        <v>66</v>
      </c>
      <c r="C16" s="135" t="s">
        <v>251</v>
      </c>
      <c r="D16" s="55" t="s">
        <v>27</v>
      </c>
      <c r="E16" s="131" t="s">
        <v>250</v>
      </c>
      <c r="F16" s="94"/>
      <c r="G16" s="133">
        <v>51</v>
      </c>
      <c r="H16" s="133">
        <v>47</v>
      </c>
      <c r="I16" s="81">
        <v>98</v>
      </c>
      <c r="J16" s="133">
        <v>9613439137</v>
      </c>
      <c r="K16" s="94"/>
      <c r="L16" s="118"/>
      <c r="M16" s="55"/>
      <c r="N16" s="55"/>
      <c r="O16" s="55"/>
      <c r="P16" s="128">
        <v>43413</v>
      </c>
      <c r="Q16" s="130" t="s">
        <v>76</v>
      </c>
      <c r="R16" s="89"/>
      <c r="S16" s="18"/>
      <c r="T16" s="18"/>
    </row>
    <row r="17" spans="1:20">
      <c r="A17" s="4">
        <v>13</v>
      </c>
      <c r="B17" s="60"/>
      <c r="C17" s="135"/>
      <c r="D17" s="55"/>
      <c r="E17" s="131"/>
      <c r="F17" s="71"/>
      <c r="G17" s="133"/>
      <c r="H17" s="133"/>
      <c r="I17" s="81"/>
      <c r="J17" s="133"/>
      <c r="K17" s="94"/>
      <c r="L17" s="118"/>
      <c r="M17" s="55"/>
      <c r="N17" s="55"/>
      <c r="O17" s="55"/>
      <c r="P17" s="128">
        <v>43414</v>
      </c>
      <c r="Q17" s="130" t="s">
        <v>77</v>
      </c>
      <c r="R17" s="89"/>
      <c r="S17" s="18"/>
      <c r="T17" s="18"/>
    </row>
    <row r="18" spans="1:20">
      <c r="A18" s="4">
        <v>14</v>
      </c>
      <c r="B18" s="60"/>
      <c r="C18" s="135"/>
      <c r="D18" s="55"/>
      <c r="E18" s="131"/>
      <c r="F18" s="94"/>
      <c r="G18" s="133"/>
      <c r="H18" s="133"/>
      <c r="I18" s="81"/>
      <c r="J18" s="133"/>
      <c r="K18" s="94"/>
      <c r="L18" s="118"/>
      <c r="M18" s="55"/>
      <c r="N18" s="55"/>
      <c r="O18" s="55"/>
      <c r="P18" s="128">
        <v>43415</v>
      </c>
      <c r="Q18" s="130" t="s">
        <v>78</v>
      </c>
      <c r="R18" s="89"/>
      <c r="S18" s="18"/>
      <c r="T18" s="18"/>
    </row>
    <row r="19" spans="1:20">
      <c r="A19" s="4">
        <v>15</v>
      </c>
      <c r="B19" s="60" t="s">
        <v>66</v>
      </c>
      <c r="C19" s="135" t="s">
        <v>264</v>
      </c>
      <c r="D19" s="55" t="s">
        <v>27</v>
      </c>
      <c r="E19" s="131" t="s">
        <v>263</v>
      </c>
      <c r="F19" s="94"/>
      <c r="G19" s="133">
        <v>40</v>
      </c>
      <c r="H19" s="133">
        <v>45</v>
      </c>
      <c r="I19" s="81">
        <v>85</v>
      </c>
      <c r="J19" s="133">
        <v>9954294184</v>
      </c>
      <c r="K19" s="94"/>
      <c r="L19" s="118"/>
      <c r="M19" s="55"/>
      <c r="N19" s="55"/>
      <c r="O19" s="55"/>
      <c r="P19" s="128">
        <v>43416</v>
      </c>
      <c r="Q19" s="130" t="s">
        <v>79</v>
      </c>
      <c r="R19" s="89"/>
      <c r="S19" s="18"/>
      <c r="T19" s="18"/>
    </row>
    <row r="20" spans="1:20">
      <c r="A20" s="4">
        <v>16</v>
      </c>
      <c r="B20" s="60" t="s">
        <v>66</v>
      </c>
      <c r="C20" s="135" t="s">
        <v>555</v>
      </c>
      <c r="D20" s="55" t="s">
        <v>27</v>
      </c>
      <c r="E20" s="131" t="s">
        <v>269</v>
      </c>
      <c r="F20" s="91"/>
      <c r="G20" s="133">
        <v>36</v>
      </c>
      <c r="H20" s="133">
        <v>41</v>
      </c>
      <c r="I20" s="81">
        <v>77</v>
      </c>
      <c r="J20" s="133">
        <v>7002851195</v>
      </c>
      <c r="K20" s="94"/>
      <c r="L20" s="118"/>
      <c r="M20" s="55"/>
      <c r="N20" s="55"/>
      <c r="O20" s="55"/>
      <c r="P20" s="128">
        <v>43416</v>
      </c>
      <c r="Q20" s="130" t="s">
        <v>79</v>
      </c>
      <c r="R20" s="89"/>
      <c r="S20" s="18"/>
      <c r="T20" s="18"/>
    </row>
    <row r="21" spans="1:20">
      <c r="A21" s="4">
        <v>17</v>
      </c>
      <c r="B21" s="60" t="s">
        <v>66</v>
      </c>
      <c r="C21" s="135" t="s">
        <v>261</v>
      </c>
      <c r="D21" s="55" t="s">
        <v>27</v>
      </c>
      <c r="E21" s="131" t="s">
        <v>260</v>
      </c>
      <c r="F21" s="71"/>
      <c r="G21" s="133">
        <v>55</v>
      </c>
      <c r="H21" s="133">
        <v>63</v>
      </c>
      <c r="I21" s="81">
        <v>118</v>
      </c>
      <c r="J21" s="133">
        <v>9678511104</v>
      </c>
      <c r="K21" s="94"/>
      <c r="L21" s="118"/>
      <c r="M21" s="55"/>
      <c r="N21" s="55"/>
      <c r="O21" s="55"/>
      <c r="P21" s="128">
        <v>43417</v>
      </c>
      <c r="Q21" s="130" t="s">
        <v>73</v>
      </c>
      <c r="R21" s="89"/>
      <c r="S21" s="18"/>
      <c r="T21" s="18"/>
    </row>
    <row r="22" spans="1:20">
      <c r="A22" s="4">
        <v>18</v>
      </c>
      <c r="B22" s="60" t="s">
        <v>66</v>
      </c>
      <c r="C22" s="135" t="s">
        <v>266</v>
      </c>
      <c r="D22" s="55" t="s">
        <v>27</v>
      </c>
      <c r="E22" s="131" t="s">
        <v>265</v>
      </c>
      <c r="F22" s="94"/>
      <c r="G22" s="133">
        <v>70</v>
      </c>
      <c r="H22" s="133">
        <v>81</v>
      </c>
      <c r="I22" s="81">
        <v>151</v>
      </c>
      <c r="J22" s="133">
        <v>8030405902</v>
      </c>
      <c r="K22" s="94"/>
      <c r="L22" s="118"/>
      <c r="M22" s="55"/>
      <c r="N22" s="55"/>
      <c r="O22" s="55"/>
      <c r="P22" s="128">
        <v>43418</v>
      </c>
      <c r="Q22" s="130" t="s">
        <v>74</v>
      </c>
      <c r="R22" s="89"/>
      <c r="S22" s="18"/>
      <c r="T22" s="18"/>
    </row>
    <row r="23" spans="1:20">
      <c r="A23" s="4">
        <v>19</v>
      </c>
      <c r="B23" s="60" t="s">
        <v>66</v>
      </c>
      <c r="C23" s="135" t="s">
        <v>273</v>
      </c>
      <c r="D23" s="67" t="s">
        <v>27</v>
      </c>
      <c r="E23" s="131" t="s">
        <v>272</v>
      </c>
      <c r="F23" s="94"/>
      <c r="G23" s="133">
        <v>68</v>
      </c>
      <c r="H23" s="133">
        <v>62</v>
      </c>
      <c r="I23" s="81">
        <v>130</v>
      </c>
      <c r="J23" s="133">
        <v>9854143688</v>
      </c>
      <c r="K23" s="94"/>
      <c r="L23" s="119"/>
      <c r="M23" s="54"/>
      <c r="N23" s="54"/>
      <c r="O23" s="54"/>
      <c r="P23" s="128">
        <v>43419</v>
      </c>
      <c r="Q23" s="130" t="s">
        <v>75</v>
      </c>
      <c r="R23" s="89"/>
      <c r="S23" s="52"/>
      <c r="T23" s="52"/>
    </row>
    <row r="24" spans="1:20">
      <c r="A24" s="4">
        <v>20</v>
      </c>
      <c r="B24" s="60" t="s">
        <v>66</v>
      </c>
      <c r="C24" s="135" t="s">
        <v>275</v>
      </c>
      <c r="D24" s="55" t="s">
        <v>27</v>
      </c>
      <c r="E24" s="131" t="s">
        <v>274</v>
      </c>
      <c r="F24" s="94"/>
      <c r="G24" s="133">
        <v>90</v>
      </c>
      <c r="H24" s="133">
        <v>82</v>
      </c>
      <c r="I24" s="81">
        <v>172</v>
      </c>
      <c r="J24" s="133">
        <v>9706332512</v>
      </c>
      <c r="K24" s="71"/>
      <c r="L24" s="119"/>
      <c r="M24" s="54"/>
      <c r="N24" s="54"/>
      <c r="O24" s="54"/>
      <c r="P24" s="128">
        <v>43420</v>
      </c>
      <c r="Q24" s="130" t="s">
        <v>76</v>
      </c>
      <c r="R24" s="89"/>
      <c r="S24" s="18"/>
      <c r="T24" s="18"/>
    </row>
    <row r="25" spans="1:20">
      <c r="A25" s="4">
        <v>21</v>
      </c>
      <c r="B25" s="60"/>
      <c r="C25" s="135"/>
      <c r="D25" s="55"/>
      <c r="E25" s="131"/>
      <c r="F25" s="71"/>
      <c r="G25" s="133"/>
      <c r="H25" s="133"/>
      <c r="I25" s="81"/>
      <c r="J25" s="133"/>
      <c r="K25" s="94"/>
      <c r="L25" s="119"/>
      <c r="M25" s="54"/>
      <c r="N25" s="54"/>
      <c r="O25" s="54"/>
      <c r="P25" s="128">
        <v>43421</v>
      </c>
      <c r="Q25" s="130" t="s">
        <v>77</v>
      </c>
      <c r="R25" s="89"/>
      <c r="S25" s="18"/>
      <c r="T25" s="18"/>
    </row>
    <row r="26" spans="1:20">
      <c r="A26" s="4">
        <v>22</v>
      </c>
      <c r="B26" s="60"/>
      <c r="C26" s="135"/>
      <c r="D26" s="55"/>
      <c r="E26" s="131"/>
      <c r="F26" s="95"/>
      <c r="G26" s="133"/>
      <c r="H26" s="133"/>
      <c r="I26" s="81"/>
      <c r="J26" s="133"/>
      <c r="K26" s="95"/>
      <c r="L26" s="119"/>
      <c r="M26" s="54"/>
      <c r="N26" s="54"/>
      <c r="O26" s="54"/>
      <c r="P26" s="128">
        <v>43422</v>
      </c>
      <c r="Q26" s="130" t="s">
        <v>78</v>
      </c>
      <c r="R26" s="90"/>
      <c r="S26" s="18"/>
      <c r="T26" s="18"/>
    </row>
    <row r="27" spans="1:20">
      <c r="A27" s="4">
        <v>23</v>
      </c>
      <c r="B27" s="60" t="s">
        <v>66</v>
      </c>
      <c r="C27" s="135" t="s">
        <v>279</v>
      </c>
      <c r="D27" s="55" t="s">
        <v>27</v>
      </c>
      <c r="E27" s="131" t="s">
        <v>278</v>
      </c>
      <c r="F27" s="94"/>
      <c r="G27" s="133">
        <v>130</v>
      </c>
      <c r="H27" s="133">
        <v>114</v>
      </c>
      <c r="I27" s="81">
        <v>244</v>
      </c>
      <c r="J27" s="133">
        <v>98591233321</v>
      </c>
      <c r="K27" s="94"/>
      <c r="L27" s="119"/>
      <c r="M27" s="54"/>
      <c r="N27" s="54"/>
      <c r="O27" s="54"/>
      <c r="P27" s="128">
        <v>43423</v>
      </c>
      <c r="Q27" s="130" t="s">
        <v>79</v>
      </c>
      <c r="R27" s="89"/>
      <c r="S27" s="18"/>
      <c r="T27" s="18"/>
    </row>
    <row r="28" spans="1:20">
      <c r="A28" s="4">
        <v>24</v>
      </c>
      <c r="B28" s="60" t="s">
        <v>66</v>
      </c>
      <c r="C28" s="135" t="s">
        <v>279</v>
      </c>
      <c r="D28" s="71"/>
      <c r="E28" s="131" t="s">
        <v>278</v>
      </c>
      <c r="F28" s="71"/>
      <c r="G28" s="133"/>
      <c r="H28" s="133"/>
      <c r="I28" s="81"/>
      <c r="J28" s="133"/>
      <c r="K28" s="94"/>
      <c r="L28" s="119"/>
      <c r="M28" s="54"/>
      <c r="N28" s="54"/>
      <c r="O28" s="54"/>
      <c r="P28" s="128">
        <v>43424</v>
      </c>
      <c r="Q28" s="130" t="s">
        <v>73</v>
      </c>
      <c r="R28" s="89"/>
      <c r="S28" s="18"/>
      <c r="T28" s="18"/>
    </row>
    <row r="29" spans="1:20">
      <c r="A29" s="4">
        <v>25</v>
      </c>
      <c r="B29" s="60" t="s">
        <v>66</v>
      </c>
      <c r="C29" s="135" t="s">
        <v>268</v>
      </c>
      <c r="D29" s="55" t="s">
        <v>27</v>
      </c>
      <c r="E29" s="131" t="s">
        <v>267</v>
      </c>
      <c r="F29" s="71"/>
      <c r="G29" s="133">
        <v>50</v>
      </c>
      <c r="H29" s="133">
        <v>50</v>
      </c>
      <c r="I29" s="81">
        <v>100</v>
      </c>
      <c r="J29" s="133">
        <v>9954172418</v>
      </c>
      <c r="K29" s="94"/>
      <c r="L29" s="119"/>
      <c r="M29" s="54"/>
      <c r="N29" s="55"/>
      <c r="O29" s="55"/>
      <c r="P29" s="128">
        <v>43425</v>
      </c>
      <c r="Q29" s="130" t="s">
        <v>74</v>
      </c>
      <c r="R29" s="89"/>
      <c r="S29" s="18"/>
      <c r="T29" s="18"/>
    </row>
    <row r="30" spans="1:20">
      <c r="A30" s="4">
        <v>26</v>
      </c>
      <c r="B30" s="60" t="s">
        <v>66</v>
      </c>
      <c r="C30" s="135" t="s">
        <v>271</v>
      </c>
      <c r="D30" s="55" t="s">
        <v>27</v>
      </c>
      <c r="E30" s="131" t="s">
        <v>270</v>
      </c>
      <c r="F30" s="94"/>
      <c r="G30" s="133">
        <v>29</v>
      </c>
      <c r="H30" s="133">
        <v>33</v>
      </c>
      <c r="I30" s="81">
        <v>62</v>
      </c>
      <c r="J30" s="133">
        <v>8011449861</v>
      </c>
      <c r="K30" s="94"/>
      <c r="L30" s="119"/>
      <c r="M30" s="54"/>
      <c r="N30" s="55"/>
      <c r="O30" s="55"/>
      <c r="P30" s="128">
        <v>43426</v>
      </c>
      <c r="Q30" s="130" t="s">
        <v>75</v>
      </c>
      <c r="R30" s="89"/>
      <c r="S30" s="18"/>
      <c r="T30" s="18"/>
    </row>
    <row r="31" spans="1:20">
      <c r="A31" s="4">
        <v>27</v>
      </c>
      <c r="B31" s="60" t="s">
        <v>66</v>
      </c>
      <c r="C31" s="135" t="s">
        <v>277</v>
      </c>
      <c r="D31" s="55" t="s">
        <v>27</v>
      </c>
      <c r="E31" s="131" t="s">
        <v>276</v>
      </c>
      <c r="F31" s="94"/>
      <c r="G31" s="133">
        <v>38</v>
      </c>
      <c r="H31" s="133">
        <v>35</v>
      </c>
      <c r="I31" s="81">
        <v>73</v>
      </c>
      <c r="J31" s="81"/>
      <c r="K31" s="94"/>
      <c r="L31" s="119"/>
      <c r="M31" s="54"/>
      <c r="N31" s="55"/>
      <c r="O31" s="55"/>
      <c r="P31" s="128">
        <v>43426</v>
      </c>
      <c r="Q31" s="130" t="s">
        <v>75</v>
      </c>
      <c r="R31" s="89"/>
      <c r="S31" s="18"/>
      <c r="T31" s="18"/>
    </row>
    <row r="32" spans="1:20">
      <c r="A32" s="4">
        <v>28</v>
      </c>
      <c r="B32" s="60"/>
      <c r="C32" s="135"/>
      <c r="D32" s="55"/>
      <c r="E32" s="131"/>
      <c r="F32" s="71"/>
      <c r="G32" s="133"/>
      <c r="H32" s="133"/>
      <c r="I32" s="81"/>
      <c r="J32" s="81"/>
      <c r="K32" s="94"/>
      <c r="L32" s="119"/>
      <c r="M32" s="54"/>
      <c r="N32" s="55"/>
      <c r="O32" s="55"/>
      <c r="P32" s="128">
        <v>43427</v>
      </c>
      <c r="Q32" s="130" t="s">
        <v>76</v>
      </c>
      <c r="R32" s="89"/>
      <c r="S32" s="18"/>
      <c r="T32" s="18"/>
    </row>
    <row r="33" spans="1:20">
      <c r="A33" s="4">
        <v>29</v>
      </c>
      <c r="B33" s="60"/>
      <c r="C33" s="135"/>
      <c r="D33" s="55"/>
      <c r="E33" s="131"/>
      <c r="F33" s="71"/>
      <c r="G33" s="133"/>
      <c r="H33" s="133"/>
      <c r="I33" s="81"/>
      <c r="J33" s="81"/>
      <c r="K33" s="94"/>
      <c r="L33" s="119"/>
      <c r="M33" s="54"/>
      <c r="N33" s="55"/>
      <c r="O33" s="55"/>
      <c r="P33" s="128">
        <v>43428</v>
      </c>
      <c r="Q33" s="130" t="s">
        <v>77</v>
      </c>
      <c r="R33" s="89"/>
      <c r="S33" s="18"/>
      <c r="T33" s="18"/>
    </row>
    <row r="34" spans="1:20">
      <c r="A34" s="4">
        <v>30</v>
      </c>
      <c r="B34" s="60"/>
      <c r="C34" s="135"/>
      <c r="D34" s="55"/>
      <c r="E34" s="131"/>
      <c r="F34" s="94"/>
      <c r="G34" s="133"/>
      <c r="H34" s="133"/>
      <c r="I34" s="81"/>
      <c r="J34" s="81"/>
      <c r="K34" s="94"/>
      <c r="L34" s="119"/>
      <c r="M34" s="54"/>
      <c r="N34" s="55"/>
      <c r="O34" s="55"/>
      <c r="P34" s="128">
        <v>43429</v>
      </c>
      <c r="Q34" s="130" t="s">
        <v>78</v>
      </c>
      <c r="R34" s="89"/>
      <c r="S34" s="18"/>
      <c r="T34" s="18"/>
    </row>
    <row r="35" spans="1:20">
      <c r="A35" s="4">
        <v>31</v>
      </c>
      <c r="B35" s="60" t="s">
        <v>66</v>
      </c>
      <c r="C35" s="135" t="s">
        <v>111</v>
      </c>
      <c r="D35" s="55" t="s">
        <v>27</v>
      </c>
      <c r="E35" s="131" t="s">
        <v>118</v>
      </c>
      <c r="F35" s="94"/>
      <c r="G35" s="133">
        <v>75</v>
      </c>
      <c r="H35" s="133">
        <v>85</v>
      </c>
      <c r="I35" s="81">
        <v>160</v>
      </c>
      <c r="J35" s="81">
        <v>8134973271</v>
      </c>
      <c r="K35" s="94"/>
      <c r="L35" s="119"/>
      <c r="M35" s="54"/>
      <c r="N35" s="55"/>
      <c r="O35" s="55"/>
      <c r="P35" s="128">
        <v>43430</v>
      </c>
      <c r="Q35" s="130" t="s">
        <v>79</v>
      </c>
      <c r="R35" s="89"/>
      <c r="S35" s="18"/>
      <c r="T35" s="18"/>
    </row>
    <row r="36" spans="1:20" ht="25.5">
      <c r="A36" s="4">
        <v>32</v>
      </c>
      <c r="B36" s="60" t="s">
        <v>66</v>
      </c>
      <c r="C36" s="135" t="s">
        <v>113</v>
      </c>
      <c r="D36" s="55" t="s">
        <v>27</v>
      </c>
      <c r="E36" s="131" t="s">
        <v>120</v>
      </c>
      <c r="F36" s="94"/>
      <c r="G36" s="133">
        <v>110</v>
      </c>
      <c r="H36" s="133">
        <v>117</v>
      </c>
      <c r="I36" s="81">
        <v>227</v>
      </c>
      <c r="J36" s="81">
        <v>8876564652</v>
      </c>
      <c r="K36" s="94"/>
      <c r="L36" s="119"/>
      <c r="M36" s="54"/>
      <c r="N36" s="55"/>
      <c r="O36" s="55"/>
      <c r="P36" s="128">
        <v>43431</v>
      </c>
      <c r="Q36" s="130" t="s">
        <v>73</v>
      </c>
      <c r="R36" s="89"/>
      <c r="S36" s="18"/>
      <c r="T36" s="18"/>
    </row>
    <row r="37" spans="1:20" ht="25.5">
      <c r="A37" s="4">
        <v>33</v>
      </c>
      <c r="B37" s="60"/>
      <c r="C37" s="135" t="s">
        <v>113</v>
      </c>
      <c r="D37" s="55"/>
      <c r="E37" s="131" t="s">
        <v>120</v>
      </c>
      <c r="F37" s="71"/>
      <c r="G37" s="133"/>
      <c r="H37" s="133"/>
      <c r="I37" s="81"/>
      <c r="J37" s="81">
        <v>8876564652</v>
      </c>
      <c r="K37" s="94"/>
      <c r="L37" s="119"/>
      <c r="M37" s="54"/>
      <c r="N37" s="55"/>
      <c r="O37" s="55"/>
      <c r="P37" s="128">
        <v>43432</v>
      </c>
      <c r="Q37" s="130" t="s">
        <v>74</v>
      </c>
      <c r="R37" s="89"/>
      <c r="S37" s="18"/>
      <c r="T37" s="18"/>
    </row>
    <row r="38" spans="1:20" ht="25.5">
      <c r="A38" s="4">
        <v>34</v>
      </c>
      <c r="B38" s="60" t="s">
        <v>66</v>
      </c>
      <c r="C38" s="135" t="s">
        <v>109</v>
      </c>
      <c r="D38" s="55" t="s">
        <v>27</v>
      </c>
      <c r="E38" s="131" t="s">
        <v>116</v>
      </c>
      <c r="F38" s="71"/>
      <c r="G38" s="133">
        <v>46</v>
      </c>
      <c r="H38" s="133">
        <v>42</v>
      </c>
      <c r="I38" s="81">
        <v>88</v>
      </c>
      <c r="J38" s="81">
        <v>9859345113</v>
      </c>
      <c r="K38" s="94"/>
      <c r="L38" s="119"/>
      <c r="M38" s="54"/>
      <c r="N38" s="55"/>
      <c r="O38" s="55"/>
      <c r="P38" s="128">
        <v>43433</v>
      </c>
      <c r="Q38" s="130" t="s">
        <v>75</v>
      </c>
      <c r="R38" s="89"/>
      <c r="S38" s="18"/>
      <c r="T38" s="54"/>
    </row>
    <row r="39" spans="1:20">
      <c r="A39" s="4">
        <v>35</v>
      </c>
      <c r="B39" s="60" t="s">
        <v>66</v>
      </c>
      <c r="C39" s="135" t="s">
        <v>112</v>
      </c>
      <c r="D39" s="55" t="s">
        <v>27</v>
      </c>
      <c r="E39" s="131" t="s">
        <v>119</v>
      </c>
      <c r="F39" s="71"/>
      <c r="G39" s="133">
        <v>34</v>
      </c>
      <c r="H39" s="133">
        <v>39</v>
      </c>
      <c r="I39" s="81">
        <v>73</v>
      </c>
      <c r="J39" s="81">
        <v>9957919837</v>
      </c>
      <c r="K39" s="94"/>
      <c r="L39" s="119"/>
      <c r="M39" s="54"/>
      <c r="N39" s="55"/>
      <c r="O39" s="55"/>
      <c r="P39" s="128">
        <v>43433</v>
      </c>
      <c r="Q39" s="130" t="s">
        <v>75</v>
      </c>
      <c r="R39" s="89"/>
      <c r="S39" s="18"/>
      <c r="T39" s="53"/>
    </row>
    <row r="40" spans="1:20">
      <c r="A40" s="4">
        <v>36</v>
      </c>
      <c r="B40" s="60" t="s">
        <v>66</v>
      </c>
      <c r="C40" s="135" t="s">
        <v>110</v>
      </c>
      <c r="D40" s="55" t="s">
        <v>27</v>
      </c>
      <c r="E40" s="131" t="s">
        <v>117</v>
      </c>
      <c r="F40" s="94"/>
      <c r="G40" s="133">
        <v>54</v>
      </c>
      <c r="H40" s="133">
        <v>62</v>
      </c>
      <c r="I40" s="81">
        <v>116</v>
      </c>
      <c r="J40" s="81">
        <v>9864566034</v>
      </c>
      <c r="K40" s="94"/>
      <c r="L40" s="119"/>
      <c r="M40" s="54"/>
      <c r="N40" s="70"/>
      <c r="O40" s="70"/>
      <c r="P40" s="128">
        <v>43434</v>
      </c>
      <c r="Q40" s="130" t="s">
        <v>76</v>
      </c>
      <c r="R40" s="89"/>
      <c r="S40" s="18"/>
      <c r="T40" s="53"/>
    </row>
    <row r="41" spans="1:20">
      <c r="A41" s="147">
        <v>37</v>
      </c>
      <c r="B41" s="148"/>
      <c r="C41" s="149"/>
      <c r="D41" s="150"/>
      <c r="E41" s="151"/>
      <c r="F41" s="152"/>
      <c r="G41" s="153"/>
      <c r="H41" s="153"/>
      <c r="I41" s="154"/>
      <c r="J41" s="155"/>
      <c r="K41" s="153"/>
      <c r="L41" s="156"/>
      <c r="M41" s="157"/>
      <c r="N41" s="70"/>
      <c r="O41" s="70"/>
      <c r="P41" s="88"/>
      <c r="Q41" s="89"/>
      <c r="R41" s="89"/>
      <c r="S41" s="18"/>
      <c r="T41" s="54"/>
    </row>
    <row r="42" spans="1:20">
      <c r="A42" s="4">
        <v>38</v>
      </c>
      <c r="B42" s="60" t="s">
        <v>67</v>
      </c>
      <c r="C42" s="130" t="s">
        <v>172</v>
      </c>
      <c r="D42" s="55" t="s">
        <v>29</v>
      </c>
      <c r="E42" s="81"/>
      <c r="F42" s="71"/>
      <c r="G42" s="131">
        <v>69</v>
      </c>
      <c r="H42" s="131">
        <v>79</v>
      </c>
      <c r="I42" s="81">
        <v>148</v>
      </c>
      <c r="J42" s="81">
        <v>8876193870</v>
      </c>
      <c r="K42" s="159" t="s">
        <v>542</v>
      </c>
      <c r="L42" s="119"/>
      <c r="M42" s="54"/>
      <c r="N42" s="70"/>
      <c r="O42" s="70"/>
      <c r="P42" s="128">
        <v>43405</v>
      </c>
      <c r="Q42" s="130" t="s">
        <v>75</v>
      </c>
      <c r="R42" s="89"/>
      <c r="S42" s="67"/>
      <c r="T42" s="18"/>
    </row>
    <row r="43" spans="1:20">
      <c r="A43" s="4">
        <v>39</v>
      </c>
      <c r="B43" s="60" t="s">
        <v>67</v>
      </c>
      <c r="C43" s="135" t="s">
        <v>361</v>
      </c>
      <c r="D43" s="55" t="s">
        <v>27</v>
      </c>
      <c r="E43" s="131" t="s">
        <v>360</v>
      </c>
      <c r="F43" s="71"/>
      <c r="G43" s="131">
        <v>68</v>
      </c>
      <c r="H43" s="131">
        <v>77</v>
      </c>
      <c r="I43" s="81">
        <v>145</v>
      </c>
      <c r="J43" s="133">
        <v>9707267816</v>
      </c>
      <c r="K43" s="160"/>
      <c r="L43" s="119"/>
      <c r="M43" s="54"/>
      <c r="N43" s="70"/>
      <c r="O43" s="70"/>
      <c r="P43" s="128">
        <v>43406</v>
      </c>
      <c r="Q43" s="130" t="s">
        <v>76</v>
      </c>
      <c r="R43" s="89"/>
      <c r="S43" s="18"/>
      <c r="T43" s="18"/>
    </row>
    <row r="44" spans="1:20">
      <c r="A44" s="4">
        <v>40</v>
      </c>
      <c r="B44" s="60"/>
      <c r="C44" s="135"/>
      <c r="D44" s="55"/>
      <c r="E44" s="131"/>
      <c r="F44" s="71"/>
      <c r="G44" s="131"/>
      <c r="H44" s="131"/>
      <c r="I44" s="81"/>
      <c r="J44" s="133"/>
      <c r="K44" s="160"/>
      <c r="L44" s="119"/>
      <c r="M44" s="54"/>
      <c r="N44" s="55"/>
      <c r="O44" s="55"/>
      <c r="P44" s="128">
        <v>43407</v>
      </c>
      <c r="Q44" s="130" t="s">
        <v>77</v>
      </c>
      <c r="R44" s="89"/>
      <c r="S44" s="18"/>
      <c r="T44" s="18"/>
    </row>
    <row r="45" spans="1:20">
      <c r="A45" s="4">
        <v>41</v>
      </c>
      <c r="B45" s="60"/>
      <c r="C45" s="135"/>
      <c r="D45" s="55"/>
      <c r="E45" s="131"/>
      <c r="F45" s="94"/>
      <c r="G45" s="131"/>
      <c r="H45" s="131"/>
      <c r="I45" s="81"/>
      <c r="J45" s="133"/>
      <c r="K45" s="160"/>
      <c r="L45" s="119"/>
      <c r="M45" s="54"/>
      <c r="N45" s="55"/>
      <c r="O45" s="55"/>
      <c r="P45" s="128">
        <v>43408</v>
      </c>
      <c r="Q45" s="130" t="s">
        <v>78</v>
      </c>
      <c r="R45" s="89"/>
      <c r="S45" s="18"/>
      <c r="T45" s="18"/>
    </row>
    <row r="46" spans="1:20">
      <c r="A46" s="4">
        <v>42</v>
      </c>
      <c r="B46" s="60" t="s">
        <v>67</v>
      </c>
      <c r="C46" s="130" t="s">
        <v>179</v>
      </c>
      <c r="D46" s="55" t="s">
        <v>29</v>
      </c>
      <c r="E46" s="81">
        <v>18302040713</v>
      </c>
      <c r="F46" s="94"/>
      <c r="G46" s="81">
        <v>40</v>
      </c>
      <c r="H46" s="81">
        <v>35</v>
      </c>
      <c r="I46" s="81">
        <f>G46+H46</f>
        <v>75</v>
      </c>
      <c r="J46" s="81">
        <v>9957047752</v>
      </c>
      <c r="K46" s="159" t="s">
        <v>535</v>
      </c>
      <c r="L46" s="119"/>
      <c r="M46" s="55"/>
      <c r="N46" s="55"/>
      <c r="O46" s="55"/>
      <c r="P46" s="128">
        <v>43409</v>
      </c>
      <c r="Q46" s="130" t="s">
        <v>79</v>
      </c>
      <c r="R46" s="89"/>
      <c r="S46" s="18"/>
      <c r="T46" s="18"/>
    </row>
    <row r="47" spans="1:20">
      <c r="A47" s="4">
        <v>43</v>
      </c>
      <c r="B47" s="60" t="s">
        <v>67</v>
      </c>
      <c r="C47" s="135" t="s">
        <v>200</v>
      </c>
      <c r="D47" s="55" t="s">
        <v>27</v>
      </c>
      <c r="E47" s="131" t="s">
        <v>362</v>
      </c>
      <c r="F47" s="71"/>
      <c r="G47" s="131">
        <v>29</v>
      </c>
      <c r="H47" s="131">
        <v>32</v>
      </c>
      <c r="I47" s="81">
        <v>61</v>
      </c>
      <c r="J47" s="133">
        <v>9678298808</v>
      </c>
      <c r="K47" s="160"/>
      <c r="L47" s="119"/>
      <c r="M47" s="55"/>
      <c r="N47" s="55"/>
      <c r="O47" s="55"/>
      <c r="P47" s="128">
        <v>43409</v>
      </c>
      <c r="Q47" s="130" t="s">
        <v>79</v>
      </c>
      <c r="R47" s="89"/>
      <c r="S47" s="18"/>
      <c r="T47" s="18"/>
    </row>
    <row r="48" spans="1:20">
      <c r="A48" s="4">
        <v>44</v>
      </c>
      <c r="B48" s="60" t="s">
        <v>67</v>
      </c>
      <c r="C48" s="135" t="s">
        <v>151</v>
      </c>
      <c r="D48" s="55" t="s">
        <v>27</v>
      </c>
      <c r="E48" s="131" t="s">
        <v>398</v>
      </c>
      <c r="F48" s="94"/>
      <c r="G48" s="131">
        <v>83</v>
      </c>
      <c r="H48" s="131">
        <v>94</v>
      </c>
      <c r="I48" s="81">
        <v>177</v>
      </c>
      <c r="J48" s="161"/>
      <c r="K48" s="158" t="s">
        <v>422</v>
      </c>
      <c r="L48" s="119"/>
      <c r="M48" s="55"/>
      <c r="N48" s="55"/>
      <c r="O48" s="55"/>
      <c r="P48" s="128">
        <v>43410</v>
      </c>
      <c r="Q48" s="130" t="s">
        <v>73</v>
      </c>
      <c r="R48" s="89"/>
      <c r="S48" s="18"/>
      <c r="T48" s="18"/>
    </row>
    <row r="49" spans="1:20">
      <c r="A49" s="4">
        <v>45</v>
      </c>
      <c r="B49" s="60" t="s">
        <v>67</v>
      </c>
      <c r="C49" s="135" t="s">
        <v>351</v>
      </c>
      <c r="D49" s="55" t="s">
        <v>27</v>
      </c>
      <c r="E49" s="131" t="s">
        <v>350</v>
      </c>
      <c r="F49" s="94"/>
      <c r="G49" s="131">
        <v>77</v>
      </c>
      <c r="H49" s="131">
        <v>86</v>
      </c>
      <c r="I49" s="81">
        <v>163</v>
      </c>
      <c r="J49" s="133">
        <v>9854731472</v>
      </c>
      <c r="K49" s="160"/>
      <c r="L49" s="119"/>
      <c r="M49" s="55"/>
      <c r="N49" s="55"/>
      <c r="O49" s="55"/>
      <c r="P49" s="128">
        <v>43411</v>
      </c>
      <c r="Q49" s="130" t="s">
        <v>74</v>
      </c>
      <c r="R49" s="89"/>
      <c r="S49" s="18"/>
      <c r="T49" s="18"/>
    </row>
    <row r="50" spans="1:20">
      <c r="A50" s="4">
        <v>46</v>
      </c>
      <c r="B50" s="60" t="s">
        <v>67</v>
      </c>
      <c r="C50" s="135" t="s">
        <v>347</v>
      </c>
      <c r="D50" s="55" t="s">
        <v>27</v>
      </c>
      <c r="E50" s="131" t="s">
        <v>346</v>
      </c>
      <c r="F50" s="71"/>
      <c r="G50" s="131">
        <v>63</v>
      </c>
      <c r="H50" s="131">
        <v>66</v>
      </c>
      <c r="I50" s="81">
        <v>129</v>
      </c>
      <c r="J50" s="133">
        <v>7577066505</v>
      </c>
      <c r="K50" s="160"/>
      <c r="L50" s="119"/>
      <c r="M50" s="55"/>
      <c r="N50" s="55"/>
      <c r="O50" s="55"/>
      <c r="P50" s="128">
        <v>43412</v>
      </c>
      <c r="Q50" s="130" t="s">
        <v>75</v>
      </c>
      <c r="R50" s="89"/>
      <c r="S50" s="18"/>
      <c r="T50" s="18"/>
    </row>
    <row r="51" spans="1:20">
      <c r="A51" s="4">
        <v>47</v>
      </c>
      <c r="B51" s="60" t="s">
        <v>67</v>
      </c>
      <c r="C51" s="135" t="s">
        <v>359</v>
      </c>
      <c r="D51" s="55" t="s">
        <v>27</v>
      </c>
      <c r="E51" s="131" t="s">
        <v>358</v>
      </c>
      <c r="F51" s="94"/>
      <c r="G51" s="131">
        <v>49</v>
      </c>
      <c r="H51" s="131">
        <v>57</v>
      </c>
      <c r="I51" s="81">
        <v>106</v>
      </c>
      <c r="J51" s="133">
        <v>9854754317</v>
      </c>
      <c r="K51" s="160"/>
      <c r="L51" s="119"/>
      <c r="M51" s="55"/>
      <c r="N51" s="55"/>
      <c r="O51" s="55"/>
      <c r="P51" s="128">
        <v>43413</v>
      </c>
      <c r="Q51" s="130" t="s">
        <v>76</v>
      </c>
      <c r="R51" s="89"/>
      <c r="S51" s="18"/>
      <c r="T51" s="18"/>
    </row>
    <row r="52" spans="1:20">
      <c r="A52" s="4">
        <v>48</v>
      </c>
      <c r="B52" s="60" t="s">
        <v>67</v>
      </c>
      <c r="C52" s="135" t="s">
        <v>325</v>
      </c>
      <c r="D52" s="55" t="s">
        <v>27</v>
      </c>
      <c r="E52" s="131" t="s">
        <v>324</v>
      </c>
      <c r="F52" s="71"/>
      <c r="G52" s="131">
        <v>46</v>
      </c>
      <c r="H52" s="131">
        <v>51</v>
      </c>
      <c r="I52" s="81">
        <v>97</v>
      </c>
      <c r="J52" s="81"/>
      <c r="K52" s="160"/>
      <c r="L52" s="119"/>
      <c r="M52" s="55"/>
      <c r="N52" s="55"/>
      <c r="O52" s="55"/>
      <c r="P52" s="128">
        <v>43413</v>
      </c>
      <c r="Q52" s="130" t="s">
        <v>76</v>
      </c>
      <c r="R52" s="89"/>
      <c r="S52" s="18"/>
      <c r="T52" s="18"/>
    </row>
    <row r="53" spans="1:20">
      <c r="A53" s="4">
        <v>49</v>
      </c>
      <c r="B53" s="60"/>
      <c r="C53" s="135"/>
      <c r="D53" s="55"/>
      <c r="E53" s="131"/>
      <c r="F53" s="94"/>
      <c r="G53" s="131"/>
      <c r="H53" s="131"/>
      <c r="I53" s="81"/>
      <c r="J53" s="133"/>
      <c r="K53" s="160"/>
      <c r="L53" s="119"/>
      <c r="M53" s="55"/>
      <c r="N53" s="55"/>
      <c r="O53" s="55"/>
      <c r="P53" s="128">
        <v>43414</v>
      </c>
      <c r="Q53" s="130" t="s">
        <v>77</v>
      </c>
      <c r="R53" s="89"/>
      <c r="S53" s="18"/>
      <c r="T53" s="18"/>
    </row>
    <row r="54" spans="1:20">
      <c r="A54" s="4">
        <v>50</v>
      </c>
      <c r="B54" s="60"/>
      <c r="C54" s="135"/>
      <c r="D54" s="55"/>
      <c r="E54" s="131"/>
      <c r="F54" s="71"/>
      <c r="G54" s="131"/>
      <c r="H54" s="131"/>
      <c r="I54" s="81"/>
      <c r="J54" s="133"/>
      <c r="K54" s="160"/>
      <c r="L54" s="119"/>
      <c r="M54" s="55"/>
      <c r="N54" s="55"/>
      <c r="O54" s="55"/>
      <c r="P54" s="128">
        <v>43415</v>
      </c>
      <c r="Q54" s="130" t="s">
        <v>78</v>
      </c>
      <c r="R54" s="89"/>
      <c r="S54" s="18"/>
      <c r="T54" s="18"/>
    </row>
    <row r="55" spans="1:20">
      <c r="A55" s="4">
        <v>51</v>
      </c>
      <c r="B55" s="60" t="s">
        <v>67</v>
      </c>
      <c r="C55" s="135" t="s">
        <v>420</v>
      </c>
      <c r="D55" s="55" t="s">
        <v>27</v>
      </c>
      <c r="E55" s="131" t="s">
        <v>419</v>
      </c>
      <c r="F55" s="71"/>
      <c r="G55" s="131">
        <v>128</v>
      </c>
      <c r="H55" s="131">
        <v>137</v>
      </c>
      <c r="I55" s="81">
        <v>265</v>
      </c>
      <c r="J55" s="133">
        <v>7896937104</v>
      </c>
      <c r="K55" s="160"/>
      <c r="L55" s="119"/>
      <c r="M55" s="55"/>
      <c r="N55" s="55"/>
      <c r="O55" s="55"/>
      <c r="P55" s="128">
        <v>43416</v>
      </c>
      <c r="Q55" s="130" t="s">
        <v>79</v>
      </c>
      <c r="R55" s="89"/>
      <c r="S55" s="18"/>
      <c r="T55" s="18"/>
    </row>
    <row r="56" spans="1:20">
      <c r="A56" s="4">
        <v>52</v>
      </c>
      <c r="B56" s="60" t="s">
        <v>67</v>
      </c>
      <c r="C56" s="135" t="s">
        <v>420</v>
      </c>
      <c r="D56" s="55" t="s">
        <v>27</v>
      </c>
      <c r="E56" s="131" t="s">
        <v>419</v>
      </c>
      <c r="F56" s="94"/>
      <c r="G56" s="131"/>
      <c r="H56" s="131"/>
      <c r="I56" s="81"/>
      <c r="J56" s="133">
        <v>7896937104</v>
      </c>
      <c r="K56" s="160"/>
      <c r="L56" s="119"/>
      <c r="M56" s="55"/>
      <c r="N56" s="55"/>
      <c r="O56" s="55"/>
      <c r="P56" s="128">
        <v>43417</v>
      </c>
      <c r="Q56" s="130" t="s">
        <v>73</v>
      </c>
      <c r="R56" s="89"/>
      <c r="S56" s="18"/>
      <c r="T56" s="18"/>
    </row>
    <row r="57" spans="1:20">
      <c r="A57" s="4">
        <v>53</v>
      </c>
      <c r="B57" s="60" t="s">
        <v>67</v>
      </c>
      <c r="C57" s="135" t="s">
        <v>355</v>
      </c>
      <c r="D57" s="55" t="s">
        <v>27</v>
      </c>
      <c r="E57" s="131" t="s">
        <v>354</v>
      </c>
      <c r="F57" s="71"/>
      <c r="G57" s="131">
        <v>35</v>
      </c>
      <c r="H57" s="131">
        <v>36</v>
      </c>
      <c r="I57" s="81">
        <v>71</v>
      </c>
      <c r="J57" s="133">
        <v>9678014860</v>
      </c>
      <c r="K57" s="160"/>
      <c r="L57" s="119"/>
      <c r="M57" s="55"/>
      <c r="N57" s="55"/>
      <c r="O57" s="55"/>
      <c r="P57" s="128">
        <v>43418</v>
      </c>
      <c r="Q57" s="130" t="s">
        <v>74</v>
      </c>
      <c r="R57" s="89"/>
      <c r="S57" s="18"/>
      <c r="T57" s="18"/>
    </row>
    <row r="58" spans="1:20">
      <c r="A58" s="4">
        <v>54</v>
      </c>
      <c r="B58" s="60" t="s">
        <v>67</v>
      </c>
      <c r="C58" s="135" t="s">
        <v>349</v>
      </c>
      <c r="D58" s="55" t="s">
        <v>27</v>
      </c>
      <c r="E58" s="131" t="s">
        <v>348</v>
      </c>
      <c r="F58" s="94"/>
      <c r="G58" s="131">
        <v>18</v>
      </c>
      <c r="H58" s="131">
        <v>15</v>
      </c>
      <c r="I58" s="81">
        <v>33</v>
      </c>
      <c r="J58" s="81"/>
      <c r="K58" s="160"/>
      <c r="L58" s="119"/>
      <c r="M58" s="55"/>
      <c r="N58" s="55"/>
      <c r="O58" s="55"/>
      <c r="P58" s="128">
        <v>43418</v>
      </c>
      <c r="Q58" s="130" t="s">
        <v>74</v>
      </c>
      <c r="R58" s="89"/>
      <c r="S58" s="18"/>
      <c r="T58" s="57"/>
    </row>
    <row r="59" spans="1:20">
      <c r="A59" s="4">
        <v>55</v>
      </c>
      <c r="B59" s="60" t="s">
        <v>67</v>
      </c>
      <c r="C59" s="135" t="s">
        <v>353</v>
      </c>
      <c r="D59" s="55" t="s">
        <v>27</v>
      </c>
      <c r="E59" s="131" t="s">
        <v>352</v>
      </c>
      <c r="F59" s="71"/>
      <c r="G59" s="131">
        <v>35</v>
      </c>
      <c r="H59" s="131">
        <v>41</v>
      </c>
      <c r="I59" s="81">
        <v>76</v>
      </c>
      <c r="J59" s="133">
        <v>7896013457</v>
      </c>
      <c r="K59" s="160"/>
      <c r="L59" s="119"/>
      <c r="M59" s="55"/>
      <c r="N59" s="55"/>
      <c r="O59" s="55"/>
      <c r="P59" s="128">
        <v>43418</v>
      </c>
      <c r="Q59" s="130" t="s">
        <v>74</v>
      </c>
      <c r="R59" s="89"/>
      <c r="S59" s="18"/>
      <c r="T59" s="18"/>
    </row>
    <row r="60" spans="1:20">
      <c r="A60" s="4">
        <v>56</v>
      </c>
      <c r="B60" s="60" t="s">
        <v>67</v>
      </c>
      <c r="C60" s="135" t="s">
        <v>404</v>
      </c>
      <c r="D60" s="55" t="s">
        <v>27</v>
      </c>
      <c r="E60" s="131" t="s">
        <v>403</v>
      </c>
      <c r="F60" s="71"/>
      <c r="G60" s="131">
        <v>122</v>
      </c>
      <c r="H60" s="131">
        <v>136</v>
      </c>
      <c r="I60" s="81">
        <v>258</v>
      </c>
      <c r="J60" s="161"/>
      <c r="K60" s="158" t="s">
        <v>422</v>
      </c>
      <c r="L60" s="119"/>
      <c r="M60" s="55"/>
      <c r="N60" s="55"/>
      <c r="O60" s="55"/>
      <c r="P60" s="128">
        <v>43419</v>
      </c>
      <c r="Q60" s="130" t="s">
        <v>75</v>
      </c>
      <c r="R60" s="89"/>
      <c r="S60" s="18"/>
      <c r="T60" s="18"/>
    </row>
    <row r="61" spans="1:20">
      <c r="A61" s="4">
        <v>57</v>
      </c>
      <c r="B61" s="60"/>
      <c r="C61" s="135" t="s">
        <v>404</v>
      </c>
      <c r="D61" s="55" t="s">
        <v>27</v>
      </c>
      <c r="E61" s="131" t="s">
        <v>403</v>
      </c>
      <c r="F61" s="94"/>
      <c r="G61" s="131"/>
      <c r="H61" s="131"/>
      <c r="I61" s="81"/>
      <c r="J61" s="131"/>
      <c r="K61" s="160"/>
      <c r="L61" s="119"/>
      <c r="M61" s="55"/>
      <c r="N61" s="55"/>
      <c r="O61" s="55"/>
      <c r="P61" s="128">
        <v>43420</v>
      </c>
      <c r="Q61" s="130" t="s">
        <v>76</v>
      </c>
      <c r="R61" s="89"/>
      <c r="S61" s="18"/>
      <c r="T61" s="18"/>
    </row>
    <row r="62" spans="1:20">
      <c r="A62" s="4">
        <v>58</v>
      </c>
      <c r="B62" s="60"/>
      <c r="C62" s="135"/>
      <c r="D62" s="55"/>
      <c r="E62" s="131"/>
      <c r="F62" s="71"/>
      <c r="G62" s="131"/>
      <c r="H62" s="131"/>
      <c r="I62" s="81"/>
      <c r="J62" s="133"/>
      <c r="K62" s="160"/>
      <c r="L62" s="119"/>
      <c r="M62" s="55"/>
      <c r="N62" s="55"/>
      <c r="O62" s="55"/>
      <c r="P62" s="128">
        <v>43421</v>
      </c>
      <c r="Q62" s="130" t="s">
        <v>77</v>
      </c>
      <c r="R62" s="89"/>
      <c r="S62" s="18"/>
      <c r="T62" s="18"/>
    </row>
    <row r="63" spans="1:20">
      <c r="A63" s="4">
        <v>59</v>
      </c>
      <c r="B63" s="60"/>
      <c r="C63" s="135"/>
      <c r="D63" s="55"/>
      <c r="E63" s="131"/>
      <c r="F63" s="94"/>
      <c r="G63" s="131"/>
      <c r="H63" s="131"/>
      <c r="I63" s="81"/>
      <c r="J63" s="133"/>
      <c r="K63" s="160"/>
      <c r="L63" s="119"/>
      <c r="M63" s="55"/>
      <c r="N63" s="70"/>
      <c r="O63" s="70"/>
      <c r="P63" s="128">
        <v>43422</v>
      </c>
      <c r="Q63" s="130" t="s">
        <v>78</v>
      </c>
      <c r="R63" s="89"/>
      <c r="S63" s="18"/>
      <c r="T63" s="18"/>
    </row>
    <row r="64" spans="1:20">
      <c r="A64" s="4">
        <v>60</v>
      </c>
      <c r="B64" s="60" t="s">
        <v>67</v>
      </c>
      <c r="C64" s="135" t="s">
        <v>416</v>
      </c>
      <c r="D64" s="55" t="s">
        <v>27</v>
      </c>
      <c r="E64" s="131" t="s">
        <v>415</v>
      </c>
      <c r="F64" s="55"/>
      <c r="G64" s="131">
        <v>45</v>
      </c>
      <c r="H64" s="131">
        <v>49</v>
      </c>
      <c r="I64" s="81">
        <v>94</v>
      </c>
      <c r="J64" s="133">
        <v>9859349389</v>
      </c>
      <c r="K64" s="160"/>
      <c r="L64" s="70"/>
      <c r="M64" s="70"/>
      <c r="N64" s="70"/>
      <c r="O64" s="70"/>
      <c r="P64" s="128">
        <v>43423</v>
      </c>
      <c r="Q64" s="130" t="s">
        <v>79</v>
      </c>
      <c r="R64" s="100"/>
      <c r="S64" s="18"/>
      <c r="T64" s="18"/>
    </row>
    <row r="65" spans="1:20">
      <c r="A65" s="4">
        <v>61</v>
      </c>
      <c r="B65" s="60" t="s">
        <v>67</v>
      </c>
      <c r="C65" s="135" t="s">
        <v>418</v>
      </c>
      <c r="D65" s="55" t="s">
        <v>27</v>
      </c>
      <c r="E65" s="131" t="s">
        <v>417</v>
      </c>
      <c r="F65" s="55"/>
      <c r="G65" s="131">
        <v>34</v>
      </c>
      <c r="H65" s="131">
        <v>39</v>
      </c>
      <c r="I65" s="81">
        <v>73</v>
      </c>
      <c r="J65" s="81">
        <v>9957936360</v>
      </c>
      <c r="K65" s="160"/>
      <c r="L65" s="119"/>
      <c r="M65" s="70"/>
      <c r="N65" s="70"/>
      <c r="O65" s="70"/>
      <c r="P65" s="128">
        <v>43423</v>
      </c>
      <c r="Q65" s="130" t="s">
        <v>79</v>
      </c>
      <c r="R65" s="97"/>
      <c r="S65" s="18"/>
      <c r="T65" s="18"/>
    </row>
    <row r="66" spans="1:20">
      <c r="A66" s="4">
        <v>62</v>
      </c>
      <c r="B66" s="60" t="s">
        <v>67</v>
      </c>
      <c r="C66" s="135" t="s">
        <v>345</v>
      </c>
      <c r="D66" s="55" t="s">
        <v>27</v>
      </c>
      <c r="E66" s="131" t="s">
        <v>344</v>
      </c>
      <c r="F66" s="55"/>
      <c r="G66" s="131">
        <v>70</v>
      </c>
      <c r="H66" s="131">
        <v>81</v>
      </c>
      <c r="I66" s="81">
        <v>151</v>
      </c>
      <c r="J66" s="81">
        <v>9854692690</v>
      </c>
      <c r="K66" s="160"/>
      <c r="L66" s="119"/>
      <c r="M66" s="70"/>
      <c r="N66" s="70"/>
      <c r="O66" s="70"/>
      <c r="P66" s="128">
        <v>43424</v>
      </c>
      <c r="Q66" s="130" t="s">
        <v>73</v>
      </c>
      <c r="R66" s="97"/>
      <c r="S66" s="18"/>
      <c r="T66" s="18"/>
    </row>
    <row r="67" spans="1:20">
      <c r="A67" s="4">
        <v>63</v>
      </c>
      <c r="B67" s="60" t="s">
        <v>67</v>
      </c>
      <c r="C67" s="130" t="s">
        <v>508</v>
      </c>
      <c r="D67" s="55" t="s">
        <v>29</v>
      </c>
      <c r="E67" s="81">
        <v>18302040920</v>
      </c>
      <c r="F67" s="55"/>
      <c r="G67" s="81">
        <v>40</v>
      </c>
      <c r="H67" s="81">
        <v>41</v>
      </c>
      <c r="I67" s="81">
        <f>G67+H67</f>
        <v>81</v>
      </c>
      <c r="J67" s="81">
        <v>89011426595</v>
      </c>
      <c r="K67" s="159" t="s">
        <v>535</v>
      </c>
      <c r="L67" s="119"/>
      <c r="M67" s="70"/>
      <c r="N67" s="70"/>
      <c r="O67" s="70"/>
      <c r="P67" s="128">
        <v>43425</v>
      </c>
      <c r="Q67" s="130" t="s">
        <v>74</v>
      </c>
      <c r="R67" s="97"/>
      <c r="S67" s="18"/>
      <c r="T67" s="18"/>
    </row>
    <row r="68" spans="1:20">
      <c r="A68" s="4">
        <v>64</v>
      </c>
      <c r="B68" s="60" t="s">
        <v>67</v>
      </c>
      <c r="C68" s="135" t="s">
        <v>412</v>
      </c>
      <c r="D68" s="55" t="s">
        <v>27</v>
      </c>
      <c r="E68" s="131" t="s">
        <v>411</v>
      </c>
      <c r="F68" s="55"/>
      <c r="G68" s="131">
        <v>51</v>
      </c>
      <c r="H68" s="131">
        <v>57</v>
      </c>
      <c r="I68" s="81">
        <v>108</v>
      </c>
      <c r="J68" s="133">
        <v>9864224678</v>
      </c>
      <c r="K68" s="160"/>
      <c r="L68" s="119"/>
      <c r="M68" s="70"/>
      <c r="N68" s="70"/>
      <c r="O68" s="70"/>
      <c r="P68" s="128">
        <v>43425</v>
      </c>
      <c r="Q68" s="130" t="s">
        <v>74</v>
      </c>
      <c r="R68" s="97"/>
      <c r="S68" s="18"/>
      <c r="T68" s="18"/>
    </row>
    <row r="69" spans="1:20">
      <c r="A69" s="4">
        <v>65</v>
      </c>
      <c r="B69" s="60" t="s">
        <v>67</v>
      </c>
      <c r="C69" s="130" t="s">
        <v>507</v>
      </c>
      <c r="D69" s="55" t="s">
        <v>27</v>
      </c>
      <c r="E69" s="81">
        <v>18302040918</v>
      </c>
      <c r="F69" s="55"/>
      <c r="G69" s="81">
        <v>34</v>
      </c>
      <c r="H69" s="81">
        <v>39</v>
      </c>
      <c r="I69" s="81">
        <f>G69+H69</f>
        <v>73</v>
      </c>
      <c r="J69" s="81">
        <v>8011870674</v>
      </c>
      <c r="K69" s="159" t="s">
        <v>535</v>
      </c>
      <c r="L69" s="119"/>
      <c r="M69" s="70"/>
      <c r="N69" s="70"/>
      <c r="O69" s="70"/>
      <c r="P69" s="128">
        <v>43426</v>
      </c>
      <c r="Q69" s="130" t="s">
        <v>75</v>
      </c>
      <c r="R69" s="97"/>
      <c r="S69" s="18"/>
      <c r="T69" s="18"/>
    </row>
    <row r="70" spans="1:20">
      <c r="A70" s="4">
        <v>66</v>
      </c>
      <c r="B70" s="60" t="s">
        <v>67</v>
      </c>
      <c r="C70" s="135" t="s">
        <v>414</v>
      </c>
      <c r="D70" s="55" t="s">
        <v>27</v>
      </c>
      <c r="E70" s="131" t="s">
        <v>413</v>
      </c>
      <c r="F70" s="55"/>
      <c r="G70" s="131">
        <v>33</v>
      </c>
      <c r="H70" s="131">
        <v>37</v>
      </c>
      <c r="I70" s="81">
        <v>70</v>
      </c>
      <c r="J70" s="161"/>
      <c r="K70" s="158" t="s">
        <v>422</v>
      </c>
      <c r="L70" s="119"/>
      <c r="M70" s="70"/>
      <c r="N70" s="70"/>
      <c r="O70" s="70"/>
      <c r="P70" s="128">
        <v>43426</v>
      </c>
      <c r="Q70" s="130" t="s">
        <v>75</v>
      </c>
      <c r="R70" s="97"/>
      <c r="S70" s="18"/>
      <c r="T70" s="18"/>
    </row>
    <row r="71" spans="1:20">
      <c r="A71" s="4">
        <v>67</v>
      </c>
      <c r="B71" s="60"/>
      <c r="C71" s="135"/>
      <c r="D71" s="55"/>
      <c r="E71" s="131"/>
      <c r="F71" s="55"/>
      <c r="G71" s="131"/>
      <c r="H71" s="131"/>
      <c r="I71" s="130"/>
      <c r="J71" s="133"/>
      <c r="K71" s="81" t="s">
        <v>556</v>
      </c>
      <c r="L71" s="119"/>
      <c r="M71" s="70"/>
      <c r="N71" s="70"/>
      <c r="O71" s="70"/>
      <c r="P71" s="128">
        <v>43427</v>
      </c>
      <c r="Q71" s="130" t="s">
        <v>76</v>
      </c>
      <c r="R71" s="97"/>
      <c r="S71" s="18"/>
      <c r="T71" s="18"/>
    </row>
    <row r="72" spans="1:20">
      <c r="A72" s="4">
        <v>68</v>
      </c>
      <c r="B72" s="60"/>
      <c r="C72" s="135"/>
      <c r="D72" s="55"/>
      <c r="E72" s="131"/>
      <c r="F72" s="55"/>
      <c r="G72" s="131"/>
      <c r="H72" s="131"/>
      <c r="I72" s="130"/>
      <c r="J72" s="133"/>
      <c r="K72" s="81" t="s">
        <v>557</v>
      </c>
      <c r="L72" s="119"/>
      <c r="M72" s="70"/>
      <c r="N72" s="55"/>
      <c r="O72" s="55"/>
      <c r="P72" s="128">
        <v>43428</v>
      </c>
      <c r="Q72" s="130" t="s">
        <v>77</v>
      </c>
      <c r="R72" s="97"/>
      <c r="S72" s="18"/>
      <c r="T72" s="18"/>
    </row>
    <row r="73" spans="1:20">
      <c r="A73" s="4">
        <v>69</v>
      </c>
      <c r="B73" s="60"/>
      <c r="C73" s="135"/>
      <c r="D73" s="54"/>
      <c r="E73" s="131"/>
      <c r="F73" s="54"/>
      <c r="G73" s="131"/>
      <c r="H73" s="131"/>
      <c r="I73" s="81"/>
      <c r="J73" s="133"/>
      <c r="K73" s="160"/>
      <c r="L73" s="119"/>
      <c r="M73" s="70"/>
      <c r="N73" s="55"/>
      <c r="O73" s="55"/>
      <c r="P73" s="128">
        <v>43429</v>
      </c>
      <c r="Q73" s="130" t="s">
        <v>78</v>
      </c>
      <c r="R73" s="97"/>
      <c r="S73" s="18"/>
      <c r="T73" s="18"/>
    </row>
    <row r="74" spans="1:20">
      <c r="A74" s="4">
        <v>70</v>
      </c>
      <c r="B74" s="60" t="s">
        <v>67</v>
      </c>
      <c r="C74" s="135" t="s">
        <v>408</v>
      </c>
      <c r="D74" s="54" t="s">
        <v>27</v>
      </c>
      <c r="E74" s="131" t="s">
        <v>407</v>
      </c>
      <c r="F74" s="54"/>
      <c r="G74" s="131">
        <v>28</v>
      </c>
      <c r="H74" s="131">
        <v>28</v>
      </c>
      <c r="I74" s="81">
        <v>56</v>
      </c>
      <c r="J74" s="161"/>
      <c r="K74" s="158" t="s">
        <v>422</v>
      </c>
      <c r="L74" s="119"/>
      <c r="M74" s="70"/>
      <c r="N74" s="55"/>
      <c r="O74" s="55"/>
      <c r="P74" s="128">
        <v>43430</v>
      </c>
      <c r="Q74" s="130" t="s">
        <v>79</v>
      </c>
      <c r="R74" s="97"/>
      <c r="S74" s="18"/>
      <c r="T74" s="18"/>
    </row>
    <row r="75" spans="1:20">
      <c r="A75" s="4">
        <v>71</v>
      </c>
      <c r="B75" s="60" t="s">
        <v>67</v>
      </c>
      <c r="C75" s="130" t="s">
        <v>511</v>
      </c>
      <c r="D75" s="71" t="s">
        <v>29</v>
      </c>
      <c r="E75" s="81">
        <v>18302040923</v>
      </c>
      <c r="F75" s="71"/>
      <c r="G75" s="81">
        <v>34</v>
      </c>
      <c r="H75" s="81">
        <v>39</v>
      </c>
      <c r="I75" s="81">
        <f>G75+H75</f>
        <v>73</v>
      </c>
      <c r="J75" s="81">
        <v>8822738862</v>
      </c>
      <c r="K75" s="159" t="s">
        <v>535</v>
      </c>
      <c r="L75" s="119"/>
      <c r="M75" s="70"/>
      <c r="N75" s="71"/>
      <c r="O75" s="71"/>
      <c r="P75" s="128">
        <v>43430</v>
      </c>
      <c r="Q75" s="130" t="s">
        <v>79</v>
      </c>
      <c r="R75" s="97"/>
      <c r="S75" s="72"/>
      <c r="T75" s="18"/>
    </row>
    <row r="76" spans="1:20">
      <c r="A76" s="4">
        <v>72</v>
      </c>
      <c r="B76" s="60" t="s">
        <v>67</v>
      </c>
      <c r="C76" s="135" t="s">
        <v>410</v>
      </c>
      <c r="D76" s="55" t="s">
        <v>27</v>
      </c>
      <c r="E76" s="131" t="s">
        <v>409</v>
      </c>
      <c r="F76" s="55"/>
      <c r="G76" s="131">
        <v>75</v>
      </c>
      <c r="H76" s="131">
        <v>86</v>
      </c>
      <c r="I76" s="81">
        <v>161</v>
      </c>
      <c r="J76" s="161"/>
      <c r="K76" s="158" t="s">
        <v>422</v>
      </c>
      <c r="L76" s="119"/>
      <c r="M76" s="70"/>
      <c r="N76" s="55"/>
      <c r="O76" s="55"/>
      <c r="P76" s="128">
        <v>43431</v>
      </c>
      <c r="Q76" s="130" t="s">
        <v>73</v>
      </c>
      <c r="R76" s="97"/>
      <c r="S76" s="18"/>
      <c r="T76" s="18"/>
    </row>
    <row r="77" spans="1:20" ht="25.5">
      <c r="A77" s="4">
        <v>73</v>
      </c>
      <c r="B77" s="60" t="s">
        <v>67</v>
      </c>
      <c r="C77" s="135" t="s">
        <v>328</v>
      </c>
      <c r="D77" s="55" t="s">
        <v>27</v>
      </c>
      <c r="E77" s="131" t="s">
        <v>327</v>
      </c>
      <c r="F77" s="55"/>
      <c r="G77" s="131">
        <v>15</v>
      </c>
      <c r="H77" s="131">
        <v>15</v>
      </c>
      <c r="I77" s="81">
        <v>30</v>
      </c>
      <c r="J77" s="81"/>
      <c r="K77" s="160"/>
      <c r="L77" s="119"/>
      <c r="M77" s="70"/>
      <c r="N77" s="55"/>
      <c r="O77" s="55"/>
      <c r="P77" s="128">
        <v>43432</v>
      </c>
      <c r="Q77" s="130" t="s">
        <v>74</v>
      </c>
      <c r="R77" s="97"/>
      <c r="S77" s="18"/>
      <c r="T77" s="67"/>
    </row>
    <row r="78" spans="1:20">
      <c r="A78" s="4">
        <v>74</v>
      </c>
      <c r="B78" s="60" t="s">
        <v>67</v>
      </c>
      <c r="C78" s="135" t="s">
        <v>332</v>
      </c>
      <c r="D78" s="55" t="s">
        <v>27</v>
      </c>
      <c r="E78" s="131" t="s">
        <v>331</v>
      </c>
      <c r="F78" s="55"/>
      <c r="G78" s="131">
        <v>13</v>
      </c>
      <c r="H78" s="131">
        <v>13</v>
      </c>
      <c r="I78" s="81">
        <v>26</v>
      </c>
      <c r="J78" s="81"/>
      <c r="K78" s="160"/>
      <c r="L78" s="119"/>
      <c r="M78" s="70"/>
      <c r="N78" s="55"/>
      <c r="O78" s="55"/>
      <c r="P78" s="128">
        <v>43432</v>
      </c>
      <c r="Q78" s="130" t="s">
        <v>74</v>
      </c>
      <c r="R78" s="97"/>
      <c r="S78" s="18"/>
      <c r="T78" s="18"/>
    </row>
    <row r="79" spans="1:20">
      <c r="A79" s="4">
        <v>75</v>
      </c>
      <c r="B79" s="60" t="s">
        <v>67</v>
      </c>
      <c r="C79" s="135" t="s">
        <v>330</v>
      </c>
      <c r="D79" s="55" t="s">
        <v>27</v>
      </c>
      <c r="E79" s="131" t="s">
        <v>329</v>
      </c>
      <c r="F79" s="55"/>
      <c r="G79" s="131">
        <v>6</v>
      </c>
      <c r="H79" s="131">
        <v>5</v>
      </c>
      <c r="I79" s="81">
        <v>11</v>
      </c>
      <c r="J79" s="81">
        <v>8876642502</v>
      </c>
      <c r="K79" s="160"/>
      <c r="L79" s="119"/>
      <c r="M79" s="70"/>
      <c r="N79" s="55"/>
      <c r="O79" s="55"/>
      <c r="P79" s="128">
        <v>43432</v>
      </c>
      <c r="Q79" s="130" t="s">
        <v>74</v>
      </c>
      <c r="R79" s="97"/>
      <c r="S79" s="18"/>
      <c r="T79" s="18"/>
    </row>
    <row r="80" spans="1:20">
      <c r="A80" s="4">
        <v>76</v>
      </c>
      <c r="B80" s="60" t="s">
        <v>67</v>
      </c>
      <c r="C80" s="135" t="s">
        <v>343</v>
      </c>
      <c r="D80" s="55" t="s">
        <v>27</v>
      </c>
      <c r="E80" s="131" t="s">
        <v>342</v>
      </c>
      <c r="F80" s="55"/>
      <c r="G80" s="131">
        <v>39</v>
      </c>
      <c r="H80" s="131">
        <v>44</v>
      </c>
      <c r="I80" s="81">
        <v>83</v>
      </c>
      <c r="J80" s="81"/>
      <c r="K80" s="160"/>
      <c r="L80" s="119"/>
      <c r="M80" s="70"/>
      <c r="N80" s="55"/>
      <c r="O80" s="55"/>
      <c r="P80" s="128">
        <v>43432</v>
      </c>
      <c r="Q80" s="130" t="s">
        <v>74</v>
      </c>
      <c r="R80" s="97"/>
      <c r="S80" s="18"/>
      <c r="T80" s="18"/>
    </row>
    <row r="81" spans="1:20">
      <c r="A81" s="4">
        <v>77</v>
      </c>
      <c r="B81" s="60" t="s">
        <v>67</v>
      </c>
      <c r="C81" s="135" t="s">
        <v>154</v>
      </c>
      <c r="D81" s="55" t="s">
        <v>27</v>
      </c>
      <c r="E81" s="131" t="s">
        <v>339</v>
      </c>
      <c r="F81" s="55"/>
      <c r="G81" s="131">
        <v>29</v>
      </c>
      <c r="H81" s="131">
        <v>32</v>
      </c>
      <c r="I81" s="81">
        <v>61</v>
      </c>
      <c r="J81" s="81">
        <v>8721886936</v>
      </c>
      <c r="K81" s="160"/>
      <c r="L81" s="119"/>
      <c r="M81" s="70"/>
      <c r="N81" s="55"/>
      <c r="O81" s="55"/>
      <c r="P81" s="128">
        <v>43433</v>
      </c>
      <c r="Q81" s="130" t="s">
        <v>75</v>
      </c>
      <c r="R81" s="97"/>
      <c r="S81" s="18"/>
      <c r="T81" s="18"/>
    </row>
    <row r="82" spans="1:20">
      <c r="A82" s="4">
        <v>78</v>
      </c>
      <c r="B82" s="60" t="s">
        <v>67</v>
      </c>
      <c r="C82" s="135" t="s">
        <v>558</v>
      </c>
      <c r="D82" s="55" t="s">
        <v>27</v>
      </c>
      <c r="E82" s="131" t="s">
        <v>300</v>
      </c>
      <c r="F82" s="55"/>
      <c r="G82" s="131">
        <v>66</v>
      </c>
      <c r="H82" s="131">
        <v>72</v>
      </c>
      <c r="I82" s="81">
        <v>138</v>
      </c>
      <c r="J82" s="133">
        <v>9957099907</v>
      </c>
      <c r="K82" s="159"/>
      <c r="L82" s="55"/>
      <c r="M82" s="55"/>
      <c r="N82" s="55"/>
      <c r="O82" s="55"/>
      <c r="P82" s="128">
        <v>43434</v>
      </c>
      <c r="Q82" s="130" t="s">
        <v>76</v>
      </c>
      <c r="R82" s="97"/>
      <c r="S82" s="18"/>
      <c r="T82" s="18"/>
    </row>
    <row r="83" spans="1:20">
      <c r="A83" s="4">
        <v>79</v>
      </c>
      <c r="B83" s="20"/>
      <c r="C83" s="101"/>
      <c r="D83" s="55"/>
      <c r="E83" s="103"/>
      <c r="F83" s="55"/>
      <c r="G83" s="129"/>
      <c r="H83" s="129"/>
      <c r="I83" s="20"/>
      <c r="J83" s="129"/>
      <c r="K83" s="78"/>
      <c r="L83" s="55"/>
      <c r="M83" s="70"/>
      <c r="N83" s="55"/>
      <c r="O83" s="55"/>
      <c r="P83" s="96"/>
      <c r="Q83" s="97"/>
      <c r="R83" s="97"/>
      <c r="S83" s="18"/>
      <c r="T83" s="18"/>
    </row>
    <row r="84" spans="1:20">
      <c r="A84" s="4">
        <v>80</v>
      </c>
      <c r="B84" s="20"/>
      <c r="C84" s="101"/>
      <c r="D84" s="55"/>
      <c r="E84" s="103"/>
      <c r="F84" s="55"/>
      <c r="G84" s="129"/>
      <c r="H84" s="129"/>
      <c r="I84" s="20"/>
      <c r="J84" s="129"/>
      <c r="K84" s="78"/>
      <c r="L84" s="55"/>
      <c r="M84" s="70"/>
      <c r="N84" s="55"/>
      <c r="O84" s="55"/>
      <c r="P84" s="96"/>
      <c r="Q84" s="97"/>
      <c r="R84" s="97"/>
      <c r="S84" s="18"/>
      <c r="T84" s="18"/>
    </row>
    <row r="85" spans="1:20">
      <c r="A85" s="4">
        <v>81</v>
      </c>
      <c r="B85" s="20"/>
      <c r="C85" s="101"/>
      <c r="D85" s="55"/>
      <c r="E85" s="103"/>
      <c r="F85" s="55"/>
      <c r="G85" s="129"/>
      <c r="H85" s="129"/>
      <c r="I85" s="20"/>
      <c r="J85" s="129"/>
      <c r="K85" s="78"/>
      <c r="L85" s="55"/>
      <c r="M85" s="55"/>
      <c r="N85" s="55"/>
      <c r="O85" s="55"/>
      <c r="P85" s="96"/>
      <c r="Q85" s="97"/>
      <c r="R85" s="97"/>
      <c r="S85" s="18"/>
      <c r="T85" s="18"/>
    </row>
    <row r="86" spans="1:20">
      <c r="A86" s="4">
        <v>82</v>
      </c>
      <c r="B86" s="20"/>
      <c r="C86" s="101"/>
      <c r="D86" s="55"/>
      <c r="E86" s="103"/>
      <c r="F86" s="55"/>
      <c r="G86" s="129"/>
      <c r="H86" s="129"/>
      <c r="I86" s="20"/>
      <c r="J86" s="129"/>
      <c r="K86" s="78"/>
      <c r="L86" s="55"/>
      <c r="M86" s="55"/>
      <c r="N86" s="55"/>
      <c r="O86" s="55"/>
      <c r="P86" s="96"/>
      <c r="Q86" s="97"/>
      <c r="R86" s="97"/>
      <c r="S86" s="18"/>
      <c r="T86" s="18"/>
    </row>
    <row r="87" spans="1:20">
      <c r="A87" s="4">
        <v>83</v>
      </c>
      <c r="B87" s="20"/>
      <c r="C87" s="101"/>
      <c r="D87" s="55"/>
      <c r="E87" s="103"/>
      <c r="F87" s="55"/>
      <c r="G87" s="129"/>
      <c r="H87" s="129"/>
      <c r="I87" s="20"/>
      <c r="J87" s="129"/>
      <c r="K87" s="78"/>
      <c r="L87" s="55"/>
      <c r="M87" s="55"/>
      <c r="N87" s="55"/>
      <c r="O87" s="55"/>
      <c r="P87" s="96"/>
      <c r="Q87" s="97"/>
      <c r="R87" s="97"/>
      <c r="S87" s="18"/>
      <c r="T87" s="18"/>
    </row>
    <row r="88" spans="1:20">
      <c r="A88" s="4">
        <v>84</v>
      </c>
      <c r="B88" s="20"/>
      <c r="C88" s="101"/>
      <c r="D88" s="55"/>
      <c r="E88" s="103"/>
      <c r="F88" s="55"/>
      <c r="G88" s="129"/>
      <c r="H88" s="129"/>
      <c r="I88" s="20"/>
      <c r="J88" s="129"/>
      <c r="K88" s="78"/>
      <c r="L88" s="55"/>
      <c r="M88" s="55"/>
      <c r="N88" s="55"/>
      <c r="O88" s="55"/>
      <c r="P88" s="96"/>
      <c r="Q88" s="97"/>
      <c r="R88" s="97"/>
      <c r="S88" s="18"/>
      <c r="T88" s="18"/>
    </row>
    <row r="89" spans="1:20">
      <c r="A89" s="4">
        <v>85</v>
      </c>
      <c r="B89" s="20"/>
      <c r="C89" s="101"/>
      <c r="D89" s="55"/>
      <c r="E89" s="103"/>
      <c r="F89" s="55"/>
      <c r="G89" s="129"/>
      <c r="H89" s="129"/>
      <c r="I89" s="20"/>
      <c r="J89" s="129"/>
      <c r="K89" s="78"/>
      <c r="L89" s="55"/>
      <c r="M89" s="55"/>
      <c r="N89" s="55"/>
      <c r="O89" s="55"/>
      <c r="P89" s="96"/>
      <c r="Q89" s="97"/>
      <c r="R89" s="97"/>
      <c r="S89" s="18"/>
      <c r="T89" s="18"/>
    </row>
    <row r="90" spans="1:20">
      <c r="A90" s="4">
        <v>86</v>
      </c>
      <c r="B90" s="20"/>
      <c r="C90" s="101"/>
      <c r="D90" s="54"/>
      <c r="E90" s="103"/>
      <c r="F90" s="54"/>
      <c r="G90" s="129"/>
      <c r="H90" s="129"/>
      <c r="I90" s="20"/>
      <c r="J90" s="129"/>
      <c r="K90" s="78"/>
      <c r="L90" s="55"/>
      <c r="M90" s="55"/>
      <c r="N90" s="55"/>
      <c r="O90" s="55"/>
      <c r="P90" s="96"/>
      <c r="Q90" s="97"/>
      <c r="R90" s="97"/>
      <c r="S90" s="54"/>
      <c r="T90" s="18"/>
    </row>
    <row r="91" spans="1:20">
      <c r="A91" s="4">
        <v>87</v>
      </c>
      <c r="B91" s="20"/>
      <c r="C91" s="101"/>
      <c r="D91" s="67"/>
      <c r="E91" s="103"/>
      <c r="F91" s="67"/>
      <c r="G91" s="129"/>
      <c r="H91" s="129"/>
      <c r="I91" s="20"/>
      <c r="J91" s="129"/>
      <c r="K91" s="78"/>
      <c r="L91" s="118"/>
      <c r="M91" s="54"/>
      <c r="N91" s="67"/>
      <c r="O91" s="67"/>
      <c r="P91" s="96"/>
      <c r="Q91" s="97"/>
      <c r="R91" s="97"/>
      <c r="S91" s="69"/>
      <c r="T91" s="18"/>
    </row>
    <row r="92" spans="1:20">
      <c r="A92" s="4">
        <v>88</v>
      </c>
      <c r="B92" s="20"/>
      <c r="C92" s="101"/>
      <c r="D92" s="54"/>
      <c r="E92" s="103"/>
      <c r="F92" s="54"/>
      <c r="G92" s="129"/>
      <c r="H92" s="129"/>
      <c r="I92" s="20"/>
      <c r="J92" s="129"/>
      <c r="K92" s="78"/>
      <c r="L92" s="118"/>
      <c r="M92" s="54"/>
      <c r="N92" s="54"/>
      <c r="O92" s="54"/>
      <c r="P92" s="96"/>
      <c r="Q92" s="97"/>
      <c r="R92" s="97"/>
      <c r="S92" s="53"/>
      <c r="T92" s="18"/>
    </row>
    <row r="93" spans="1:20">
      <c r="A93" s="4">
        <v>89</v>
      </c>
      <c r="B93" s="20"/>
      <c r="C93" s="101"/>
      <c r="D93" s="55"/>
      <c r="E93" s="103"/>
      <c r="F93" s="55"/>
      <c r="G93" s="129"/>
      <c r="H93" s="129"/>
      <c r="I93" s="20"/>
      <c r="J93" s="129"/>
      <c r="K93" s="78"/>
      <c r="L93" s="118"/>
      <c r="M93" s="54"/>
      <c r="N93" s="54"/>
      <c r="O93" s="54"/>
      <c r="P93" s="96"/>
      <c r="Q93" s="97"/>
      <c r="R93" s="97"/>
      <c r="S93" s="54"/>
      <c r="T93" s="18"/>
    </row>
    <row r="94" spans="1:20">
      <c r="A94" s="4">
        <v>90</v>
      </c>
      <c r="B94" s="20"/>
      <c r="C94" s="101"/>
      <c r="D94" s="54"/>
      <c r="E94" s="103"/>
      <c r="F94" s="54"/>
      <c r="G94" s="129"/>
      <c r="H94" s="129"/>
      <c r="I94" s="20"/>
      <c r="J94" s="129"/>
      <c r="K94" s="78"/>
      <c r="L94" s="118"/>
      <c r="M94" s="54"/>
      <c r="N94" s="54"/>
      <c r="O94" s="54"/>
      <c r="P94" s="96"/>
      <c r="Q94" s="97"/>
      <c r="R94" s="97"/>
      <c r="S94" s="18"/>
      <c r="T94" s="18"/>
    </row>
    <row r="95" spans="1:20">
      <c r="A95" s="4">
        <v>91</v>
      </c>
      <c r="B95" s="20"/>
      <c r="C95" s="101"/>
      <c r="D95" s="55"/>
      <c r="E95" s="103"/>
      <c r="F95" s="55"/>
      <c r="G95" s="129"/>
      <c r="H95" s="129"/>
      <c r="I95" s="20"/>
      <c r="J95" s="129"/>
      <c r="K95" s="78"/>
      <c r="L95" s="118"/>
      <c r="M95" s="54"/>
      <c r="N95" s="55"/>
      <c r="O95" s="55"/>
      <c r="P95" s="96"/>
      <c r="Q95" s="97"/>
      <c r="R95" s="97"/>
      <c r="S95" s="18"/>
      <c r="T95" s="18"/>
    </row>
    <row r="96" spans="1:20">
      <c r="A96" s="4">
        <v>92</v>
      </c>
      <c r="B96" s="20"/>
      <c r="C96" s="101"/>
      <c r="D96" s="55"/>
      <c r="E96" s="103"/>
      <c r="F96" s="55"/>
      <c r="G96" s="129"/>
      <c r="H96" s="129"/>
      <c r="I96" s="20"/>
      <c r="J96" s="129"/>
      <c r="K96" s="78"/>
      <c r="L96" s="118"/>
      <c r="M96" s="54"/>
      <c r="N96" s="55"/>
      <c r="O96" s="55"/>
      <c r="P96" s="96"/>
      <c r="Q96" s="97"/>
      <c r="R96" s="97"/>
      <c r="S96" s="18"/>
      <c r="T96" s="18"/>
    </row>
    <row r="97" spans="1:20">
      <c r="A97" s="4">
        <v>93</v>
      </c>
      <c r="B97" s="20"/>
      <c r="C97" s="101"/>
      <c r="D97" s="55"/>
      <c r="E97" s="103"/>
      <c r="F97" s="55"/>
      <c r="G97" s="129"/>
      <c r="H97" s="129"/>
      <c r="I97" s="20"/>
      <c r="J97" s="129"/>
      <c r="K97" s="78"/>
      <c r="L97" s="118"/>
      <c r="M97" s="54"/>
      <c r="N97" s="55"/>
      <c r="O97" s="55"/>
      <c r="P97" s="96"/>
      <c r="Q97" s="97"/>
      <c r="R97" s="97"/>
      <c r="S97" s="18"/>
      <c r="T97" s="18"/>
    </row>
    <row r="98" spans="1:20">
      <c r="A98" s="4">
        <v>94</v>
      </c>
      <c r="B98" s="20"/>
      <c r="C98" s="101"/>
      <c r="D98" s="55"/>
      <c r="E98" s="103"/>
      <c r="F98" s="55"/>
      <c r="G98" s="129"/>
      <c r="H98" s="129"/>
      <c r="I98" s="20"/>
      <c r="J98" s="129"/>
      <c r="K98" s="78"/>
      <c r="L98" s="118"/>
      <c r="M98" s="54"/>
      <c r="N98" s="55"/>
      <c r="O98" s="55"/>
      <c r="P98" s="96"/>
      <c r="Q98" s="97"/>
      <c r="R98" s="97"/>
      <c r="S98" s="18"/>
      <c r="T98" s="18"/>
    </row>
    <row r="99" spans="1:20">
      <c r="A99" s="4">
        <v>95</v>
      </c>
      <c r="B99" s="20"/>
      <c r="C99" s="101"/>
      <c r="D99" s="55"/>
      <c r="E99" s="103"/>
      <c r="F99" s="55"/>
      <c r="G99" s="129"/>
      <c r="H99" s="129"/>
      <c r="I99" s="20"/>
      <c r="J99" s="129"/>
      <c r="K99" s="78"/>
      <c r="L99" s="118"/>
      <c r="M99" s="54"/>
      <c r="N99" s="55"/>
      <c r="O99" s="55"/>
      <c r="P99" s="96"/>
      <c r="Q99" s="97"/>
      <c r="R99" s="97"/>
      <c r="S99" s="18"/>
      <c r="T99" s="18"/>
    </row>
    <row r="100" spans="1:20">
      <c r="A100" s="4">
        <v>96</v>
      </c>
      <c r="B100" s="20"/>
      <c r="C100" s="101"/>
      <c r="D100" s="55"/>
      <c r="E100" s="103"/>
      <c r="F100" s="55"/>
      <c r="G100" s="129"/>
      <c r="H100" s="129"/>
      <c r="I100" s="20"/>
      <c r="J100" s="129"/>
      <c r="K100" s="78"/>
      <c r="L100" s="118"/>
      <c r="M100" s="54"/>
      <c r="N100" s="55"/>
      <c r="O100" s="55"/>
      <c r="P100" s="96"/>
      <c r="Q100" s="97"/>
      <c r="R100" s="97"/>
      <c r="S100" s="18"/>
      <c r="T100" s="18"/>
    </row>
    <row r="101" spans="1:20">
      <c r="A101" s="4">
        <v>97</v>
      </c>
      <c r="B101" s="20"/>
      <c r="C101" s="101"/>
      <c r="D101" s="55"/>
      <c r="E101" s="103"/>
      <c r="F101" s="55"/>
      <c r="G101" s="129"/>
      <c r="H101" s="129"/>
      <c r="I101" s="20"/>
      <c r="J101" s="129"/>
      <c r="K101" s="78"/>
      <c r="L101" s="118"/>
      <c r="M101" s="54"/>
      <c r="N101" s="55"/>
      <c r="O101" s="55"/>
      <c r="P101" s="96"/>
      <c r="Q101" s="97"/>
      <c r="R101" s="97"/>
      <c r="S101" s="18"/>
      <c r="T101" s="18"/>
    </row>
    <row r="102" spans="1:20">
      <c r="A102" s="4">
        <v>98</v>
      </c>
      <c r="B102" s="20"/>
      <c r="C102" s="101"/>
      <c r="D102" s="55"/>
      <c r="E102" s="103"/>
      <c r="F102" s="55"/>
      <c r="G102" s="129"/>
      <c r="H102" s="129"/>
      <c r="I102" s="20"/>
      <c r="J102" s="129"/>
      <c r="K102" s="78"/>
      <c r="L102" s="55"/>
      <c r="M102" s="55"/>
      <c r="N102" s="55"/>
      <c r="O102" s="55"/>
      <c r="P102" s="96"/>
      <c r="Q102" s="97"/>
      <c r="R102" s="97"/>
      <c r="S102" s="18"/>
      <c r="T102" s="18"/>
    </row>
    <row r="103" spans="1:20">
      <c r="A103" s="4">
        <v>99</v>
      </c>
      <c r="B103" s="20"/>
      <c r="C103" s="101"/>
      <c r="D103" s="55"/>
      <c r="E103" s="103"/>
      <c r="F103" s="55"/>
      <c r="G103" s="129"/>
      <c r="H103" s="129"/>
      <c r="I103" s="20"/>
      <c r="J103" s="129"/>
      <c r="K103" s="78"/>
      <c r="L103" s="55"/>
      <c r="M103" s="55"/>
      <c r="N103" s="55"/>
      <c r="O103" s="55"/>
      <c r="P103" s="96"/>
      <c r="Q103" s="97"/>
      <c r="R103" s="97"/>
      <c r="S103" s="18"/>
      <c r="T103" s="18"/>
    </row>
    <row r="104" spans="1:20">
      <c r="A104" s="4">
        <v>100</v>
      </c>
      <c r="B104" s="20"/>
      <c r="C104" s="101"/>
      <c r="D104" s="55"/>
      <c r="E104" s="103"/>
      <c r="F104" s="55"/>
      <c r="G104" s="129"/>
      <c r="H104" s="129"/>
      <c r="I104" s="20"/>
      <c r="J104" s="129"/>
      <c r="K104" s="78"/>
      <c r="L104" s="55"/>
      <c r="M104" s="55"/>
      <c r="N104" s="55"/>
      <c r="O104" s="55"/>
      <c r="P104" s="96"/>
      <c r="Q104" s="97"/>
      <c r="R104" s="97"/>
      <c r="S104" s="18"/>
      <c r="T104" s="18"/>
    </row>
    <row r="105" spans="1:20">
      <c r="A105" s="4">
        <v>101</v>
      </c>
      <c r="B105" s="20"/>
      <c r="C105" s="101"/>
      <c r="D105" s="55"/>
      <c r="E105" s="103"/>
      <c r="F105" s="55"/>
      <c r="G105" s="129"/>
      <c r="H105" s="129"/>
      <c r="I105" s="20"/>
      <c r="J105" s="129"/>
      <c r="K105" s="78"/>
      <c r="L105" s="55"/>
      <c r="M105" s="55"/>
      <c r="N105" s="55"/>
      <c r="O105" s="55"/>
      <c r="P105" s="96"/>
      <c r="Q105" s="97"/>
      <c r="R105" s="97"/>
      <c r="S105" s="18"/>
      <c r="T105" s="68"/>
    </row>
    <row r="106" spans="1:20">
      <c r="A106" s="4">
        <v>102</v>
      </c>
      <c r="B106" s="20"/>
      <c r="C106" s="101"/>
      <c r="D106" s="55"/>
      <c r="E106" s="103"/>
      <c r="F106" s="55"/>
      <c r="G106" s="129"/>
      <c r="H106" s="129"/>
      <c r="I106" s="20"/>
      <c r="J106" s="129"/>
      <c r="K106" s="78"/>
      <c r="L106" s="55"/>
      <c r="M106" s="55"/>
      <c r="N106" s="55"/>
      <c r="O106" s="55"/>
      <c r="P106" s="96"/>
      <c r="Q106" s="97"/>
      <c r="R106" s="97"/>
      <c r="S106" s="18"/>
      <c r="T106" s="18"/>
    </row>
    <row r="107" spans="1:20">
      <c r="A107" s="4">
        <v>103</v>
      </c>
      <c r="B107" s="20"/>
      <c r="C107" s="101"/>
      <c r="D107" s="55"/>
      <c r="E107" s="103"/>
      <c r="F107" s="55"/>
      <c r="G107" s="129"/>
      <c r="H107" s="129"/>
      <c r="I107" s="20"/>
      <c r="J107" s="129"/>
      <c r="K107" s="78"/>
      <c r="L107" s="55"/>
      <c r="M107" s="55"/>
      <c r="N107" s="55"/>
      <c r="O107" s="55"/>
      <c r="P107" s="96"/>
      <c r="Q107" s="97"/>
      <c r="R107" s="97"/>
      <c r="S107" s="18"/>
      <c r="T107" s="18"/>
    </row>
    <row r="108" spans="1:20">
      <c r="A108" s="4">
        <v>104</v>
      </c>
      <c r="B108" s="20"/>
      <c r="C108" s="101"/>
      <c r="D108" s="55"/>
      <c r="E108" s="103"/>
      <c r="F108" s="55"/>
      <c r="G108" s="129"/>
      <c r="H108" s="129"/>
      <c r="I108" s="20"/>
      <c r="J108" s="129"/>
      <c r="K108" s="78"/>
      <c r="L108" s="55"/>
      <c r="M108" s="55"/>
      <c r="N108" s="55"/>
      <c r="O108" s="55"/>
      <c r="P108" s="96"/>
      <c r="Q108" s="97"/>
      <c r="R108" s="97"/>
      <c r="S108" s="18"/>
      <c r="T108" s="18"/>
    </row>
    <row r="109" spans="1:20">
      <c r="A109" s="4">
        <v>105</v>
      </c>
      <c r="B109" s="20"/>
      <c r="C109" s="101"/>
      <c r="D109" s="71"/>
      <c r="E109" s="103"/>
      <c r="F109" s="71"/>
      <c r="G109" s="129"/>
      <c r="H109" s="129"/>
      <c r="I109" s="20"/>
      <c r="J109" s="129"/>
      <c r="K109" s="78"/>
      <c r="L109" s="55"/>
      <c r="M109" s="55"/>
      <c r="N109" s="71"/>
      <c r="O109" s="71"/>
      <c r="P109" s="96"/>
      <c r="Q109" s="97"/>
      <c r="R109" s="97"/>
      <c r="S109" s="18"/>
      <c r="T109" s="18"/>
    </row>
    <row r="110" spans="1:20">
      <c r="A110" s="4">
        <v>106</v>
      </c>
      <c r="B110" s="20"/>
      <c r="C110" s="101"/>
      <c r="D110" s="55"/>
      <c r="E110" s="103"/>
      <c r="F110" s="55"/>
      <c r="G110" s="129"/>
      <c r="H110" s="129"/>
      <c r="I110" s="20"/>
      <c r="J110" s="129"/>
      <c r="K110" s="78"/>
      <c r="L110" s="55"/>
      <c r="M110" s="55"/>
      <c r="N110" s="55"/>
      <c r="O110" s="55"/>
      <c r="P110" s="96"/>
      <c r="Q110" s="97"/>
      <c r="R110" s="97"/>
      <c r="S110" s="18"/>
      <c r="T110" s="18"/>
    </row>
    <row r="111" spans="1:20">
      <c r="A111" s="4">
        <v>107</v>
      </c>
      <c r="B111" s="20"/>
      <c r="C111" s="101"/>
      <c r="D111" s="55"/>
      <c r="E111" s="103"/>
      <c r="F111" s="55"/>
      <c r="G111" s="129"/>
      <c r="H111" s="129"/>
      <c r="I111" s="20"/>
      <c r="J111" s="129"/>
      <c r="K111" s="78"/>
      <c r="L111" s="55"/>
      <c r="M111" s="55"/>
      <c r="N111" s="55"/>
      <c r="O111" s="55"/>
      <c r="P111" s="96"/>
      <c r="Q111" s="97"/>
      <c r="R111" s="97"/>
      <c r="S111" s="18"/>
      <c r="T111" s="18"/>
    </row>
    <row r="112" spans="1:20">
      <c r="A112" s="4">
        <v>108</v>
      </c>
      <c r="B112" s="20"/>
      <c r="C112" s="101"/>
      <c r="D112" s="55"/>
      <c r="E112" s="103"/>
      <c r="F112" s="55"/>
      <c r="G112" s="129"/>
      <c r="H112" s="129"/>
      <c r="I112" s="20"/>
      <c r="J112" s="129"/>
      <c r="K112" s="78"/>
      <c r="L112" s="55"/>
      <c r="M112" s="55"/>
      <c r="N112" s="55"/>
      <c r="O112" s="55"/>
      <c r="P112" s="96"/>
      <c r="Q112" s="97"/>
      <c r="R112" s="97"/>
      <c r="S112" s="18"/>
      <c r="T112" s="18"/>
    </row>
    <row r="113" spans="1:20">
      <c r="A113" s="4">
        <v>109</v>
      </c>
      <c r="B113" s="20"/>
      <c r="C113" s="102"/>
      <c r="D113" s="55"/>
      <c r="E113" s="92"/>
      <c r="F113" s="55"/>
      <c r="G113" s="129"/>
      <c r="H113" s="129"/>
      <c r="I113" s="20"/>
      <c r="J113" s="129"/>
      <c r="K113" s="78"/>
      <c r="L113" s="55"/>
      <c r="M113" s="55"/>
      <c r="N113" s="55"/>
      <c r="O113" s="55"/>
      <c r="P113" s="98"/>
      <c r="Q113" s="99"/>
      <c r="R113" s="99"/>
      <c r="S113" s="18"/>
      <c r="T113" s="18"/>
    </row>
    <row r="114" spans="1:20">
      <c r="A114" s="4">
        <v>110</v>
      </c>
      <c r="B114" s="20"/>
      <c r="C114" s="102"/>
      <c r="D114" s="55"/>
      <c r="E114" s="92"/>
      <c r="F114" s="55"/>
      <c r="G114" s="129"/>
      <c r="H114" s="129"/>
      <c r="I114" s="20"/>
      <c r="J114" s="129"/>
      <c r="K114" s="78"/>
      <c r="L114" s="55"/>
      <c r="M114" s="55"/>
      <c r="N114" s="55"/>
      <c r="O114" s="55"/>
      <c r="P114" s="98"/>
      <c r="Q114" s="99"/>
      <c r="R114" s="99"/>
      <c r="S114" s="18"/>
      <c r="T114" s="18"/>
    </row>
    <row r="115" spans="1:20">
      <c r="A115" s="4">
        <v>111</v>
      </c>
      <c r="B115" s="20"/>
      <c r="C115" s="102"/>
      <c r="D115" s="55"/>
      <c r="E115" s="92"/>
      <c r="F115" s="55"/>
      <c r="G115" s="129"/>
      <c r="H115" s="129"/>
      <c r="I115" s="20"/>
      <c r="J115" s="129"/>
      <c r="K115" s="78"/>
      <c r="L115" s="55"/>
      <c r="M115" s="55"/>
      <c r="N115" s="55"/>
      <c r="O115" s="55"/>
      <c r="P115" s="98"/>
      <c r="Q115" s="99"/>
      <c r="R115" s="99"/>
      <c r="S115" s="18"/>
      <c r="T115" s="18"/>
    </row>
    <row r="116" spans="1:20">
      <c r="A116" s="4">
        <v>112</v>
      </c>
      <c r="B116" s="20"/>
      <c r="C116" s="102"/>
      <c r="D116" s="55"/>
      <c r="E116" s="92"/>
      <c r="F116" s="55"/>
      <c r="G116" s="129"/>
      <c r="H116" s="129"/>
      <c r="I116" s="20"/>
      <c r="J116" s="129"/>
      <c r="K116" s="78"/>
      <c r="L116" s="55"/>
      <c r="M116" s="55"/>
      <c r="N116" s="55"/>
      <c r="O116" s="55"/>
      <c r="P116" s="98"/>
      <c r="Q116" s="99"/>
      <c r="R116" s="99"/>
      <c r="S116" s="18"/>
      <c r="T116" s="18"/>
    </row>
    <row r="117" spans="1:20">
      <c r="A117" s="4">
        <v>113</v>
      </c>
      <c r="B117" s="20"/>
      <c r="C117" s="102"/>
      <c r="D117" s="55"/>
      <c r="E117" s="92"/>
      <c r="F117" s="55"/>
      <c r="G117" s="129"/>
      <c r="H117" s="129"/>
      <c r="I117" s="20"/>
      <c r="J117" s="129"/>
      <c r="K117" s="78"/>
      <c r="L117" s="55"/>
      <c r="M117" s="55"/>
      <c r="N117" s="55"/>
      <c r="O117" s="55"/>
      <c r="P117" s="98"/>
      <c r="Q117" s="99"/>
      <c r="R117" s="99"/>
      <c r="S117" s="18"/>
      <c r="T117" s="18"/>
    </row>
    <row r="118" spans="1:20">
      <c r="A118" s="4">
        <v>114</v>
      </c>
      <c r="B118" s="20"/>
      <c r="C118" s="102"/>
      <c r="D118" s="55"/>
      <c r="E118" s="92"/>
      <c r="F118" s="55"/>
      <c r="G118" s="129"/>
      <c r="H118" s="129"/>
      <c r="I118" s="20"/>
      <c r="J118" s="129"/>
      <c r="K118" s="78"/>
      <c r="L118" s="55"/>
      <c r="M118" s="55"/>
      <c r="N118" s="55"/>
      <c r="O118" s="55"/>
      <c r="P118" s="98"/>
      <c r="Q118" s="99"/>
      <c r="R118" s="99"/>
      <c r="S118" s="18"/>
      <c r="T118" s="18"/>
    </row>
    <row r="119" spans="1:20">
      <c r="A119" s="4">
        <v>115</v>
      </c>
      <c r="B119" s="20"/>
      <c r="C119" s="102"/>
      <c r="D119" s="55"/>
      <c r="E119" s="92"/>
      <c r="F119" s="55"/>
      <c r="G119" s="129"/>
      <c r="H119" s="129"/>
      <c r="I119" s="20"/>
      <c r="J119" s="129"/>
      <c r="K119" s="78"/>
      <c r="L119" s="55"/>
      <c r="M119" s="55"/>
      <c r="N119" s="55"/>
      <c r="O119" s="55"/>
      <c r="P119" s="98"/>
      <c r="Q119" s="99"/>
      <c r="R119" s="99"/>
      <c r="S119" s="18"/>
      <c r="T119" s="18"/>
    </row>
    <row r="120" spans="1:20">
      <c r="A120" s="4">
        <v>116</v>
      </c>
      <c r="B120" s="20"/>
      <c r="C120" s="102"/>
      <c r="D120" s="55"/>
      <c r="E120" s="92"/>
      <c r="F120" s="55"/>
      <c r="G120" s="129"/>
      <c r="H120" s="129"/>
      <c r="I120" s="20"/>
      <c r="J120" s="129"/>
      <c r="K120" s="78"/>
      <c r="L120" s="55"/>
      <c r="M120" s="55"/>
      <c r="N120" s="55"/>
      <c r="O120" s="55"/>
      <c r="P120" s="98"/>
      <c r="Q120" s="99"/>
      <c r="R120" s="99"/>
      <c r="S120" s="18"/>
      <c r="T120" s="18"/>
    </row>
    <row r="121" spans="1:20">
      <c r="A121" s="4">
        <v>117</v>
      </c>
      <c r="B121" s="20"/>
      <c r="C121" s="102"/>
      <c r="D121" s="55"/>
      <c r="E121" s="92"/>
      <c r="F121" s="55"/>
      <c r="G121" s="129"/>
      <c r="H121" s="129"/>
      <c r="I121" s="20"/>
      <c r="J121" s="129"/>
      <c r="K121" s="20"/>
      <c r="L121" s="55"/>
      <c r="M121" s="55"/>
      <c r="N121" s="55"/>
      <c r="O121" s="55"/>
      <c r="P121" s="98"/>
      <c r="Q121" s="99"/>
      <c r="R121" s="99"/>
      <c r="S121" s="18"/>
      <c r="T121" s="18"/>
    </row>
    <row r="122" spans="1:20">
      <c r="A122" s="4">
        <v>118</v>
      </c>
      <c r="B122" s="20"/>
      <c r="C122" s="102"/>
      <c r="D122" s="71"/>
      <c r="E122" s="92"/>
      <c r="F122" s="71"/>
      <c r="G122" s="20"/>
      <c r="H122" s="20"/>
      <c r="I122" s="20"/>
      <c r="J122" s="129"/>
      <c r="K122" s="129"/>
      <c r="L122" s="118"/>
      <c r="M122" s="71"/>
      <c r="N122" s="71"/>
      <c r="O122" s="71"/>
      <c r="P122" s="98"/>
      <c r="Q122" s="99"/>
      <c r="R122" s="99"/>
      <c r="S122" s="18"/>
      <c r="T122" s="58"/>
    </row>
    <row r="123" spans="1:20">
      <c r="A123" s="4">
        <v>119</v>
      </c>
      <c r="B123" s="20"/>
      <c r="C123" s="102"/>
      <c r="D123" s="54"/>
      <c r="E123" s="92"/>
      <c r="F123" s="54"/>
      <c r="G123" s="20"/>
      <c r="H123" s="20"/>
      <c r="I123" s="20"/>
      <c r="J123" s="129"/>
      <c r="K123" s="129"/>
      <c r="L123" s="118"/>
      <c r="M123" s="71"/>
      <c r="N123" s="55"/>
      <c r="O123" s="55"/>
      <c r="P123" s="98"/>
      <c r="Q123" s="99"/>
      <c r="R123" s="99"/>
      <c r="S123" s="18"/>
      <c r="T123" s="18"/>
    </row>
    <row r="124" spans="1:20">
      <c r="A124" s="4">
        <v>120</v>
      </c>
      <c r="B124" s="20"/>
      <c r="C124" s="102"/>
      <c r="D124" s="54"/>
      <c r="E124" s="92"/>
      <c r="F124" s="54"/>
      <c r="G124" s="20"/>
      <c r="H124" s="20"/>
      <c r="I124" s="20"/>
      <c r="J124" s="129"/>
      <c r="K124" s="129"/>
      <c r="L124" s="118"/>
      <c r="M124" s="71"/>
      <c r="N124" s="55"/>
      <c r="O124" s="55"/>
      <c r="P124" s="98"/>
      <c r="Q124" s="99"/>
      <c r="R124" s="99"/>
      <c r="S124" s="18"/>
      <c r="T124" s="18"/>
    </row>
    <row r="125" spans="1:20">
      <c r="A125" s="4">
        <v>121</v>
      </c>
      <c r="B125" s="20"/>
      <c r="C125" s="102"/>
      <c r="D125" s="55"/>
      <c r="E125" s="92"/>
      <c r="F125" s="55"/>
      <c r="G125" s="20"/>
      <c r="H125" s="20"/>
      <c r="I125" s="20"/>
      <c r="J125" s="129"/>
      <c r="K125" s="129"/>
      <c r="L125" s="118"/>
      <c r="M125" s="71"/>
      <c r="N125" s="55"/>
      <c r="O125" s="55"/>
      <c r="P125" s="98"/>
      <c r="Q125" s="99"/>
      <c r="R125" s="99"/>
      <c r="S125" s="18"/>
      <c r="T125" s="18"/>
    </row>
    <row r="126" spans="1:20">
      <c r="A126" s="4">
        <v>122</v>
      </c>
      <c r="B126" s="20"/>
      <c r="C126" s="102"/>
      <c r="D126" s="55"/>
      <c r="E126" s="92"/>
      <c r="F126" s="55"/>
      <c r="G126" s="20"/>
      <c r="H126" s="20"/>
      <c r="I126" s="20"/>
      <c r="J126" s="129"/>
      <c r="K126" s="129"/>
      <c r="L126" s="118"/>
      <c r="M126" s="71"/>
      <c r="N126" s="55"/>
      <c r="O126" s="55"/>
      <c r="P126" s="98"/>
      <c r="Q126" s="99"/>
      <c r="R126" s="99"/>
      <c r="S126" s="18"/>
      <c r="T126" s="18"/>
    </row>
    <row r="127" spans="1:20">
      <c r="A127" s="4">
        <v>123</v>
      </c>
      <c r="B127" s="20"/>
      <c r="C127" s="102"/>
      <c r="D127" s="55"/>
      <c r="E127" s="92"/>
      <c r="F127" s="55"/>
      <c r="G127" s="20"/>
      <c r="H127" s="20"/>
      <c r="I127" s="20"/>
      <c r="J127" s="129"/>
      <c r="K127" s="129"/>
      <c r="L127" s="118"/>
      <c r="M127" s="71"/>
      <c r="N127" s="55"/>
      <c r="O127" s="55"/>
      <c r="P127" s="98"/>
      <c r="Q127" s="99"/>
      <c r="R127" s="99"/>
      <c r="S127" s="18"/>
      <c r="T127" s="18"/>
    </row>
    <row r="128" spans="1:20">
      <c r="A128" s="4">
        <v>124</v>
      </c>
      <c r="B128" s="20"/>
      <c r="C128" s="102"/>
      <c r="D128" s="55"/>
      <c r="E128" s="92"/>
      <c r="F128" s="55"/>
      <c r="G128" s="20"/>
      <c r="H128" s="20"/>
      <c r="I128" s="20"/>
      <c r="J128" s="129"/>
      <c r="K128" s="129"/>
      <c r="L128" s="118"/>
      <c r="M128" s="71"/>
      <c r="N128" s="55"/>
      <c r="O128" s="55"/>
      <c r="P128" s="98"/>
      <c r="Q128" s="99"/>
      <c r="R128" s="99"/>
      <c r="S128" s="18"/>
      <c r="T128" s="18"/>
    </row>
    <row r="129" spans="1:20">
      <c r="A129" s="4">
        <v>125</v>
      </c>
      <c r="B129" s="20"/>
      <c r="C129" s="102"/>
      <c r="D129" s="55"/>
      <c r="E129" s="92"/>
      <c r="F129" s="55"/>
      <c r="G129" s="20"/>
      <c r="H129" s="20"/>
      <c r="I129" s="20"/>
      <c r="J129" s="129"/>
      <c r="K129" s="129"/>
      <c r="L129" s="118"/>
      <c r="M129" s="71"/>
      <c r="N129" s="55"/>
      <c r="O129" s="55"/>
      <c r="P129" s="98"/>
      <c r="Q129" s="99"/>
      <c r="R129" s="99"/>
      <c r="S129" s="18"/>
      <c r="T129" s="18"/>
    </row>
    <row r="130" spans="1:20">
      <c r="A130" s="4">
        <v>126</v>
      </c>
      <c r="B130" s="20"/>
      <c r="C130" s="102"/>
      <c r="D130" s="55"/>
      <c r="E130" s="92"/>
      <c r="F130" s="55"/>
      <c r="G130" s="20"/>
      <c r="H130" s="20"/>
      <c r="I130" s="20"/>
      <c r="J130" s="129"/>
      <c r="K130" s="129"/>
      <c r="L130" s="118"/>
      <c r="M130" s="71"/>
      <c r="N130" s="55"/>
      <c r="O130" s="55"/>
      <c r="P130" s="98"/>
      <c r="Q130" s="99"/>
      <c r="R130" s="99"/>
      <c r="S130" s="18"/>
      <c r="T130" s="18"/>
    </row>
    <row r="131" spans="1:20">
      <c r="A131" s="4">
        <v>127</v>
      </c>
      <c r="B131" s="20"/>
      <c r="C131" s="102"/>
      <c r="D131" s="55"/>
      <c r="E131" s="92"/>
      <c r="F131" s="55"/>
      <c r="G131" s="20"/>
      <c r="H131" s="20"/>
      <c r="I131" s="20"/>
      <c r="J131" s="129"/>
      <c r="K131" s="129"/>
      <c r="L131" s="55"/>
      <c r="M131" s="55"/>
      <c r="N131" s="55"/>
      <c r="O131" s="55"/>
      <c r="P131" s="98"/>
      <c r="Q131" s="99"/>
      <c r="R131" s="99"/>
      <c r="S131" s="18"/>
      <c r="T131" s="18"/>
    </row>
    <row r="132" spans="1:20">
      <c r="A132" s="4">
        <v>128</v>
      </c>
      <c r="B132" s="20"/>
      <c r="C132" s="102"/>
      <c r="D132" s="55"/>
      <c r="E132" s="92"/>
      <c r="F132" s="55"/>
      <c r="G132" s="20"/>
      <c r="H132" s="20"/>
      <c r="I132" s="20"/>
      <c r="J132" s="129"/>
      <c r="K132" s="129"/>
      <c r="L132" s="55"/>
      <c r="M132" s="55"/>
      <c r="N132" s="55"/>
      <c r="O132" s="55"/>
      <c r="P132" s="98"/>
      <c r="Q132" s="99"/>
      <c r="R132" s="99"/>
      <c r="S132" s="18"/>
      <c r="T132" s="18"/>
    </row>
    <row r="133" spans="1:20">
      <c r="A133" s="4">
        <v>129</v>
      </c>
      <c r="B133" s="20"/>
      <c r="C133" s="102"/>
      <c r="D133" s="55"/>
      <c r="E133" s="92"/>
      <c r="F133" s="55"/>
      <c r="G133" s="20"/>
      <c r="H133" s="20"/>
      <c r="I133" s="20"/>
      <c r="J133" s="129"/>
      <c r="K133" s="129"/>
      <c r="L133" s="55"/>
      <c r="M133" s="71"/>
      <c r="N133" s="55"/>
      <c r="O133" s="55"/>
      <c r="P133" s="98"/>
      <c r="Q133" s="99"/>
      <c r="R133" s="99"/>
      <c r="S133" s="18"/>
      <c r="T133" s="18"/>
    </row>
    <row r="134" spans="1:20">
      <c r="A134" s="4">
        <v>130</v>
      </c>
      <c r="B134" s="20"/>
      <c r="C134" s="102"/>
      <c r="D134" s="71"/>
      <c r="E134" s="92"/>
      <c r="F134" s="71"/>
      <c r="G134" s="20"/>
      <c r="H134" s="20"/>
      <c r="I134" s="20"/>
      <c r="J134" s="129"/>
      <c r="K134" s="129"/>
      <c r="L134" s="71"/>
      <c r="M134" s="71"/>
      <c r="N134" s="71"/>
      <c r="O134" s="71"/>
      <c r="P134" s="98"/>
      <c r="Q134" s="99"/>
      <c r="R134" s="99"/>
      <c r="S134" s="67"/>
      <c r="T134" s="18"/>
    </row>
    <row r="135" spans="1:20">
      <c r="A135" s="4">
        <v>131</v>
      </c>
      <c r="B135" s="20"/>
      <c r="C135" s="102"/>
      <c r="D135" s="55"/>
      <c r="E135" s="92"/>
      <c r="F135" s="55"/>
      <c r="G135" s="20"/>
      <c r="H135" s="20"/>
      <c r="I135" s="20"/>
      <c r="J135" s="129"/>
      <c r="K135" s="129"/>
      <c r="L135" s="55"/>
      <c r="M135" s="71"/>
      <c r="N135" s="55"/>
      <c r="O135" s="55"/>
      <c r="P135" s="98"/>
      <c r="Q135" s="99"/>
      <c r="R135" s="99"/>
      <c r="S135" s="18"/>
      <c r="T135" s="18"/>
    </row>
    <row r="136" spans="1:20">
      <c r="A136" s="4">
        <v>132</v>
      </c>
      <c r="B136" s="20"/>
      <c r="C136" s="102"/>
      <c r="D136" s="55"/>
      <c r="E136" s="92"/>
      <c r="F136" s="55"/>
      <c r="G136" s="20"/>
      <c r="H136" s="20"/>
      <c r="I136" s="20"/>
      <c r="J136" s="129"/>
      <c r="K136" s="129"/>
      <c r="L136" s="55"/>
      <c r="M136" s="55"/>
      <c r="N136" s="55"/>
      <c r="O136" s="55"/>
      <c r="P136" s="98"/>
      <c r="Q136" s="99"/>
      <c r="R136" s="99"/>
      <c r="S136" s="18"/>
      <c r="T136" s="18"/>
    </row>
    <row r="137" spans="1:20">
      <c r="A137" s="4">
        <v>133</v>
      </c>
      <c r="B137" s="20"/>
      <c r="C137" s="102"/>
      <c r="D137" s="55"/>
      <c r="E137" s="92"/>
      <c r="F137" s="55"/>
      <c r="G137" s="20"/>
      <c r="H137" s="20"/>
      <c r="I137" s="20"/>
      <c r="J137" s="129"/>
      <c r="K137" s="129"/>
      <c r="L137" s="55"/>
      <c r="M137" s="55"/>
      <c r="N137" s="55"/>
      <c r="O137" s="55"/>
      <c r="P137" s="98"/>
      <c r="Q137" s="99"/>
      <c r="R137" s="99"/>
      <c r="S137" s="18"/>
      <c r="T137" s="18"/>
    </row>
    <row r="138" spans="1:20">
      <c r="A138" s="4">
        <v>134</v>
      </c>
      <c r="B138" s="20"/>
      <c r="C138" s="102"/>
      <c r="D138" s="55"/>
      <c r="E138" s="92"/>
      <c r="F138" s="55"/>
      <c r="G138" s="20"/>
      <c r="H138" s="20"/>
      <c r="I138" s="20"/>
      <c r="J138" s="129"/>
      <c r="K138" s="129"/>
      <c r="L138" s="55"/>
      <c r="M138" s="55"/>
      <c r="N138" s="55"/>
      <c r="O138" s="55"/>
      <c r="P138" s="98"/>
      <c r="Q138" s="99"/>
      <c r="R138" s="99"/>
      <c r="S138" s="18"/>
      <c r="T138" s="18"/>
    </row>
    <row r="139" spans="1:20">
      <c r="A139" s="4">
        <v>135</v>
      </c>
      <c r="B139" s="20"/>
      <c r="C139" s="102"/>
      <c r="D139" s="67"/>
      <c r="E139" s="92"/>
      <c r="F139" s="67"/>
      <c r="G139" s="20"/>
      <c r="H139" s="20"/>
      <c r="I139" s="20"/>
      <c r="J139" s="129"/>
      <c r="K139" s="129"/>
      <c r="L139" s="118"/>
      <c r="M139" s="54"/>
      <c r="N139" s="67"/>
      <c r="O139" s="67"/>
      <c r="P139" s="98"/>
      <c r="Q139" s="99"/>
      <c r="R139" s="99"/>
      <c r="S139" s="18"/>
      <c r="T139" s="18"/>
    </row>
    <row r="140" spans="1:20">
      <c r="A140" s="4">
        <v>136</v>
      </c>
      <c r="B140" s="20"/>
      <c r="C140" s="102"/>
      <c r="D140" s="55"/>
      <c r="E140" s="92"/>
      <c r="F140" s="55"/>
      <c r="G140" s="20"/>
      <c r="H140" s="20"/>
      <c r="I140" s="20"/>
      <c r="J140" s="129"/>
      <c r="K140" s="129"/>
      <c r="L140" s="118"/>
      <c r="M140" s="54"/>
      <c r="N140" s="55"/>
      <c r="O140" s="55"/>
      <c r="P140" s="98"/>
      <c r="Q140" s="99"/>
      <c r="R140" s="99"/>
      <c r="S140" s="18"/>
      <c r="T140" s="18"/>
    </row>
    <row r="141" spans="1:20">
      <c r="A141" s="4">
        <v>137</v>
      </c>
      <c r="B141" s="20"/>
      <c r="C141" s="102"/>
      <c r="D141" s="55"/>
      <c r="E141" s="92"/>
      <c r="F141" s="55"/>
      <c r="G141" s="20"/>
      <c r="H141" s="20"/>
      <c r="I141" s="20"/>
      <c r="J141" s="129"/>
      <c r="K141" s="129"/>
      <c r="L141" s="118"/>
      <c r="M141" s="54"/>
      <c r="N141" s="55"/>
      <c r="O141" s="55"/>
      <c r="P141" s="98"/>
      <c r="Q141" s="99"/>
      <c r="R141" s="99"/>
      <c r="S141" s="18"/>
      <c r="T141" s="18"/>
    </row>
    <row r="142" spans="1:20">
      <c r="A142" s="4">
        <v>138</v>
      </c>
      <c r="B142" s="20"/>
      <c r="C142" s="101"/>
      <c r="D142" s="55"/>
      <c r="E142" s="103"/>
      <c r="F142" s="55"/>
      <c r="G142" s="78"/>
      <c r="H142" s="78"/>
      <c r="I142" s="20"/>
      <c r="J142" s="129"/>
      <c r="K142" s="129"/>
      <c r="L142" s="118"/>
      <c r="M142" s="54"/>
      <c r="N142" s="55"/>
      <c r="O142" s="55"/>
      <c r="P142" s="96"/>
      <c r="Q142" s="97"/>
      <c r="R142" s="97"/>
      <c r="S142" s="18"/>
      <c r="T142" s="18"/>
    </row>
    <row r="143" spans="1:20">
      <c r="A143" s="4">
        <v>139</v>
      </c>
      <c r="B143" s="20"/>
      <c r="C143" s="101"/>
      <c r="D143" s="55"/>
      <c r="E143" s="103"/>
      <c r="F143" s="55"/>
      <c r="G143" s="78"/>
      <c r="H143" s="78"/>
      <c r="I143" s="20"/>
      <c r="J143" s="75"/>
      <c r="K143" s="104"/>
      <c r="L143" s="55"/>
      <c r="M143" s="55"/>
      <c r="N143" s="55"/>
      <c r="O143" s="55"/>
      <c r="P143" s="96"/>
      <c r="Q143" s="97"/>
      <c r="R143" s="97"/>
      <c r="S143" s="18"/>
      <c r="T143" s="18"/>
    </row>
    <row r="144" spans="1:20">
      <c r="A144" s="4">
        <v>140</v>
      </c>
      <c r="B144" s="20"/>
      <c r="C144" s="101"/>
      <c r="D144" s="55"/>
      <c r="E144" s="103"/>
      <c r="F144" s="55"/>
      <c r="G144" s="129"/>
      <c r="H144" s="129"/>
      <c r="I144" s="20"/>
      <c r="J144" s="129"/>
      <c r="K144" s="78"/>
      <c r="L144" s="118"/>
      <c r="M144" s="55"/>
      <c r="N144" s="55"/>
      <c r="O144" s="55"/>
      <c r="P144" s="96"/>
      <c r="Q144" s="97"/>
      <c r="R144" s="97"/>
      <c r="S144" s="18"/>
      <c r="T144" s="18"/>
    </row>
    <row r="145" spans="1:20">
      <c r="A145" s="4">
        <v>141</v>
      </c>
      <c r="B145" s="20"/>
      <c r="C145" s="55"/>
      <c r="D145" s="55"/>
      <c r="E145" s="56"/>
      <c r="F145" s="55"/>
      <c r="G145" s="56"/>
      <c r="H145" s="56"/>
      <c r="I145" s="20"/>
      <c r="J145" s="55"/>
      <c r="K145" s="55"/>
      <c r="L145" s="55"/>
      <c r="M145" s="55"/>
      <c r="N145" s="55"/>
      <c r="O145" s="55"/>
      <c r="P145" s="18"/>
      <c r="Q145" s="18"/>
      <c r="R145" s="18"/>
      <c r="S145" s="18"/>
      <c r="T145" s="18"/>
    </row>
    <row r="146" spans="1:20">
      <c r="A146" s="4">
        <v>142</v>
      </c>
      <c r="B146" s="20"/>
      <c r="C146" s="55"/>
      <c r="D146" s="55"/>
      <c r="E146" s="56"/>
      <c r="F146" s="55"/>
      <c r="G146" s="56"/>
      <c r="H146" s="56"/>
      <c r="I146" s="20"/>
      <c r="J146" s="55"/>
      <c r="K146" s="55"/>
      <c r="L146" s="55"/>
      <c r="M146" s="55"/>
      <c r="N146" s="55"/>
      <c r="O146" s="55"/>
      <c r="P146" s="18"/>
      <c r="Q146" s="18"/>
      <c r="R146" s="18"/>
      <c r="S146" s="18"/>
      <c r="T146" s="18"/>
    </row>
    <row r="147" spans="1:20">
      <c r="A147" s="4">
        <v>143</v>
      </c>
      <c r="B147" s="20"/>
      <c r="C147" s="55"/>
      <c r="D147" s="55"/>
      <c r="E147" s="56"/>
      <c r="F147" s="55"/>
      <c r="G147" s="56"/>
      <c r="H147" s="56"/>
      <c r="I147" s="20"/>
      <c r="J147" s="55"/>
      <c r="K147" s="55"/>
      <c r="L147" s="55"/>
      <c r="M147" s="55"/>
      <c r="N147" s="55"/>
      <c r="O147" s="55"/>
      <c r="P147" s="18"/>
      <c r="Q147" s="18"/>
      <c r="R147" s="18"/>
      <c r="S147" s="18"/>
      <c r="T147" s="18"/>
    </row>
    <row r="148" spans="1:20">
      <c r="A148" s="4">
        <v>144</v>
      </c>
      <c r="B148" s="20"/>
      <c r="C148" s="55"/>
      <c r="D148" s="55"/>
      <c r="E148" s="56"/>
      <c r="F148" s="55"/>
      <c r="G148" s="56"/>
      <c r="H148" s="56"/>
      <c r="I148" s="20"/>
      <c r="J148" s="55"/>
      <c r="K148" s="55"/>
      <c r="L148" s="55"/>
      <c r="M148" s="55"/>
      <c r="N148" s="55"/>
      <c r="O148" s="55"/>
      <c r="P148" s="18"/>
      <c r="Q148" s="18"/>
      <c r="R148" s="18"/>
      <c r="S148" s="18"/>
      <c r="T148" s="18"/>
    </row>
    <row r="149" spans="1:20">
      <c r="A149" s="4">
        <v>145</v>
      </c>
      <c r="B149" s="20"/>
      <c r="C149" s="55"/>
      <c r="D149" s="55"/>
      <c r="E149" s="56"/>
      <c r="F149" s="55"/>
      <c r="G149" s="56"/>
      <c r="H149" s="56"/>
      <c r="I149" s="20"/>
      <c r="J149" s="55"/>
      <c r="K149" s="55"/>
      <c r="L149" s="55"/>
      <c r="M149" s="55"/>
      <c r="N149" s="55"/>
      <c r="O149" s="55"/>
      <c r="P149" s="18"/>
      <c r="Q149" s="18"/>
      <c r="R149" s="18"/>
      <c r="S149" s="18"/>
      <c r="T149" s="18"/>
    </row>
    <row r="150" spans="1:20">
      <c r="A150" s="4">
        <v>146</v>
      </c>
      <c r="B150" s="20"/>
      <c r="C150" s="55"/>
      <c r="D150" s="55"/>
      <c r="E150" s="56"/>
      <c r="F150" s="55"/>
      <c r="G150" s="56"/>
      <c r="H150" s="56"/>
      <c r="I150" s="20"/>
      <c r="J150" s="55"/>
      <c r="K150" s="55"/>
      <c r="L150" s="55"/>
      <c r="M150" s="55"/>
      <c r="N150" s="55"/>
      <c r="O150" s="55"/>
      <c r="P150" s="18"/>
      <c r="Q150" s="18"/>
      <c r="R150" s="18"/>
      <c r="S150" s="18"/>
      <c r="T150" s="18"/>
    </row>
    <row r="151" spans="1:20">
      <c r="A151" s="4">
        <v>147</v>
      </c>
      <c r="B151" s="20"/>
      <c r="C151" s="55"/>
      <c r="D151" s="55"/>
      <c r="E151" s="56"/>
      <c r="F151" s="55"/>
      <c r="G151" s="56"/>
      <c r="H151" s="56"/>
      <c r="I151" s="20"/>
      <c r="J151" s="55"/>
      <c r="K151" s="55"/>
      <c r="L151" s="55"/>
      <c r="M151" s="55"/>
      <c r="N151" s="55"/>
      <c r="O151" s="55"/>
      <c r="P151" s="18"/>
      <c r="Q151" s="18"/>
      <c r="R151" s="18"/>
      <c r="S151" s="18"/>
      <c r="T151" s="18"/>
    </row>
    <row r="152" spans="1:20">
      <c r="A152" s="4">
        <v>148</v>
      </c>
      <c r="B152" s="20"/>
      <c r="C152" s="55"/>
      <c r="D152" s="55"/>
      <c r="E152" s="56"/>
      <c r="F152" s="55"/>
      <c r="G152" s="56"/>
      <c r="H152" s="56"/>
      <c r="I152" s="20"/>
      <c r="J152" s="55"/>
      <c r="K152" s="55"/>
      <c r="L152" s="55"/>
      <c r="M152" s="55"/>
      <c r="N152" s="55"/>
      <c r="O152" s="55"/>
      <c r="P152" s="18"/>
      <c r="Q152" s="18"/>
      <c r="R152" s="18"/>
      <c r="S152" s="18"/>
      <c r="T152" s="18"/>
    </row>
    <row r="153" spans="1:20">
      <c r="A153" s="4">
        <v>149</v>
      </c>
      <c r="B153" s="20"/>
      <c r="C153" s="55"/>
      <c r="D153" s="55"/>
      <c r="E153" s="56"/>
      <c r="F153" s="55"/>
      <c r="G153" s="56"/>
      <c r="H153" s="56"/>
      <c r="I153" s="20"/>
      <c r="J153" s="55"/>
      <c r="K153" s="55"/>
      <c r="L153" s="55"/>
      <c r="M153" s="55"/>
      <c r="N153" s="55"/>
      <c r="O153" s="55"/>
      <c r="P153" s="18"/>
      <c r="Q153" s="18"/>
      <c r="R153" s="18"/>
      <c r="S153" s="18"/>
      <c r="T153" s="18"/>
    </row>
    <row r="154" spans="1:20">
      <c r="A154" s="4">
        <v>150</v>
      </c>
      <c r="B154" s="20"/>
      <c r="C154" s="55"/>
      <c r="D154" s="55"/>
      <c r="E154" s="56"/>
      <c r="F154" s="55"/>
      <c r="G154" s="56"/>
      <c r="H154" s="56"/>
      <c r="I154" s="20"/>
      <c r="J154" s="55"/>
      <c r="K154" s="55"/>
      <c r="L154" s="55"/>
      <c r="M154" s="55"/>
      <c r="N154" s="55"/>
      <c r="O154" s="55"/>
      <c r="P154" s="18"/>
      <c r="Q154" s="18"/>
      <c r="R154" s="18"/>
      <c r="S154" s="18"/>
      <c r="T154" s="18"/>
    </row>
    <row r="155" spans="1:20">
      <c r="A155" s="4">
        <v>151</v>
      </c>
      <c r="B155" s="20"/>
      <c r="C155" s="55"/>
      <c r="D155" s="55"/>
      <c r="E155" s="56"/>
      <c r="F155" s="55"/>
      <c r="G155" s="56"/>
      <c r="H155" s="56"/>
      <c r="I155" s="20"/>
      <c r="J155" s="55"/>
      <c r="K155" s="55"/>
      <c r="L155" s="55"/>
      <c r="M155" s="55"/>
      <c r="N155" s="55"/>
      <c r="O155" s="55"/>
      <c r="P155" s="18"/>
      <c r="Q155" s="18"/>
      <c r="R155" s="18"/>
      <c r="S155" s="18"/>
      <c r="T155" s="18"/>
    </row>
    <row r="156" spans="1:20">
      <c r="A156" s="4">
        <v>152</v>
      </c>
      <c r="B156" s="20"/>
      <c r="C156" s="55"/>
      <c r="D156" s="55"/>
      <c r="E156" s="56"/>
      <c r="F156" s="55"/>
      <c r="G156" s="56"/>
      <c r="H156" s="56"/>
      <c r="I156" s="20"/>
      <c r="J156" s="55"/>
      <c r="K156" s="55"/>
      <c r="L156" s="55"/>
      <c r="M156" s="55"/>
      <c r="N156" s="55"/>
      <c r="O156" s="55"/>
      <c r="P156" s="18"/>
      <c r="Q156" s="18"/>
      <c r="R156" s="18"/>
      <c r="S156" s="18"/>
      <c r="T156" s="18"/>
    </row>
    <row r="157" spans="1:20">
      <c r="A157" s="4">
        <v>153</v>
      </c>
      <c r="B157" s="20"/>
      <c r="C157" s="55"/>
      <c r="D157" s="55"/>
      <c r="E157" s="56"/>
      <c r="F157" s="55"/>
      <c r="G157" s="56"/>
      <c r="H157" s="56"/>
      <c r="I157" s="20"/>
      <c r="J157" s="55"/>
      <c r="K157" s="55"/>
      <c r="L157" s="55"/>
      <c r="M157" s="55"/>
      <c r="N157" s="55"/>
      <c r="O157" s="55"/>
      <c r="P157" s="18"/>
      <c r="Q157" s="18"/>
      <c r="R157" s="18"/>
      <c r="S157" s="18"/>
      <c r="T157" s="18"/>
    </row>
    <row r="158" spans="1:20">
      <c r="A158" s="4">
        <v>154</v>
      </c>
      <c r="B158" s="20"/>
      <c r="C158" s="55"/>
      <c r="D158" s="55"/>
      <c r="E158" s="56"/>
      <c r="F158" s="55"/>
      <c r="G158" s="56"/>
      <c r="H158" s="56"/>
      <c r="I158" s="20"/>
      <c r="J158" s="55"/>
      <c r="K158" s="55"/>
      <c r="L158" s="55"/>
      <c r="M158" s="55"/>
      <c r="N158" s="55"/>
      <c r="O158" s="55"/>
      <c r="P158" s="24"/>
      <c r="Q158" s="18"/>
      <c r="R158" s="18"/>
      <c r="S158" s="18"/>
      <c r="T158" s="18"/>
    </row>
    <row r="159" spans="1:20">
      <c r="A159" s="4">
        <v>155</v>
      </c>
      <c r="B159" s="20"/>
      <c r="C159" s="55"/>
      <c r="D159" s="55"/>
      <c r="E159" s="56"/>
      <c r="F159" s="55"/>
      <c r="G159" s="56"/>
      <c r="H159" s="56"/>
      <c r="I159" s="20"/>
      <c r="J159" s="55"/>
      <c r="K159" s="55"/>
      <c r="L159" s="55"/>
      <c r="M159" s="55"/>
      <c r="N159" s="55"/>
      <c r="O159" s="55"/>
      <c r="P159" s="24"/>
      <c r="Q159" s="18"/>
      <c r="R159" s="18"/>
      <c r="S159" s="18"/>
      <c r="T159" s="18"/>
    </row>
    <row r="160" spans="1:20">
      <c r="A160" s="4">
        <v>156</v>
      </c>
      <c r="B160" s="20"/>
      <c r="C160" s="55"/>
      <c r="D160" s="55"/>
      <c r="E160" s="56"/>
      <c r="F160" s="55"/>
      <c r="G160" s="56"/>
      <c r="H160" s="56"/>
      <c r="I160" s="20"/>
      <c r="J160" s="55"/>
      <c r="K160" s="55"/>
      <c r="L160" s="55"/>
      <c r="M160" s="55"/>
      <c r="N160" s="55"/>
      <c r="O160" s="55"/>
      <c r="P160" s="24"/>
      <c r="Q160" s="18"/>
      <c r="R160" s="18"/>
      <c r="S160" s="18"/>
      <c r="T160" s="18"/>
    </row>
    <row r="161" spans="1:20">
      <c r="A161" s="4">
        <v>157</v>
      </c>
      <c r="B161" s="20"/>
      <c r="C161" s="55"/>
      <c r="D161" s="55"/>
      <c r="E161" s="56"/>
      <c r="F161" s="55"/>
      <c r="G161" s="56"/>
      <c r="H161" s="56"/>
      <c r="I161" s="20"/>
      <c r="J161" s="55"/>
      <c r="K161" s="55"/>
      <c r="L161" s="55"/>
      <c r="M161" s="55"/>
      <c r="N161" s="55"/>
      <c r="O161" s="55"/>
      <c r="P161" s="24"/>
      <c r="Q161" s="18"/>
      <c r="R161" s="18"/>
      <c r="S161" s="18"/>
      <c r="T161" s="18"/>
    </row>
    <row r="162" spans="1:20">
      <c r="A162" s="4">
        <v>158</v>
      </c>
      <c r="B162" s="20"/>
      <c r="C162" s="55"/>
      <c r="D162" s="55"/>
      <c r="E162" s="56"/>
      <c r="F162" s="55"/>
      <c r="G162" s="56"/>
      <c r="H162" s="56"/>
      <c r="I162" s="20"/>
      <c r="J162" s="55"/>
      <c r="K162" s="55"/>
      <c r="L162" s="55"/>
      <c r="M162" s="55"/>
      <c r="N162" s="55"/>
      <c r="O162" s="55"/>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0"/>
      <c r="C165" s="21">
        <f>COUNTIFS(C5:C164,"*")</f>
        <v>58</v>
      </c>
      <c r="D165" s="21"/>
      <c r="E165" s="13"/>
      <c r="F165" s="21"/>
      <c r="G165" s="21">
        <f>SUM(G5:G164)</f>
        <v>2796</v>
      </c>
      <c r="H165" s="21">
        <f>SUM(H5:H164)</f>
        <v>2970</v>
      </c>
      <c r="I165" s="85">
        <f>SUM(I5:I164)</f>
        <v>5766</v>
      </c>
      <c r="J165" s="21"/>
      <c r="K165" s="21"/>
      <c r="L165" s="21"/>
      <c r="M165" s="21"/>
      <c r="N165" s="21"/>
      <c r="O165" s="21"/>
      <c r="P165" s="14"/>
      <c r="Q165" s="21"/>
      <c r="R165" s="21"/>
      <c r="S165" s="21"/>
      <c r="T165" s="12"/>
    </row>
    <row r="166" spans="1:20">
      <c r="A166" s="45" t="s">
        <v>66</v>
      </c>
      <c r="B166" s="10">
        <f>COUNTIF(B$5:B$164,"Team 1")</f>
        <v>25</v>
      </c>
      <c r="C166" s="45" t="s">
        <v>29</v>
      </c>
      <c r="D166" s="10">
        <f>COUNTIF(D5:D164,"Anganwadi")</f>
        <v>4</v>
      </c>
    </row>
    <row r="167" spans="1:20">
      <c r="A167" s="45" t="s">
        <v>67</v>
      </c>
      <c r="B167" s="10">
        <f>COUNTIF(B$6:B$164,"Team 2")</f>
        <v>31</v>
      </c>
      <c r="C167" s="45" t="s">
        <v>27</v>
      </c>
      <c r="D167" s="10">
        <f>COUNTIF(D5:D164,"School")</f>
        <v>52</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3"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425781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8" t="s">
        <v>658</v>
      </c>
      <c r="B1" s="248"/>
      <c r="C1" s="248"/>
      <c r="D1" s="249"/>
      <c r="E1" s="249"/>
      <c r="F1" s="249"/>
      <c r="G1" s="249"/>
      <c r="H1" s="249"/>
      <c r="I1" s="249"/>
      <c r="J1" s="249"/>
      <c r="K1" s="249"/>
      <c r="L1" s="249"/>
      <c r="M1" s="249"/>
      <c r="N1" s="249"/>
      <c r="O1" s="249"/>
      <c r="P1" s="249"/>
      <c r="Q1" s="249"/>
      <c r="R1" s="249"/>
      <c r="S1" s="249"/>
    </row>
    <row r="2" spans="1:20">
      <c r="A2" s="252" t="s">
        <v>63</v>
      </c>
      <c r="B2" s="253"/>
      <c r="C2" s="253"/>
      <c r="D2" s="25" t="s">
        <v>561</v>
      </c>
      <c r="E2" s="22"/>
      <c r="F2" s="22"/>
      <c r="G2" s="22"/>
      <c r="H2" s="22"/>
      <c r="I2" s="22"/>
      <c r="J2" s="22"/>
      <c r="K2" s="22"/>
      <c r="L2" s="22"/>
      <c r="M2" s="22"/>
      <c r="N2" s="22"/>
      <c r="O2" s="22"/>
      <c r="P2" s="22"/>
      <c r="Q2" s="22"/>
      <c r="R2" s="22"/>
      <c r="S2" s="22"/>
    </row>
    <row r="3" spans="1:20" ht="24" customHeight="1">
      <c r="A3" s="254" t="s">
        <v>14</v>
      </c>
      <c r="B3" s="250" t="s">
        <v>65</v>
      </c>
      <c r="C3" s="255" t="s">
        <v>7</v>
      </c>
      <c r="D3" s="255" t="s">
        <v>59</v>
      </c>
      <c r="E3" s="255" t="s">
        <v>16</v>
      </c>
      <c r="F3" s="256" t="s">
        <v>17</v>
      </c>
      <c r="G3" s="255" t="s">
        <v>8</v>
      </c>
      <c r="H3" s="255"/>
      <c r="I3" s="255"/>
      <c r="J3" s="255" t="s">
        <v>35</v>
      </c>
      <c r="K3" s="250" t="s">
        <v>37</v>
      </c>
      <c r="L3" s="250" t="s">
        <v>54</v>
      </c>
      <c r="M3" s="250" t="s">
        <v>55</v>
      </c>
      <c r="N3" s="250" t="s">
        <v>38</v>
      </c>
      <c r="O3" s="250" t="s">
        <v>39</v>
      </c>
      <c r="P3" s="254" t="s">
        <v>58</v>
      </c>
      <c r="Q3" s="255" t="s">
        <v>56</v>
      </c>
      <c r="R3" s="255" t="s">
        <v>36</v>
      </c>
      <c r="S3" s="255" t="s">
        <v>57</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60"/>
      <c r="C5" s="135"/>
      <c r="D5" s="54"/>
      <c r="E5" s="131"/>
      <c r="F5" s="54"/>
      <c r="G5" s="133"/>
      <c r="H5" s="133"/>
      <c r="I5" s="81"/>
      <c r="J5" s="81"/>
      <c r="K5" s="130"/>
      <c r="L5" s="54"/>
      <c r="M5" s="54"/>
      <c r="N5" s="54"/>
      <c r="O5" s="54"/>
      <c r="P5" s="114">
        <v>43435</v>
      </c>
      <c r="Q5" s="94" t="s">
        <v>77</v>
      </c>
      <c r="R5" s="55"/>
      <c r="S5" s="55"/>
      <c r="T5" s="55"/>
    </row>
    <row r="6" spans="1:20">
      <c r="A6" s="4">
        <v>2</v>
      </c>
      <c r="B6" s="60"/>
      <c r="C6" s="135"/>
      <c r="D6" s="54"/>
      <c r="E6" s="131"/>
      <c r="F6" s="54"/>
      <c r="G6" s="133"/>
      <c r="H6" s="133"/>
      <c r="I6" s="81"/>
      <c r="J6" s="81"/>
      <c r="K6" s="130"/>
      <c r="L6" s="54"/>
      <c r="M6" s="54"/>
      <c r="N6" s="54"/>
      <c r="O6" s="54"/>
      <c r="P6" s="114">
        <v>43436</v>
      </c>
      <c r="Q6" s="94" t="s">
        <v>78</v>
      </c>
      <c r="R6" s="55"/>
      <c r="S6" s="55"/>
      <c r="T6" s="55"/>
    </row>
    <row r="7" spans="1:20" ht="25.5">
      <c r="A7" s="4">
        <v>3</v>
      </c>
      <c r="B7" s="60" t="s">
        <v>66</v>
      </c>
      <c r="C7" s="135" t="s">
        <v>321</v>
      </c>
      <c r="D7" s="54" t="s">
        <v>27</v>
      </c>
      <c r="E7" s="131" t="s">
        <v>320</v>
      </c>
      <c r="F7" s="54" t="s">
        <v>618</v>
      </c>
      <c r="G7" s="133">
        <v>56</v>
      </c>
      <c r="H7" s="133">
        <v>53</v>
      </c>
      <c r="I7" s="81">
        <v>109</v>
      </c>
      <c r="J7" s="81">
        <v>9864475546</v>
      </c>
      <c r="K7" s="130"/>
      <c r="L7" s="54"/>
      <c r="M7" s="54"/>
      <c r="N7" s="54"/>
      <c r="O7" s="54"/>
      <c r="P7" s="114">
        <v>43437</v>
      </c>
      <c r="Q7" s="94" t="s">
        <v>79</v>
      </c>
      <c r="R7" s="55"/>
      <c r="S7" s="55"/>
      <c r="T7" s="55"/>
    </row>
    <row r="8" spans="1:20">
      <c r="A8" s="4">
        <v>4</v>
      </c>
      <c r="B8" s="60" t="s">
        <v>66</v>
      </c>
      <c r="C8" s="135" t="s">
        <v>319</v>
      </c>
      <c r="D8" s="54" t="s">
        <v>27</v>
      </c>
      <c r="E8" s="131" t="s">
        <v>318</v>
      </c>
      <c r="F8" s="54" t="s">
        <v>618</v>
      </c>
      <c r="G8" s="133">
        <v>30</v>
      </c>
      <c r="H8" s="133">
        <v>28</v>
      </c>
      <c r="I8" s="81">
        <v>58</v>
      </c>
      <c r="J8" s="81">
        <v>8135968254</v>
      </c>
      <c r="K8" s="130"/>
      <c r="L8" s="54"/>
      <c r="M8" s="54"/>
      <c r="N8" s="54"/>
      <c r="O8" s="54"/>
      <c r="P8" s="114">
        <v>43437</v>
      </c>
      <c r="Q8" s="94" t="s">
        <v>79</v>
      </c>
      <c r="R8" s="55"/>
      <c r="S8" s="55"/>
      <c r="T8" s="55"/>
    </row>
    <row r="9" spans="1:20">
      <c r="A9" s="4">
        <v>5</v>
      </c>
      <c r="B9" s="60" t="s">
        <v>66</v>
      </c>
      <c r="C9" s="130" t="s">
        <v>188</v>
      </c>
      <c r="D9" s="54" t="s">
        <v>29</v>
      </c>
      <c r="E9" s="132">
        <v>18302040115</v>
      </c>
      <c r="F9" s="54"/>
      <c r="G9" s="133">
        <v>42</v>
      </c>
      <c r="H9" s="133">
        <v>39</v>
      </c>
      <c r="I9" s="81">
        <v>81</v>
      </c>
      <c r="J9" s="81">
        <v>8486219898</v>
      </c>
      <c r="K9" s="130" t="s">
        <v>543</v>
      </c>
      <c r="L9" s="54"/>
      <c r="M9" s="54"/>
      <c r="N9" s="54"/>
      <c r="O9" s="54"/>
      <c r="P9" s="114">
        <v>43438</v>
      </c>
      <c r="Q9" s="94" t="s">
        <v>73</v>
      </c>
      <c r="R9" s="55"/>
      <c r="S9" s="55"/>
      <c r="T9" s="55"/>
    </row>
    <row r="10" spans="1:20">
      <c r="A10" s="4">
        <v>6</v>
      </c>
      <c r="B10" s="60" t="s">
        <v>66</v>
      </c>
      <c r="C10" s="130" t="s">
        <v>619</v>
      </c>
      <c r="D10" s="54" t="s">
        <v>29</v>
      </c>
      <c r="E10" s="132">
        <v>18302040118</v>
      </c>
      <c r="F10" s="54"/>
      <c r="G10" s="133">
        <v>36</v>
      </c>
      <c r="H10" s="133">
        <v>41</v>
      </c>
      <c r="I10" s="81"/>
      <c r="J10" s="81">
        <v>9678463807</v>
      </c>
      <c r="K10" s="130"/>
      <c r="L10" s="54"/>
      <c r="M10" s="54"/>
      <c r="N10" s="54"/>
      <c r="O10" s="54"/>
      <c r="P10" s="114">
        <v>43438</v>
      </c>
      <c r="Q10" s="94" t="s">
        <v>73</v>
      </c>
      <c r="R10" s="55"/>
      <c r="S10" s="55"/>
      <c r="T10" s="55"/>
    </row>
    <row r="11" spans="1:20">
      <c r="A11" s="4">
        <v>7</v>
      </c>
      <c r="B11" s="60" t="s">
        <v>66</v>
      </c>
      <c r="C11" s="135" t="s">
        <v>562</v>
      </c>
      <c r="D11" s="61" t="s">
        <v>27</v>
      </c>
      <c r="E11" s="131">
        <v>18030417201</v>
      </c>
      <c r="F11" s="61"/>
      <c r="G11" s="81">
        <v>28</v>
      </c>
      <c r="H11" s="81">
        <v>24</v>
      </c>
      <c r="I11" s="81">
        <f>G11+H11</f>
        <v>52</v>
      </c>
      <c r="J11" s="81">
        <v>9854453570</v>
      </c>
      <c r="K11" s="130"/>
      <c r="L11" s="61"/>
      <c r="M11" s="61"/>
      <c r="N11" s="61"/>
      <c r="O11" s="61"/>
      <c r="P11" s="114">
        <v>43439</v>
      </c>
      <c r="Q11" s="94" t="s">
        <v>74</v>
      </c>
      <c r="R11" s="55"/>
      <c r="S11" s="55"/>
      <c r="T11" s="55"/>
    </row>
    <row r="12" spans="1:20">
      <c r="A12" s="4">
        <v>8</v>
      </c>
      <c r="B12" s="60" t="s">
        <v>66</v>
      </c>
      <c r="C12" s="130" t="s">
        <v>166</v>
      </c>
      <c r="D12" s="61" t="s">
        <v>29</v>
      </c>
      <c r="E12" s="132">
        <v>18287050604</v>
      </c>
      <c r="F12" s="61"/>
      <c r="G12" s="81">
        <v>39</v>
      </c>
      <c r="H12" s="81">
        <v>34</v>
      </c>
      <c r="I12" s="81">
        <f>G12+H12</f>
        <v>73</v>
      </c>
      <c r="J12" s="81">
        <v>9678646608</v>
      </c>
      <c r="K12" s="130" t="s">
        <v>521</v>
      </c>
      <c r="L12" s="61"/>
      <c r="M12" s="61"/>
      <c r="N12" s="61"/>
      <c r="O12" s="61"/>
      <c r="P12" s="114">
        <v>43439</v>
      </c>
      <c r="Q12" s="94" t="s">
        <v>74</v>
      </c>
      <c r="R12" s="55"/>
      <c r="S12" s="55"/>
      <c r="T12" s="55"/>
    </row>
    <row r="13" spans="1:20" ht="25.5">
      <c r="A13" s="4">
        <v>9</v>
      </c>
      <c r="B13" s="60" t="s">
        <v>66</v>
      </c>
      <c r="C13" s="135" t="s">
        <v>316</v>
      </c>
      <c r="D13" s="61" t="s">
        <v>27</v>
      </c>
      <c r="E13" s="131" t="s">
        <v>315</v>
      </c>
      <c r="F13" s="61"/>
      <c r="G13" s="81">
        <v>207</v>
      </c>
      <c r="H13" s="81">
        <v>228</v>
      </c>
      <c r="I13" s="81">
        <f t="shared" ref="I13:I14" si="0">G13+H13</f>
        <v>435</v>
      </c>
      <c r="J13" s="188" t="s">
        <v>620</v>
      </c>
      <c r="K13" s="159"/>
      <c r="L13" s="61"/>
      <c r="M13" s="61"/>
      <c r="N13" s="61"/>
      <c r="O13" s="61"/>
      <c r="P13" s="128">
        <v>43440</v>
      </c>
      <c r="Q13" s="130" t="s">
        <v>75</v>
      </c>
      <c r="R13" s="55"/>
      <c r="S13" s="55"/>
      <c r="T13" s="55"/>
    </row>
    <row r="14" spans="1:20">
      <c r="A14" s="4">
        <v>10</v>
      </c>
      <c r="B14" s="64" t="s">
        <v>66</v>
      </c>
      <c r="C14" s="135" t="s">
        <v>316</v>
      </c>
      <c r="D14" s="61" t="s">
        <v>27</v>
      </c>
      <c r="E14" s="131" t="s">
        <v>315</v>
      </c>
      <c r="F14" s="61"/>
      <c r="G14" s="81"/>
      <c r="H14" s="81"/>
      <c r="I14" s="81">
        <f t="shared" si="0"/>
        <v>0</v>
      </c>
      <c r="J14" s="81"/>
      <c r="K14" s="159"/>
      <c r="L14" s="61"/>
      <c r="M14" s="61"/>
      <c r="N14" s="61"/>
      <c r="O14" s="61"/>
      <c r="P14" s="128">
        <v>43441</v>
      </c>
      <c r="Q14" s="130" t="s">
        <v>76</v>
      </c>
      <c r="R14" s="55"/>
      <c r="S14" s="55"/>
      <c r="T14" s="55"/>
    </row>
    <row r="15" spans="1:20">
      <c r="A15" s="4">
        <v>11</v>
      </c>
      <c r="B15" s="64" t="s">
        <v>66</v>
      </c>
      <c r="C15" s="135" t="s">
        <v>316</v>
      </c>
      <c r="D15" s="61" t="s">
        <v>27</v>
      </c>
      <c r="E15" s="131" t="s">
        <v>315</v>
      </c>
      <c r="F15" s="61"/>
      <c r="G15" s="81"/>
      <c r="H15" s="81"/>
      <c r="I15" s="81"/>
      <c r="J15" s="81"/>
      <c r="K15" s="159"/>
      <c r="L15" s="61"/>
      <c r="M15" s="61"/>
      <c r="N15" s="61"/>
      <c r="O15" s="61"/>
      <c r="P15" s="128">
        <v>43442</v>
      </c>
      <c r="Q15" s="130" t="s">
        <v>77</v>
      </c>
      <c r="R15" s="55"/>
      <c r="S15" s="55"/>
      <c r="T15" s="55"/>
    </row>
    <row r="16" spans="1:20">
      <c r="A16" s="4">
        <v>12</v>
      </c>
      <c r="B16" s="64"/>
      <c r="C16" s="135"/>
      <c r="D16" s="61"/>
      <c r="E16" s="131"/>
      <c r="F16" s="61"/>
      <c r="G16" s="81"/>
      <c r="H16" s="81"/>
      <c r="I16" s="81"/>
      <c r="J16" s="81"/>
      <c r="K16" s="159"/>
      <c r="L16" s="61"/>
      <c r="M16" s="61"/>
      <c r="N16" s="61"/>
      <c r="O16" s="61"/>
      <c r="P16" s="128">
        <v>43443</v>
      </c>
      <c r="Q16" s="130" t="s">
        <v>78</v>
      </c>
      <c r="R16" s="55"/>
      <c r="S16" s="55"/>
      <c r="T16" s="55"/>
    </row>
    <row r="17" spans="1:20">
      <c r="A17" s="4">
        <v>13</v>
      </c>
      <c r="B17" s="64"/>
      <c r="C17" s="135"/>
      <c r="D17" s="61"/>
      <c r="E17" s="131"/>
      <c r="F17" s="61"/>
      <c r="G17" s="81"/>
      <c r="H17" s="81"/>
      <c r="I17" s="81"/>
      <c r="J17" s="81"/>
      <c r="K17" s="159"/>
      <c r="L17" s="61"/>
      <c r="M17" s="61"/>
      <c r="N17" s="61"/>
      <c r="O17" s="61"/>
      <c r="P17" s="128">
        <v>43444</v>
      </c>
      <c r="Q17" s="130" t="s">
        <v>79</v>
      </c>
      <c r="R17" s="55"/>
      <c r="S17" s="55"/>
      <c r="T17" s="55"/>
    </row>
    <row r="18" spans="1:20" ht="25.5">
      <c r="A18" s="4">
        <v>14</v>
      </c>
      <c r="B18" s="64" t="s">
        <v>67</v>
      </c>
      <c r="C18" s="135" t="s">
        <v>310</v>
      </c>
      <c r="D18" s="61" t="s">
        <v>27</v>
      </c>
      <c r="E18" s="131" t="s">
        <v>309</v>
      </c>
      <c r="F18" s="61"/>
      <c r="G18" s="81">
        <v>97</v>
      </c>
      <c r="H18" s="81">
        <v>92</v>
      </c>
      <c r="I18" s="81">
        <f>G18+H18</f>
        <v>189</v>
      </c>
      <c r="J18" s="188" t="s">
        <v>621</v>
      </c>
      <c r="K18" s="159"/>
      <c r="L18" s="61"/>
      <c r="M18" s="61"/>
      <c r="N18" s="61"/>
      <c r="O18" s="61"/>
      <c r="P18" s="128">
        <v>43445</v>
      </c>
      <c r="Q18" s="130" t="s">
        <v>73</v>
      </c>
      <c r="R18" s="55"/>
      <c r="S18" s="55"/>
      <c r="T18" s="55"/>
    </row>
    <row r="19" spans="1:20">
      <c r="A19" s="4">
        <v>15</v>
      </c>
      <c r="B19" s="64" t="s">
        <v>66</v>
      </c>
      <c r="C19" s="130" t="s">
        <v>441</v>
      </c>
      <c r="D19" s="61" t="s">
        <v>29</v>
      </c>
      <c r="E19" s="81">
        <v>18302040305</v>
      </c>
      <c r="F19" s="61"/>
      <c r="G19" s="81">
        <v>29</v>
      </c>
      <c r="H19" s="81">
        <v>35</v>
      </c>
      <c r="I19" s="81">
        <f t="shared" ref="I19:I20" si="1">G19+H19</f>
        <v>64</v>
      </c>
      <c r="J19" s="81">
        <v>7662054031</v>
      </c>
      <c r="K19" s="159" t="s">
        <v>528</v>
      </c>
      <c r="L19" s="61"/>
      <c r="M19" s="61"/>
      <c r="N19" s="61"/>
      <c r="O19" s="61"/>
      <c r="P19" s="128">
        <v>43446</v>
      </c>
      <c r="Q19" s="130" t="s">
        <v>74</v>
      </c>
      <c r="R19" s="55"/>
      <c r="S19" s="55"/>
      <c r="T19" s="55"/>
    </row>
    <row r="20" spans="1:20">
      <c r="A20" s="4">
        <v>16</v>
      </c>
      <c r="B20" s="64" t="s">
        <v>66</v>
      </c>
      <c r="C20" s="130" t="s">
        <v>442</v>
      </c>
      <c r="D20" s="61" t="s">
        <v>29</v>
      </c>
      <c r="E20" s="81">
        <v>18302040306</v>
      </c>
      <c r="F20" s="61"/>
      <c r="G20" s="81">
        <v>32</v>
      </c>
      <c r="H20" s="81">
        <v>30</v>
      </c>
      <c r="I20" s="81">
        <f t="shared" si="1"/>
        <v>62</v>
      </c>
      <c r="J20" s="81">
        <v>8135964545</v>
      </c>
      <c r="K20" s="159" t="s">
        <v>528</v>
      </c>
      <c r="L20" s="61"/>
      <c r="M20" s="61"/>
      <c r="N20" s="61"/>
      <c r="O20" s="61"/>
      <c r="P20" s="128">
        <v>43446</v>
      </c>
      <c r="Q20" s="130" t="s">
        <v>74</v>
      </c>
      <c r="R20" s="55"/>
      <c r="S20" s="55"/>
      <c r="T20" s="55"/>
    </row>
    <row r="21" spans="1:20" ht="25.5">
      <c r="A21" s="4">
        <v>17</v>
      </c>
      <c r="B21" s="64" t="s">
        <v>66</v>
      </c>
      <c r="C21" s="135" t="s">
        <v>306</v>
      </c>
      <c r="D21" s="61" t="s">
        <v>27</v>
      </c>
      <c r="E21" s="131" t="s">
        <v>305</v>
      </c>
      <c r="F21" s="61"/>
      <c r="G21" s="81">
        <v>52</v>
      </c>
      <c r="H21" s="81">
        <v>56</v>
      </c>
      <c r="I21" s="81">
        <f>G21+H21</f>
        <v>108</v>
      </c>
      <c r="J21" s="188" t="s">
        <v>622</v>
      </c>
      <c r="K21" s="159"/>
      <c r="L21" s="61"/>
      <c r="M21" s="61"/>
      <c r="N21" s="61"/>
      <c r="O21" s="61"/>
      <c r="P21" s="128">
        <v>43447</v>
      </c>
      <c r="Q21" s="130" t="s">
        <v>75</v>
      </c>
      <c r="R21" s="55"/>
      <c r="S21" s="55"/>
      <c r="T21" s="55"/>
    </row>
    <row r="22" spans="1:20">
      <c r="A22" s="4">
        <v>18</v>
      </c>
      <c r="B22" s="64" t="s">
        <v>66</v>
      </c>
      <c r="C22" s="91" t="s">
        <v>623</v>
      </c>
      <c r="D22" s="61" t="s">
        <v>29</v>
      </c>
      <c r="E22" s="103">
        <v>18287050821</v>
      </c>
      <c r="F22" s="61"/>
      <c r="G22" s="189">
        <v>25</v>
      </c>
      <c r="H22" s="189">
        <v>32</v>
      </c>
      <c r="I22" s="106">
        <v>57</v>
      </c>
      <c r="J22" s="129">
        <v>8473903911</v>
      </c>
      <c r="K22" s="94" t="s">
        <v>624</v>
      </c>
      <c r="L22" s="81"/>
      <c r="M22" s="81"/>
      <c r="N22" s="81"/>
      <c r="O22" s="81"/>
      <c r="P22" s="128">
        <v>43448</v>
      </c>
      <c r="Q22" s="130" t="s">
        <v>76</v>
      </c>
      <c r="R22" s="55"/>
      <c r="S22" s="55"/>
      <c r="T22" s="55"/>
    </row>
    <row r="23" spans="1:20">
      <c r="A23" s="4">
        <v>19</v>
      </c>
      <c r="B23" s="64" t="s">
        <v>66</v>
      </c>
      <c r="C23" s="91" t="s">
        <v>72</v>
      </c>
      <c r="D23" s="61" t="s">
        <v>29</v>
      </c>
      <c r="E23" s="103">
        <v>18287050822</v>
      </c>
      <c r="F23" s="61"/>
      <c r="G23" s="189">
        <v>23</v>
      </c>
      <c r="H23" s="189">
        <v>21</v>
      </c>
      <c r="I23" s="106">
        <v>44</v>
      </c>
      <c r="J23" s="129">
        <v>9859811004</v>
      </c>
      <c r="K23" s="89" t="s">
        <v>624</v>
      </c>
      <c r="L23" s="81"/>
      <c r="M23" s="81"/>
      <c r="N23" s="81"/>
      <c r="O23" s="81"/>
      <c r="P23" s="128">
        <v>43448</v>
      </c>
      <c r="Q23" s="130" t="s">
        <v>76</v>
      </c>
      <c r="R23" s="55"/>
      <c r="S23" s="55"/>
      <c r="T23" s="55"/>
    </row>
    <row r="24" spans="1:20">
      <c r="A24" s="4">
        <v>20</v>
      </c>
      <c r="B24" s="64" t="s">
        <v>66</v>
      </c>
      <c r="C24" s="91" t="s">
        <v>625</v>
      </c>
      <c r="D24" s="61" t="s">
        <v>29</v>
      </c>
      <c r="E24" s="103">
        <v>18287050824</v>
      </c>
      <c r="F24" s="61"/>
      <c r="G24" s="189">
        <v>14</v>
      </c>
      <c r="H24" s="189">
        <v>15</v>
      </c>
      <c r="I24" s="93">
        <v>29</v>
      </c>
      <c r="J24" s="129">
        <v>9678126105</v>
      </c>
      <c r="K24" s="89" t="s">
        <v>626</v>
      </c>
      <c r="L24" s="81"/>
      <c r="M24" s="81"/>
      <c r="N24" s="81"/>
      <c r="O24" s="81"/>
      <c r="P24" s="128">
        <v>43448</v>
      </c>
      <c r="Q24" s="130" t="s">
        <v>76</v>
      </c>
      <c r="R24" s="55"/>
      <c r="S24" s="55"/>
      <c r="T24" s="55"/>
    </row>
    <row r="25" spans="1:20">
      <c r="A25" s="4">
        <v>21</v>
      </c>
      <c r="B25" s="64" t="s">
        <v>66</v>
      </c>
      <c r="C25" s="91" t="s">
        <v>627</v>
      </c>
      <c r="D25" s="61" t="s">
        <v>29</v>
      </c>
      <c r="E25" s="103">
        <v>18287050819</v>
      </c>
      <c r="F25" s="61"/>
      <c r="G25" s="190">
        <v>55</v>
      </c>
      <c r="H25" s="190">
        <v>49</v>
      </c>
      <c r="I25" s="106">
        <v>104</v>
      </c>
      <c r="J25" s="129">
        <v>8011003818</v>
      </c>
      <c r="K25" s="72" t="s">
        <v>626</v>
      </c>
      <c r="L25" s="81"/>
      <c r="M25" s="81"/>
      <c r="N25" s="81"/>
      <c r="O25" s="81"/>
      <c r="P25" s="128">
        <v>43449</v>
      </c>
      <c r="Q25" s="130" t="s">
        <v>77</v>
      </c>
      <c r="R25" s="55"/>
      <c r="S25" s="55"/>
      <c r="T25" s="55"/>
    </row>
    <row r="26" spans="1:20">
      <c r="A26" s="4">
        <v>22</v>
      </c>
      <c r="B26" s="64"/>
      <c r="C26" s="91"/>
      <c r="D26" s="61"/>
      <c r="E26" s="103"/>
      <c r="F26" s="61"/>
      <c r="G26" s="190"/>
      <c r="H26" s="190"/>
      <c r="I26" s="106"/>
      <c r="J26" s="129"/>
      <c r="K26" s="72"/>
      <c r="L26" s="81"/>
      <c r="M26" s="81"/>
      <c r="N26" s="81"/>
      <c r="O26" s="81"/>
      <c r="P26" s="128">
        <v>43450</v>
      </c>
      <c r="Q26" s="130" t="s">
        <v>78</v>
      </c>
      <c r="R26" s="55"/>
      <c r="S26" s="55"/>
      <c r="T26" s="55"/>
    </row>
    <row r="27" spans="1:20">
      <c r="A27" s="4">
        <v>23</v>
      </c>
      <c r="B27" s="64" t="s">
        <v>66</v>
      </c>
      <c r="C27" s="91" t="s">
        <v>628</v>
      </c>
      <c r="D27" s="61" t="s">
        <v>29</v>
      </c>
      <c r="E27" s="103">
        <v>18287050626</v>
      </c>
      <c r="F27" s="61"/>
      <c r="G27" s="190">
        <v>23</v>
      </c>
      <c r="H27" s="190">
        <v>13</v>
      </c>
      <c r="I27" s="106">
        <f t="shared" ref="I27:I30" si="2">H27+G27</f>
        <v>36</v>
      </c>
      <c r="J27" s="129">
        <v>8472011840</v>
      </c>
      <c r="K27" s="72" t="s">
        <v>131</v>
      </c>
      <c r="L27" s="61"/>
      <c r="M27" s="61"/>
      <c r="N27" s="61"/>
      <c r="O27" s="61"/>
      <c r="P27" s="128">
        <v>43451</v>
      </c>
      <c r="Q27" s="130" t="s">
        <v>79</v>
      </c>
      <c r="R27" s="55"/>
      <c r="S27" s="55"/>
      <c r="T27" s="55"/>
    </row>
    <row r="28" spans="1:20">
      <c r="A28" s="4">
        <v>24</v>
      </c>
      <c r="B28" s="64" t="s">
        <v>66</v>
      </c>
      <c r="C28" s="91" t="s">
        <v>629</v>
      </c>
      <c r="D28" s="61" t="s">
        <v>29</v>
      </c>
      <c r="E28" s="103">
        <v>18287050634</v>
      </c>
      <c r="F28" s="61"/>
      <c r="G28" s="190">
        <v>21</v>
      </c>
      <c r="H28" s="190">
        <v>8</v>
      </c>
      <c r="I28" s="106">
        <f t="shared" si="2"/>
        <v>29</v>
      </c>
      <c r="J28" s="129">
        <v>6900389463</v>
      </c>
      <c r="K28" s="72" t="s">
        <v>630</v>
      </c>
      <c r="L28" s="61"/>
      <c r="M28" s="61"/>
      <c r="N28" s="61"/>
      <c r="O28" s="61"/>
      <c r="P28" s="128">
        <v>43451</v>
      </c>
      <c r="Q28" s="130" t="s">
        <v>79</v>
      </c>
      <c r="R28" s="55"/>
      <c r="S28" s="55"/>
      <c r="T28" s="55"/>
    </row>
    <row r="29" spans="1:20">
      <c r="A29" s="4">
        <v>25</v>
      </c>
      <c r="B29" s="64" t="s">
        <v>66</v>
      </c>
      <c r="C29" s="91" t="s">
        <v>631</v>
      </c>
      <c r="D29" s="61" t="s">
        <v>29</v>
      </c>
      <c r="E29" s="103">
        <v>18287050630</v>
      </c>
      <c r="F29" s="61"/>
      <c r="G29" s="190">
        <v>43</v>
      </c>
      <c r="H29" s="190">
        <v>37</v>
      </c>
      <c r="I29" s="106">
        <f t="shared" si="2"/>
        <v>80</v>
      </c>
      <c r="J29" s="129">
        <v>9531457418</v>
      </c>
      <c r="K29" s="72" t="s">
        <v>632</v>
      </c>
      <c r="L29" s="61"/>
      <c r="M29" s="61"/>
      <c r="N29" s="61"/>
      <c r="O29" s="61"/>
      <c r="P29" s="128">
        <v>43451</v>
      </c>
      <c r="Q29" s="130" t="s">
        <v>79</v>
      </c>
      <c r="R29" s="55"/>
      <c r="S29" s="55"/>
      <c r="T29" s="55"/>
    </row>
    <row r="30" spans="1:20">
      <c r="A30" s="4">
        <v>26</v>
      </c>
      <c r="B30" s="64" t="s">
        <v>66</v>
      </c>
      <c r="C30" s="91" t="s">
        <v>633</v>
      </c>
      <c r="D30" s="61" t="s">
        <v>29</v>
      </c>
      <c r="E30" s="103">
        <v>18287050631</v>
      </c>
      <c r="F30" s="61"/>
      <c r="G30" s="190">
        <v>22</v>
      </c>
      <c r="H30" s="190">
        <v>20</v>
      </c>
      <c r="I30" s="106">
        <f t="shared" si="2"/>
        <v>42</v>
      </c>
      <c r="J30" s="129">
        <v>7896442073</v>
      </c>
      <c r="K30" s="72" t="s">
        <v>632</v>
      </c>
      <c r="L30" s="61"/>
      <c r="M30" s="61"/>
      <c r="N30" s="61"/>
      <c r="O30" s="61"/>
      <c r="P30" s="128">
        <v>43451</v>
      </c>
      <c r="Q30" s="130" t="s">
        <v>79</v>
      </c>
      <c r="R30" s="55"/>
      <c r="S30" s="55"/>
      <c r="T30" s="55"/>
    </row>
    <row r="31" spans="1:20">
      <c r="A31" s="4">
        <v>27</v>
      </c>
      <c r="B31" s="64" t="s">
        <v>66</v>
      </c>
      <c r="C31" s="91" t="s">
        <v>634</v>
      </c>
      <c r="D31" s="61" t="s">
        <v>29</v>
      </c>
      <c r="E31" s="103">
        <v>18287050804</v>
      </c>
      <c r="F31" s="61"/>
      <c r="G31" s="190">
        <v>64</v>
      </c>
      <c r="H31" s="190">
        <v>79</v>
      </c>
      <c r="I31" s="106">
        <v>143</v>
      </c>
      <c r="J31" s="129">
        <v>9101836613</v>
      </c>
      <c r="K31" s="72" t="s">
        <v>635</v>
      </c>
      <c r="L31" s="61"/>
      <c r="M31" s="61"/>
      <c r="N31" s="61"/>
      <c r="O31" s="61"/>
      <c r="P31" s="128">
        <v>43452</v>
      </c>
      <c r="Q31" s="130" t="s">
        <v>73</v>
      </c>
      <c r="R31" s="55"/>
      <c r="S31" s="55"/>
      <c r="T31" s="55"/>
    </row>
    <row r="32" spans="1:20">
      <c r="A32" s="4">
        <v>28</v>
      </c>
      <c r="B32" s="60" t="s">
        <v>66</v>
      </c>
      <c r="C32" s="130" t="s">
        <v>197</v>
      </c>
      <c r="D32" s="54" t="s">
        <v>29</v>
      </c>
      <c r="E32" s="132">
        <v>18302040116</v>
      </c>
      <c r="F32" s="54"/>
      <c r="G32" s="133">
        <v>29</v>
      </c>
      <c r="H32" s="133">
        <v>26</v>
      </c>
      <c r="I32" s="81">
        <v>55</v>
      </c>
      <c r="J32" s="81">
        <v>8876680774</v>
      </c>
      <c r="K32" s="130" t="s">
        <v>535</v>
      </c>
      <c r="L32" s="54"/>
      <c r="M32" s="54"/>
      <c r="N32" s="54"/>
      <c r="O32" s="54"/>
      <c r="P32" s="114">
        <v>43453</v>
      </c>
      <c r="Q32" s="94" t="s">
        <v>74</v>
      </c>
      <c r="R32" s="55"/>
      <c r="S32" s="55"/>
      <c r="T32" s="55"/>
    </row>
    <row r="33" spans="1:20">
      <c r="A33" s="4">
        <v>29</v>
      </c>
      <c r="B33" s="60" t="s">
        <v>66</v>
      </c>
      <c r="C33" s="130" t="s">
        <v>194</v>
      </c>
      <c r="D33" s="54" t="s">
        <v>29</v>
      </c>
      <c r="E33" s="132"/>
      <c r="F33" s="54"/>
      <c r="G33" s="81">
        <v>32</v>
      </c>
      <c r="H33" s="81">
        <v>29</v>
      </c>
      <c r="I33" s="81">
        <v>61</v>
      </c>
      <c r="J33" s="81"/>
      <c r="K33" s="130" t="s">
        <v>543</v>
      </c>
      <c r="L33" s="54"/>
      <c r="M33" s="54"/>
      <c r="N33" s="54"/>
      <c r="O33" s="54"/>
      <c r="P33" s="114">
        <v>43453</v>
      </c>
      <c r="Q33" s="94" t="s">
        <v>74</v>
      </c>
      <c r="R33" s="55"/>
      <c r="S33" s="55"/>
      <c r="T33" s="55"/>
    </row>
    <row r="34" spans="1:20">
      <c r="A34" s="4">
        <v>30</v>
      </c>
      <c r="B34" s="60" t="s">
        <v>66</v>
      </c>
      <c r="C34" s="130" t="s">
        <v>516</v>
      </c>
      <c r="D34" s="54" t="s">
        <v>29</v>
      </c>
      <c r="E34" s="132">
        <v>18302040109</v>
      </c>
      <c r="F34" s="54"/>
      <c r="G34" s="81">
        <v>30</v>
      </c>
      <c r="H34" s="81">
        <v>32</v>
      </c>
      <c r="I34" s="81">
        <v>62</v>
      </c>
      <c r="J34" s="81"/>
      <c r="K34" s="130"/>
      <c r="L34" s="54"/>
      <c r="M34" s="54"/>
      <c r="N34" s="54"/>
      <c r="O34" s="54"/>
      <c r="P34" s="114">
        <v>43454</v>
      </c>
      <c r="Q34" s="94" t="s">
        <v>75</v>
      </c>
      <c r="R34" s="55"/>
      <c r="S34" s="55"/>
      <c r="T34" s="55"/>
    </row>
    <row r="35" spans="1:20">
      <c r="A35" s="4">
        <v>31</v>
      </c>
      <c r="B35" s="60" t="s">
        <v>66</v>
      </c>
      <c r="C35" s="130" t="s">
        <v>515</v>
      </c>
      <c r="D35" s="54" t="s">
        <v>29</v>
      </c>
      <c r="E35" s="132">
        <v>18302040108</v>
      </c>
      <c r="F35" s="54"/>
      <c r="G35" s="81">
        <v>45</v>
      </c>
      <c r="H35" s="81">
        <v>42</v>
      </c>
      <c r="I35" s="81">
        <v>87</v>
      </c>
      <c r="J35" s="81">
        <v>7896981337</v>
      </c>
      <c r="K35" s="130"/>
      <c r="L35" s="54"/>
      <c r="M35" s="54"/>
      <c r="N35" s="54"/>
      <c r="O35" s="54"/>
      <c r="P35" s="114">
        <v>43454</v>
      </c>
      <c r="Q35" s="94" t="s">
        <v>75</v>
      </c>
      <c r="R35" s="55"/>
      <c r="S35" s="55"/>
      <c r="T35" s="55"/>
    </row>
    <row r="36" spans="1:20">
      <c r="A36" s="4">
        <v>32</v>
      </c>
      <c r="B36" s="60" t="s">
        <v>66</v>
      </c>
      <c r="C36" s="130" t="s">
        <v>517</v>
      </c>
      <c r="D36" s="54" t="s">
        <v>29</v>
      </c>
      <c r="E36" s="132">
        <v>18302040110</v>
      </c>
      <c r="F36" s="54"/>
      <c r="G36" s="81">
        <v>18</v>
      </c>
      <c r="H36" s="81">
        <v>14</v>
      </c>
      <c r="I36" s="81">
        <v>32</v>
      </c>
      <c r="J36" s="81">
        <v>9678181289</v>
      </c>
      <c r="K36" s="130"/>
      <c r="L36" s="54"/>
      <c r="M36" s="54"/>
      <c r="N36" s="54"/>
      <c r="O36" s="54"/>
      <c r="P36" s="114">
        <v>43455</v>
      </c>
      <c r="Q36" s="94" t="s">
        <v>76</v>
      </c>
      <c r="R36" s="55"/>
      <c r="S36" s="55"/>
      <c r="T36" s="55"/>
    </row>
    <row r="37" spans="1:20">
      <c r="A37" s="4">
        <v>33</v>
      </c>
      <c r="B37" s="60" t="s">
        <v>66</v>
      </c>
      <c r="C37" s="130" t="s">
        <v>518</v>
      </c>
      <c r="D37" s="54" t="s">
        <v>29</v>
      </c>
      <c r="E37" s="132">
        <v>18302040111</v>
      </c>
      <c r="F37" s="54"/>
      <c r="G37" s="81">
        <v>46</v>
      </c>
      <c r="H37" s="81">
        <v>36</v>
      </c>
      <c r="I37" s="81">
        <v>82</v>
      </c>
      <c r="J37" s="81">
        <v>8811880141</v>
      </c>
      <c r="K37" s="130"/>
      <c r="L37" s="54"/>
      <c r="M37" s="54"/>
      <c r="N37" s="54"/>
      <c r="O37" s="54"/>
      <c r="P37" s="114">
        <v>43455</v>
      </c>
      <c r="Q37" s="94" t="s">
        <v>76</v>
      </c>
      <c r="R37" s="55"/>
      <c r="S37" s="55"/>
      <c r="T37" s="55"/>
    </row>
    <row r="38" spans="1:20" ht="33">
      <c r="A38" s="4">
        <v>34</v>
      </c>
      <c r="B38" s="64" t="s">
        <v>66</v>
      </c>
      <c r="C38" s="91" t="s">
        <v>636</v>
      </c>
      <c r="D38" s="61" t="s">
        <v>29</v>
      </c>
      <c r="E38" s="103">
        <v>18287050209</v>
      </c>
      <c r="F38" s="80"/>
      <c r="G38" s="190">
        <v>110</v>
      </c>
      <c r="H38" s="190"/>
      <c r="I38" s="106">
        <f t="shared" ref="I38" si="3">H38+G38</f>
        <v>110</v>
      </c>
      <c r="J38" s="129">
        <v>9508421515</v>
      </c>
      <c r="K38" s="72" t="s">
        <v>637</v>
      </c>
      <c r="L38" s="80"/>
      <c r="M38" s="80"/>
      <c r="N38" s="80"/>
      <c r="O38" s="80"/>
      <c r="P38" s="114">
        <v>43456</v>
      </c>
      <c r="Q38" s="94" t="s">
        <v>77</v>
      </c>
      <c r="R38" s="55"/>
      <c r="S38" s="55"/>
      <c r="T38" s="55"/>
    </row>
    <row r="39" spans="1:20">
      <c r="A39" s="4">
        <v>35</v>
      </c>
      <c r="B39" s="60"/>
      <c r="C39" s="130"/>
      <c r="D39" s="54"/>
      <c r="E39" s="132"/>
      <c r="F39" s="54"/>
      <c r="G39" s="81"/>
      <c r="H39" s="81"/>
      <c r="I39" s="81"/>
      <c r="J39" s="81"/>
      <c r="K39" s="130"/>
      <c r="L39" s="54"/>
      <c r="M39" s="54"/>
      <c r="N39" s="54"/>
      <c r="O39" s="54"/>
      <c r="P39" s="114">
        <v>43457</v>
      </c>
      <c r="Q39" s="94" t="s">
        <v>78</v>
      </c>
      <c r="R39" s="55"/>
      <c r="S39" s="55"/>
      <c r="T39" s="55"/>
    </row>
    <row r="40" spans="1:20" ht="33">
      <c r="A40" s="4">
        <v>36</v>
      </c>
      <c r="B40" s="64" t="s">
        <v>66</v>
      </c>
      <c r="C40" s="91" t="s">
        <v>636</v>
      </c>
      <c r="D40" s="61" t="s">
        <v>29</v>
      </c>
      <c r="E40" s="103">
        <v>18287050209</v>
      </c>
      <c r="F40" s="61"/>
      <c r="G40" s="190"/>
      <c r="H40" s="190">
        <v>112</v>
      </c>
      <c r="I40" s="106">
        <f t="shared" ref="I40:I43" si="4">H40+G40</f>
        <v>112</v>
      </c>
      <c r="J40" s="129">
        <v>9508421515</v>
      </c>
      <c r="K40" s="72" t="s">
        <v>637</v>
      </c>
      <c r="L40" s="61"/>
      <c r="M40" s="61"/>
      <c r="N40" s="61"/>
      <c r="O40" s="61"/>
      <c r="P40" s="114">
        <v>43458</v>
      </c>
      <c r="Q40" s="94" t="s">
        <v>79</v>
      </c>
      <c r="R40" s="55"/>
      <c r="S40" s="55"/>
      <c r="T40" s="55"/>
    </row>
    <row r="41" spans="1:20">
      <c r="A41" s="4">
        <v>37</v>
      </c>
      <c r="B41" s="64"/>
      <c r="C41" s="91"/>
      <c r="D41" s="61"/>
      <c r="E41" s="103"/>
      <c r="F41" s="61"/>
      <c r="G41" s="190"/>
      <c r="H41" s="190"/>
      <c r="I41" s="106"/>
      <c r="J41" s="129"/>
      <c r="K41" s="72"/>
      <c r="L41" s="61"/>
      <c r="M41" s="61"/>
      <c r="N41" s="61"/>
      <c r="O41" s="61"/>
      <c r="P41" s="114">
        <v>43459</v>
      </c>
      <c r="Q41" s="94" t="s">
        <v>73</v>
      </c>
      <c r="R41" s="55"/>
      <c r="S41" s="55"/>
      <c r="T41" s="55"/>
    </row>
    <row r="42" spans="1:20">
      <c r="A42" s="4">
        <v>38</v>
      </c>
      <c r="B42" s="64" t="s">
        <v>66</v>
      </c>
      <c r="C42" s="91" t="s">
        <v>638</v>
      </c>
      <c r="D42" s="61" t="s">
        <v>29</v>
      </c>
      <c r="E42" s="103">
        <v>18287050215</v>
      </c>
      <c r="F42" s="61"/>
      <c r="G42" s="190">
        <v>30</v>
      </c>
      <c r="H42" s="190">
        <v>28</v>
      </c>
      <c r="I42" s="106">
        <f t="shared" si="4"/>
        <v>58</v>
      </c>
      <c r="J42" s="129">
        <v>9859776487</v>
      </c>
      <c r="K42" s="72" t="s">
        <v>639</v>
      </c>
      <c r="L42" s="61"/>
      <c r="M42" s="61"/>
      <c r="N42" s="61"/>
      <c r="O42" s="61"/>
      <c r="P42" s="114">
        <v>43460</v>
      </c>
      <c r="Q42" s="94" t="s">
        <v>74</v>
      </c>
      <c r="R42" s="55"/>
      <c r="S42" s="55"/>
      <c r="T42" s="55"/>
    </row>
    <row r="43" spans="1:20">
      <c r="A43" s="4">
        <v>39</v>
      </c>
      <c r="B43" s="64" t="s">
        <v>66</v>
      </c>
      <c r="C43" s="91" t="s">
        <v>640</v>
      </c>
      <c r="D43" s="61" t="s">
        <v>29</v>
      </c>
      <c r="E43" s="103">
        <v>18287050216</v>
      </c>
      <c r="F43" s="61"/>
      <c r="G43" s="190">
        <v>42</v>
      </c>
      <c r="H43" s="190">
        <v>37</v>
      </c>
      <c r="I43" s="106">
        <f t="shared" si="4"/>
        <v>79</v>
      </c>
      <c r="J43" s="129">
        <v>9854463885</v>
      </c>
      <c r="K43" s="72" t="s">
        <v>639</v>
      </c>
      <c r="L43" s="61"/>
      <c r="M43" s="61"/>
      <c r="N43" s="61"/>
      <c r="O43" s="61"/>
      <c r="P43" s="114">
        <v>43460</v>
      </c>
      <c r="Q43" s="94" t="s">
        <v>74</v>
      </c>
      <c r="R43" s="55"/>
      <c r="S43" s="55"/>
      <c r="T43" s="55"/>
    </row>
    <row r="44" spans="1:20">
      <c r="A44" s="4">
        <v>40</v>
      </c>
      <c r="B44" s="60" t="s">
        <v>66</v>
      </c>
      <c r="C44" s="130" t="s">
        <v>431</v>
      </c>
      <c r="D44" s="54" t="s">
        <v>29</v>
      </c>
      <c r="E44" s="132">
        <v>18032040201</v>
      </c>
      <c r="F44" s="54"/>
      <c r="G44" s="81">
        <v>14</v>
      </c>
      <c r="H44" s="81">
        <v>15</v>
      </c>
      <c r="I44" s="81">
        <f>G44+H44</f>
        <v>29</v>
      </c>
      <c r="J44" s="81">
        <v>8011437408</v>
      </c>
      <c r="K44" s="130" t="s">
        <v>528</v>
      </c>
      <c r="L44" s="54"/>
      <c r="M44" s="54"/>
      <c r="N44" s="54"/>
      <c r="O44" s="54"/>
      <c r="P44" s="114">
        <v>43461</v>
      </c>
      <c r="Q44" s="94" t="s">
        <v>75</v>
      </c>
      <c r="R44" s="55"/>
      <c r="S44" s="55"/>
      <c r="T44" s="55"/>
    </row>
    <row r="45" spans="1:20">
      <c r="A45" s="4">
        <v>41</v>
      </c>
      <c r="B45" s="60" t="s">
        <v>66</v>
      </c>
      <c r="C45" s="130" t="s">
        <v>190</v>
      </c>
      <c r="D45" s="54" t="s">
        <v>29</v>
      </c>
      <c r="E45" s="132">
        <v>18032040202</v>
      </c>
      <c r="F45" s="54"/>
      <c r="G45" s="81">
        <v>20</v>
      </c>
      <c r="H45" s="81">
        <v>18</v>
      </c>
      <c r="I45" s="81">
        <f>G45+H45</f>
        <v>38</v>
      </c>
      <c r="J45" s="81">
        <v>8011437992</v>
      </c>
      <c r="K45" s="130" t="s">
        <v>528</v>
      </c>
      <c r="L45" s="54"/>
      <c r="M45" s="54"/>
      <c r="N45" s="54"/>
      <c r="O45" s="54"/>
      <c r="P45" s="114">
        <v>43461</v>
      </c>
      <c r="Q45" s="94" t="s">
        <v>75</v>
      </c>
      <c r="R45" s="55"/>
      <c r="S45" s="55"/>
      <c r="T45" s="55"/>
    </row>
    <row r="46" spans="1:20">
      <c r="A46" s="4">
        <v>42</v>
      </c>
      <c r="B46" s="60" t="s">
        <v>66</v>
      </c>
      <c r="C46" s="130" t="s">
        <v>434</v>
      </c>
      <c r="D46" s="54" t="s">
        <v>29</v>
      </c>
      <c r="E46" s="132">
        <v>18032040209</v>
      </c>
      <c r="F46" s="54"/>
      <c r="G46" s="81">
        <v>39</v>
      </c>
      <c r="H46" s="81">
        <v>32</v>
      </c>
      <c r="I46" s="81">
        <f>G46+H46</f>
        <v>71</v>
      </c>
      <c r="J46" s="81">
        <v>8011196514</v>
      </c>
      <c r="K46" s="130" t="s">
        <v>530</v>
      </c>
      <c r="L46" s="54"/>
      <c r="M46" s="54"/>
      <c r="N46" s="54"/>
      <c r="O46" s="54"/>
      <c r="P46" s="114">
        <v>43461</v>
      </c>
      <c r="Q46" s="94" t="s">
        <v>75</v>
      </c>
      <c r="R46" s="55"/>
      <c r="S46" s="55"/>
      <c r="T46" s="55"/>
    </row>
    <row r="47" spans="1:20">
      <c r="A47" s="4">
        <v>43</v>
      </c>
      <c r="B47" s="64" t="s">
        <v>66</v>
      </c>
      <c r="C47" s="91" t="s">
        <v>641</v>
      </c>
      <c r="D47" s="61" t="s">
        <v>29</v>
      </c>
      <c r="E47" s="103">
        <v>18287050118</v>
      </c>
      <c r="F47" s="61"/>
      <c r="G47" s="190">
        <v>55</v>
      </c>
      <c r="H47" s="190">
        <v>60</v>
      </c>
      <c r="I47" s="106">
        <f t="shared" ref="I47:I48" si="5">H47+G47</f>
        <v>115</v>
      </c>
      <c r="J47" s="129"/>
      <c r="K47" s="72" t="s">
        <v>642</v>
      </c>
      <c r="L47" s="61"/>
      <c r="M47" s="61"/>
      <c r="N47" s="61"/>
      <c r="O47" s="61"/>
      <c r="P47" s="114">
        <v>43462</v>
      </c>
      <c r="Q47" s="94" t="s">
        <v>76</v>
      </c>
      <c r="R47" s="55"/>
      <c r="S47" s="55"/>
      <c r="T47" s="55"/>
    </row>
    <row r="48" spans="1:20">
      <c r="A48" s="4">
        <v>44</v>
      </c>
      <c r="B48" s="64" t="s">
        <v>66</v>
      </c>
      <c r="C48" s="91" t="s">
        <v>643</v>
      </c>
      <c r="D48" s="61" t="s">
        <v>29</v>
      </c>
      <c r="E48" s="103">
        <v>18287050117</v>
      </c>
      <c r="F48" s="61"/>
      <c r="G48" s="190">
        <v>71</v>
      </c>
      <c r="H48" s="190">
        <v>80</v>
      </c>
      <c r="I48" s="106">
        <f t="shared" si="5"/>
        <v>151</v>
      </c>
      <c r="J48" s="129"/>
      <c r="K48" s="72" t="s">
        <v>642</v>
      </c>
      <c r="L48" s="61"/>
      <c r="M48" s="61"/>
      <c r="N48" s="61"/>
      <c r="O48" s="61"/>
      <c r="P48" s="114">
        <v>43463</v>
      </c>
      <c r="Q48" s="94" t="s">
        <v>77</v>
      </c>
      <c r="R48" s="55"/>
      <c r="S48" s="55"/>
      <c r="T48" s="55"/>
    </row>
    <row r="49" spans="1:20">
      <c r="A49" s="4">
        <v>45</v>
      </c>
      <c r="B49" s="60"/>
      <c r="C49" s="130"/>
      <c r="D49" s="54"/>
      <c r="E49" s="132"/>
      <c r="F49" s="54"/>
      <c r="G49" s="81"/>
      <c r="H49" s="81"/>
      <c r="I49" s="81"/>
      <c r="J49" s="81"/>
      <c r="K49" s="130"/>
      <c r="L49" s="54"/>
      <c r="M49" s="54"/>
      <c r="N49" s="54"/>
      <c r="O49" s="54"/>
      <c r="P49" s="114">
        <v>43464</v>
      </c>
      <c r="Q49" s="94" t="s">
        <v>78</v>
      </c>
      <c r="R49" s="55"/>
      <c r="S49" s="55"/>
      <c r="T49" s="55"/>
    </row>
    <row r="50" spans="1:20">
      <c r="A50" s="4">
        <v>46</v>
      </c>
      <c r="B50" s="64" t="s">
        <v>66</v>
      </c>
      <c r="C50" s="101" t="s">
        <v>644</v>
      </c>
      <c r="D50" s="61" t="s">
        <v>29</v>
      </c>
      <c r="E50" s="103">
        <v>18287050912</v>
      </c>
      <c r="F50" s="61"/>
      <c r="G50" s="17">
        <v>16</v>
      </c>
      <c r="H50" s="17">
        <v>29</v>
      </c>
      <c r="I50" s="106">
        <f>H50+G50</f>
        <v>45</v>
      </c>
      <c r="J50" s="129">
        <v>7896639950</v>
      </c>
      <c r="K50" s="129" t="s">
        <v>645</v>
      </c>
      <c r="L50" s="61"/>
      <c r="M50" s="61"/>
      <c r="N50" s="61"/>
      <c r="O50" s="61"/>
      <c r="P50" s="114">
        <v>43465</v>
      </c>
      <c r="Q50" s="94" t="s">
        <v>79</v>
      </c>
      <c r="R50" s="55"/>
      <c r="S50" s="55"/>
      <c r="T50" s="55"/>
    </row>
    <row r="51" spans="1:20">
      <c r="A51" s="4">
        <v>47</v>
      </c>
      <c r="B51" s="64" t="s">
        <v>66</v>
      </c>
      <c r="C51" s="101" t="s">
        <v>646</v>
      </c>
      <c r="D51" s="61" t="s">
        <v>29</v>
      </c>
      <c r="E51" s="103">
        <v>18287050923</v>
      </c>
      <c r="F51" s="61"/>
      <c r="G51" s="17">
        <v>43</v>
      </c>
      <c r="H51" s="17">
        <v>37</v>
      </c>
      <c r="I51" s="106">
        <f t="shared" ref="I51" si="6">H51+G51</f>
        <v>80</v>
      </c>
      <c r="J51" s="129">
        <v>7896640015</v>
      </c>
      <c r="K51" s="129" t="s">
        <v>645</v>
      </c>
      <c r="L51" s="61"/>
      <c r="M51" s="61"/>
      <c r="N51" s="61"/>
      <c r="O51" s="61"/>
      <c r="P51" s="114">
        <v>43465</v>
      </c>
      <c r="Q51" s="94" t="s">
        <v>79</v>
      </c>
      <c r="R51" s="55"/>
      <c r="S51" s="55"/>
      <c r="T51" s="55"/>
    </row>
    <row r="52" spans="1:20">
      <c r="A52" s="4">
        <v>48</v>
      </c>
      <c r="B52" s="60"/>
      <c r="C52" s="135"/>
      <c r="D52" s="54"/>
      <c r="E52" s="131"/>
      <c r="F52" s="54"/>
      <c r="G52" s="131"/>
      <c r="H52" s="131"/>
      <c r="I52" s="81"/>
      <c r="J52" s="131"/>
      <c r="K52" s="160"/>
      <c r="L52" s="54"/>
      <c r="M52" s="54"/>
      <c r="N52" s="54"/>
      <c r="O52" s="54"/>
      <c r="P52" s="128">
        <v>43435</v>
      </c>
      <c r="Q52" s="130" t="s">
        <v>77</v>
      </c>
      <c r="R52" s="55"/>
      <c r="S52" s="55"/>
      <c r="T52" s="55"/>
    </row>
    <row r="53" spans="1:20">
      <c r="A53" s="4">
        <v>49</v>
      </c>
      <c r="B53" s="60"/>
      <c r="C53" s="135"/>
      <c r="D53" s="54"/>
      <c r="E53" s="131"/>
      <c r="F53" s="54"/>
      <c r="G53" s="131"/>
      <c r="H53" s="131"/>
      <c r="I53" s="81"/>
      <c r="J53" s="131"/>
      <c r="K53" s="160"/>
      <c r="L53" s="54"/>
      <c r="M53" s="54"/>
      <c r="N53" s="54"/>
      <c r="O53" s="54"/>
      <c r="P53" s="128">
        <v>43436</v>
      </c>
      <c r="Q53" s="130" t="s">
        <v>78</v>
      </c>
      <c r="R53" s="55"/>
      <c r="S53" s="55"/>
      <c r="T53" s="55"/>
    </row>
    <row r="54" spans="1:20">
      <c r="A54" s="4">
        <v>50</v>
      </c>
      <c r="B54" s="60" t="s">
        <v>67</v>
      </c>
      <c r="C54" s="130" t="s">
        <v>169</v>
      </c>
      <c r="D54" s="54" t="s">
        <v>29</v>
      </c>
      <c r="E54" s="81">
        <v>18302040915</v>
      </c>
      <c r="F54" s="54"/>
      <c r="G54" s="81">
        <v>54</v>
      </c>
      <c r="H54" s="81">
        <v>40</v>
      </c>
      <c r="I54" s="81">
        <f t="shared" ref="I54:I55" si="7">G54+H54</f>
        <v>94</v>
      </c>
      <c r="J54" s="81">
        <v>9954684530</v>
      </c>
      <c r="K54" s="159"/>
      <c r="L54" s="54"/>
      <c r="M54" s="54"/>
      <c r="N54" s="54"/>
      <c r="O54" s="54"/>
      <c r="P54" s="128">
        <v>43437</v>
      </c>
      <c r="Q54" s="130" t="s">
        <v>79</v>
      </c>
      <c r="R54" s="55"/>
      <c r="S54" s="55"/>
      <c r="T54" s="55"/>
    </row>
    <row r="55" spans="1:20">
      <c r="A55" s="4">
        <v>51</v>
      </c>
      <c r="B55" s="60" t="s">
        <v>67</v>
      </c>
      <c r="C55" s="130" t="s">
        <v>155</v>
      </c>
      <c r="D55" s="54" t="s">
        <v>29</v>
      </c>
      <c r="E55" s="81">
        <v>18302040916</v>
      </c>
      <c r="F55" s="54"/>
      <c r="G55" s="81">
        <v>29</v>
      </c>
      <c r="H55" s="81">
        <v>33</v>
      </c>
      <c r="I55" s="81">
        <f t="shared" si="7"/>
        <v>62</v>
      </c>
      <c r="J55" s="81">
        <v>8486127709</v>
      </c>
      <c r="K55" s="159"/>
      <c r="L55" s="54"/>
      <c r="M55" s="54"/>
      <c r="N55" s="54"/>
      <c r="O55" s="54"/>
      <c r="P55" s="128">
        <v>43437</v>
      </c>
      <c r="Q55" s="130" t="s">
        <v>79</v>
      </c>
      <c r="R55" s="55"/>
      <c r="S55" s="55"/>
      <c r="T55" s="55"/>
    </row>
    <row r="56" spans="1:20">
      <c r="A56" s="4">
        <v>52</v>
      </c>
      <c r="B56" s="60" t="s">
        <v>67</v>
      </c>
      <c r="C56" s="130" t="s">
        <v>509</v>
      </c>
      <c r="D56" s="54" t="s">
        <v>29</v>
      </c>
      <c r="E56" s="81">
        <v>18302040921</v>
      </c>
      <c r="F56" s="54"/>
      <c r="G56" s="81">
        <v>49</v>
      </c>
      <c r="H56" s="81">
        <v>46</v>
      </c>
      <c r="I56" s="81">
        <f>G56+H56</f>
        <v>95</v>
      </c>
      <c r="J56" s="81">
        <v>8134965126</v>
      </c>
      <c r="K56" s="159" t="s">
        <v>535</v>
      </c>
      <c r="L56" s="54"/>
      <c r="M56" s="54"/>
      <c r="N56" s="54"/>
      <c r="O56" s="54"/>
      <c r="P56" s="128">
        <v>43438</v>
      </c>
      <c r="Q56" s="130" t="s">
        <v>73</v>
      </c>
      <c r="R56" s="55"/>
      <c r="S56" s="55"/>
      <c r="T56" s="55"/>
    </row>
    <row r="57" spans="1:20">
      <c r="A57" s="4">
        <v>53</v>
      </c>
      <c r="B57" s="60" t="s">
        <v>67</v>
      </c>
      <c r="C57" s="130" t="s">
        <v>512</v>
      </c>
      <c r="D57" s="54" t="s">
        <v>29</v>
      </c>
      <c r="E57" s="81">
        <v>18302040926</v>
      </c>
      <c r="F57" s="54"/>
      <c r="G57" s="81">
        <v>42</v>
      </c>
      <c r="H57" s="81">
        <v>30</v>
      </c>
      <c r="I57" s="81">
        <f>G57+H57</f>
        <v>72</v>
      </c>
      <c r="J57" s="81">
        <v>9678733177</v>
      </c>
      <c r="K57" s="159" t="s">
        <v>535</v>
      </c>
      <c r="L57" s="54"/>
      <c r="M57" s="54"/>
      <c r="N57" s="54"/>
      <c r="O57" s="54"/>
      <c r="P57" s="128">
        <v>43438</v>
      </c>
      <c r="Q57" s="130" t="s">
        <v>73</v>
      </c>
      <c r="R57" s="55"/>
      <c r="S57" s="55"/>
      <c r="T57" s="55"/>
    </row>
    <row r="58" spans="1:20">
      <c r="A58" s="4">
        <v>54</v>
      </c>
      <c r="B58" s="60" t="s">
        <v>67</v>
      </c>
      <c r="C58" s="130" t="s">
        <v>146</v>
      </c>
      <c r="D58" s="54" t="s">
        <v>29</v>
      </c>
      <c r="E58" s="81">
        <v>18302040910</v>
      </c>
      <c r="F58" s="54"/>
      <c r="G58" s="81">
        <v>34</v>
      </c>
      <c r="H58" s="81">
        <v>24</v>
      </c>
      <c r="I58" s="81">
        <f t="shared" ref="I58:I69" si="8">G58+H58</f>
        <v>58</v>
      </c>
      <c r="J58" s="81">
        <v>9706630311</v>
      </c>
      <c r="K58" s="159" t="s">
        <v>539</v>
      </c>
      <c r="L58" s="54"/>
      <c r="M58" s="54"/>
      <c r="N58" s="54"/>
      <c r="O58" s="54"/>
      <c r="P58" s="128">
        <v>43439</v>
      </c>
      <c r="Q58" s="130" t="s">
        <v>74</v>
      </c>
      <c r="R58" s="55"/>
      <c r="S58" s="55"/>
      <c r="T58" s="55"/>
    </row>
    <row r="59" spans="1:20">
      <c r="A59" s="4">
        <v>55</v>
      </c>
      <c r="B59" s="60" t="s">
        <v>67</v>
      </c>
      <c r="C59" s="130" t="s">
        <v>505</v>
      </c>
      <c r="D59" s="54" t="s">
        <v>29</v>
      </c>
      <c r="E59" s="81">
        <v>18302040914</v>
      </c>
      <c r="F59" s="54"/>
      <c r="G59" s="81">
        <v>13</v>
      </c>
      <c r="H59" s="81">
        <v>28</v>
      </c>
      <c r="I59" s="81">
        <f t="shared" si="8"/>
        <v>41</v>
      </c>
      <c r="J59" s="81">
        <v>9678012712</v>
      </c>
      <c r="K59" s="159" t="s">
        <v>539</v>
      </c>
      <c r="L59" s="54"/>
      <c r="M59" s="54"/>
      <c r="N59" s="54"/>
      <c r="O59" s="54"/>
      <c r="P59" s="128">
        <v>43439</v>
      </c>
      <c r="Q59" s="130" t="s">
        <v>74</v>
      </c>
      <c r="R59" s="55"/>
      <c r="S59" s="55"/>
      <c r="T59" s="55"/>
    </row>
    <row r="60" spans="1:20" ht="25.5">
      <c r="A60" s="4">
        <v>56</v>
      </c>
      <c r="B60" s="64" t="s">
        <v>67</v>
      </c>
      <c r="C60" s="135" t="s">
        <v>314</v>
      </c>
      <c r="D60" s="61" t="s">
        <v>27</v>
      </c>
      <c r="E60" s="131" t="s">
        <v>313</v>
      </c>
      <c r="F60" s="61"/>
      <c r="G60" s="81">
        <v>117</v>
      </c>
      <c r="H60" s="81">
        <v>113</v>
      </c>
      <c r="I60" s="81">
        <f t="shared" si="8"/>
        <v>230</v>
      </c>
      <c r="J60" s="188" t="s">
        <v>647</v>
      </c>
      <c r="K60" s="159"/>
      <c r="L60" s="61"/>
      <c r="M60" s="61"/>
      <c r="N60" s="61"/>
      <c r="O60" s="61"/>
      <c r="P60" s="128">
        <v>43440</v>
      </c>
      <c r="Q60" s="130" t="s">
        <v>75</v>
      </c>
      <c r="R60" s="191"/>
      <c r="S60" s="55"/>
      <c r="T60" s="55"/>
    </row>
    <row r="61" spans="1:20">
      <c r="A61" s="4">
        <v>57</v>
      </c>
      <c r="B61" s="64" t="s">
        <v>67</v>
      </c>
      <c r="C61" s="135" t="s">
        <v>314</v>
      </c>
      <c r="D61" s="61" t="s">
        <v>27</v>
      </c>
      <c r="E61" s="131" t="s">
        <v>313</v>
      </c>
      <c r="F61" s="61"/>
      <c r="G61" s="81"/>
      <c r="H61" s="81"/>
      <c r="I61" s="81"/>
      <c r="J61" s="81"/>
      <c r="K61" s="159"/>
      <c r="L61" s="61"/>
      <c r="M61" s="61"/>
      <c r="N61" s="61"/>
      <c r="O61" s="61"/>
      <c r="P61" s="128">
        <v>43441</v>
      </c>
      <c r="Q61" s="130" t="s">
        <v>76</v>
      </c>
      <c r="R61" s="55"/>
      <c r="S61" s="55"/>
      <c r="T61" s="55"/>
    </row>
    <row r="62" spans="1:20">
      <c r="A62" s="4">
        <v>58</v>
      </c>
      <c r="B62" s="192" t="s">
        <v>67</v>
      </c>
      <c r="C62" s="130" t="s">
        <v>159</v>
      </c>
      <c r="D62" s="61" t="s">
        <v>29</v>
      </c>
      <c r="E62" s="193">
        <v>18287050614</v>
      </c>
      <c r="F62" s="194"/>
      <c r="G62" s="195">
        <v>28</v>
      </c>
      <c r="H62" s="195">
        <v>34</v>
      </c>
      <c r="I62" s="195">
        <f t="shared" si="8"/>
        <v>62</v>
      </c>
      <c r="J62" s="195">
        <v>8474009046</v>
      </c>
      <c r="K62" s="196" t="s">
        <v>522</v>
      </c>
      <c r="L62" s="194"/>
      <c r="M62" s="194"/>
      <c r="N62" s="194"/>
      <c r="O62" s="194"/>
      <c r="P62" s="128">
        <v>43442</v>
      </c>
      <c r="Q62" s="130" t="s">
        <v>77</v>
      </c>
      <c r="R62" s="55"/>
      <c r="S62" s="55"/>
      <c r="T62" s="55"/>
    </row>
    <row r="63" spans="1:20">
      <c r="A63" s="4">
        <v>59</v>
      </c>
      <c r="B63" s="64" t="s">
        <v>67</v>
      </c>
      <c r="C63" s="135" t="s">
        <v>564</v>
      </c>
      <c r="D63" s="61" t="s">
        <v>27</v>
      </c>
      <c r="E63" s="131" t="s">
        <v>280</v>
      </c>
      <c r="F63" s="61"/>
      <c r="G63" s="81">
        <v>55</v>
      </c>
      <c r="H63" s="81">
        <v>44</v>
      </c>
      <c r="I63" s="81">
        <f t="shared" si="8"/>
        <v>99</v>
      </c>
      <c r="J63" s="81">
        <v>9854142628</v>
      </c>
      <c r="K63" s="130"/>
      <c r="L63" s="61"/>
      <c r="M63" s="61"/>
      <c r="N63" s="61"/>
      <c r="O63" s="61"/>
      <c r="P63" s="128">
        <v>43442</v>
      </c>
      <c r="Q63" s="130" t="s">
        <v>77</v>
      </c>
      <c r="R63" s="55"/>
      <c r="S63" s="55"/>
      <c r="T63" s="55"/>
    </row>
    <row r="64" spans="1:20">
      <c r="A64" s="4">
        <v>60</v>
      </c>
      <c r="B64" s="64"/>
      <c r="C64" s="135"/>
      <c r="D64" s="61"/>
      <c r="E64" s="131"/>
      <c r="F64" s="61"/>
      <c r="G64" s="81"/>
      <c r="H64" s="81"/>
      <c r="I64" s="81"/>
      <c r="J64" s="81"/>
      <c r="K64" s="130"/>
      <c r="L64" s="61"/>
      <c r="M64" s="61"/>
      <c r="N64" s="61"/>
      <c r="O64" s="61"/>
      <c r="P64" s="128">
        <v>43443</v>
      </c>
      <c r="Q64" s="130" t="s">
        <v>78</v>
      </c>
      <c r="R64" s="55"/>
      <c r="S64" s="55"/>
      <c r="T64" s="55"/>
    </row>
    <row r="65" spans="1:20">
      <c r="A65" s="4">
        <v>61</v>
      </c>
      <c r="B65" s="64"/>
      <c r="C65" s="135"/>
      <c r="D65" s="61"/>
      <c r="E65" s="131"/>
      <c r="F65" s="61"/>
      <c r="G65" s="81"/>
      <c r="H65" s="81"/>
      <c r="I65" s="81"/>
      <c r="J65" s="81"/>
      <c r="K65" s="130"/>
      <c r="L65" s="61"/>
      <c r="M65" s="61"/>
      <c r="N65" s="61"/>
      <c r="O65" s="61"/>
      <c r="P65" s="128">
        <v>43444</v>
      </c>
      <c r="Q65" s="130" t="s">
        <v>79</v>
      </c>
      <c r="R65" s="55"/>
      <c r="S65" s="55"/>
      <c r="T65" s="55"/>
    </row>
    <row r="66" spans="1:20">
      <c r="A66" s="4">
        <v>62</v>
      </c>
      <c r="B66" s="64" t="s">
        <v>67</v>
      </c>
      <c r="C66" s="130" t="s">
        <v>426</v>
      </c>
      <c r="D66" s="61" t="s">
        <v>29</v>
      </c>
      <c r="E66" s="132">
        <v>18287050624</v>
      </c>
      <c r="F66" s="61"/>
      <c r="G66" s="81">
        <v>17</v>
      </c>
      <c r="H66" s="81">
        <v>28</v>
      </c>
      <c r="I66" s="81">
        <f t="shared" si="8"/>
        <v>45</v>
      </c>
      <c r="J66" s="81">
        <v>9101646772</v>
      </c>
      <c r="K66" s="130" t="s">
        <v>523</v>
      </c>
      <c r="L66" s="61"/>
      <c r="M66" s="61"/>
      <c r="N66" s="61"/>
      <c r="O66" s="61"/>
      <c r="P66" s="128">
        <v>43445</v>
      </c>
      <c r="Q66" s="130" t="s">
        <v>73</v>
      </c>
      <c r="R66" s="55"/>
      <c r="S66" s="55"/>
      <c r="T66" s="55"/>
    </row>
    <row r="67" spans="1:20">
      <c r="A67" s="4">
        <v>63</v>
      </c>
      <c r="B67" s="192" t="s">
        <v>67</v>
      </c>
      <c r="C67" s="135" t="s">
        <v>563</v>
      </c>
      <c r="D67" s="61" t="s">
        <v>27</v>
      </c>
      <c r="E67" s="197" t="s">
        <v>290</v>
      </c>
      <c r="F67" s="194"/>
      <c r="G67" s="195">
        <v>27</v>
      </c>
      <c r="H67" s="195">
        <v>27</v>
      </c>
      <c r="I67" s="195">
        <f>G67+H67</f>
        <v>54</v>
      </c>
      <c r="J67" s="195">
        <v>9678300328</v>
      </c>
      <c r="K67" s="196"/>
      <c r="L67" s="194"/>
      <c r="M67" s="194"/>
      <c r="N67" s="194"/>
      <c r="O67" s="194"/>
      <c r="P67" s="128">
        <v>43445</v>
      </c>
      <c r="Q67" s="130" t="s">
        <v>73</v>
      </c>
      <c r="R67" s="55"/>
      <c r="S67" s="55"/>
      <c r="T67" s="55"/>
    </row>
    <row r="68" spans="1:20">
      <c r="A68" s="4">
        <v>64</v>
      </c>
      <c r="B68" s="64" t="s">
        <v>67</v>
      </c>
      <c r="C68" s="135" t="s">
        <v>566</v>
      </c>
      <c r="D68" s="61" t="s">
        <v>27</v>
      </c>
      <c r="E68" s="131" t="s">
        <v>296</v>
      </c>
      <c r="F68" s="61"/>
      <c r="G68" s="81">
        <v>24</v>
      </c>
      <c r="H68" s="81">
        <v>25</v>
      </c>
      <c r="I68" s="81">
        <f t="shared" si="8"/>
        <v>49</v>
      </c>
      <c r="J68" s="81">
        <v>9132284052</v>
      </c>
      <c r="K68" s="130"/>
      <c r="L68" s="61"/>
      <c r="M68" s="61"/>
      <c r="N68" s="61"/>
      <c r="O68" s="61"/>
      <c r="P68" s="128">
        <v>43445</v>
      </c>
      <c r="Q68" s="130" t="s">
        <v>73</v>
      </c>
      <c r="R68" s="55"/>
      <c r="S68" s="55"/>
      <c r="T68" s="55"/>
    </row>
    <row r="69" spans="1:20">
      <c r="A69" s="4">
        <v>65</v>
      </c>
      <c r="B69" s="64" t="s">
        <v>67</v>
      </c>
      <c r="C69" s="135" t="s">
        <v>285</v>
      </c>
      <c r="D69" s="61" t="s">
        <v>27</v>
      </c>
      <c r="E69" s="131" t="s">
        <v>284</v>
      </c>
      <c r="F69" s="61"/>
      <c r="G69" s="81">
        <v>14</v>
      </c>
      <c r="H69" s="81">
        <v>15</v>
      </c>
      <c r="I69" s="81">
        <f t="shared" si="8"/>
        <v>29</v>
      </c>
      <c r="J69" s="81">
        <v>9101585755</v>
      </c>
      <c r="K69" s="130"/>
      <c r="L69" s="61"/>
      <c r="M69" s="61"/>
      <c r="N69" s="61"/>
      <c r="O69" s="61"/>
      <c r="P69" s="128">
        <v>43446</v>
      </c>
      <c r="Q69" s="130" t="s">
        <v>74</v>
      </c>
      <c r="R69" s="55"/>
      <c r="S69" s="55"/>
      <c r="T69" s="55"/>
    </row>
    <row r="70" spans="1:20">
      <c r="A70" s="4">
        <v>66</v>
      </c>
      <c r="B70" s="64" t="s">
        <v>67</v>
      </c>
      <c r="C70" s="130" t="s">
        <v>423</v>
      </c>
      <c r="D70" s="61" t="s">
        <v>29</v>
      </c>
      <c r="E70" s="132">
        <v>18287050610</v>
      </c>
      <c r="F70" s="61"/>
      <c r="G70" s="81">
        <v>52</v>
      </c>
      <c r="H70" s="81">
        <v>36</v>
      </c>
      <c r="I70" s="81">
        <f>G70+H70</f>
        <v>88</v>
      </c>
      <c r="J70" s="81">
        <v>9954690656</v>
      </c>
      <c r="K70" s="130" t="s">
        <v>522</v>
      </c>
      <c r="L70" s="61"/>
      <c r="M70" s="61"/>
      <c r="N70" s="61"/>
      <c r="O70" s="61"/>
      <c r="P70" s="128">
        <v>43446</v>
      </c>
      <c r="Q70" s="130" t="s">
        <v>74</v>
      </c>
      <c r="R70" s="55"/>
      <c r="S70" s="55"/>
      <c r="T70" s="55"/>
    </row>
    <row r="71" spans="1:20">
      <c r="A71" s="4">
        <v>67</v>
      </c>
      <c r="B71" s="64" t="s">
        <v>67</v>
      </c>
      <c r="C71" s="135" t="s">
        <v>287</v>
      </c>
      <c r="D71" s="61" t="s">
        <v>27</v>
      </c>
      <c r="E71" s="131" t="s">
        <v>286</v>
      </c>
      <c r="F71" s="61"/>
      <c r="G71" s="81">
        <v>29</v>
      </c>
      <c r="H71" s="81">
        <v>25</v>
      </c>
      <c r="I71" s="81">
        <f>G71+H71</f>
        <v>54</v>
      </c>
      <c r="J71" s="81">
        <v>9854165046</v>
      </c>
      <c r="K71" s="130"/>
      <c r="L71" s="61"/>
      <c r="M71" s="61"/>
      <c r="N71" s="61"/>
      <c r="O71" s="61"/>
      <c r="P71" s="128">
        <v>43446</v>
      </c>
      <c r="Q71" s="130" t="s">
        <v>74</v>
      </c>
      <c r="R71" s="55"/>
      <c r="S71" s="55"/>
      <c r="T71" s="55"/>
    </row>
    <row r="72" spans="1:20">
      <c r="A72" s="4">
        <v>68</v>
      </c>
      <c r="B72" s="64" t="s">
        <v>67</v>
      </c>
      <c r="C72" s="135" t="s">
        <v>198</v>
      </c>
      <c r="D72" s="61" t="s">
        <v>27</v>
      </c>
      <c r="E72" s="131" t="s">
        <v>281</v>
      </c>
      <c r="F72" s="61"/>
      <c r="G72" s="81">
        <v>45</v>
      </c>
      <c r="H72" s="81">
        <v>45</v>
      </c>
      <c r="I72" s="81">
        <f>G72+H72</f>
        <v>90</v>
      </c>
      <c r="J72" s="81">
        <v>7896428504</v>
      </c>
      <c r="K72" s="130"/>
      <c r="L72" s="61"/>
      <c r="M72" s="61"/>
      <c r="N72" s="61"/>
      <c r="O72" s="61"/>
      <c r="P72" s="128">
        <v>43447</v>
      </c>
      <c r="Q72" s="130" t="s">
        <v>75</v>
      </c>
      <c r="R72" s="55"/>
      <c r="S72" s="55"/>
      <c r="T72" s="55"/>
    </row>
    <row r="73" spans="1:20">
      <c r="A73" s="4">
        <v>69</v>
      </c>
      <c r="B73" s="64" t="s">
        <v>67</v>
      </c>
      <c r="C73" s="130" t="s">
        <v>160</v>
      </c>
      <c r="D73" s="61" t="s">
        <v>29</v>
      </c>
      <c r="E73" s="132">
        <v>18287050609</v>
      </c>
      <c r="F73" s="61"/>
      <c r="G73" s="81">
        <v>18</v>
      </c>
      <c r="H73" s="81">
        <v>22</v>
      </c>
      <c r="I73" s="81">
        <f>G73+H73</f>
        <v>40</v>
      </c>
      <c r="J73" s="81">
        <v>9531017326</v>
      </c>
      <c r="K73" s="130" t="s">
        <v>522</v>
      </c>
      <c r="L73" s="61"/>
      <c r="M73" s="61"/>
      <c r="N73" s="61"/>
      <c r="O73" s="61"/>
      <c r="P73" s="128">
        <v>43447</v>
      </c>
      <c r="Q73" s="130" t="s">
        <v>75</v>
      </c>
      <c r="R73" s="55"/>
      <c r="S73" s="55"/>
      <c r="T73" s="55"/>
    </row>
    <row r="74" spans="1:20">
      <c r="A74" s="4">
        <v>70</v>
      </c>
      <c r="B74" s="64" t="s">
        <v>67</v>
      </c>
      <c r="C74" s="130" t="s">
        <v>565</v>
      </c>
      <c r="D74" s="61" t="s">
        <v>29</v>
      </c>
      <c r="E74" s="132">
        <v>18287050611</v>
      </c>
      <c r="F74" s="61"/>
      <c r="G74" s="81">
        <v>14</v>
      </c>
      <c r="H74" s="81">
        <v>27</v>
      </c>
      <c r="I74" s="81">
        <f>G74+H74</f>
        <v>41</v>
      </c>
      <c r="J74" s="81">
        <v>9577011688</v>
      </c>
      <c r="K74" s="130" t="s">
        <v>522</v>
      </c>
      <c r="L74" s="61"/>
      <c r="M74" s="61"/>
      <c r="N74" s="61"/>
      <c r="O74" s="61"/>
      <c r="P74" s="128">
        <v>43447</v>
      </c>
      <c r="Q74" s="130" t="s">
        <v>75</v>
      </c>
      <c r="R74" s="55"/>
      <c r="S74" s="55"/>
      <c r="T74" s="55"/>
    </row>
    <row r="75" spans="1:20">
      <c r="A75" s="4">
        <v>71</v>
      </c>
      <c r="B75" s="64" t="s">
        <v>67</v>
      </c>
      <c r="C75" s="135" t="s">
        <v>292</v>
      </c>
      <c r="D75" s="61" t="s">
        <v>27</v>
      </c>
      <c r="E75" s="131" t="s">
        <v>291</v>
      </c>
      <c r="F75" s="61"/>
      <c r="G75" s="81">
        <v>7</v>
      </c>
      <c r="H75" s="81">
        <v>8</v>
      </c>
      <c r="I75" s="81">
        <f t="shared" ref="I75:I86" si="9">G75+H75</f>
        <v>15</v>
      </c>
      <c r="J75" s="81">
        <v>8136035991</v>
      </c>
      <c r="K75" s="130"/>
      <c r="L75" s="61"/>
      <c r="M75" s="61"/>
      <c r="N75" s="61"/>
      <c r="O75" s="61"/>
      <c r="P75" s="128">
        <v>43448</v>
      </c>
      <c r="Q75" s="130" t="s">
        <v>76</v>
      </c>
      <c r="R75" s="55"/>
      <c r="S75" s="55"/>
      <c r="T75" s="55"/>
    </row>
    <row r="76" spans="1:20">
      <c r="A76" s="4">
        <v>72</v>
      </c>
      <c r="B76" s="64" t="s">
        <v>67</v>
      </c>
      <c r="C76" s="130" t="s">
        <v>427</v>
      </c>
      <c r="D76" s="61" t="s">
        <v>29</v>
      </c>
      <c r="E76" s="132">
        <v>18287050507</v>
      </c>
      <c r="F76" s="61"/>
      <c r="G76" s="81">
        <v>16</v>
      </c>
      <c r="H76" s="81">
        <v>11</v>
      </c>
      <c r="I76" s="81">
        <f t="shared" si="9"/>
        <v>27</v>
      </c>
      <c r="J76" s="81"/>
      <c r="K76" s="130" t="s">
        <v>525</v>
      </c>
      <c r="L76" s="61"/>
      <c r="M76" s="61"/>
      <c r="N76" s="61"/>
      <c r="O76" s="61"/>
      <c r="P76" s="128">
        <v>43448</v>
      </c>
      <c r="Q76" s="130" t="s">
        <v>76</v>
      </c>
      <c r="R76" s="55"/>
      <c r="S76" s="55"/>
      <c r="T76" s="55"/>
    </row>
    <row r="77" spans="1:20">
      <c r="A77" s="4">
        <v>73</v>
      </c>
      <c r="B77" s="64" t="s">
        <v>67</v>
      </c>
      <c r="C77" s="130" t="s">
        <v>428</v>
      </c>
      <c r="D77" s="61" t="s">
        <v>29</v>
      </c>
      <c r="E77" s="132">
        <v>18287050508</v>
      </c>
      <c r="F77" s="61"/>
      <c r="G77" s="81">
        <v>23</v>
      </c>
      <c r="H77" s="81">
        <v>23</v>
      </c>
      <c r="I77" s="81">
        <f t="shared" si="9"/>
        <v>46</v>
      </c>
      <c r="J77" s="81"/>
      <c r="K77" s="130" t="s">
        <v>525</v>
      </c>
      <c r="L77" s="61"/>
      <c r="M77" s="61"/>
      <c r="N77" s="61"/>
      <c r="O77" s="61"/>
      <c r="P77" s="128">
        <v>43448</v>
      </c>
      <c r="Q77" s="130" t="s">
        <v>76</v>
      </c>
      <c r="R77" s="55"/>
      <c r="S77" s="55"/>
      <c r="T77" s="55"/>
    </row>
    <row r="78" spans="1:20">
      <c r="A78" s="4">
        <v>74</v>
      </c>
      <c r="B78" s="64" t="s">
        <v>67</v>
      </c>
      <c r="C78" s="135" t="s">
        <v>283</v>
      </c>
      <c r="D78" s="61" t="s">
        <v>27</v>
      </c>
      <c r="E78" s="131" t="s">
        <v>282</v>
      </c>
      <c r="F78" s="80"/>
      <c r="G78" s="81">
        <v>25</v>
      </c>
      <c r="H78" s="81">
        <v>27</v>
      </c>
      <c r="I78" s="81">
        <f t="shared" si="9"/>
        <v>52</v>
      </c>
      <c r="J78" s="81">
        <v>9859737189</v>
      </c>
      <c r="K78" s="130"/>
      <c r="L78" s="80"/>
      <c r="M78" s="80"/>
      <c r="N78" s="80"/>
      <c r="O78" s="80"/>
      <c r="P78" s="128">
        <v>43449</v>
      </c>
      <c r="Q78" s="130" t="s">
        <v>77</v>
      </c>
      <c r="R78" s="55"/>
      <c r="S78" s="55"/>
      <c r="T78" s="55"/>
    </row>
    <row r="79" spans="1:20">
      <c r="A79" s="4">
        <v>75</v>
      </c>
      <c r="B79" s="64" t="s">
        <v>67</v>
      </c>
      <c r="C79" s="135" t="s">
        <v>295</v>
      </c>
      <c r="D79" s="61" t="s">
        <v>27</v>
      </c>
      <c r="E79" s="131" t="s">
        <v>294</v>
      </c>
      <c r="F79" s="61"/>
      <c r="G79" s="81">
        <v>15</v>
      </c>
      <c r="H79" s="81">
        <v>18</v>
      </c>
      <c r="I79" s="81">
        <f t="shared" si="9"/>
        <v>33</v>
      </c>
      <c r="J79" s="81">
        <v>9854629752</v>
      </c>
      <c r="K79" s="130"/>
      <c r="L79" s="61"/>
      <c r="M79" s="61"/>
      <c r="N79" s="61"/>
      <c r="O79" s="61"/>
      <c r="P79" s="128">
        <v>43449</v>
      </c>
      <c r="Q79" s="130" t="s">
        <v>77</v>
      </c>
      <c r="R79" s="55"/>
      <c r="S79" s="55"/>
      <c r="T79" s="55"/>
    </row>
    <row r="80" spans="1:20">
      <c r="A80" s="4">
        <v>76</v>
      </c>
      <c r="B80" s="64" t="s">
        <v>67</v>
      </c>
      <c r="C80" s="135" t="s">
        <v>289</v>
      </c>
      <c r="D80" s="61" t="s">
        <v>27</v>
      </c>
      <c r="E80" s="131" t="s">
        <v>288</v>
      </c>
      <c r="F80" s="61"/>
      <c r="G80" s="81">
        <v>20</v>
      </c>
      <c r="H80" s="81">
        <v>26</v>
      </c>
      <c r="I80" s="81">
        <f t="shared" si="9"/>
        <v>46</v>
      </c>
      <c r="J80" s="81">
        <v>9577405950</v>
      </c>
      <c r="K80" s="130"/>
      <c r="L80" s="61"/>
      <c r="M80" s="61"/>
      <c r="N80" s="61"/>
      <c r="O80" s="61"/>
      <c r="P80" s="128">
        <v>43449</v>
      </c>
      <c r="Q80" s="130" t="s">
        <v>77</v>
      </c>
      <c r="R80" s="55"/>
      <c r="S80" s="55"/>
      <c r="T80" s="55"/>
    </row>
    <row r="81" spans="1:20">
      <c r="A81" s="4">
        <v>77</v>
      </c>
      <c r="B81" s="64"/>
      <c r="C81" s="135"/>
      <c r="D81" s="61"/>
      <c r="E81" s="131"/>
      <c r="F81" s="61"/>
      <c r="G81" s="81"/>
      <c r="H81" s="81"/>
      <c r="I81" s="81"/>
      <c r="J81" s="81"/>
      <c r="K81" s="130"/>
      <c r="L81" s="61"/>
      <c r="M81" s="61"/>
      <c r="N81" s="61"/>
      <c r="O81" s="61"/>
      <c r="P81" s="128">
        <v>43450</v>
      </c>
      <c r="Q81" s="130" t="s">
        <v>78</v>
      </c>
      <c r="R81" s="55"/>
      <c r="S81" s="55"/>
      <c r="T81" s="55"/>
    </row>
    <row r="82" spans="1:20" ht="25.5">
      <c r="A82" s="4">
        <v>78</v>
      </c>
      <c r="B82" s="64" t="s">
        <v>67</v>
      </c>
      <c r="C82" s="135" t="s">
        <v>298</v>
      </c>
      <c r="D82" s="61" t="s">
        <v>27</v>
      </c>
      <c r="E82" s="131" t="s">
        <v>297</v>
      </c>
      <c r="F82" s="61"/>
      <c r="G82" s="81">
        <v>18</v>
      </c>
      <c r="H82" s="81">
        <v>18</v>
      </c>
      <c r="I82" s="81">
        <f t="shared" si="9"/>
        <v>36</v>
      </c>
      <c r="J82" s="188" t="s">
        <v>648</v>
      </c>
      <c r="K82" s="159"/>
      <c r="L82" s="61"/>
      <c r="M82" s="61"/>
      <c r="N82" s="61"/>
      <c r="O82" s="61"/>
      <c r="P82" s="128">
        <v>43451</v>
      </c>
      <c r="Q82" s="130" t="s">
        <v>79</v>
      </c>
      <c r="R82" s="55"/>
      <c r="S82" s="55"/>
      <c r="T82" s="55"/>
    </row>
    <row r="83" spans="1:20">
      <c r="A83" s="4">
        <v>79</v>
      </c>
      <c r="B83" s="64" t="s">
        <v>67</v>
      </c>
      <c r="C83" s="130" t="s">
        <v>444</v>
      </c>
      <c r="D83" s="61" t="s">
        <v>29</v>
      </c>
      <c r="E83" s="81">
        <v>18302040309</v>
      </c>
      <c r="F83" s="61"/>
      <c r="G83" s="81">
        <v>23</v>
      </c>
      <c r="H83" s="81">
        <v>20</v>
      </c>
      <c r="I83" s="81">
        <f t="shared" si="9"/>
        <v>43</v>
      </c>
      <c r="J83" s="81">
        <v>8135006268</v>
      </c>
      <c r="K83" s="159" t="s">
        <v>533</v>
      </c>
      <c r="L83" s="61"/>
      <c r="M83" s="61"/>
      <c r="N83" s="61"/>
      <c r="O83" s="61"/>
      <c r="P83" s="128">
        <v>43451</v>
      </c>
      <c r="Q83" s="130" t="s">
        <v>79</v>
      </c>
      <c r="R83" s="55"/>
      <c r="S83" s="55"/>
      <c r="T83" s="55"/>
    </row>
    <row r="84" spans="1:20" ht="25.5">
      <c r="A84" s="4">
        <v>80</v>
      </c>
      <c r="B84" s="64" t="s">
        <v>67</v>
      </c>
      <c r="C84" s="135" t="s">
        <v>304</v>
      </c>
      <c r="D84" s="61" t="s">
        <v>27</v>
      </c>
      <c r="E84" s="131" t="s">
        <v>303</v>
      </c>
      <c r="F84" s="61"/>
      <c r="G84" s="81">
        <v>5</v>
      </c>
      <c r="H84" s="81">
        <v>5</v>
      </c>
      <c r="I84" s="81">
        <f t="shared" si="9"/>
        <v>10</v>
      </c>
      <c r="J84" s="188" t="s">
        <v>649</v>
      </c>
      <c r="K84" s="159"/>
      <c r="L84" s="61"/>
      <c r="M84" s="61"/>
      <c r="N84" s="61"/>
      <c r="O84" s="61"/>
      <c r="P84" s="128">
        <v>43451</v>
      </c>
      <c r="Q84" s="130" t="s">
        <v>79</v>
      </c>
      <c r="R84" s="55"/>
      <c r="S84" s="55"/>
      <c r="T84" s="55"/>
    </row>
    <row r="85" spans="1:20">
      <c r="A85" s="4">
        <v>81</v>
      </c>
      <c r="B85" s="60" t="s">
        <v>67</v>
      </c>
      <c r="C85" s="130" t="s">
        <v>169</v>
      </c>
      <c r="D85" s="54" t="s">
        <v>29</v>
      </c>
      <c r="E85" s="81">
        <v>18302040915</v>
      </c>
      <c r="F85" s="54"/>
      <c r="G85" s="81">
        <v>54</v>
      </c>
      <c r="H85" s="81">
        <v>40</v>
      </c>
      <c r="I85" s="81">
        <f t="shared" si="9"/>
        <v>94</v>
      </c>
      <c r="J85" s="81">
        <v>9954684530</v>
      </c>
      <c r="K85" s="159"/>
      <c r="L85" s="54"/>
      <c r="M85" s="54"/>
      <c r="N85" s="54"/>
      <c r="O85" s="54"/>
      <c r="P85" s="128">
        <v>43452</v>
      </c>
      <c r="Q85" s="130" t="s">
        <v>73</v>
      </c>
      <c r="R85" s="55"/>
      <c r="S85" s="55"/>
      <c r="T85" s="55"/>
    </row>
    <row r="86" spans="1:20">
      <c r="A86" s="4">
        <v>82</v>
      </c>
      <c r="B86" s="60" t="s">
        <v>67</v>
      </c>
      <c r="C86" s="130" t="s">
        <v>155</v>
      </c>
      <c r="D86" s="54" t="s">
        <v>29</v>
      </c>
      <c r="E86" s="81">
        <v>18302040916</v>
      </c>
      <c r="F86" s="54"/>
      <c r="G86" s="81">
        <v>29</v>
      </c>
      <c r="H86" s="81">
        <v>33</v>
      </c>
      <c r="I86" s="81">
        <f t="shared" si="9"/>
        <v>62</v>
      </c>
      <c r="J86" s="81">
        <v>8486127709</v>
      </c>
      <c r="K86" s="159"/>
      <c r="L86" s="54"/>
      <c r="M86" s="54"/>
      <c r="N86" s="54"/>
      <c r="O86" s="54"/>
      <c r="P86" s="128">
        <v>43452</v>
      </c>
      <c r="Q86" s="130" t="s">
        <v>73</v>
      </c>
      <c r="R86" s="55"/>
      <c r="S86" s="55"/>
      <c r="T86" s="55"/>
    </row>
    <row r="87" spans="1:20">
      <c r="A87" s="4">
        <v>83</v>
      </c>
      <c r="B87" s="60" t="s">
        <v>67</v>
      </c>
      <c r="C87" s="130" t="s">
        <v>504</v>
      </c>
      <c r="D87" s="54" t="s">
        <v>29</v>
      </c>
      <c r="E87" s="81">
        <v>18302040913</v>
      </c>
      <c r="F87" s="54"/>
      <c r="G87" s="81">
        <v>63</v>
      </c>
      <c r="H87" s="81">
        <v>41</v>
      </c>
      <c r="I87" s="81">
        <f>G87+H87</f>
        <v>104</v>
      </c>
      <c r="J87" s="81">
        <v>9435759117</v>
      </c>
      <c r="K87" s="159" t="s">
        <v>539</v>
      </c>
      <c r="L87" s="54"/>
      <c r="M87" s="54"/>
      <c r="N87" s="54"/>
      <c r="O87" s="54"/>
      <c r="P87" s="128">
        <v>43453</v>
      </c>
      <c r="Q87" s="130" t="s">
        <v>74</v>
      </c>
      <c r="R87" s="55"/>
      <c r="S87" s="55"/>
      <c r="T87" s="55"/>
    </row>
    <row r="88" spans="1:20">
      <c r="A88" s="4">
        <v>84</v>
      </c>
      <c r="B88" s="60" t="s">
        <v>67</v>
      </c>
      <c r="C88" s="130" t="s">
        <v>144</v>
      </c>
      <c r="D88" s="54" t="s">
        <v>29</v>
      </c>
      <c r="E88" s="81">
        <v>18302040909</v>
      </c>
      <c r="F88" s="54"/>
      <c r="G88" s="81">
        <v>38</v>
      </c>
      <c r="H88" s="81">
        <v>29</v>
      </c>
      <c r="I88" s="81">
        <f>G88+H88</f>
        <v>67</v>
      </c>
      <c r="J88" s="81">
        <v>9678880557</v>
      </c>
      <c r="K88" s="159" t="s">
        <v>539</v>
      </c>
      <c r="L88" s="54"/>
      <c r="M88" s="54"/>
      <c r="N88" s="54"/>
      <c r="O88" s="54"/>
      <c r="P88" s="128">
        <v>43454</v>
      </c>
      <c r="Q88" s="130" t="s">
        <v>75</v>
      </c>
      <c r="R88" s="55"/>
      <c r="S88" s="55"/>
      <c r="T88" s="55"/>
    </row>
    <row r="89" spans="1:20">
      <c r="A89" s="4">
        <v>85</v>
      </c>
      <c r="B89" s="60" t="s">
        <v>67</v>
      </c>
      <c r="C89" s="130" t="s">
        <v>181</v>
      </c>
      <c r="D89" s="54" t="s">
        <v>29</v>
      </c>
      <c r="E89" s="81">
        <v>18302040911</v>
      </c>
      <c r="F89" s="54"/>
      <c r="G89" s="81">
        <v>22</v>
      </c>
      <c r="H89" s="81">
        <v>32</v>
      </c>
      <c r="I89" s="81">
        <f>G89+H89</f>
        <v>54</v>
      </c>
      <c r="J89" s="81">
        <v>8486863561</v>
      </c>
      <c r="K89" s="159" t="s">
        <v>540</v>
      </c>
      <c r="L89" s="54"/>
      <c r="M89" s="54"/>
      <c r="N89" s="54"/>
      <c r="O89" s="54"/>
      <c r="P89" s="128">
        <v>43454</v>
      </c>
      <c r="Q89" s="130" t="s">
        <v>75</v>
      </c>
      <c r="R89" s="55"/>
      <c r="S89" s="55"/>
      <c r="T89" s="55"/>
    </row>
    <row r="90" spans="1:20">
      <c r="A90" s="4">
        <v>86</v>
      </c>
      <c r="B90" s="60" t="s">
        <v>67</v>
      </c>
      <c r="C90" s="130" t="s">
        <v>503</v>
      </c>
      <c r="D90" s="54" t="s">
        <v>29</v>
      </c>
      <c r="E90" s="81">
        <v>18302040912</v>
      </c>
      <c r="F90" s="54"/>
      <c r="G90" s="81">
        <v>41</v>
      </c>
      <c r="H90" s="81">
        <v>40</v>
      </c>
      <c r="I90" s="81">
        <f>G90+H90</f>
        <v>81</v>
      </c>
      <c r="J90" s="81">
        <v>9957533270</v>
      </c>
      <c r="K90" s="159" t="s">
        <v>539</v>
      </c>
      <c r="L90" s="54"/>
      <c r="M90" s="54"/>
      <c r="N90" s="54"/>
      <c r="O90" s="54"/>
      <c r="P90" s="128">
        <v>43454</v>
      </c>
      <c r="Q90" s="130" t="s">
        <v>75</v>
      </c>
      <c r="R90" s="55"/>
      <c r="S90" s="55"/>
      <c r="T90" s="55"/>
    </row>
    <row r="91" spans="1:20">
      <c r="A91" s="4">
        <v>87</v>
      </c>
      <c r="B91" s="64" t="s">
        <v>66</v>
      </c>
      <c r="C91" s="91" t="s">
        <v>650</v>
      </c>
      <c r="D91" s="61" t="s">
        <v>29</v>
      </c>
      <c r="E91" s="103">
        <v>18287050217</v>
      </c>
      <c r="F91" s="61"/>
      <c r="G91" s="190">
        <v>42</v>
      </c>
      <c r="H91" s="190">
        <v>39</v>
      </c>
      <c r="I91" s="106">
        <f>H91+G91</f>
        <v>81</v>
      </c>
      <c r="J91" s="129">
        <v>9854586843</v>
      </c>
      <c r="K91" s="72" t="s">
        <v>651</v>
      </c>
      <c r="L91" s="61"/>
      <c r="M91" s="61"/>
      <c r="N91" s="61"/>
      <c r="O91" s="61"/>
      <c r="P91" s="128">
        <v>43455</v>
      </c>
      <c r="Q91" s="130" t="s">
        <v>76</v>
      </c>
      <c r="R91" s="55"/>
      <c r="S91" s="55"/>
      <c r="T91" s="55"/>
    </row>
    <row r="92" spans="1:20">
      <c r="A92" s="4">
        <v>88</v>
      </c>
      <c r="B92" s="64" t="s">
        <v>66</v>
      </c>
      <c r="C92" s="91" t="s">
        <v>652</v>
      </c>
      <c r="D92" s="61" t="s">
        <v>29</v>
      </c>
      <c r="E92" s="103">
        <v>18287050218</v>
      </c>
      <c r="F92" s="61"/>
      <c r="G92" s="190">
        <v>45</v>
      </c>
      <c r="H92" s="190">
        <v>47</v>
      </c>
      <c r="I92" s="106">
        <f>H92+G92</f>
        <v>92</v>
      </c>
      <c r="J92" s="129">
        <v>9954352741</v>
      </c>
      <c r="K92" s="72" t="s">
        <v>651</v>
      </c>
      <c r="L92" s="61"/>
      <c r="M92" s="61"/>
      <c r="N92" s="61"/>
      <c r="O92" s="61"/>
      <c r="P92" s="128">
        <v>43455</v>
      </c>
      <c r="Q92" s="130" t="s">
        <v>76</v>
      </c>
      <c r="R92" s="55"/>
      <c r="S92" s="55"/>
      <c r="T92" s="55"/>
    </row>
    <row r="93" spans="1:20">
      <c r="A93" s="4">
        <v>89</v>
      </c>
      <c r="B93" s="60" t="s">
        <v>67</v>
      </c>
      <c r="C93" s="130" t="s">
        <v>467</v>
      </c>
      <c r="D93" s="54" t="s">
        <v>29</v>
      </c>
      <c r="E93" s="81">
        <v>18302040720</v>
      </c>
      <c r="F93" s="54"/>
      <c r="G93" s="81">
        <v>40</v>
      </c>
      <c r="H93" s="81">
        <v>47</v>
      </c>
      <c r="I93" s="81">
        <f>G93+H93</f>
        <v>87</v>
      </c>
      <c r="J93" s="81">
        <v>9401232458</v>
      </c>
      <c r="K93" s="159" t="s">
        <v>536</v>
      </c>
      <c r="L93" s="54"/>
      <c r="M93" s="54"/>
      <c r="N93" s="54"/>
      <c r="O93" s="54"/>
      <c r="P93" s="128">
        <v>43456</v>
      </c>
      <c r="Q93" s="130" t="s">
        <v>77</v>
      </c>
      <c r="R93" s="55"/>
      <c r="S93" s="55"/>
      <c r="T93" s="55"/>
    </row>
    <row r="94" spans="1:20">
      <c r="A94" s="113">
        <v>90</v>
      </c>
      <c r="B94" s="60" t="s">
        <v>67</v>
      </c>
      <c r="C94" s="130" t="s">
        <v>468</v>
      </c>
      <c r="D94" s="54" t="s">
        <v>29</v>
      </c>
      <c r="E94" s="81">
        <v>18302040721</v>
      </c>
      <c r="F94" s="54"/>
      <c r="G94" s="81">
        <v>29</v>
      </c>
      <c r="H94" s="81">
        <v>47</v>
      </c>
      <c r="I94" s="81">
        <f>G94+H94</f>
        <v>76</v>
      </c>
      <c r="J94" s="81">
        <v>9957533868</v>
      </c>
      <c r="K94" s="159" t="s">
        <v>536</v>
      </c>
      <c r="L94" s="54"/>
      <c r="M94" s="54"/>
      <c r="N94" s="54"/>
      <c r="O94" s="54"/>
      <c r="P94" s="128">
        <v>43456</v>
      </c>
      <c r="Q94" s="130" t="s">
        <v>77</v>
      </c>
      <c r="R94" s="55"/>
      <c r="S94" s="55"/>
      <c r="T94" s="55"/>
    </row>
    <row r="95" spans="1:20">
      <c r="A95" s="4">
        <v>91</v>
      </c>
      <c r="B95" s="60"/>
      <c r="C95" s="130"/>
      <c r="D95" s="54"/>
      <c r="E95" s="81"/>
      <c r="F95" s="54"/>
      <c r="G95" s="81"/>
      <c r="H95" s="81"/>
      <c r="I95" s="81"/>
      <c r="J95" s="81"/>
      <c r="K95" s="159"/>
      <c r="L95" s="54"/>
      <c r="M95" s="54"/>
      <c r="N95" s="54"/>
      <c r="O95" s="54"/>
      <c r="P95" s="128">
        <v>43457</v>
      </c>
      <c r="Q95" s="130" t="s">
        <v>78</v>
      </c>
      <c r="R95" s="55"/>
      <c r="S95" s="55"/>
      <c r="T95" s="55"/>
    </row>
    <row r="96" spans="1:20">
      <c r="A96" s="4">
        <v>92</v>
      </c>
      <c r="B96" s="60" t="s">
        <v>67</v>
      </c>
      <c r="C96" s="130" t="s">
        <v>559</v>
      </c>
      <c r="D96" s="54" t="s">
        <v>29</v>
      </c>
      <c r="E96" s="81">
        <v>18302040906</v>
      </c>
      <c r="F96" s="54"/>
      <c r="G96" s="81">
        <v>25</v>
      </c>
      <c r="H96" s="81">
        <v>31</v>
      </c>
      <c r="I96" s="81">
        <f t="shared" ref="I96:I97" si="10">G96+H96</f>
        <v>56</v>
      </c>
      <c r="J96" s="81">
        <v>9957702425</v>
      </c>
      <c r="K96" s="159" t="s">
        <v>536</v>
      </c>
      <c r="L96" s="54"/>
      <c r="M96" s="54"/>
      <c r="N96" s="54"/>
      <c r="O96" s="54"/>
      <c r="P96" s="128">
        <v>43458</v>
      </c>
      <c r="Q96" s="130" t="s">
        <v>79</v>
      </c>
      <c r="R96" s="55"/>
      <c r="S96" s="55"/>
      <c r="T96" s="55"/>
    </row>
    <row r="97" spans="1:20">
      <c r="A97" s="4">
        <v>93</v>
      </c>
      <c r="B97" s="60" t="s">
        <v>67</v>
      </c>
      <c r="C97" s="130" t="s">
        <v>560</v>
      </c>
      <c r="D97" s="54" t="s">
        <v>29</v>
      </c>
      <c r="E97" s="81">
        <v>18302040905</v>
      </c>
      <c r="F97" s="54"/>
      <c r="G97" s="81">
        <v>40</v>
      </c>
      <c r="H97" s="81">
        <v>42</v>
      </c>
      <c r="I97" s="81">
        <f t="shared" si="10"/>
        <v>82</v>
      </c>
      <c r="J97" s="81">
        <v>9957592445</v>
      </c>
      <c r="K97" s="159"/>
      <c r="L97" s="54"/>
      <c r="M97" s="54"/>
      <c r="N97" s="54"/>
      <c r="O97" s="54"/>
      <c r="P97" s="128">
        <v>43458</v>
      </c>
      <c r="Q97" s="130" t="s">
        <v>79</v>
      </c>
      <c r="R97" s="55"/>
      <c r="S97" s="55"/>
      <c r="T97" s="55"/>
    </row>
    <row r="98" spans="1:20">
      <c r="A98" s="4">
        <v>94</v>
      </c>
      <c r="B98" s="60"/>
      <c r="C98" s="130"/>
      <c r="D98" s="54"/>
      <c r="E98" s="81"/>
      <c r="F98" s="54"/>
      <c r="G98" s="81"/>
      <c r="H98" s="81"/>
      <c r="I98" s="81"/>
      <c r="J98" s="81"/>
      <c r="K98" s="159"/>
      <c r="L98" s="54"/>
      <c r="M98" s="54"/>
      <c r="N98" s="54"/>
      <c r="O98" s="54"/>
      <c r="P98" s="128">
        <v>43459</v>
      </c>
      <c r="Q98" s="130" t="s">
        <v>73</v>
      </c>
      <c r="R98" s="55"/>
      <c r="S98" s="55"/>
      <c r="T98" s="55"/>
    </row>
    <row r="99" spans="1:20">
      <c r="A99" s="4">
        <v>95</v>
      </c>
      <c r="B99" s="60" t="s">
        <v>67</v>
      </c>
      <c r="C99" s="130" t="s">
        <v>171</v>
      </c>
      <c r="D99" s="54" t="s">
        <v>29</v>
      </c>
      <c r="E99" s="81"/>
      <c r="F99" s="54"/>
      <c r="G99" s="81">
        <v>61</v>
      </c>
      <c r="H99" s="81">
        <v>69</v>
      </c>
      <c r="I99" s="81">
        <v>130</v>
      </c>
      <c r="J99" s="133">
        <v>9859883136</v>
      </c>
      <c r="K99" s="159" t="s">
        <v>542</v>
      </c>
      <c r="L99" s="54"/>
      <c r="M99" s="54"/>
      <c r="N99" s="54"/>
      <c r="O99" s="54"/>
      <c r="P99" s="128">
        <v>43460</v>
      </c>
      <c r="Q99" s="130" t="s">
        <v>74</v>
      </c>
      <c r="R99" s="55"/>
      <c r="S99" s="55"/>
      <c r="T99" s="55"/>
    </row>
    <row r="100" spans="1:20">
      <c r="A100" s="4">
        <v>96</v>
      </c>
      <c r="B100" s="60" t="s">
        <v>67</v>
      </c>
      <c r="C100" s="130" t="s">
        <v>207</v>
      </c>
      <c r="D100" s="54" t="s">
        <v>29</v>
      </c>
      <c r="E100" s="81"/>
      <c r="F100" s="54"/>
      <c r="G100" s="81">
        <v>22</v>
      </c>
      <c r="H100" s="81">
        <v>23</v>
      </c>
      <c r="I100" s="81">
        <v>45</v>
      </c>
      <c r="J100" s="81">
        <v>9435638418</v>
      </c>
      <c r="K100" s="159" t="s">
        <v>541</v>
      </c>
      <c r="L100" s="54"/>
      <c r="M100" s="54"/>
      <c r="N100" s="54"/>
      <c r="O100" s="54"/>
      <c r="P100" s="128">
        <v>43460</v>
      </c>
      <c r="Q100" s="130" t="s">
        <v>74</v>
      </c>
      <c r="R100" s="55"/>
      <c r="S100" s="55"/>
      <c r="T100" s="55"/>
    </row>
    <row r="101" spans="1:20">
      <c r="A101" s="4">
        <v>97</v>
      </c>
      <c r="B101" s="60" t="s">
        <v>67</v>
      </c>
      <c r="C101" s="130" t="s">
        <v>466</v>
      </c>
      <c r="D101" s="54" t="s">
        <v>29</v>
      </c>
      <c r="E101" s="81">
        <v>18302040714</v>
      </c>
      <c r="F101" s="54"/>
      <c r="G101" s="81">
        <v>27</v>
      </c>
      <c r="H101" s="81">
        <v>36</v>
      </c>
      <c r="I101" s="81">
        <f t="shared" ref="I101:I102" si="11">G101+H101</f>
        <v>63</v>
      </c>
      <c r="J101" s="81">
        <v>8796536342</v>
      </c>
      <c r="K101" s="159" t="s">
        <v>536</v>
      </c>
      <c r="L101" s="54"/>
      <c r="M101" s="54"/>
      <c r="N101" s="54"/>
      <c r="O101" s="54"/>
      <c r="P101" s="128">
        <v>43461</v>
      </c>
      <c r="Q101" s="130" t="s">
        <v>75</v>
      </c>
      <c r="R101" s="55"/>
      <c r="S101" s="55"/>
      <c r="T101" s="55"/>
    </row>
    <row r="102" spans="1:20">
      <c r="A102" s="4">
        <v>98</v>
      </c>
      <c r="B102" s="60" t="s">
        <v>67</v>
      </c>
      <c r="C102" s="130" t="s">
        <v>176</v>
      </c>
      <c r="D102" s="54" t="s">
        <v>29</v>
      </c>
      <c r="E102" s="81">
        <v>18302040715</v>
      </c>
      <c r="F102" s="54"/>
      <c r="G102" s="81">
        <v>20</v>
      </c>
      <c r="H102" s="81">
        <v>28</v>
      </c>
      <c r="I102" s="81">
        <f t="shared" si="11"/>
        <v>48</v>
      </c>
      <c r="J102" s="81">
        <v>7896355179</v>
      </c>
      <c r="K102" s="159" t="s">
        <v>536</v>
      </c>
      <c r="L102" s="54"/>
      <c r="M102" s="54"/>
      <c r="N102" s="54"/>
      <c r="O102" s="54"/>
      <c r="P102" s="128">
        <v>43461</v>
      </c>
      <c r="Q102" s="130" t="s">
        <v>75</v>
      </c>
      <c r="R102" s="55"/>
      <c r="S102" s="55"/>
      <c r="T102" s="55"/>
    </row>
    <row r="103" spans="1:20">
      <c r="A103" s="4">
        <v>99</v>
      </c>
      <c r="B103" s="60" t="s">
        <v>67</v>
      </c>
      <c r="C103" s="130" t="s">
        <v>506</v>
      </c>
      <c r="D103" s="54" t="s">
        <v>29</v>
      </c>
      <c r="E103" s="81">
        <v>18302040917</v>
      </c>
      <c r="F103" s="54"/>
      <c r="G103" s="81">
        <v>52</v>
      </c>
      <c r="H103" s="81">
        <v>40</v>
      </c>
      <c r="I103" s="81">
        <f>G103+H103</f>
        <v>92</v>
      </c>
      <c r="J103" s="81">
        <v>9085781085</v>
      </c>
      <c r="K103" s="159"/>
      <c r="L103" s="54"/>
      <c r="M103" s="54"/>
      <c r="N103" s="54"/>
      <c r="O103" s="54"/>
      <c r="P103" s="128">
        <v>43462</v>
      </c>
      <c r="Q103" s="130" t="s">
        <v>76</v>
      </c>
      <c r="R103" s="55"/>
      <c r="S103" s="55"/>
      <c r="T103" s="55"/>
    </row>
    <row r="104" spans="1:20">
      <c r="A104" s="4">
        <v>100</v>
      </c>
      <c r="B104" s="60" t="s">
        <v>67</v>
      </c>
      <c r="C104" s="130" t="s">
        <v>510</v>
      </c>
      <c r="D104" s="54" t="s">
        <v>29</v>
      </c>
      <c r="E104" s="81">
        <v>18302040922</v>
      </c>
      <c r="F104" s="54"/>
      <c r="G104" s="81">
        <v>39</v>
      </c>
      <c r="H104" s="81">
        <v>39</v>
      </c>
      <c r="I104" s="81">
        <f>G104+H104</f>
        <v>78</v>
      </c>
      <c r="J104" s="81">
        <v>9957860752</v>
      </c>
      <c r="K104" s="159" t="s">
        <v>535</v>
      </c>
      <c r="L104" s="54"/>
      <c r="M104" s="54"/>
      <c r="N104" s="54"/>
      <c r="O104" s="54"/>
      <c r="P104" s="128">
        <v>43462</v>
      </c>
      <c r="Q104" s="130" t="s">
        <v>76</v>
      </c>
      <c r="R104" s="55"/>
      <c r="S104" s="55"/>
      <c r="T104" s="55"/>
    </row>
    <row r="105" spans="1:20">
      <c r="A105" s="4">
        <v>101</v>
      </c>
      <c r="B105" s="64" t="s">
        <v>67</v>
      </c>
      <c r="C105" s="101" t="s">
        <v>653</v>
      </c>
      <c r="D105" s="61" t="s">
        <v>29</v>
      </c>
      <c r="E105" s="103">
        <v>18287050203</v>
      </c>
      <c r="F105" s="61"/>
      <c r="G105" s="17">
        <v>80</v>
      </c>
      <c r="H105" s="17">
        <v>60</v>
      </c>
      <c r="I105" s="106">
        <f t="shared" ref="I105:I108" si="12">H105+G105</f>
        <v>140</v>
      </c>
      <c r="J105" s="129">
        <v>9577271707</v>
      </c>
      <c r="K105" s="129" t="s">
        <v>654</v>
      </c>
      <c r="L105" s="61"/>
      <c r="M105" s="61"/>
      <c r="N105" s="61"/>
      <c r="O105" s="61"/>
      <c r="P105" s="128">
        <v>43463</v>
      </c>
      <c r="Q105" s="130" t="s">
        <v>77</v>
      </c>
      <c r="R105" s="55"/>
      <c r="S105" s="55"/>
      <c r="T105" s="55"/>
    </row>
    <row r="106" spans="1:20">
      <c r="A106" s="4">
        <v>102</v>
      </c>
      <c r="B106" s="64"/>
      <c r="C106" s="101"/>
      <c r="D106" s="61"/>
      <c r="E106" s="103"/>
      <c r="F106" s="61"/>
      <c r="G106" s="17"/>
      <c r="H106" s="17"/>
      <c r="I106" s="106"/>
      <c r="J106" s="129"/>
      <c r="K106" s="129"/>
      <c r="L106" s="61"/>
      <c r="M106" s="61"/>
      <c r="N106" s="61"/>
      <c r="O106" s="61"/>
      <c r="P106" s="128">
        <v>43464</v>
      </c>
      <c r="Q106" s="130" t="s">
        <v>78</v>
      </c>
      <c r="R106" s="55"/>
      <c r="S106" s="55"/>
      <c r="T106" s="55"/>
    </row>
    <row r="107" spans="1:20" ht="33">
      <c r="A107" s="4">
        <v>103</v>
      </c>
      <c r="B107" s="64" t="s">
        <v>67</v>
      </c>
      <c r="C107" s="101" t="s">
        <v>655</v>
      </c>
      <c r="D107" s="61" t="s">
        <v>29</v>
      </c>
      <c r="E107" s="103">
        <v>18287050204</v>
      </c>
      <c r="F107" s="61"/>
      <c r="G107" s="17">
        <v>60</v>
      </c>
      <c r="H107" s="17">
        <v>32</v>
      </c>
      <c r="I107" s="106">
        <f t="shared" si="12"/>
        <v>92</v>
      </c>
      <c r="J107" s="129">
        <v>8876474348</v>
      </c>
      <c r="K107" s="129" t="s">
        <v>654</v>
      </c>
      <c r="L107" s="61"/>
      <c r="M107" s="61"/>
      <c r="N107" s="61"/>
      <c r="O107" s="61"/>
      <c r="P107" s="128">
        <v>43465</v>
      </c>
      <c r="Q107" s="130" t="s">
        <v>79</v>
      </c>
      <c r="R107" s="55"/>
      <c r="S107" s="55"/>
      <c r="T107" s="55"/>
    </row>
    <row r="108" spans="1:20">
      <c r="A108" s="4">
        <v>104</v>
      </c>
      <c r="B108" s="64" t="s">
        <v>67</v>
      </c>
      <c r="C108" s="101" t="s">
        <v>656</v>
      </c>
      <c r="D108" s="61" t="s">
        <v>29</v>
      </c>
      <c r="E108" s="103">
        <v>18287050201</v>
      </c>
      <c r="F108" s="61"/>
      <c r="G108" s="17">
        <v>28</v>
      </c>
      <c r="H108" s="17">
        <v>31</v>
      </c>
      <c r="I108" s="106">
        <f t="shared" si="12"/>
        <v>59</v>
      </c>
      <c r="J108" s="129">
        <v>7896993886</v>
      </c>
      <c r="K108" s="129" t="s">
        <v>657</v>
      </c>
      <c r="L108" s="61"/>
      <c r="M108" s="61"/>
      <c r="N108" s="61"/>
      <c r="O108" s="61"/>
      <c r="P108" s="128">
        <v>43465</v>
      </c>
      <c r="Q108" s="130" t="s">
        <v>79</v>
      </c>
      <c r="R108" s="55"/>
      <c r="S108" s="55"/>
      <c r="T108" s="55"/>
    </row>
    <row r="109" spans="1:20">
      <c r="A109" s="4">
        <v>105</v>
      </c>
      <c r="B109" s="64"/>
      <c r="C109" s="101"/>
      <c r="D109" s="61"/>
      <c r="E109" s="103"/>
      <c r="F109" s="61"/>
      <c r="G109" s="17"/>
      <c r="H109" s="17"/>
      <c r="I109" s="106"/>
      <c r="J109" s="129"/>
      <c r="K109" s="129"/>
      <c r="L109" s="61"/>
      <c r="M109" s="61"/>
      <c r="N109" s="61"/>
      <c r="O109" s="61"/>
      <c r="P109" s="128"/>
      <c r="Q109" s="130"/>
      <c r="R109" s="55"/>
      <c r="S109" s="55"/>
      <c r="T109" s="55"/>
    </row>
    <row r="110" spans="1:20">
      <c r="A110" s="4">
        <v>106</v>
      </c>
      <c r="B110" s="64"/>
      <c r="C110" s="101"/>
      <c r="D110" s="61"/>
      <c r="E110" s="103"/>
      <c r="F110" s="61"/>
      <c r="G110" s="17"/>
      <c r="H110" s="17"/>
      <c r="I110" s="106"/>
      <c r="J110" s="129"/>
      <c r="K110" s="129"/>
      <c r="L110" s="61"/>
      <c r="M110" s="61"/>
      <c r="N110" s="61"/>
      <c r="O110" s="61"/>
      <c r="P110" s="128"/>
      <c r="Q110" s="130"/>
      <c r="R110" s="55"/>
      <c r="S110" s="55"/>
      <c r="T110" s="55"/>
    </row>
    <row r="111" spans="1:20">
      <c r="A111" s="4">
        <v>107</v>
      </c>
      <c r="B111" s="64"/>
      <c r="C111" s="101"/>
      <c r="D111" s="61"/>
      <c r="E111" s="103"/>
      <c r="F111" s="61"/>
      <c r="G111" s="17"/>
      <c r="H111" s="17"/>
      <c r="I111" s="106"/>
      <c r="J111" s="129"/>
      <c r="K111" s="129"/>
      <c r="L111" s="61"/>
      <c r="M111" s="61"/>
      <c r="N111" s="61"/>
      <c r="O111" s="61"/>
      <c r="P111" s="96"/>
      <c r="Q111" s="97"/>
      <c r="R111" s="55"/>
      <c r="S111" s="55"/>
      <c r="T111" s="55"/>
    </row>
    <row r="112" spans="1:20">
      <c r="A112" s="4">
        <v>108</v>
      </c>
      <c r="B112" s="60"/>
      <c r="C112" s="130"/>
      <c r="D112" s="54"/>
      <c r="E112" s="81"/>
      <c r="F112" s="54"/>
      <c r="G112" s="81"/>
      <c r="H112" s="81"/>
      <c r="I112" s="81"/>
      <c r="J112" s="81"/>
      <c r="K112" s="159"/>
      <c r="L112" s="54"/>
      <c r="M112" s="54"/>
      <c r="N112" s="54"/>
      <c r="O112" s="54"/>
      <c r="P112" s="128"/>
      <c r="Q112" s="130"/>
      <c r="R112" s="55"/>
      <c r="S112" s="55"/>
      <c r="T112" s="55"/>
    </row>
    <row r="113" spans="1:20">
      <c r="A113" s="4">
        <v>109</v>
      </c>
      <c r="B113" s="60"/>
      <c r="C113" s="130"/>
      <c r="D113" s="54"/>
      <c r="E113" s="81"/>
      <c r="F113" s="54"/>
      <c r="G113" s="81"/>
      <c r="H113" s="81"/>
      <c r="I113" s="81"/>
      <c r="J113" s="81"/>
      <c r="K113" s="159"/>
      <c r="L113" s="54"/>
      <c r="M113" s="54"/>
      <c r="N113" s="54"/>
      <c r="O113" s="54"/>
      <c r="P113" s="128"/>
      <c r="Q113" s="130"/>
      <c r="R113" s="55"/>
      <c r="S113" s="55"/>
      <c r="T113" s="55"/>
    </row>
    <row r="114" spans="1:20">
      <c r="A114" s="4">
        <v>110</v>
      </c>
      <c r="B114" s="60"/>
      <c r="C114" s="101"/>
      <c r="D114" s="54"/>
      <c r="E114" s="103"/>
      <c r="F114" s="54"/>
      <c r="G114" s="129"/>
      <c r="H114" s="129"/>
      <c r="I114" s="78"/>
      <c r="J114" s="129"/>
      <c r="K114" s="78"/>
      <c r="L114" s="54"/>
      <c r="M114" s="54"/>
      <c r="N114" s="54"/>
      <c r="O114" s="54"/>
      <c r="P114" s="163"/>
      <c r="Q114" s="75"/>
      <c r="R114" s="55"/>
      <c r="S114" s="55"/>
      <c r="T114" s="55"/>
    </row>
    <row r="115" spans="1:20">
      <c r="A115" s="4">
        <v>111</v>
      </c>
      <c r="B115" s="60"/>
      <c r="C115" s="101"/>
      <c r="D115" s="54"/>
      <c r="E115" s="103"/>
      <c r="F115" s="54"/>
      <c r="G115" s="129"/>
      <c r="H115" s="129"/>
      <c r="I115" s="78"/>
      <c r="J115" s="129"/>
      <c r="K115" s="78"/>
      <c r="L115" s="54"/>
      <c r="M115" s="54"/>
      <c r="N115" s="54"/>
      <c r="O115" s="54"/>
      <c r="P115" s="163"/>
      <c r="Q115" s="75"/>
      <c r="R115" s="55"/>
      <c r="S115" s="55"/>
      <c r="T115" s="55"/>
    </row>
    <row r="116" spans="1:20">
      <c r="A116" s="4">
        <v>112</v>
      </c>
      <c r="B116" s="60"/>
      <c r="C116" s="101"/>
      <c r="D116" s="54"/>
      <c r="E116" s="103"/>
      <c r="F116" s="54"/>
      <c r="G116" s="129"/>
      <c r="H116" s="129"/>
      <c r="I116" s="78"/>
      <c r="J116" s="129"/>
      <c r="K116" s="78"/>
      <c r="L116" s="54"/>
      <c r="M116" s="54"/>
      <c r="N116" s="54"/>
      <c r="O116" s="54"/>
      <c r="P116" s="163"/>
      <c r="Q116" s="75"/>
      <c r="R116" s="55"/>
      <c r="S116" s="55"/>
      <c r="T116" s="55"/>
    </row>
    <row r="117" spans="1:20">
      <c r="A117" s="4">
        <v>113</v>
      </c>
      <c r="B117" s="60"/>
      <c r="C117" s="101"/>
      <c r="D117" s="54"/>
      <c r="E117" s="103"/>
      <c r="F117" s="54"/>
      <c r="G117" s="129"/>
      <c r="H117" s="129"/>
      <c r="I117" s="78"/>
      <c r="J117" s="129"/>
      <c r="K117" s="78"/>
      <c r="L117" s="54"/>
      <c r="M117" s="54"/>
      <c r="N117" s="54"/>
      <c r="O117" s="54"/>
      <c r="P117" s="163"/>
      <c r="Q117" s="75"/>
      <c r="R117" s="55"/>
      <c r="S117" s="55"/>
      <c r="T117" s="55"/>
    </row>
    <row r="118" spans="1:20">
      <c r="A118" s="4">
        <v>114</v>
      </c>
      <c r="B118" s="60"/>
      <c r="C118" s="101"/>
      <c r="D118" s="54"/>
      <c r="E118" s="103"/>
      <c r="F118" s="54"/>
      <c r="G118" s="129"/>
      <c r="H118" s="129"/>
      <c r="I118" s="78"/>
      <c r="J118" s="129"/>
      <c r="K118" s="78"/>
      <c r="L118" s="54"/>
      <c r="M118" s="54"/>
      <c r="N118" s="54"/>
      <c r="O118" s="54"/>
      <c r="P118" s="163"/>
      <c r="Q118" s="75"/>
      <c r="R118" s="55"/>
      <c r="S118" s="55"/>
      <c r="T118" s="55"/>
    </row>
    <row r="119" spans="1:20">
      <c r="A119" s="4">
        <v>115</v>
      </c>
      <c r="B119" s="60"/>
      <c r="C119" s="101"/>
      <c r="D119" s="54"/>
      <c r="E119" s="103"/>
      <c r="F119" s="54"/>
      <c r="G119" s="129"/>
      <c r="H119" s="129"/>
      <c r="I119" s="78"/>
      <c r="J119" s="129"/>
      <c r="K119" s="78"/>
      <c r="L119" s="54"/>
      <c r="M119" s="54"/>
      <c r="N119" s="54"/>
      <c r="O119" s="54"/>
      <c r="P119" s="163"/>
      <c r="Q119" s="75"/>
      <c r="R119" s="55"/>
      <c r="S119" s="55"/>
      <c r="T119" s="55"/>
    </row>
    <row r="120" spans="1:20">
      <c r="A120" s="4">
        <v>116</v>
      </c>
      <c r="B120" s="60"/>
      <c r="C120" s="101"/>
      <c r="D120" s="54"/>
      <c r="E120" s="103"/>
      <c r="F120" s="54"/>
      <c r="G120" s="129"/>
      <c r="H120" s="129"/>
      <c r="I120" s="78"/>
      <c r="J120" s="129"/>
      <c r="K120" s="78"/>
      <c r="L120" s="54"/>
      <c r="M120" s="54"/>
      <c r="N120" s="54"/>
      <c r="O120" s="54"/>
      <c r="P120" s="163"/>
      <c r="Q120" s="75"/>
      <c r="R120" s="55"/>
      <c r="S120" s="55"/>
      <c r="T120" s="55"/>
    </row>
    <row r="121" spans="1:20">
      <c r="A121" s="4">
        <v>117</v>
      </c>
      <c r="B121" s="60"/>
      <c r="C121" s="101"/>
      <c r="D121" s="54"/>
      <c r="E121" s="103"/>
      <c r="F121" s="54"/>
      <c r="G121" s="129"/>
      <c r="H121" s="129"/>
      <c r="I121" s="78"/>
      <c r="J121" s="129"/>
      <c r="K121" s="78"/>
      <c r="L121" s="54"/>
      <c r="M121" s="54"/>
      <c r="N121" s="54"/>
      <c r="O121" s="54"/>
      <c r="P121" s="163"/>
      <c r="Q121" s="75"/>
      <c r="R121" s="55"/>
      <c r="S121" s="55"/>
      <c r="T121" s="55"/>
    </row>
    <row r="122" spans="1:20">
      <c r="A122" s="4">
        <v>118</v>
      </c>
      <c r="B122" s="60"/>
      <c r="C122" s="101"/>
      <c r="D122" s="54"/>
      <c r="E122" s="103"/>
      <c r="F122" s="54"/>
      <c r="G122" s="129"/>
      <c r="H122" s="129"/>
      <c r="I122" s="78"/>
      <c r="J122" s="129"/>
      <c r="K122" s="78"/>
      <c r="L122" s="54"/>
      <c r="M122" s="54"/>
      <c r="N122" s="54"/>
      <c r="O122" s="54"/>
      <c r="P122" s="163"/>
      <c r="Q122" s="75"/>
      <c r="R122" s="55"/>
      <c r="S122" s="55"/>
      <c r="T122" s="55"/>
    </row>
    <row r="123" spans="1:20">
      <c r="A123" s="4">
        <v>119</v>
      </c>
      <c r="B123" s="60"/>
      <c r="C123" s="101"/>
      <c r="D123" s="54"/>
      <c r="E123" s="103"/>
      <c r="F123" s="54"/>
      <c r="G123" s="129"/>
      <c r="H123" s="129"/>
      <c r="I123" s="78"/>
      <c r="J123" s="129"/>
      <c r="K123" s="78"/>
      <c r="L123" s="54"/>
      <c r="M123" s="54"/>
      <c r="N123" s="54"/>
      <c r="O123" s="54"/>
      <c r="P123" s="163"/>
      <c r="Q123" s="75"/>
      <c r="R123" s="55"/>
      <c r="S123" s="55"/>
      <c r="T123" s="55"/>
    </row>
    <row r="124" spans="1:20">
      <c r="A124" s="4">
        <v>120</v>
      </c>
      <c r="B124" s="60"/>
      <c r="C124" s="101"/>
      <c r="D124" s="54"/>
      <c r="E124" s="103"/>
      <c r="F124" s="54"/>
      <c r="G124" s="129"/>
      <c r="H124" s="129"/>
      <c r="I124" s="78"/>
      <c r="J124" s="129"/>
      <c r="K124" s="78"/>
      <c r="L124" s="54"/>
      <c r="M124" s="54"/>
      <c r="N124" s="54"/>
      <c r="O124" s="54"/>
      <c r="P124" s="163"/>
      <c r="Q124" s="75"/>
      <c r="R124" s="55"/>
      <c r="S124" s="55"/>
      <c r="T124" s="55"/>
    </row>
    <row r="125" spans="1:20">
      <c r="A125" s="4">
        <v>121</v>
      </c>
      <c r="B125" s="60"/>
      <c r="C125" s="101"/>
      <c r="D125" s="54"/>
      <c r="E125" s="103"/>
      <c r="F125" s="54"/>
      <c r="G125" s="129"/>
      <c r="H125" s="129"/>
      <c r="I125" s="78"/>
      <c r="J125" s="129"/>
      <c r="K125" s="78"/>
      <c r="L125" s="54"/>
      <c r="M125" s="54"/>
      <c r="N125" s="54"/>
      <c r="O125" s="54"/>
      <c r="P125" s="163"/>
      <c r="Q125" s="75"/>
      <c r="R125" s="55"/>
      <c r="S125" s="55"/>
      <c r="T125" s="55"/>
    </row>
    <row r="126" spans="1:20">
      <c r="A126" s="4">
        <v>122</v>
      </c>
      <c r="B126" s="60"/>
      <c r="C126" s="101"/>
      <c r="D126" s="54"/>
      <c r="E126" s="103"/>
      <c r="F126" s="54"/>
      <c r="G126" s="129"/>
      <c r="H126" s="129"/>
      <c r="I126" s="78"/>
      <c r="J126" s="129"/>
      <c r="K126" s="78"/>
      <c r="L126" s="54"/>
      <c r="M126" s="54"/>
      <c r="N126" s="54"/>
      <c r="O126" s="54"/>
      <c r="P126" s="163"/>
      <c r="Q126" s="75"/>
      <c r="R126" s="55"/>
      <c r="S126" s="55"/>
      <c r="T126" s="55"/>
    </row>
    <row r="127" spans="1:20">
      <c r="A127" s="4">
        <v>123</v>
      </c>
      <c r="B127" s="60"/>
      <c r="C127" s="101"/>
      <c r="D127" s="54"/>
      <c r="E127" s="103"/>
      <c r="F127" s="54"/>
      <c r="G127" s="129"/>
      <c r="H127" s="129"/>
      <c r="I127" s="78"/>
      <c r="J127" s="129"/>
      <c r="K127" s="78"/>
      <c r="L127" s="54"/>
      <c r="M127" s="54"/>
      <c r="N127" s="54"/>
      <c r="O127" s="54"/>
      <c r="P127" s="163"/>
      <c r="Q127" s="75"/>
      <c r="R127" s="55"/>
      <c r="S127" s="55"/>
      <c r="T127" s="55"/>
    </row>
    <row r="128" spans="1:20">
      <c r="A128" s="4">
        <v>124</v>
      </c>
      <c r="B128" s="60"/>
      <c r="C128" s="101"/>
      <c r="D128" s="54"/>
      <c r="E128" s="103"/>
      <c r="F128" s="54"/>
      <c r="G128" s="129"/>
      <c r="H128" s="129"/>
      <c r="I128" s="78"/>
      <c r="J128" s="129"/>
      <c r="K128" s="78"/>
      <c r="L128" s="54"/>
      <c r="M128" s="54"/>
      <c r="N128" s="54"/>
      <c r="O128" s="54"/>
      <c r="P128" s="163"/>
      <c r="Q128" s="75"/>
      <c r="R128" s="55"/>
      <c r="S128" s="55"/>
      <c r="T128" s="55"/>
    </row>
    <row r="129" spans="1:20">
      <c r="A129" s="4">
        <v>125</v>
      </c>
      <c r="B129" s="60"/>
      <c r="C129" s="101"/>
      <c r="D129" s="54"/>
      <c r="E129" s="103"/>
      <c r="F129" s="54"/>
      <c r="G129" s="129"/>
      <c r="H129" s="129"/>
      <c r="I129" s="162"/>
      <c r="J129" s="129"/>
      <c r="K129" s="78"/>
      <c r="L129" s="54"/>
      <c r="M129" s="54"/>
      <c r="N129" s="54"/>
      <c r="O129" s="54"/>
      <c r="P129" s="163"/>
      <c r="Q129" s="75"/>
      <c r="R129" s="55"/>
      <c r="S129" s="55"/>
      <c r="T129" s="55"/>
    </row>
    <row r="130" spans="1:20">
      <c r="A130" s="4">
        <v>126</v>
      </c>
      <c r="B130" s="60"/>
      <c r="C130" s="101"/>
      <c r="D130" s="54"/>
      <c r="E130" s="103"/>
      <c r="F130" s="54"/>
      <c r="G130" s="78"/>
      <c r="H130" s="78"/>
      <c r="I130" s="162"/>
      <c r="J130" s="129"/>
      <c r="K130" s="78"/>
      <c r="L130" s="54"/>
      <c r="M130" s="54"/>
      <c r="N130" s="54"/>
      <c r="O130" s="54"/>
      <c r="P130" s="163"/>
      <c r="Q130" s="75"/>
      <c r="R130" s="55"/>
      <c r="S130" s="55"/>
      <c r="T130" s="55"/>
    </row>
    <row r="131" spans="1:20">
      <c r="A131" s="4">
        <v>127</v>
      </c>
      <c r="B131" s="60"/>
      <c r="C131" s="101"/>
      <c r="D131" s="54"/>
      <c r="E131" s="103"/>
      <c r="F131" s="54"/>
      <c r="G131" s="129"/>
      <c r="H131" s="129"/>
      <c r="I131" s="78"/>
      <c r="J131" s="129"/>
      <c r="K131" s="78"/>
      <c r="L131" s="54"/>
      <c r="M131" s="54"/>
      <c r="N131" s="54"/>
      <c r="O131" s="54"/>
      <c r="P131" s="163"/>
      <c r="Q131" s="75"/>
      <c r="R131" s="55"/>
      <c r="S131" s="55"/>
      <c r="T131" s="55"/>
    </row>
    <row r="132" spans="1:20">
      <c r="A132" s="4">
        <v>128</v>
      </c>
      <c r="B132" s="60"/>
      <c r="C132" s="101"/>
      <c r="D132" s="54"/>
      <c r="E132" s="103"/>
      <c r="F132" s="54"/>
      <c r="G132" s="78"/>
      <c r="H132" s="78"/>
      <c r="I132" s="162"/>
      <c r="J132" s="129"/>
      <c r="K132" s="129"/>
      <c r="L132" s="54"/>
      <c r="M132" s="54"/>
      <c r="N132" s="54"/>
      <c r="O132" s="54"/>
      <c r="P132" s="163"/>
      <c r="Q132" s="75"/>
      <c r="R132" s="55"/>
      <c r="S132" s="55"/>
      <c r="T132" s="55"/>
    </row>
    <row r="133" spans="1:20">
      <c r="A133" s="4">
        <v>129</v>
      </c>
      <c r="B133" s="60"/>
      <c r="C133" s="101"/>
      <c r="D133" s="54"/>
      <c r="E133" s="103"/>
      <c r="F133" s="54"/>
      <c r="G133" s="78"/>
      <c r="H133" s="78"/>
      <c r="I133" s="162"/>
      <c r="J133" s="129"/>
      <c r="K133" s="129"/>
      <c r="L133" s="54"/>
      <c r="M133" s="54"/>
      <c r="N133" s="54"/>
      <c r="O133" s="54"/>
      <c r="P133" s="163"/>
      <c r="Q133" s="75"/>
      <c r="R133" s="55"/>
      <c r="S133" s="55"/>
      <c r="T133" s="55"/>
    </row>
    <row r="134" spans="1:20">
      <c r="A134" s="4">
        <v>130</v>
      </c>
      <c r="B134" s="60"/>
      <c r="C134" s="101"/>
      <c r="D134" s="54"/>
      <c r="E134" s="103"/>
      <c r="F134" s="54"/>
      <c r="G134" s="78"/>
      <c r="H134" s="78"/>
      <c r="I134" s="162"/>
      <c r="J134" s="129"/>
      <c r="K134" s="78"/>
      <c r="L134" s="54"/>
      <c r="M134" s="54"/>
      <c r="N134" s="54"/>
      <c r="O134" s="54"/>
      <c r="P134" s="163"/>
      <c r="Q134" s="75"/>
      <c r="R134" s="55"/>
      <c r="S134" s="55"/>
      <c r="T134" s="55"/>
    </row>
    <row r="135" spans="1:20">
      <c r="A135" s="4">
        <v>131</v>
      </c>
      <c r="B135" s="60"/>
      <c r="C135" s="101"/>
      <c r="D135" s="54"/>
      <c r="E135" s="103"/>
      <c r="F135" s="54"/>
      <c r="G135" s="78"/>
      <c r="H135" s="78"/>
      <c r="I135" s="162"/>
      <c r="J135" s="129"/>
      <c r="K135" s="78"/>
      <c r="L135" s="54"/>
      <c r="M135" s="54"/>
      <c r="N135" s="54"/>
      <c r="O135" s="54"/>
      <c r="P135" s="163"/>
      <c r="Q135" s="75"/>
      <c r="R135" s="55"/>
      <c r="S135" s="55"/>
      <c r="T135" s="55"/>
    </row>
    <row r="136" spans="1:20">
      <c r="A136" s="4">
        <v>132</v>
      </c>
      <c r="B136" s="60"/>
      <c r="C136" s="112"/>
      <c r="D136" s="54"/>
      <c r="E136" s="103"/>
      <c r="F136" s="54"/>
      <c r="G136" s="78"/>
      <c r="H136" s="78"/>
      <c r="I136" s="78"/>
      <c r="J136" s="78"/>
      <c r="K136" s="78"/>
      <c r="L136" s="54"/>
      <c r="M136" s="54"/>
      <c r="N136" s="54"/>
      <c r="O136" s="54"/>
      <c r="P136" s="163"/>
      <c r="Q136" s="75"/>
      <c r="R136" s="55"/>
      <c r="S136" s="55"/>
      <c r="T136" s="55"/>
    </row>
    <row r="137" spans="1:20">
      <c r="A137" s="4">
        <v>133</v>
      </c>
      <c r="B137" s="60"/>
      <c r="C137" s="101"/>
      <c r="D137" s="54"/>
      <c r="E137" s="103"/>
      <c r="F137" s="54"/>
      <c r="G137" s="78"/>
      <c r="H137" s="78"/>
      <c r="I137" s="162"/>
      <c r="J137" s="129"/>
      <c r="K137" s="78"/>
      <c r="L137" s="54"/>
      <c r="M137" s="54"/>
      <c r="N137" s="54"/>
      <c r="O137" s="54"/>
      <c r="P137" s="163"/>
      <c r="Q137" s="75"/>
      <c r="R137" s="55"/>
      <c r="S137" s="55"/>
      <c r="T137" s="55"/>
    </row>
    <row r="138" spans="1:20">
      <c r="A138" s="4">
        <v>134</v>
      </c>
      <c r="B138" s="60"/>
      <c r="C138" s="101"/>
      <c r="D138" s="54"/>
      <c r="E138" s="103"/>
      <c r="F138" s="54"/>
      <c r="G138" s="78"/>
      <c r="H138" s="78"/>
      <c r="I138" s="162"/>
      <c r="J138" s="129"/>
      <c r="K138" s="78"/>
      <c r="L138" s="54"/>
      <c r="M138" s="54"/>
      <c r="N138" s="54"/>
      <c r="O138" s="54"/>
      <c r="P138" s="163"/>
      <c r="Q138" s="75"/>
      <c r="R138" s="55"/>
      <c r="S138" s="55"/>
      <c r="T138" s="55"/>
    </row>
    <row r="139" spans="1:20">
      <c r="A139" s="4">
        <v>135</v>
      </c>
      <c r="B139" s="60"/>
      <c r="C139" s="101"/>
      <c r="D139" s="54"/>
      <c r="E139" s="103"/>
      <c r="F139" s="54"/>
      <c r="G139" s="78"/>
      <c r="H139" s="78"/>
      <c r="I139" s="162"/>
      <c r="J139" s="129"/>
      <c r="K139" s="129"/>
      <c r="L139" s="54"/>
      <c r="M139" s="54"/>
      <c r="N139" s="54"/>
      <c r="O139" s="54"/>
      <c r="P139" s="163"/>
      <c r="Q139" s="75"/>
      <c r="R139" s="55"/>
      <c r="S139" s="55"/>
      <c r="T139" s="55"/>
    </row>
    <row r="140" spans="1:20">
      <c r="A140" s="4">
        <v>136</v>
      </c>
      <c r="B140" s="60"/>
      <c r="C140" s="101"/>
      <c r="D140" s="54"/>
      <c r="E140" s="103"/>
      <c r="F140" s="54"/>
      <c r="G140" s="78"/>
      <c r="H140" s="78"/>
      <c r="I140" s="162"/>
      <c r="J140" s="129"/>
      <c r="K140" s="129"/>
      <c r="L140" s="54"/>
      <c r="M140" s="54"/>
      <c r="N140" s="54"/>
      <c r="O140" s="54"/>
      <c r="P140" s="163"/>
      <c r="Q140" s="75"/>
      <c r="R140" s="55"/>
      <c r="S140" s="55"/>
      <c r="T140" s="55"/>
    </row>
    <row r="141" spans="1:20">
      <c r="A141" s="4">
        <v>137</v>
      </c>
      <c r="B141" s="60"/>
      <c r="C141" s="101"/>
      <c r="D141" s="55"/>
      <c r="E141" s="103"/>
      <c r="F141" s="55"/>
      <c r="G141" s="78"/>
      <c r="H141" s="78"/>
      <c r="I141" s="162"/>
      <c r="J141" s="129"/>
      <c r="K141" s="129"/>
      <c r="L141" s="55"/>
      <c r="M141" s="55"/>
      <c r="N141" s="55"/>
      <c r="O141" s="55"/>
      <c r="P141" s="163"/>
      <c r="Q141" s="75"/>
      <c r="R141" s="55"/>
      <c r="S141" s="55"/>
      <c r="T141" s="55"/>
    </row>
    <row r="142" spans="1:20">
      <c r="A142" s="4">
        <v>138</v>
      </c>
      <c r="B142" s="60"/>
      <c r="C142" s="101"/>
      <c r="D142" s="55"/>
      <c r="E142" s="103"/>
      <c r="F142" s="55"/>
      <c r="G142" s="78"/>
      <c r="H142" s="78"/>
      <c r="I142" s="162"/>
      <c r="J142" s="129"/>
      <c r="K142" s="129"/>
      <c r="L142" s="55"/>
      <c r="M142" s="55"/>
      <c r="N142" s="55"/>
      <c r="O142" s="55"/>
      <c r="P142" s="163"/>
      <c r="Q142" s="75"/>
      <c r="R142" s="55"/>
      <c r="S142" s="55"/>
      <c r="T142" s="55"/>
    </row>
    <row r="143" spans="1:20">
      <c r="A143" s="4">
        <v>139</v>
      </c>
      <c r="B143" s="60"/>
      <c r="C143" s="101"/>
      <c r="D143" s="55"/>
      <c r="E143" s="103"/>
      <c r="F143" s="55"/>
      <c r="G143" s="78"/>
      <c r="H143" s="78"/>
      <c r="I143" s="162"/>
      <c r="J143" s="129"/>
      <c r="K143" s="129"/>
      <c r="L143" s="55"/>
      <c r="M143" s="55"/>
      <c r="N143" s="55"/>
      <c r="O143" s="55"/>
      <c r="P143" s="163"/>
      <c r="Q143" s="75"/>
      <c r="R143" s="55"/>
      <c r="S143" s="55"/>
      <c r="T143" s="55"/>
    </row>
    <row r="144" spans="1:20">
      <c r="A144" s="4">
        <v>140</v>
      </c>
      <c r="B144" s="60"/>
      <c r="C144" s="101"/>
      <c r="D144" s="55"/>
      <c r="E144" s="103"/>
      <c r="F144" s="55"/>
      <c r="G144" s="78"/>
      <c r="H144" s="78"/>
      <c r="I144" s="162"/>
      <c r="J144" s="129"/>
      <c r="K144" s="129"/>
      <c r="L144" s="55"/>
      <c r="M144" s="55"/>
      <c r="N144" s="55"/>
      <c r="O144" s="55"/>
      <c r="P144" s="163"/>
      <c r="Q144" s="75"/>
      <c r="R144" s="55"/>
      <c r="S144" s="55"/>
      <c r="T144" s="55"/>
    </row>
    <row r="145" spans="1:20">
      <c r="A145" s="4">
        <v>141</v>
      </c>
      <c r="B145" s="60"/>
      <c r="C145" s="101"/>
      <c r="D145" s="55"/>
      <c r="E145" s="103"/>
      <c r="F145" s="55"/>
      <c r="G145" s="78"/>
      <c r="H145" s="78"/>
      <c r="I145" s="162"/>
      <c r="J145" s="129"/>
      <c r="K145" s="78"/>
      <c r="L145" s="55"/>
      <c r="M145" s="55"/>
      <c r="N145" s="55"/>
      <c r="O145" s="55"/>
      <c r="P145" s="163"/>
      <c r="Q145" s="75"/>
      <c r="R145" s="55"/>
      <c r="S145" s="55"/>
      <c r="T145" s="55"/>
    </row>
    <row r="146" spans="1:20">
      <c r="A146" s="4">
        <v>142</v>
      </c>
      <c r="B146" s="60"/>
      <c r="C146" s="101"/>
      <c r="D146" s="55"/>
      <c r="E146" s="103"/>
      <c r="F146" s="55"/>
      <c r="G146" s="78"/>
      <c r="H146" s="78"/>
      <c r="I146" s="162"/>
      <c r="J146" s="129"/>
      <c r="K146" s="78"/>
      <c r="L146" s="55"/>
      <c r="M146" s="55"/>
      <c r="N146" s="55"/>
      <c r="O146" s="55"/>
      <c r="P146" s="163"/>
      <c r="Q146" s="75"/>
      <c r="R146" s="55"/>
      <c r="S146" s="55"/>
      <c r="T146" s="55"/>
    </row>
    <row r="147" spans="1:20">
      <c r="A147" s="4">
        <v>143</v>
      </c>
      <c r="B147" s="60"/>
      <c r="C147" s="101"/>
      <c r="D147" s="55"/>
      <c r="E147" s="103"/>
      <c r="F147" s="55"/>
      <c r="G147" s="78"/>
      <c r="H147" s="78"/>
      <c r="I147" s="162"/>
      <c r="J147" s="129"/>
      <c r="K147" s="78"/>
      <c r="L147" s="55"/>
      <c r="M147" s="55"/>
      <c r="N147" s="55"/>
      <c r="O147" s="55"/>
      <c r="P147" s="163"/>
      <c r="Q147" s="75"/>
      <c r="R147" s="55"/>
      <c r="S147" s="55"/>
      <c r="T147" s="55"/>
    </row>
    <row r="148" spans="1:20">
      <c r="A148" s="4">
        <v>144</v>
      </c>
      <c r="B148" s="60"/>
      <c r="C148" s="101"/>
      <c r="D148" s="55"/>
      <c r="E148" s="103"/>
      <c r="F148" s="55"/>
      <c r="G148" s="78"/>
      <c r="H148" s="78"/>
      <c r="I148" s="162"/>
      <c r="J148" s="129"/>
      <c r="K148" s="78"/>
      <c r="L148" s="55"/>
      <c r="M148" s="55"/>
      <c r="N148" s="55"/>
      <c r="O148" s="55"/>
      <c r="P148" s="163"/>
      <c r="Q148" s="75"/>
      <c r="R148" s="55"/>
      <c r="S148" s="55"/>
      <c r="T148" s="55"/>
    </row>
    <row r="149" spans="1:20">
      <c r="A149" s="4">
        <v>145</v>
      </c>
      <c r="B149" s="20"/>
      <c r="C149" s="55"/>
      <c r="D149" s="55"/>
      <c r="E149" s="56"/>
      <c r="F149" s="55"/>
      <c r="G149" s="56"/>
      <c r="H149" s="56"/>
      <c r="I149" s="20"/>
      <c r="J149" s="55"/>
      <c r="K149" s="55"/>
      <c r="L149" s="55"/>
      <c r="M149" s="55"/>
      <c r="N149" s="55"/>
      <c r="O149" s="55"/>
      <c r="P149" s="105"/>
      <c r="Q149" s="55"/>
      <c r="R149" s="55"/>
      <c r="S149" s="55"/>
      <c r="T149" s="55"/>
    </row>
    <row r="150" spans="1:20">
      <c r="A150" s="4">
        <v>146</v>
      </c>
      <c r="B150" s="20"/>
      <c r="C150" s="55"/>
      <c r="D150" s="55"/>
      <c r="E150" s="56"/>
      <c r="F150" s="55"/>
      <c r="G150" s="56"/>
      <c r="H150" s="56"/>
      <c r="I150" s="20"/>
      <c r="J150" s="55"/>
      <c r="K150" s="55"/>
      <c r="L150" s="55"/>
      <c r="M150" s="55"/>
      <c r="N150" s="55"/>
      <c r="O150" s="55"/>
      <c r="P150" s="105"/>
      <c r="Q150" s="55"/>
      <c r="R150" s="55"/>
      <c r="S150" s="55"/>
      <c r="T150" s="55"/>
    </row>
    <row r="151" spans="1:20">
      <c r="A151" s="4">
        <v>147</v>
      </c>
      <c r="B151" s="20"/>
      <c r="C151" s="55"/>
      <c r="D151" s="55"/>
      <c r="E151" s="56"/>
      <c r="F151" s="55"/>
      <c r="G151" s="56"/>
      <c r="H151" s="56"/>
      <c r="I151" s="20"/>
      <c r="J151" s="55"/>
      <c r="K151" s="55"/>
      <c r="L151" s="55"/>
      <c r="M151" s="55"/>
      <c r="N151" s="55"/>
      <c r="O151" s="55"/>
      <c r="P151" s="105"/>
      <c r="Q151" s="55"/>
      <c r="R151" s="55"/>
      <c r="S151" s="55"/>
      <c r="T151" s="55"/>
    </row>
    <row r="152" spans="1:20">
      <c r="A152" s="4">
        <v>148</v>
      </c>
      <c r="B152" s="20"/>
      <c r="C152" s="55"/>
      <c r="D152" s="55"/>
      <c r="E152" s="56"/>
      <c r="F152" s="55"/>
      <c r="G152" s="56"/>
      <c r="H152" s="56"/>
      <c r="I152" s="20"/>
      <c r="J152" s="55"/>
      <c r="K152" s="55"/>
      <c r="L152" s="55"/>
      <c r="M152" s="55"/>
      <c r="N152" s="55"/>
      <c r="O152" s="55"/>
      <c r="P152" s="105"/>
      <c r="Q152" s="55"/>
      <c r="R152" s="55"/>
      <c r="S152" s="55"/>
      <c r="T152" s="55"/>
    </row>
    <row r="153" spans="1:20">
      <c r="A153" s="4">
        <v>149</v>
      </c>
      <c r="B153" s="20"/>
      <c r="C153" s="55"/>
      <c r="D153" s="55"/>
      <c r="E153" s="56"/>
      <c r="F153" s="55"/>
      <c r="G153" s="56"/>
      <c r="H153" s="56"/>
      <c r="I153" s="20"/>
      <c r="J153" s="55"/>
      <c r="K153" s="55"/>
      <c r="L153" s="55"/>
      <c r="M153" s="55"/>
      <c r="N153" s="55"/>
      <c r="O153" s="55"/>
      <c r="P153" s="105"/>
      <c r="Q153" s="55"/>
      <c r="R153" s="55"/>
      <c r="S153" s="55"/>
      <c r="T153" s="55"/>
    </row>
    <row r="154" spans="1:20">
      <c r="A154" s="4">
        <v>150</v>
      </c>
      <c r="B154" s="20"/>
      <c r="C154" s="55"/>
      <c r="D154" s="55"/>
      <c r="E154" s="56"/>
      <c r="F154" s="55"/>
      <c r="G154" s="56"/>
      <c r="H154" s="56"/>
      <c r="I154" s="20"/>
      <c r="J154" s="55"/>
      <c r="K154" s="55"/>
      <c r="L154" s="55"/>
      <c r="M154" s="55"/>
      <c r="N154" s="55"/>
      <c r="O154" s="55"/>
      <c r="P154" s="105"/>
      <c r="Q154" s="55"/>
      <c r="R154" s="55"/>
      <c r="S154" s="55"/>
      <c r="T154" s="55"/>
    </row>
    <row r="155" spans="1:20">
      <c r="A155" s="4">
        <v>151</v>
      </c>
      <c r="B155" s="20"/>
      <c r="C155" s="55"/>
      <c r="D155" s="55"/>
      <c r="E155" s="56"/>
      <c r="F155" s="55"/>
      <c r="G155" s="56"/>
      <c r="H155" s="56"/>
      <c r="I155" s="20"/>
      <c r="J155" s="55"/>
      <c r="K155" s="55"/>
      <c r="L155" s="55"/>
      <c r="M155" s="55"/>
      <c r="N155" s="55"/>
      <c r="O155" s="55"/>
      <c r="P155" s="105"/>
      <c r="Q155" s="55"/>
      <c r="R155" s="55"/>
      <c r="S155" s="55"/>
      <c r="T155" s="55"/>
    </row>
    <row r="156" spans="1:20">
      <c r="A156" s="4">
        <v>152</v>
      </c>
      <c r="B156" s="20"/>
      <c r="C156" s="55"/>
      <c r="D156" s="55"/>
      <c r="E156" s="56"/>
      <c r="F156" s="55"/>
      <c r="G156" s="56"/>
      <c r="H156" s="56"/>
      <c r="I156" s="20"/>
      <c r="J156" s="55"/>
      <c r="K156" s="55"/>
      <c r="L156" s="55"/>
      <c r="M156" s="55"/>
      <c r="N156" s="55"/>
      <c r="O156" s="55"/>
      <c r="P156" s="105"/>
      <c r="Q156" s="55"/>
      <c r="R156" s="55"/>
      <c r="S156" s="55"/>
      <c r="T156" s="55"/>
    </row>
    <row r="157" spans="1:20">
      <c r="A157" s="4">
        <v>153</v>
      </c>
      <c r="B157" s="20"/>
      <c r="C157" s="55"/>
      <c r="D157" s="55"/>
      <c r="E157" s="56"/>
      <c r="F157" s="55"/>
      <c r="G157" s="56"/>
      <c r="H157" s="56"/>
      <c r="I157" s="20"/>
      <c r="J157" s="55"/>
      <c r="K157" s="55"/>
      <c r="L157" s="55"/>
      <c r="M157" s="55"/>
      <c r="N157" s="55"/>
      <c r="O157" s="55"/>
      <c r="P157" s="105"/>
      <c r="Q157" s="55"/>
      <c r="R157" s="55"/>
      <c r="S157" s="55"/>
      <c r="T157" s="55"/>
    </row>
    <row r="158" spans="1:20">
      <c r="A158" s="4">
        <v>154</v>
      </c>
      <c r="B158" s="20"/>
      <c r="C158" s="55"/>
      <c r="D158" s="55"/>
      <c r="E158" s="56"/>
      <c r="F158" s="55"/>
      <c r="G158" s="56"/>
      <c r="H158" s="56"/>
      <c r="I158" s="20"/>
      <c r="J158" s="55"/>
      <c r="K158" s="55"/>
      <c r="L158" s="55"/>
      <c r="M158" s="55"/>
      <c r="N158" s="55"/>
      <c r="O158" s="55"/>
      <c r="P158" s="105"/>
      <c r="Q158" s="55"/>
      <c r="R158" s="55"/>
      <c r="S158" s="55"/>
      <c r="T158" s="55"/>
    </row>
    <row r="159" spans="1:20">
      <c r="A159" s="4">
        <v>155</v>
      </c>
      <c r="B159" s="20"/>
      <c r="C159" s="55"/>
      <c r="D159" s="55"/>
      <c r="E159" s="56"/>
      <c r="F159" s="55"/>
      <c r="G159" s="56"/>
      <c r="H159" s="56"/>
      <c r="I159" s="20"/>
      <c r="J159" s="55"/>
      <c r="K159" s="55"/>
      <c r="L159" s="55"/>
      <c r="M159" s="55"/>
      <c r="N159" s="55"/>
      <c r="O159" s="55"/>
      <c r="P159" s="105"/>
      <c r="Q159" s="55"/>
      <c r="R159" s="55"/>
      <c r="S159" s="55"/>
      <c r="T159" s="55"/>
    </row>
    <row r="160" spans="1:20">
      <c r="A160" s="4">
        <v>156</v>
      </c>
      <c r="B160" s="20"/>
      <c r="C160" s="55"/>
      <c r="D160" s="55"/>
      <c r="E160" s="56"/>
      <c r="F160" s="55"/>
      <c r="G160" s="56"/>
      <c r="H160" s="56"/>
      <c r="I160" s="20"/>
      <c r="J160" s="55"/>
      <c r="K160" s="55"/>
      <c r="L160" s="55"/>
      <c r="M160" s="55"/>
      <c r="N160" s="55"/>
      <c r="O160" s="55"/>
      <c r="P160" s="105"/>
      <c r="Q160" s="55"/>
      <c r="R160" s="55"/>
      <c r="S160" s="55"/>
      <c r="T160" s="55"/>
    </row>
    <row r="161" spans="1:20">
      <c r="A161" s="4">
        <v>157</v>
      </c>
      <c r="B161" s="20"/>
      <c r="C161" s="55"/>
      <c r="D161" s="55"/>
      <c r="E161" s="56"/>
      <c r="F161" s="55"/>
      <c r="G161" s="56"/>
      <c r="H161" s="56"/>
      <c r="I161" s="20"/>
      <c r="J161" s="55"/>
      <c r="K161" s="55"/>
      <c r="L161" s="55"/>
      <c r="M161" s="55"/>
      <c r="N161" s="55"/>
      <c r="O161" s="55"/>
      <c r="P161" s="105"/>
      <c r="Q161" s="55"/>
      <c r="R161" s="55"/>
      <c r="S161" s="55"/>
      <c r="T161" s="55"/>
    </row>
    <row r="162" spans="1:20">
      <c r="A162" s="4">
        <v>158</v>
      </c>
      <c r="B162" s="20"/>
      <c r="C162" s="55"/>
      <c r="D162" s="55"/>
      <c r="E162" s="56"/>
      <c r="F162" s="55"/>
      <c r="G162" s="56"/>
      <c r="H162" s="56"/>
      <c r="I162" s="20"/>
      <c r="J162" s="55"/>
      <c r="K162" s="55"/>
      <c r="L162" s="55"/>
      <c r="M162" s="55"/>
      <c r="N162" s="55"/>
      <c r="O162" s="55"/>
      <c r="P162" s="105"/>
      <c r="Q162" s="55"/>
      <c r="R162" s="55"/>
      <c r="S162" s="55"/>
      <c r="T162" s="55"/>
    </row>
    <row r="163" spans="1:20">
      <c r="A163" s="4">
        <v>159</v>
      </c>
      <c r="B163" s="20"/>
      <c r="C163" s="55"/>
      <c r="D163" s="55"/>
      <c r="E163" s="56"/>
      <c r="F163" s="55"/>
      <c r="G163" s="56"/>
      <c r="H163" s="56"/>
      <c r="I163" s="20"/>
      <c r="J163" s="55"/>
      <c r="K163" s="55"/>
      <c r="L163" s="55"/>
      <c r="M163" s="55"/>
      <c r="N163" s="55"/>
      <c r="O163" s="55"/>
      <c r="P163" s="105"/>
      <c r="Q163" s="55"/>
      <c r="R163" s="55"/>
      <c r="S163" s="55"/>
      <c r="T163" s="55"/>
    </row>
    <row r="164" spans="1:20">
      <c r="A164" s="4">
        <v>160</v>
      </c>
      <c r="B164" s="20"/>
      <c r="C164" s="55"/>
      <c r="D164" s="55"/>
      <c r="E164" s="56"/>
      <c r="F164" s="55"/>
      <c r="G164" s="56"/>
      <c r="H164" s="56"/>
      <c r="I164" s="20"/>
      <c r="J164" s="55"/>
      <c r="K164" s="55"/>
      <c r="L164" s="55"/>
      <c r="M164" s="55"/>
      <c r="N164" s="55"/>
      <c r="O164" s="55"/>
      <c r="P164" s="105"/>
      <c r="Q164" s="55"/>
      <c r="R164" s="55"/>
      <c r="S164" s="55"/>
      <c r="T164" s="55"/>
    </row>
    <row r="165" spans="1:20">
      <c r="A165" s="21" t="s">
        <v>11</v>
      </c>
      <c r="B165" s="40"/>
      <c r="C165" s="21">
        <f>COUNTIFS(C5:C164,"*")</f>
        <v>88</v>
      </c>
      <c r="D165" s="21"/>
      <c r="E165" s="13"/>
      <c r="F165" s="21"/>
      <c r="G165" s="21">
        <f>SUM(G5:G164)</f>
        <v>3248</v>
      </c>
      <c r="H165" s="21">
        <f>SUM(H5:H164)</f>
        <v>3185</v>
      </c>
      <c r="I165" s="21">
        <f>SUM(I5:I164)</f>
        <v>6356</v>
      </c>
      <c r="J165" s="21"/>
      <c r="K165" s="21"/>
      <c r="L165" s="21"/>
      <c r="M165" s="21"/>
      <c r="N165" s="21"/>
      <c r="O165" s="21"/>
      <c r="P165" s="14"/>
      <c r="Q165" s="21"/>
      <c r="R165" s="21"/>
      <c r="S165" s="21"/>
      <c r="T165" s="12"/>
    </row>
    <row r="166" spans="1:20">
      <c r="A166" s="45" t="s">
        <v>66</v>
      </c>
      <c r="B166" s="10">
        <f>COUNTIF(B$5:B$164,"Team 1")</f>
        <v>40</v>
      </c>
      <c r="C166" s="45" t="s">
        <v>29</v>
      </c>
      <c r="D166" s="10">
        <f>COUNTIF(D5:D164,"Anganwadi")</f>
        <v>66</v>
      </c>
    </row>
    <row r="167" spans="1:20">
      <c r="A167" s="45" t="s">
        <v>67</v>
      </c>
      <c r="B167" s="10">
        <f>COUNTIF(B$6:B$164,"Team 2")</f>
        <v>48</v>
      </c>
      <c r="C167" s="45" t="s">
        <v>27</v>
      </c>
      <c r="D167" s="10">
        <f>COUNTIF(D5:D164,"School")</f>
        <v>22</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8" t="s">
        <v>658</v>
      </c>
      <c r="B1" s="248"/>
      <c r="C1" s="248"/>
      <c r="D1" s="249"/>
      <c r="E1" s="249"/>
      <c r="F1" s="249"/>
      <c r="G1" s="249"/>
      <c r="H1" s="249"/>
      <c r="I1" s="249"/>
      <c r="J1" s="249"/>
      <c r="K1" s="249"/>
      <c r="L1" s="249"/>
      <c r="M1" s="249"/>
      <c r="N1" s="249"/>
      <c r="O1" s="249"/>
      <c r="P1" s="249"/>
      <c r="Q1" s="249"/>
      <c r="R1" s="249"/>
      <c r="S1" s="249"/>
    </row>
    <row r="2" spans="1:20">
      <c r="A2" s="252" t="s">
        <v>63</v>
      </c>
      <c r="B2" s="253"/>
      <c r="C2" s="253"/>
      <c r="D2" s="25" t="s">
        <v>616</v>
      </c>
      <c r="E2" s="22"/>
      <c r="F2" s="22"/>
      <c r="G2" s="22"/>
      <c r="H2" s="22"/>
      <c r="I2" s="22"/>
      <c r="J2" s="22"/>
      <c r="K2" s="22"/>
      <c r="L2" s="22"/>
      <c r="M2" s="22"/>
      <c r="N2" s="22"/>
      <c r="O2" s="22"/>
      <c r="P2" s="22"/>
      <c r="Q2" s="22"/>
      <c r="R2" s="22"/>
      <c r="S2" s="22"/>
    </row>
    <row r="3" spans="1:20" ht="24" customHeight="1">
      <c r="A3" s="254" t="s">
        <v>14</v>
      </c>
      <c r="B3" s="250" t="s">
        <v>65</v>
      </c>
      <c r="C3" s="255" t="s">
        <v>7</v>
      </c>
      <c r="D3" s="255" t="s">
        <v>59</v>
      </c>
      <c r="E3" s="255" t="s">
        <v>16</v>
      </c>
      <c r="F3" s="256" t="s">
        <v>17</v>
      </c>
      <c r="G3" s="255" t="s">
        <v>8</v>
      </c>
      <c r="H3" s="255"/>
      <c r="I3" s="255"/>
      <c r="J3" s="255" t="s">
        <v>35</v>
      </c>
      <c r="K3" s="250" t="s">
        <v>37</v>
      </c>
      <c r="L3" s="250" t="s">
        <v>54</v>
      </c>
      <c r="M3" s="250" t="s">
        <v>55</v>
      </c>
      <c r="N3" s="250" t="s">
        <v>38</v>
      </c>
      <c r="O3" s="250" t="s">
        <v>39</v>
      </c>
      <c r="P3" s="254" t="s">
        <v>58</v>
      </c>
      <c r="Q3" s="255" t="s">
        <v>56</v>
      </c>
      <c r="R3" s="255" t="s">
        <v>36</v>
      </c>
      <c r="S3" s="255" t="s">
        <v>57</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64"/>
      <c r="C5" s="130"/>
      <c r="D5" s="61"/>
      <c r="E5" s="132"/>
      <c r="F5" s="61"/>
      <c r="G5" s="81"/>
      <c r="H5" s="81"/>
      <c r="I5" s="81"/>
      <c r="J5" s="81"/>
      <c r="K5" s="130"/>
      <c r="L5" s="81"/>
      <c r="M5" s="81"/>
      <c r="N5" s="81"/>
      <c r="O5" s="81"/>
      <c r="P5" s="128">
        <v>43466</v>
      </c>
      <c r="Q5" s="130" t="s">
        <v>73</v>
      </c>
      <c r="R5" s="55"/>
      <c r="S5" s="55"/>
      <c r="T5" s="55"/>
    </row>
    <row r="6" spans="1:20">
      <c r="A6" s="4">
        <v>2</v>
      </c>
      <c r="B6" s="64" t="s">
        <v>66</v>
      </c>
      <c r="C6" s="130" t="s">
        <v>192</v>
      </c>
      <c r="D6" s="61" t="s">
        <v>29</v>
      </c>
      <c r="E6" s="132">
        <v>18032040205</v>
      </c>
      <c r="F6" s="61"/>
      <c r="G6" s="81">
        <v>36</v>
      </c>
      <c r="H6" s="81">
        <v>24</v>
      </c>
      <c r="I6" s="81">
        <f t="shared" ref="I6:I17" si="0">G6+H6</f>
        <v>60</v>
      </c>
      <c r="J6" s="81">
        <v>8011871592</v>
      </c>
      <c r="K6" s="130" t="s">
        <v>529</v>
      </c>
      <c r="L6" s="81"/>
      <c r="M6" s="81"/>
      <c r="N6" s="81"/>
      <c r="O6" s="81"/>
      <c r="P6" s="128">
        <v>43467</v>
      </c>
      <c r="Q6" s="130" t="s">
        <v>74</v>
      </c>
      <c r="R6" s="55"/>
      <c r="S6" s="55"/>
      <c r="T6" s="55"/>
    </row>
    <row r="7" spans="1:20">
      <c r="A7" s="4">
        <v>3</v>
      </c>
      <c r="B7" s="64" t="s">
        <v>66</v>
      </c>
      <c r="C7" s="130" t="s">
        <v>432</v>
      </c>
      <c r="D7" s="61" t="s">
        <v>29</v>
      </c>
      <c r="E7" s="132">
        <v>18032040206</v>
      </c>
      <c r="F7" s="61"/>
      <c r="G7" s="81">
        <v>13</v>
      </c>
      <c r="H7" s="81">
        <v>15</v>
      </c>
      <c r="I7" s="81">
        <f t="shared" si="0"/>
        <v>28</v>
      </c>
      <c r="J7" s="81">
        <v>9954181080</v>
      </c>
      <c r="K7" s="130" t="s">
        <v>529</v>
      </c>
      <c r="L7" s="81"/>
      <c r="M7" s="81"/>
      <c r="N7" s="81"/>
      <c r="O7" s="81"/>
      <c r="P7" s="128">
        <v>43467</v>
      </c>
      <c r="Q7" s="130" t="s">
        <v>74</v>
      </c>
      <c r="R7" s="55"/>
      <c r="S7" s="55"/>
      <c r="T7" s="55"/>
    </row>
    <row r="8" spans="1:20">
      <c r="A8" s="4">
        <v>4</v>
      </c>
      <c r="B8" s="64" t="s">
        <v>66</v>
      </c>
      <c r="C8" s="130" t="s">
        <v>191</v>
      </c>
      <c r="D8" s="61" t="s">
        <v>29</v>
      </c>
      <c r="E8" s="132">
        <v>18032040207</v>
      </c>
      <c r="F8" s="61"/>
      <c r="G8" s="81">
        <v>11</v>
      </c>
      <c r="H8" s="81">
        <v>13</v>
      </c>
      <c r="I8" s="81">
        <f t="shared" si="0"/>
        <v>24</v>
      </c>
      <c r="J8" s="81">
        <v>9678208125</v>
      </c>
      <c r="K8" s="130" t="s">
        <v>529</v>
      </c>
      <c r="L8" s="81"/>
      <c r="M8" s="81"/>
      <c r="N8" s="81"/>
      <c r="O8" s="81"/>
      <c r="P8" s="128">
        <v>43467</v>
      </c>
      <c r="Q8" s="130" t="s">
        <v>74</v>
      </c>
      <c r="R8" s="55"/>
      <c r="S8" s="55"/>
      <c r="T8" s="55"/>
    </row>
    <row r="9" spans="1:20">
      <c r="A9" s="4">
        <v>5</v>
      </c>
      <c r="B9" s="64" t="s">
        <v>66</v>
      </c>
      <c r="C9" s="130" t="s">
        <v>433</v>
      </c>
      <c r="D9" s="61" t="s">
        <v>29</v>
      </c>
      <c r="E9" s="132">
        <v>18032040208</v>
      </c>
      <c r="F9" s="61"/>
      <c r="G9" s="81">
        <v>15</v>
      </c>
      <c r="H9" s="81">
        <v>15</v>
      </c>
      <c r="I9" s="81">
        <f t="shared" si="0"/>
        <v>30</v>
      </c>
      <c r="J9" s="81">
        <v>9678448926</v>
      </c>
      <c r="K9" s="130" t="s">
        <v>529</v>
      </c>
      <c r="L9" s="81"/>
      <c r="M9" s="81"/>
      <c r="N9" s="81"/>
      <c r="O9" s="81"/>
      <c r="P9" s="128">
        <v>43467</v>
      </c>
      <c r="Q9" s="130" t="s">
        <v>74</v>
      </c>
      <c r="R9" s="55"/>
      <c r="S9" s="55"/>
      <c r="T9" s="55"/>
    </row>
    <row r="10" spans="1:20">
      <c r="A10" s="4">
        <v>6</v>
      </c>
      <c r="B10" s="64" t="s">
        <v>66</v>
      </c>
      <c r="C10" s="130" t="s">
        <v>149</v>
      </c>
      <c r="D10" s="61" t="s">
        <v>29</v>
      </c>
      <c r="E10" s="132">
        <v>18032040210</v>
      </c>
      <c r="F10" s="61"/>
      <c r="G10" s="81">
        <v>39</v>
      </c>
      <c r="H10" s="81">
        <v>30</v>
      </c>
      <c r="I10" s="81">
        <f t="shared" si="0"/>
        <v>69</v>
      </c>
      <c r="J10" s="81">
        <v>9954165807</v>
      </c>
      <c r="K10" s="130" t="s">
        <v>531</v>
      </c>
      <c r="L10" s="81"/>
      <c r="M10" s="81"/>
      <c r="N10" s="81"/>
      <c r="O10" s="81"/>
      <c r="P10" s="128">
        <v>43468</v>
      </c>
      <c r="Q10" s="130" t="s">
        <v>75</v>
      </c>
      <c r="R10" s="55"/>
      <c r="S10" s="55"/>
      <c r="T10" s="55"/>
    </row>
    <row r="11" spans="1:20">
      <c r="A11" s="4">
        <v>7</v>
      </c>
      <c r="B11" s="64" t="s">
        <v>66</v>
      </c>
      <c r="C11" s="130" t="s">
        <v>435</v>
      </c>
      <c r="D11" s="61" t="s">
        <v>29</v>
      </c>
      <c r="E11" s="132">
        <v>18032040211</v>
      </c>
      <c r="F11" s="61"/>
      <c r="G11" s="81">
        <v>16</v>
      </c>
      <c r="H11" s="81">
        <v>16</v>
      </c>
      <c r="I11" s="81">
        <f t="shared" si="0"/>
        <v>32</v>
      </c>
      <c r="J11" s="81">
        <v>8011256242</v>
      </c>
      <c r="K11" s="130" t="s">
        <v>531</v>
      </c>
      <c r="L11" s="61"/>
      <c r="M11" s="61"/>
      <c r="N11" s="61"/>
      <c r="O11" s="61"/>
      <c r="P11" s="128">
        <v>43468</v>
      </c>
      <c r="Q11" s="130" t="s">
        <v>75</v>
      </c>
      <c r="R11" s="55"/>
      <c r="S11" s="55"/>
      <c r="T11" s="55"/>
    </row>
    <row r="12" spans="1:20">
      <c r="A12" s="4">
        <v>8</v>
      </c>
      <c r="B12" s="64" t="s">
        <v>66</v>
      </c>
      <c r="C12" s="130" t="s">
        <v>436</v>
      </c>
      <c r="D12" s="61" t="s">
        <v>29</v>
      </c>
      <c r="E12" s="132">
        <v>18032040212</v>
      </c>
      <c r="F12" s="61"/>
      <c r="G12" s="81">
        <v>28</v>
      </c>
      <c r="H12" s="81">
        <v>30</v>
      </c>
      <c r="I12" s="81">
        <f t="shared" si="0"/>
        <v>58</v>
      </c>
      <c r="J12" s="81">
        <v>7002157853</v>
      </c>
      <c r="K12" s="130" t="s">
        <v>531</v>
      </c>
      <c r="L12" s="61"/>
      <c r="M12" s="61"/>
      <c r="N12" s="61"/>
      <c r="O12" s="61"/>
      <c r="P12" s="128">
        <v>43468</v>
      </c>
      <c r="Q12" s="130" t="s">
        <v>75</v>
      </c>
      <c r="R12" s="55"/>
      <c r="S12" s="55"/>
      <c r="T12" s="55"/>
    </row>
    <row r="13" spans="1:20">
      <c r="A13" s="4">
        <v>9</v>
      </c>
      <c r="B13" s="64" t="s">
        <v>66</v>
      </c>
      <c r="C13" s="130" t="s">
        <v>439</v>
      </c>
      <c r="D13" s="61" t="s">
        <v>29</v>
      </c>
      <c r="E13" s="132">
        <v>18032040216</v>
      </c>
      <c r="F13" s="61"/>
      <c r="G13" s="81">
        <v>10</v>
      </c>
      <c r="H13" s="81">
        <v>13</v>
      </c>
      <c r="I13" s="81">
        <f t="shared" si="0"/>
        <v>23</v>
      </c>
      <c r="J13" s="81">
        <v>7576804559</v>
      </c>
      <c r="K13" s="130" t="s">
        <v>530</v>
      </c>
      <c r="L13" s="61"/>
      <c r="M13" s="61"/>
      <c r="N13" s="61"/>
      <c r="O13" s="61"/>
      <c r="P13" s="128">
        <v>43468</v>
      </c>
      <c r="Q13" s="130" t="s">
        <v>75</v>
      </c>
      <c r="R13" s="55"/>
      <c r="S13" s="55"/>
      <c r="T13" s="55"/>
    </row>
    <row r="14" spans="1:20">
      <c r="A14" s="4">
        <v>10</v>
      </c>
      <c r="B14" s="64" t="s">
        <v>66</v>
      </c>
      <c r="C14" s="130" t="s">
        <v>437</v>
      </c>
      <c r="D14" s="61" t="s">
        <v>29</v>
      </c>
      <c r="E14" s="132">
        <v>18032040213</v>
      </c>
      <c r="F14" s="61"/>
      <c r="G14" s="81">
        <v>19</v>
      </c>
      <c r="H14" s="81">
        <v>31</v>
      </c>
      <c r="I14" s="81">
        <f t="shared" si="0"/>
        <v>50</v>
      </c>
      <c r="J14" s="81">
        <v>9954657351</v>
      </c>
      <c r="K14" s="130" t="s">
        <v>530</v>
      </c>
      <c r="L14" s="61"/>
      <c r="M14" s="61"/>
      <c r="N14" s="61"/>
      <c r="O14" s="61"/>
      <c r="P14" s="128">
        <v>43469</v>
      </c>
      <c r="Q14" s="130" t="s">
        <v>76</v>
      </c>
      <c r="R14" s="55"/>
      <c r="S14" s="55"/>
      <c r="T14" s="55"/>
    </row>
    <row r="15" spans="1:20">
      <c r="A15" s="4">
        <v>11</v>
      </c>
      <c r="B15" s="64" t="s">
        <v>66</v>
      </c>
      <c r="C15" s="130" t="s">
        <v>193</v>
      </c>
      <c r="D15" s="61" t="s">
        <v>29</v>
      </c>
      <c r="E15" s="132">
        <v>18032040217</v>
      </c>
      <c r="F15" s="61"/>
      <c r="G15" s="81">
        <v>26</v>
      </c>
      <c r="H15" s="81">
        <v>27</v>
      </c>
      <c r="I15" s="81">
        <f t="shared" si="0"/>
        <v>53</v>
      </c>
      <c r="J15" s="81">
        <v>9954893267</v>
      </c>
      <c r="K15" s="130" t="s">
        <v>532</v>
      </c>
      <c r="L15" s="61"/>
      <c r="M15" s="61"/>
      <c r="N15" s="61"/>
      <c r="O15" s="61"/>
      <c r="P15" s="128">
        <v>43469</v>
      </c>
      <c r="Q15" s="130" t="s">
        <v>76</v>
      </c>
      <c r="R15" s="55"/>
      <c r="S15" s="55"/>
      <c r="T15" s="55"/>
    </row>
    <row r="16" spans="1:20">
      <c r="A16" s="4">
        <v>12</v>
      </c>
      <c r="B16" s="64" t="s">
        <v>66</v>
      </c>
      <c r="C16" s="130" t="s">
        <v>438</v>
      </c>
      <c r="D16" s="61" t="s">
        <v>29</v>
      </c>
      <c r="E16" s="132">
        <v>18032040214</v>
      </c>
      <c r="F16" s="61"/>
      <c r="G16" s="81">
        <v>9</v>
      </c>
      <c r="H16" s="81">
        <v>3</v>
      </c>
      <c r="I16" s="81">
        <f t="shared" si="0"/>
        <v>12</v>
      </c>
      <c r="J16" s="81">
        <v>9678442550</v>
      </c>
      <c r="K16" s="130" t="s">
        <v>530</v>
      </c>
      <c r="L16" s="61"/>
      <c r="M16" s="61"/>
      <c r="N16" s="61"/>
      <c r="O16" s="61"/>
      <c r="P16" s="128">
        <v>43469</v>
      </c>
      <c r="Q16" s="130" t="s">
        <v>76</v>
      </c>
      <c r="R16" s="55"/>
      <c r="S16" s="55"/>
      <c r="T16" s="55"/>
    </row>
    <row r="17" spans="1:20">
      <c r="A17" s="4">
        <v>13</v>
      </c>
      <c r="B17" s="64" t="s">
        <v>66</v>
      </c>
      <c r="C17" s="130" t="s">
        <v>196</v>
      </c>
      <c r="D17" s="61" t="s">
        <v>29</v>
      </c>
      <c r="E17" s="132">
        <v>18032040215</v>
      </c>
      <c r="F17" s="61"/>
      <c r="G17" s="81">
        <v>16</v>
      </c>
      <c r="H17" s="81">
        <v>16</v>
      </c>
      <c r="I17" s="81">
        <f t="shared" si="0"/>
        <v>32</v>
      </c>
      <c r="J17" s="81">
        <v>9678505284</v>
      </c>
      <c r="K17" s="130" t="s">
        <v>530</v>
      </c>
      <c r="L17" s="61"/>
      <c r="M17" s="61"/>
      <c r="N17" s="61"/>
      <c r="O17" s="61"/>
      <c r="P17" s="128">
        <v>43469</v>
      </c>
      <c r="Q17" s="130" t="s">
        <v>76</v>
      </c>
      <c r="R17" s="55"/>
      <c r="S17" s="55"/>
      <c r="T17" s="55"/>
    </row>
    <row r="18" spans="1:20">
      <c r="A18" s="4">
        <v>14</v>
      </c>
      <c r="B18" s="64"/>
      <c r="C18" s="130"/>
      <c r="D18" s="61"/>
      <c r="E18" s="132"/>
      <c r="F18" s="61"/>
      <c r="G18" s="81"/>
      <c r="H18" s="81"/>
      <c r="I18" s="81"/>
      <c r="J18" s="81"/>
      <c r="K18" s="130"/>
      <c r="L18" s="61"/>
      <c r="M18" s="61"/>
      <c r="N18" s="61"/>
      <c r="O18" s="61"/>
      <c r="P18" s="128">
        <v>43470</v>
      </c>
      <c r="Q18" s="130" t="s">
        <v>77</v>
      </c>
      <c r="R18" s="55"/>
      <c r="S18" s="55"/>
      <c r="T18" s="55"/>
    </row>
    <row r="19" spans="1:20">
      <c r="A19" s="4">
        <v>15</v>
      </c>
      <c r="B19" s="64"/>
      <c r="C19" s="130"/>
      <c r="D19" s="61"/>
      <c r="E19" s="132"/>
      <c r="F19" s="61"/>
      <c r="G19" s="81"/>
      <c r="H19" s="81"/>
      <c r="I19" s="81"/>
      <c r="J19" s="81"/>
      <c r="K19" s="130"/>
      <c r="L19" s="61"/>
      <c r="M19" s="61"/>
      <c r="N19" s="61"/>
      <c r="O19" s="61"/>
      <c r="P19" s="128">
        <v>43471</v>
      </c>
      <c r="Q19" s="130" t="s">
        <v>78</v>
      </c>
      <c r="R19" s="55"/>
      <c r="S19" s="55"/>
      <c r="T19" s="55"/>
    </row>
    <row r="20" spans="1:20">
      <c r="A20" s="4">
        <v>16</v>
      </c>
      <c r="B20" s="64" t="s">
        <v>66</v>
      </c>
      <c r="C20" s="135" t="s">
        <v>562</v>
      </c>
      <c r="D20" s="61" t="s">
        <v>27</v>
      </c>
      <c r="E20" s="131">
        <v>18030417201</v>
      </c>
      <c r="F20" s="61"/>
      <c r="G20" s="81">
        <v>23</v>
      </c>
      <c r="H20" s="81">
        <v>24</v>
      </c>
      <c r="I20" s="81">
        <v>47</v>
      </c>
      <c r="J20" s="81"/>
      <c r="K20" s="130"/>
      <c r="L20" s="61"/>
      <c r="M20" s="61"/>
      <c r="N20" s="61"/>
      <c r="O20" s="61"/>
      <c r="P20" s="128">
        <v>43472</v>
      </c>
      <c r="Q20" s="130" t="s">
        <v>79</v>
      </c>
      <c r="R20" s="55"/>
      <c r="S20" s="55"/>
      <c r="T20" s="55"/>
    </row>
    <row r="21" spans="1:20">
      <c r="A21" s="4">
        <v>17</v>
      </c>
      <c r="B21" s="64" t="s">
        <v>66</v>
      </c>
      <c r="C21" s="130" t="s">
        <v>166</v>
      </c>
      <c r="D21" s="61" t="s">
        <v>29</v>
      </c>
      <c r="E21" s="132">
        <v>18287050604</v>
      </c>
      <c r="F21" s="61"/>
      <c r="G21" s="81">
        <v>39</v>
      </c>
      <c r="H21" s="81">
        <v>34</v>
      </c>
      <c r="I21" s="81">
        <f>G21+H21</f>
        <v>73</v>
      </c>
      <c r="J21" s="81">
        <v>9678646608</v>
      </c>
      <c r="K21" s="130" t="s">
        <v>521</v>
      </c>
      <c r="L21" s="61"/>
      <c r="M21" s="61"/>
      <c r="N21" s="61"/>
      <c r="O21" s="61"/>
      <c r="P21" s="128">
        <v>43472</v>
      </c>
      <c r="Q21" s="130" t="s">
        <v>79</v>
      </c>
      <c r="R21" s="55"/>
      <c r="S21" s="55"/>
      <c r="T21" s="55"/>
    </row>
    <row r="22" spans="1:20">
      <c r="A22" s="4">
        <v>18</v>
      </c>
      <c r="B22" s="64" t="s">
        <v>66</v>
      </c>
      <c r="C22" s="130" t="s">
        <v>204</v>
      </c>
      <c r="D22" s="61" t="s">
        <v>29</v>
      </c>
      <c r="E22" s="132">
        <v>18287050625</v>
      </c>
      <c r="F22" s="61"/>
      <c r="G22" s="81">
        <v>33</v>
      </c>
      <c r="H22" s="81">
        <v>27</v>
      </c>
      <c r="I22" s="81">
        <f>G22+H22</f>
        <v>60</v>
      </c>
      <c r="J22" s="81">
        <v>8473913630</v>
      </c>
      <c r="K22" s="130" t="s">
        <v>524</v>
      </c>
      <c r="L22" s="61"/>
      <c r="M22" s="61"/>
      <c r="N22" s="61"/>
      <c r="O22" s="61"/>
      <c r="P22" s="128">
        <v>43473</v>
      </c>
      <c r="Q22" s="130" t="s">
        <v>73</v>
      </c>
      <c r="R22" s="55"/>
      <c r="S22" s="55"/>
      <c r="T22" s="55"/>
    </row>
    <row r="23" spans="1:20">
      <c r="A23" s="4">
        <v>19</v>
      </c>
      <c r="B23" s="64" t="s">
        <v>66</v>
      </c>
      <c r="C23" s="135" t="s">
        <v>563</v>
      </c>
      <c r="D23" s="61" t="s">
        <v>27</v>
      </c>
      <c r="E23" s="131" t="s">
        <v>290</v>
      </c>
      <c r="F23" s="61"/>
      <c r="G23" s="81">
        <v>27</v>
      </c>
      <c r="H23" s="81">
        <v>27</v>
      </c>
      <c r="I23" s="81">
        <v>54</v>
      </c>
      <c r="J23" s="81"/>
      <c r="K23" s="130"/>
      <c r="L23" s="61"/>
      <c r="M23" s="61"/>
      <c r="N23" s="61"/>
      <c r="O23" s="61"/>
      <c r="P23" s="128">
        <v>43473</v>
      </c>
      <c r="Q23" s="130" t="s">
        <v>73</v>
      </c>
      <c r="R23" s="55"/>
      <c r="S23" s="55"/>
      <c r="T23" s="55"/>
    </row>
    <row r="24" spans="1:20">
      <c r="A24" s="4">
        <v>20</v>
      </c>
      <c r="B24" s="64" t="s">
        <v>66</v>
      </c>
      <c r="C24" s="130" t="s">
        <v>159</v>
      </c>
      <c r="D24" s="61" t="s">
        <v>29</v>
      </c>
      <c r="E24" s="132">
        <v>18287050614</v>
      </c>
      <c r="F24" s="61"/>
      <c r="G24" s="81">
        <v>28</v>
      </c>
      <c r="H24" s="81">
        <v>34</v>
      </c>
      <c r="I24" s="81">
        <f>G24+H24</f>
        <v>62</v>
      </c>
      <c r="J24" s="81">
        <v>8474009046</v>
      </c>
      <c r="K24" s="130" t="s">
        <v>522</v>
      </c>
      <c r="L24" s="61"/>
      <c r="M24" s="61"/>
      <c r="N24" s="61"/>
      <c r="O24" s="61"/>
      <c r="P24" s="128">
        <v>43474</v>
      </c>
      <c r="Q24" s="130" t="s">
        <v>74</v>
      </c>
      <c r="R24" s="55"/>
      <c r="S24" s="55"/>
      <c r="T24" s="55"/>
    </row>
    <row r="25" spans="1:20">
      <c r="A25" s="4">
        <v>21</v>
      </c>
      <c r="B25" s="64" t="s">
        <v>66</v>
      </c>
      <c r="C25" s="135" t="s">
        <v>564</v>
      </c>
      <c r="D25" s="61" t="s">
        <v>27</v>
      </c>
      <c r="E25" s="131" t="s">
        <v>280</v>
      </c>
      <c r="F25" s="61"/>
      <c r="G25" s="81">
        <v>43</v>
      </c>
      <c r="H25" s="81">
        <v>43</v>
      </c>
      <c r="I25" s="81">
        <v>86</v>
      </c>
      <c r="J25" s="81"/>
      <c r="K25" s="130"/>
      <c r="L25" s="61"/>
      <c r="M25" s="61"/>
      <c r="N25" s="61"/>
      <c r="O25" s="61"/>
      <c r="P25" s="128">
        <v>43474</v>
      </c>
      <c r="Q25" s="130" t="s">
        <v>74</v>
      </c>
      <c r="R25" s="55"/>
      <c r="S25" s="55"/>
      <c r="T25" s="55"/>
    </row>
    <row r="26" spans="1:20">
      <c r="A26" s="4">
        <v>22</v>
      </c>
      <c r="B26" s="64" t="s">
        <v>66</v>
      </c>
      <c r="C26" s="130" t="s">
        <v>426</v>
      </c>
      <c r="D26" s="61" t="s">
        <v>29</v>
      </c>
      <c r="E26" s="132">
        <v>18287050624</v>
      </c>
      <c r="F26" s="61"/>
      <c r="G26" s="81">
        <v>17</v>
      </c>
      <c r="H26" s="81">
        <v>28</v>
      </c>
      <c r="I26" s="81">
        <f>G26+H26</f>
        <v>45</v>
      </c>
      <c r="J26" s="81">
        <v>9101646772</v>
      </c>
      <c r="K26" s="130" t="s">
        <v>523</v>
      </c>
      <c r="L26" s="61"/>
      <c r="M26" s="61"/>
      <c r="N26" s="61"/>
      <c r="O26" s="61"/>
      <c r="P26" s="128">
        <v>43474</v>
      </c>
      <c r="Q26" s="130" t="s">
        <v>74</v>
      </c>
      <c r="R26" s="55"/>
      <c r="S26" s="55"/>
      <c r="T26" s="55"/>
    </row>
    <row r="27" spans="1:20">
      <c r="A27" s="4">
        <v>23</v>
      </c>
      <c r="B27" s="64" t="s">
        <v>66</v>
      </c>
      <c r="C27" s="130" t="s">
        <v>423</v>
      </c>
      <c r="D27" s="61" t="s">
        <v>29</v>
      </c>
      <c r="E27" s="132">
        <v>18287050610</v>
      </c>
      <c r="F27" s="61"/>
      <c r="G27" s="81">
        <v>52</v>
      </c>
      <c r="H27" s="81">
        <v>36</v>
      </c>
      <c r="I27" s="81">
        <f>G27+H27</f>
        <v>88</v>
      </c>
      <c r="J27" s="81">
        <v>9954690656</v>
      </c>
      <c r="K27" s="130" t="s">
        <v>522</v>
      </c>
      <c r="L27" s="61"/>
      <c r="M27" s="61"/>
      <c r="N27" s="61"/>
      <c r="O27" s="61"/>
      <c r="P27" s="128">
        <v>43475</v>
      </c>
      <c r="Q27" s="130" t="s">
        <v>75</v>
      </c>
      <c r="R27" s="55"/>
      <c r="S27" s="55"/>
      <c r="T27" s="55"/>
    </row>
    <row r="28" spans="1:20">
      <c r="A28" s="4">
        <v>24</v>
      </c>
      <c r="B28" s="64" t="s">
        <v>66</v>
      </c>
      <c r="C28" s="135" t="s">
        <v>287</v>
      </c>
      <c r="D28" s="61" t="s">
        <v>27</v>
      </c>
      <c r="E28" s="131" t="s">
        <v>286</v>
      </c>
      <c r="F28" s="61"/>
      <c r="G28" s="81">
        <v>25</v>
      </c>
      <c r="H28" s="81">
        <v>24</v>
      </c>
      <c r="I28" s="81">
        <v>49</v>
      </c>
      <c r="J28" s="81"/>
      <c r="K28" s="130"/>
      <c r="L28" s="61"/>
      <c r="M28" s="61"/>
      <c r="N28" s="61"/>
      <c r="O28" s="61"/>
      <c r="P28" s="128">
        <v>43475</v>
      </c>
      <c r="Q28" s="130" t="s">
        <v>75</v>
      </c>
      <c r="R28" s="55"/>
      <c r="S28" s="55"/>
      <c r="T28" s="55"/>
    </row>
    <row r="29" spans="1:20">
      <c r="A29" s="4">
        <v>25</v>
      </c>
      <c r="B29" s="64" t="s">
        <v>66</v>
      </c>
      <c r="C29" s="130" t="s">
        <v>160</v>
      </c>
      <c r="D29" s="61" t="s">
        <v>29</v>
      </c>
      <c r="E29" s="132">
        <v>18287050609</v>
      </c>
      <c r="F29" s="61"/>
      <c r="G29" s="81">
        <v>18</v>
      </c>
      <c r="H29" s="81">
        <v>22</v>
      </c>
      <c r="I29" s="81">
        <f>G29+H29</f>
        <v>40</v>
      </c>
      <c r="J29" s="81">
        <v>9531017326</v>
      </c>
      <c r="K29" s="130" t="s">
        <v>522</v>
      </c>
      <c r="L29" s="61"/>
      <c r="M29" s="61"/>
      <c r="N29" s="61"/>
      <c r="O29" s="61"/>
      <c r="P29" s="128">
        <v>43476</v>
      </c>
      <c r="Q29" s="130" t="s">
        <v>76</v>
      </c>
      <c r="R29" s="55"/>
      <c r="S29" s="55"/>
      <c r="T29" s="55"/>
    </row>
    <row r="30" spans="1:20">
      <c r="A30" s="4">
        <v>26</v>
      </c>
      <c r="B30" s="64" t="s">
        <v>66</v>
      </c>
      <c r="C30" s="130" t="s">
        <v>565</v>
      </c>
      <c r="D30" s="61" t="s">
        <v>29</v>
      </c>
      <c r="E30" s="132">
        <v>18287050611</v>
      </c>
      <c r="F30" s="61"/>
      <c r="G30" s="81">
        <v>14</v>
      </c>
      <c r="H30" s="81">
        <v>27</v>
      </c>
      <c r="I30" s="81">
        <f>G30+H30</f>
        <v>41</v>
      </c>
      <c r="J30" s="81">
        <v>9577011688</v>
      </c>
      <c r="K30" s="130" t="s">
        <v>522</v>
      </c>
      <c r="L30" s="61"/>
      <c r="M30" s="61"/>
      <c r="N30" s="61"/>
      <c r="O30" s="61"/>
      <c r="P30" s="128">
        <v>43476</v>
      </c>
      <c r="Q30" s="130" t="s">
        <v>76</v>
      </c>
      <c r="R30" s="55"/>
      <c r="S30" s="55"/>
      <c r="T30" s="55"/>
    </row>
    <row r="31" spans="1:20">
      <c r="A31" s="4">
        <v>27</v>
      </c>
      <c r="B31" s="64" t="s">
        <v>66</v>
      </c>
      <c r="C31" s="135" t="s">
        <v>566</v>
      </c>
      <c r="D31" s="61" t="s">
        <v>27</v>
      </c>
      <c r="E31" s="131" t="s">
        <v>296</v>
      </c>
      <c r="F31" s="61"/>
      <c r="G31" s="81">
        <v>17</v>
      </c>
      <c r="H31" s="81">
        <v>19</v>
      </c>
      <c r="I31" s="81">
        <v>36</v>
      </c>
      <c r="J31" s="81"/>
      <c r="K31" s="130"/>
      <c r="L31" s="61"/>
      <c r="M31" s="61"/>
      <c r="N31" s="61"/>
      <c r="O31" s="61"/>
      <c r="P31" s="128">
        <v>43476</v>
      </c>
      <c r="Q31" s="130" t="s">
        <v>76</v>
      </c>
      <c r="R31" s="55"/>
      <c r="S31" s="55"/>
      <c r="T31" s="55"/>
    </row>
    <row r="32" spans="1:20">
      <c r="A32" s="4">
        <v>28</v>
      </c>
      <c r="B32" s="64" t="s">
        <v>66</v>
      </c>
      <c r="C32" s="135" t="s">
        <v>285</v>
      </c>
      <c r="D32" s="61" t="s">
        <v>27</v>
      </c>
      <c r="E32" s="131" t="s">
        <v>284</v>
      </c>
      <c r="F32" s="61"/>
      <c r="G32" s="81">
        <v>14</v>
      </c>
      <c r="H32" s="81">
        <v>15</v>
      </c>
      <c r="I32" s="81">
        <v>29</v>
      </c>
      <c r="J32" s="81"/>
      <c r="K32" s="130"/>
      <c r="L32" s="61"/>
      <c r="M32" s="61"/>
      <c r="N32" s="61"/>
      <c r="O32" s="61"/>
      <c r="P32" s="128">
        <v>43476</v>
      </c>
      <c r="Q32" s="130" t="s">
        <v>76</v>
      </c>
      <c r="R32" s="55"/>
      <c r="S32" s="55"/>
      <c r="T32" s="55"/>
    </row>
    <row r="33" spans="1:20">
      <c r="A33" s="4">
        <v>29</v>
      </c>
      <c r="B33" s="64"/>
      <c r="C33" s="135"/>
      <c r="D33" s="61"/>
      <c r="E33" s="131"/>
      <c r="F33" s="61"/>
      <c r="G33" s="81"/>
      <c r="H33" s="81"/>
      <c r="I33" s="81"/>
      <c r="J33" s="81"/>
      <c r="K33" s="130"/>
      <c r="L33" s="61"/>
      <c r="M33" s="61"/>
      <c r="N33" s="61"/>
      <c r="O33" s="61"/>
      <c r="P33" s="128">
        <v>43477</v>
      </c>
      <c r="Q33" s="130" t="s">
        <v>77</v>
      </c>
      <c r="R33" s="55"/>
      <c r="S33" s="55"/>
      <c r="T33" s="55"/>
    </row>
    <row r="34" spans="1:20">
      <c r="A34" s="4">
        <v>30</v>
      </c>
      <c r="B34" s="64"/>
      <c r="C34" s="135"/>
      <c r="D34" s="61"/>
      <c r="E34" s="131"/>
      <c r="F34" s="61"/>
      <c r="G34" s="81"/>
      <c r="H34" s="81"/>
      <c r="I34" s="81"/>
      <c r="J34" s="81"/>
      <c r="K34" s="130"/>
      <c r="L34" s="61"/>
      <c r="M34" s="61"/>
      <c r="N34" s="61"/>
      <c r="O34" s="61"/>
      <c r="P34" s="128">
        <v>43478</v>
      </c>
      <c r="Q34" s="130" t="s">
        <v>78</v>
      </c>
      <c r="R34" s="55"/>
      <c r="S34" s="55"/>
      <c r="T34" s="55"/>
    </row>
    <row r="35" spans="1:20">
      <c r="A35" s="4">
        <v>31</v>
      </c>
      <c r="B35" s="64"/>
      <c r="C35" s="135"/>
      <c r="D35" s="61"/>
      <c r="E35" s="131"/>
      <c r="F35" s="61"/>
      <c r="G35" s="81"/>
      <c r="H35" s="81"/>
      <c r="I35" s="81"/>
      <c r="J35" s="81"/>
      <c r="K35" s="130"/>
      <c r="L35" s="61"/>
      <c r="M35" s="61"/>
      <c r="N35" s="61"/>
      <c r="O35" s="61"/>
      <c r="P35" s="128">
        <v>43479</v>
      </c>
      <c r="Q35" s="130" t="s">
        <v>79</v>
      </c>
      <c r="R35" s="55"/>
      <c r="S35" s="55"/>
      <c r="T35" s="55"/>
    </row>
    <row r="36" spans="1:20">
      <c r="A36" s="4">
        <v>32</v>
      </c>
      <c r="B36" s="64"/>
      <c r="C36" s="135"/>
      <c r="D36" s="61"/>
      <c r="E36" s="131"/>
      <c r="F36" s="61"/>
      <c r="G36" s="81"/>
      <c r="H36" s="81"/>
      <c r="I36" s="81"/>
      <c r="J36" s="81"/>
      <c r="K36" s="130"/>
      <c r="L36" s="61"/>
      <c r="M36" s="61"/>
      <c r="N36" s="61"/>
      <c r="O36" s="61"/>
      <c r="P36" s="128">
        <v>43480</v>
      </c>
      <c r="Q36" s="130" t="s">
        <v>73</v>
      </c>
      <c r="R36" s="55"/>
      <c r="S36" s="55"/>
      <c r="T36" s="55"/>
    </row>
    <row r="37" spans="1:20">
      <c r="A37" s="4">
        <v>33</v>
      </c>
      <c r="B37" s="64"/>
      <c r="C37" s="135"/>
      <c r="D37" s="61"/>
      <c r="E37" s="131"/>
      <c r="F37" s="61"/>
      <c r="G37" s="81"/>
      <c r="H37" s="81"/>
      <c r="I37" s="81"/>
      <c r="J37" s="81"/>
      <c r="K37" s="130"/>
      <c r="L37" s="61"/>
      <c r="M37" s="61"/>
      <c r="N37" s="61"/>
      <c r="O37" s="61"/>
      <c r="P37" s="128">
        <v>43481</v>
      </c>
      <c r="Q37" s="130" t="s">
        <v>74</v>
      </c>
      <c r="R37" s="55"/>
      <c r="S37" s="55"/>
      <c r="T37" s="55"/>
    </row>
    <row r="38" spans="1:20">
      <c r="A38" s="4">
        <v>34</v>
      </c>
      <c r="B38" s="64" t="s">
        <v>66</v>
      </c>
      <c r="C38" s="135" t="s">
        <v>292</v>
      </c>
      <c r="D38" s="61" t="s">
        <v>27</v>
      </c>
      <c r="E38" s="131" t="s">
        <v>291</v>
      </c>
      <c r="F38" s="61"/>
      <c r="G38" s="81">
        <v>5</v>
      </c>
      <c r="H38" s="81">
        <v>4</v>
      </c>
      <c r="I38" s="81">
        <v>9</v>
      </c>
      <c r="J38" s="81"/>
      <c r="K38" s="130"/>
      <c r="L38" s="61"/>
      <c r="M38" s="61"/>
      <c r="N38" s="61"/>
      <c r="O38" s="61"/>
      <c r="P38" s="128">
        <v>43482</v>
      </c>
      <c r="Q38" s="130" t="s">
        <v>75</v>
      </c>
      <c r="R38" s="55"/>
      <c r="S38" s="55"/>
      <c r="T38" s="55"/>
    </row>
    <row r="39" spans="1:20">
      <c r="A39" s="4">
        <v>35</v>
      </c>
      <c r="B39" s="64" t="s">
        <v>66</v>
      </c>
      <c r="C39" s="135" t="s">
        <v>198</v>
      </c>
      <c r="D39" s="61" t="s">
        <v>27</v>
      </c>
      <c r="E39" s="131" t="s">
        <v>281</v>
      </c>
      <c r="F39" s="61"/>
      <c r="G39" s="81">
        <v>35</v>
      </c>
      <c r="H39" s="81">
        <v>45</v>
      </c>
      <c r="I39" s="81">
        <v>80</v>
      </c>
      <c r="J39" s="81"/>
      <c r="K39" s="130"/>
      <c r="L39" s="61"/>
      <c r="M39" s="61"/>
      <c r="N39" s="61"/>
      <c r="O39" s="61"/>
      <c r="P39" s="128">
        <v>43482</v>
      </c>
      <c r="Q39" s="130" t="s">
        <v>75</v>
      </c>
      <c r="R39" s="55"/>
      <c r="S39" s="55"/>
      <c r="T39" s="55"/>
    </row>
    <row r="40" spans="1:20">
      <c r="A40" s="4">
        <v>36</v>
      </c>
      <c r="B40" s="64" t="s">
        <v>66</v>
      </c>
      <c r="C40" s="130" t="s">
        <v>427</v>
      </c>
      <c r="D40" s="61" t="s">
        <v>29</v>
      </c>
      <c r="E40" s="132">
        <v>18287050507</v>
      </c>
      <c r="F40" s="61"/>
      <c r="G40" s="81">
        <v>16</v>
      </c>
      <c r="H40" s="81">
        <v>11</v>
      </c>
      <c r="I40" s="81">
        <f>G40+H40</f>
        <v>27</v>
      </c>
      <c r="J40" s="81"/>
      <c r="K40" s="130" t="s">
        <v>525</v>
      </c>
      <c r="L40" s="61"/>
      <c r="M40" s="61"/>
      <c r="N40" s="61"/>
      <c r="O40" s="61"/>
      <c r="P40" s="128">
        <v>43482</v>
      </c>
      <c r="Q40" s="130" t="s">
        <v>75</v>
      </c>
      <c r="R40" s="55"/>
      <c r="S40" s="55"/>
      <c r="T40" s="55"/>
    </row>
    <row r="41" spans="1:20">
      <c r="A41" s="4">
        <v>37</v>
      </c>
      <c r="B41" s="64" t="s">
        <v>66</v>
      </c>
      <c r="C41" s="130" t="s">
        <v>428</v>
      </c>
      <c r="D41" s="61" t="s">
        <v>29</v>
      </c>
      <c r="E41" s="132">
        <v>18287050508</v>
      </c>
      <c r="F41" s="61"/>
      <c r="G41" s="81">
        <v>23</v>
      </c>
      <c r="H41" s="81">
        <v>23</v>
      </c>
      <c r="I41" s="81">
        <f>G41+H41</f>
        <v>46</v>
      </c>
      <c r="J41" s="81"/>
      <c r="K41" s="130" t="s">
        <v>525</v>
      </c>
      <c r="L41" s="61"/>
      <c r="M41" s="61"/>
      <c r="N41" s="61"/>
      <c r="O41" s="61"/>
      <c r="P41" s="128">
        <v>43482</v>
      </c>
      <c r="Q41" s="130" t="s">
        <v>75</v>
      </c>
      <c r="R41" s="55"/>
      <c r="S41" s="55"/>
      <c r="T41" s="55"/>
    </row>
    <row r="42" spans="1:20">
      <c r="A42" s="4">
        <v>38</v>
      </c>
      <c r="B42" s="64" t="s">
        <v>66</v>
      </c>
      <c r="C42" s="135" t="s">
        <v>283</v>
      </c>
      <c r="D42" s="61" t="s">
        <v>27</v>
      </c>
      <c r="E42" s="131" t="s">
        <v>282</v>
      </c>
      <c r="F42" s="80"/>
      <c r="G42" s="81">
        <v>25</v>
      </c>
      <c r="H42" s="81">
        <v>27</v>
      </c>
      <c r="I42" s="81">
        <v>52</v>
      </c>
      <c r="J42" s="81"/>
      <c r="K42" s="130"/>
      <c r="L42" s="80"/>
      <c r="M42" s="80"/>
      <c r="N42" s="80"/>
      <c r="O42" s="80"/>
      <c r="P42" s="128">
        <v>43483</v>
      </c>
      <c r="Q42" s="130" t="s">
        <v>76</v>
      </c>
      <c r="R42" s="55"/>
      <c r="S42" s="55"/>
      <c r="T42" s="55"/>
    </row>
    <row r="43" spans="1:20">
      <c r="A43" s="4">
        <v>39</v>
      </c>
      <c r="B43" s="64" t="s">
        <v>66</v>
      </c>
      <c r="C43" s="135" t="s">
        <v>295</v>
      </c>
      <c r="D43" s="61" t="s">
        <v>27</v>
      </c>
      <c r="E43" s="131" t="s">
        <v>294</v>
      </c>
      <c r="F43" s="61"/>
      <c r="G43" s="81">
        <v>15</v>
      </c>
      <c r="H43" s="81">
        <v>18</v>
      </c>
      <c r="I43" s="81">
        <v>33</v>
      </c>
      <c r="J43" s="81"/>
      <c r="K43" s="130"/>
      <c r="L43" s="61"/>
      <c r="M43" s="61"/>
      <c r="N43" s="61"/>
      <c r="O43" s="61"/>
      <c r="P43" s="128">
        <v>43483</v>
      </c>
      <c r="Q43" s="130" t="s">
        <v>76</v>
      </c>
      <c r="R43" s="55"/>
      <c r="S43" s="55"/>
      <c r="T43" s="55"/>
    </row>
    <row r="44" spans="1:20">
      <c r="A44" s="4">
        <v>40</v>
      </c>
      <c r="B44" s="64" t="s">
        <v>66</v>
      </c>
      <c r="C44" s="135" t="s">
        <v>289</v>
      </c>
      <c r="D44" s="61" t="s">
        <v>27</v>
      </c>
      <c r="E44" s="131" t="s">
        <v>288</v>
      </c>
      <c r="F44" s="61"/>
      <c r="G44" s="81">
        <v>20</v>
      </c>
      <c r="H44" s="81">
        <v>26</v>
      </c>
      <c r="I44" s="81">
        <v>46</v>
      </c>
      <c r="J44" s="81"/>
      <c r="K44" s="130"/>
      <c r="L44" s="61"/>
      <c r="M44" s="61"/>
      <c r="N44" s="61"/>
      <c r="O44" s="61"/>
      <c r="P44" s="128">
        <v>43483</v>
      </c>
      <c r="Q44" s="130" t="s">
        <v>76</v>
      </c>
      <c r="R44" s="55"/>
      <c r="S44" s="55"/>
      <c r="T44" s="55"/>
    </row>
    <row r="45" spans="1:20">
      <c r="A45" s="4">
        <v>41</v>
      </c>
      <c r="B45" s="64"/>
      <c r="C45" s="135"/>
      <c r="D45" s="61"/>
      <c r="E45" s="131"/>
      <c r="F45" s="61"/>
      <c r="G45" s="81"/>
      <c r="H45" s="81"/>
      <c r="I45" s="81"/>
      <c r="J45" s="81"/>
      <c r="K45" s="130"/>
      <c r="L45" s="61"/>
      <c r="M45" s="61"/>
      <c r="N45" s="61"/>
      <c r="O45" s="61"/>
      <c r="P45" s="128">
        <v>43484</v>
      </c>
      <c r="Q45" s="130" t="s">
        <v>77</v>
      </c>
      <c r="R45" s="55"/>
      <c r="S45" s="55"/>
      <c r="T45" s="55"/>
    </row>
    <row r="46" spans="1:20">
      <c r="A46" s="4">
        <v>42</v>
      </c>
      <c r="B46" s="64"/>
      <c r="C46" s="135"/>
      <c r="D46" s="61"/>
      <c r="E46" s="131"/>
      <c r="F46" s="61"/>
      <c r="G46" s="81"/>
      <c r="H46" s="81"/>
      <c r="I46" s="81"/>
      <c r="J46" s="81"/>
      <c r="K46" s="130"/>
      <c r="L46" s="61"/>
      <c r="M46" s="61"/>
      <c r="N46" s="61"/>
      <c r="O46" s="61"/>
      <c r="P46" s="128">
        <v>43485</v>
      </c>
      <c r="Q46" s="130" t="s">
        <v>78</v>
      </c>
      <c r="R46" s="55"/>
      <c r="S46" s="55"/>
      <c r="T46" s="55"/>
    </row>
    <row r="47" spans="1:20">
      <c r="A47" s="4">
        <v>43</v>
      </c>
      <c r="B47" s="64" t="s">
        <v>66</v>
      </c>
      <c r="C47" s="130" t="s">
        <v>162</v>
      </c>
      <c r="D47" s="61" t="s">
        <v>29</v>
      </c>
      <c r="E47" s="132">
        <v>18287050501</v>
      </c>
      <c r="F47" s="61"/>
      <c r="G47" s="81">
        <v>32</v>
      </c>
      <c r="H47" s="81">
        <v>49</v>
      </c>
      <c r="I47" s="81">
        <f>G47+H47</f>
        <v>81</v>
      </c>
      <c r="J47" s="81"/>
      <c r="K47" s="130" t="s">
        <v>152</v>
      </c>
      <c r="L47" s="61"/>
      <c r="M47" s="61"/>
      <c r="N47" s="61"/>
      <c r="O47" s="61"/>
      <c r="P47" s="128">
        <v>43486</v>
      </c>
      <c r="Q47" s="130" t="s">
        <v>79</v>
      </c>
      <c r="R47" s="55"/>
      <c r="S47" s="55"/>
      <c r="T47" s="55"/>
    </row>
    <row r="48" spans="1:20">
      <c r="A48" s="4">
        <v>44</v>
      </c>
      <c r="B48" s="64" t="s">
        <v>66</v>
      </c>
      <c r="C48" s="130" t="s">
        <v>139</v>
      </c>
      <c r="D48" s="61" t="s">
        <v>29</v>
      </c>
      <c r="E48" s="132">
        <v>18287050502</v>
      </c>
      <c r="F48" s="61"/>
      <c r="G48" s="81">
        <v>11</v>
      </c>
      <c r="H48" s="81">
        <v>10</v>
      </c>
      <c r="I48" s="81">
        <f>G48+H48</f>
        <v>21</v>
      </c>
      <c r="J48" s="81"/>
      <c r="K48" s="130" t="s">
        <v>152</v>
      </c>
      <c r="L48" s="61"/>
      <c r="M48" s="61"/>
      <c r="N48" s="61"/>
      <c r="O48" s="61"/>
      <c r="P48" s="128">
        <v>43486</v>
      </c>
      <c r="Q48" s="130" t="s">
        <v>79</v>
      </c>
      <c r="R48" s="55"/>
      <c r="S48" s="55"/>
      <c r="T48" s="55"/>
    </row>
    <row r="49" spans="1:20">
      <c r="A49" s="4">
        <v>45</v>
      </c>
      <c r="B49" s="64" t="s">
        <v>66</v>
      </c>
      <c r="C49" s="130" t="s">
        <v>81</v>
      </c>
      <c r="D49" s="61" t="s">
        <v>29</v>
      </c>
      <c r="E49" s="132">
        <v>18287050503</v>
      </c>
      <c r="F49" s="61"/>
      <c r="G49" s="81">
        <v>17</v>
      </c>
      <c r="H49" s="81">
        <v>16</v>
      </c>
      <c r="I49" s="81">
        <f>G49+H49</f>
        <v>33</v>
      </c>
      <c r="J49" s="81"/>
      <c r="K49" s="130" t="s">
        <v>525</v>
      </c>
      <c r="L49" s="61"/>
      <c r="M49" s="61"/>
      <c r="N49" s="61"/>
      <c r="O49" s="61"/>
      <c r="P49" s="128">
        <v>43487</v>
      </c>
      <c r="Q49" s="130" t="s">
        <v>73</v>
      </c>
      <c r="R49" s="55"/>
      <c r="S49" s="55"/>
      <c r="T49" s="55"/>
    </row>
    <row r="50" spans="1:20">
      <c r="A50" s="4">
        <v>46</v>
      </c>
      <c r="B50" s="64" t="s">
        <v>66</v>
      </c>
      <c r="C50" s="158" t="s">
        <v>132</v>
      </c>
      <c r="D50" s="61" t="s">
        <v>29</v>
      </c>
      <c r="E50" s="146">
        <v>18287050503</v>
      </c>
      <c r="F50" s="61"/>
      <c r="G50" s="81">
        <v>25</v>
      </c>
      <c r="H50" s="81">
        <v>26</v>
      </c>
      <c r="I50" s="81">
        <f>H50+G50</f>
        <v>51</v>
      </c>
      <c r="J50" s="81"/>
      <c r="K50" s="130" t="s">
        <v>84</v>
      </c>
      <c r="L50" s="61"/>
      <c r="M50" s="61"/>
      <c r="N50" s="61"/>
      <c r="O50" s="61"/>
      <c r="P50" s="128">
        <v>43487</v>
      </c>
      <c r="Q50" s="130" t="s">
        <v>73</v>
      </c>
      <c r="R50" s="55"/>
      <c r="S50" s="55"/>
      <c r="T50" s="55"/>
    </row>
    <row r="51" spans="1:20">
      <c r="A51" s="4">
        <v>47</v>
      </c>
      <c r="B51" s="64" t="s">
        <v>66</v>
      </c>
      <c r="C51" s="130" t="s">
        <v>141</v>
      </c>
      <c r="D51" s="61" t="s">
        <v>29</v>
      </c>
      <c r="E51" s="132">
        <v>18287050504</v>
      </c>
      <c r="F51" s="61"/>
      <c r="G51" s="81">
        <v>10</v>
      </c>
      <c r="H51" s="81">
        <v>8</v>
      </c>
      <c r="I51" s="81">
        <f>G51+H51</f>
        <v>18</v>
      </c>
      <c r="J51" s="81"/>
      <c r="K51" s="130" t="s">
        <v>525</v>
      </c>
      <c r="L51" s="61"/>
      <c r="M51" s="61"/>
      <c r="N51" s="61"/>
      <c r="O51" s="61"/>
      <c r="P51" s="128">
        <v>43487</v>
      </c>
      <c r="Q51" s="130" t="s">
        <v>73</v>
      </c>
      <c r="R51" s="55"/>
      <c r="S51" s="55"/>
      <c r="T51" s="55"/>
    </row>
    <row r="52" spans="1:20">
      <c r="A52" s="4">
        <v>48</v>
      </c>
      <c r="B52" s="64" t="s">
        <v>66</v>
      </c>
      <c r="C52" s="158" t="s">
        <v>83</v>
      </c>
      <c r="D52" s="61" t="s">
        <v>29</v>
      </c>
      <c r="E52" s="146">
        <v>18287050504</v>
      </c>
      <c r="F52" s="61"/>
      <c r="G52" s="81">
        <v>28</v>
      </c>
      <c r="H52" s="81">
        <v>32</v>
      </c>
      <c r="I52" s="81">
        <f>H52+G52</f>
        <v>60</v>
      </c>
      <c r="J52" s="81"/>
      <c r="K52" s="130" t="s">
        <v>84</v>
      </c>
      <c r="L52" s="61"/>
      <c r="M52" s="61"/>
      <c r="N52" s="61"/>
      <c r="O52" s="61"/>
      <c r="P52" s="128">
        <v>43487</v>
      </c>
      <c r="Q52" s="130" t="s">
        <v>73</v>
      </c>
      <c r="R52" s="55"/>
      <c r="S52" s="55"/>
      <c r="T52" s="55"/>
    </row>
    <row r="53" spans="1:20">
      <c r="A53" s="4">
        <v>49</v>
      </c>
      <c r="B53" s="64" t="s">
        <v>66</v>
      </c>
      <c r="C53" s="130" t="s">
        <v>164</v>
      </c>
      <c r="D53" s="61" t="s">
        <v>29</v>
      </c>
      <c r="E53" s="132">
        <v>18287050505</v>
      </c>
      <c r="F53" s="61"/>
      <c r="G53" s="81">
        <v>15</v>
      </c>
      <c r="H53" s="81">
        <v>17</v>
      </c>
      <c r="I53" s="81">
        <f>G53+H53</f>
        <v>32</v>
      </c>
      <c r="J53" s="81"/>
      <c r="K53" s="130" t="s">
        <v>525</v>
      </c>
      <c r="L53" s="61"/>
      <c r="M53" s="61"/>
      <c r="N53" s="61"/>
      <c r="O53" s="61"/>
      <c r="P53" s="128">
        <v>43487</v>
      </c>
      <c r="Q53" s="130" t="s">
        <v>73</v>
      </c>
      <c r="R53" s="55"/>
      <c r="S53" s="55"/>
      <c r="T53" s="55"/>
    </row>
    <row r="54" spans="1:20">
      <c r="A54" s="4">
        <v>50</v>
      </c>
      <c r="B54" s="64" t="s">
        <v>66</v>
      </c>
      <c r="C54" s="158" t="s">
        <v>80</v>
      </c>
      <c r="D54" s="61" t="s">
        <v>29</v>
      </c>
      <c r="E54" s="146">
        <v>18287050505</v>
      </c>
      <c r="F54" s="61"/>
      <c r="G54" s="81">
        <v>15</v>
      </c>
      <c r="H54" s="81">
        <v>23</v>
      </c>
      <c r="I54" s="81">
        <f>H54+G54</f>
        <v>38</v>
      </c>
      <c r="J54" s="81"/>
      <c r="K54" s="130" t="s">
        <v>84</v>
      </c>
      <c r="L54" s="61"/>
      <c r="M54" s="61"/>
      <c r="N54" s="61"/>
      <c r="O54" s="61"/>
      <c r="P54" s="128">
        <v>43487</v>
      </c>
      <c r="Q54" s="130" t="s">
        <v>73</v>
      </c>
      <c r="R54" s="55"/>
      <c r="S54" s="55"/>
      <c r="T54" s="55"/>
    </row>
    <row r="55" spans="1:20">
      <c r="A55" s="4">
        <v>51</v>
      </c>
      <c r="B55" s="64" t="s">
        <v>66</v>
      </c>
      <c r="C55" s="130" t="s">
        <v>205</v>
      </c>
      <c r="D55" s="61" t="s">
        <v>29</v>
      </c>
      <c r="E55" s="132">
        <v>18287050506</v>
      </c>
      <c r="F55" s="63"/>
      <c r="G55" s="81">
        <v>16</v>
      </c>
      <c r="H55" s="81">
        <v>14</v>
      </c>
      <c r="I55" s="81">
        <f>G55+H55</f>
        <v>30</v>
      </c>
      <c r="J55" s="81"/>
      <c r="K55" s="130" t="s">
        <v>525</v>
      </c>
      <c r="L55" s="61"/>
      <c r="M55" s="61"/>
      <c r="N55" s="61"/>
      <c r="O55" s="61"/>
      <c r="P55" s="128">
        <v>43487</v>
      </c>
      <c r="Q55" s="130" t="s">
        <v>73</v>
      </c>
      <c r="R55" s="55"/>
      <c r="S55" s="55"/>
      <c r="T55" s="55"/>
    </row>
    <row r="56" spans="1:20">
      <c r="A56" s="4">
        <v>52</v>
      </c>
      <c r="B56" s="64" t="s">
        <v>66</v>
      </c>
      <c r="C56" s="130"/>
      <c r="D56" s="61"/>
      <c r="E56" s="132"/>
      <c r="F56" s="61"/>
      <c r="G56" s="81"/>
      <c r="H56" s="81"/>
      <c r="I56" s="81"/>
      <c r="J56" s="81"/>
      <c r="K56" s="130"/>
      <c r="L56" s="61"/>
      <c r="M56" s="61"/>
      <c r="N56" s="61"/>
      <c r="O56" s="61"/>
      <c r="P56" s="128">
        <v>43488</v>
      </c>
      <c r="Q56" s="130" t="s">
        <v>74</v>
      </c>
      <c r="R56" s="55"/>
      <c r="S56" s="55"/>
      <c r="T56" s="55"/>
    </row>
    <row r="57" spans="1:20">
      <c r="A57" s="4">
        <v>53</v>
      </c>
      <c r="B57" s="64" t="s">
        <v>66</v>
      </c>
      <c r="C57" s="130" t="s">
        <v>421</v>
      </c>
      <c r="D57" s="61" t="s">
        <v>29</v>
      </c>
      <c r="E57" s="132">
        <v>18287050509</v>
      </c>
      <c r="F57" s="61"/>
      <c r="G57" s="81">
        <v>17</v>
      </c>
      <c r="H57" s="81">
        <v>15</v>
      </c>
      <c r="I57" s="81">
        <f>G57+H57</f>
        <v>32</v>
      </c>
      <c r="J57" s="81"/>
      <c r="K57" s="130" t="s">
        <v>525</v>
      </c>
      <c r="L57" s="61"/>
      <c r="M57" s="61"/>
      <c r="N57" s="61"/>
      <c r="O57" s="61"/>
      <c r="P57" s="128">
        <v>43489</v>
      </c>
      <c r="Q57" s="130" t="s">
        <v>75</v>
      </c>
      <c r="R57" s="55"/>
      <c r="S57" s="55"/>
      <c r="T57" s="55"/>
    </row>
    <row r="58" spans="1:20">
      <c r="A58" s="4">
        <v>54</v>
      </c>
      <c r="B58" s="64" t="s">
        <v>66</v>
      </c>
      <c r="C58" s="158" t="s">
        <v>134</v>
      </c>
      <c r="D58" s="61" t="s">
        <v>29</v>
      </c>
      <c r="E58" s="146">
        <v>18287050509</v>
      </c>
      <c r="F58" s="61"/>
      <c r="G58" s="81">
        <v>56</v>
      </c>
      <c r="H58" s="81">
        <v>53</v>
      </c>
      <c r="I58" s="81">
        <f>H58+G58</f>
        <v>109</v>
      </c>
      <c r="J58" s="81"/>
      <c r="K58" s="130" t="s">
        <v>133</v>
      </c>
      <c r="L58" s="61"/>
      <c r="M58" s="61"/>
      <c r="N58" s="61"/>
      <c r="O58" s="61"/>
      <c r="P58" s="128">
        <v>43489</v>
      </c>
      <c r="Q58" s="130" t="s">
        <v>75</v>
      </c>
      <c r="R58" s="55"/>
      <c r="S58" s="55"/>
      <c r="T58" s="55"/>
    </row>
    <row r="59" spans="1:20">
      <c r="A59" s="4">
        <v>55</v>
      </c>
      <c r="B59" s="64" t="s">
        <v>66</v>
      </c>
      <c r="C59" s="130" t="s">
        <v>161</v>
      </c>
      <c r="D59" s="61" t="s">
        <v>29</v>
      </c>
      <c r="E59" s="132">
        <v>18287050510</v>
      </c>
      <c r="F59" s="61"/>
      <c r="G59" s="81">
        <v>16</v>
      </c>
      <c r="H59" s="81">
        <v>21</v>
      </c>
      <c r="I59" s="81">
        <f>G59+H59</f>
        <v>37</v>
      </c>
      <c r="J59" s="81"/>
      <c r="K59" s="130" t="s">
        <v>525</v>
      </c>
      <c r="L59" s="61"/>
      <c r="M59" s="61"/>
      <c r="N59" s="61"/>
      <c r="O59" s="61"/>
      <c r="P59" s="128">
        <v>43489</v>
      </c>
      <c r="Q59" s="130" t="s">
        <v>75</v>
      </c>
      <c r="R59" s="55"/>
      <c r="S59" s="55"/>
      <c r="T59" s="55"/>
    </row>
    <row r="60" spans="1:20">
      <c r="A60" s="4">
        <v>56</v>
      </c>
      <c r="B60" s="64" t="s">
        <v>66</v>
      </c>
      <c r="C60" s="158" t="s">
        <v>135</v>
      </c>
      <c r="D60" s="61" t="s">
        <v>29</v>
      </c>
      <c r="E60" s="146">
        <v>18287050510</v>
      </c>
      <c r="F60" s="61"/>
      <c r="G60" s="81">
        <v>48</v>
      </c>
      <c r="H60" s="81">
        <v>43</v>
      </c>
      <c r="I60" s="81">
        <f>H60+G60</f>
        <v>91</v>
      </c>
      <c r="J60" s="81"/>
      <c r="K60" s="130" t="s">
        <v>133</v>
      </c>
      <c r="L60" s="61"/>
      <c r="M60" s="61"/>
      <c r="N60" s="61"/>
      <c r="O60" s="61"/>
      <c r="P60" s="128">
        <v>43489</v>
      </c>
      <c r="Q60" s="130" t="s">
        <v>75</v>
      </c>
      <c r="R60" s="55"/>
      <c r="S60" s="55"/>
      <c r="T60" s="55"/>
    </row>
    <row r="61" spans="1:20">
      <c r="A61" s="4">
        <v>57</v>
      </c>
      <c r="B61" s="64" t="s">
        <v>66</v>
      </c>
      <c r="C61" s="130" t="s">
        <v>168</v>
      </c>
      <c r="D61" s="61" t="s">
        <v>29</v>
      </c>
      <c r="E61" s="132">
        <v>18287050511</v>
      </c>
      <c r="F61" s="61"/>
      <c r="G61" s="81">
        <v>41</v>
      </c>
      <c r="H61" s="81">
        <v>45</v>
      </c>
      <c r="I61" s="81">
        <f>G61+H61</f>
        <v>86</v>
      </c>
      <c r="J61" s="81"/>
      <c r="K61" s="130" t="s">
        <v>525</v>
      </c>
      <c r="L61" s="61"/>
      <c r="M61" s="61"/>
      <c r="N61" s="61"/>
      <c r="O61" s="61"/>
      <c r="P61" s="128">
        <v>43489</v>
      </c>
      <c r="Q61" s="130" t="s">
        <v>75</v>
      </c>
      <c r="R61" s="55"/>
      <c r="S61" s="55"/>
      <c r="T61" s="55"/>
    </row>
    <row r="62" spans="1:20">
      <c r="A62" s="4">
        <v>58</v>
      </c>
      <c r="B62" s="64" t="s">
        <v>66</v>
      </c>
      <c r="C62" s="130"/>
      <c r="D62" s="61"/>
      <c r="E62" s="132"/>
      <c r="F62" s="61"/>
      <c r="G62" s="81"/>
      <c r="H62" s="81"/>
      <c r="I62" s="81"/>
      <c r="J62" s="81"/>
      <c r="K62" s="130"/>
      <c r="L62" s="61"/>
      <c r="M62" s="61"/>
      <c r="N62" s="61"/>
      <c r="O62" s="61"/>
      <c r="P62" s="128">
        <v>43490</v>
      </c>
      <c r="Q62" s="130" t="s">
        <v>76</v>
      </c>
      <c r="R62" s="55"/>
      <c r="S62" s="55"/>
      <c r="T62" s="55"/>
    </row>
    <row r="63" spans="1:20" s="111" customFormat="1">
      <c r="A63" s="109">
        <v>59</v>
      </c>
      <c r="B63" s="64" t="s">
        <v>66</v>
      </c>
      <c r="C63" s="130"/>
      <c r="D63" s="61"/>
      <c r="E63" s="132"/>
      <c r="F63" s="61"/>
      <c r="G63" s="81"/>
      <c r="H63" s="81"/>
      <c r="I63" s="81"/>
      <c r="J63" s="81"/>
      <c r="K63" s="130"/>
      <c r="L63" s="61"/>
      <c r="M63" s="61"/>
      <c r="N63" s="61"/>
      <c r="O63" s="61"/>
      <c r="P63" s="128">
        <v>43491</v>
      </c>
      <c r="Q63" s="130" t="s">
        <v>77</v>
      </c>
      <c r="R63" s="55"/>
      <c r="S63" s="110"/>
      <c r="T63" s="110"/>
    </row>
    <row r="64" spans="1:20">
      <c r="A64" s="4">
        <v>60</v>
      </c>
      <c r="B64" s="64" t="s">
        <v>66</v>
      </c>
      <c r="C64" s="130"/>
      <c r="D64" s="61"/>
      <c r="E64" s="132"/>
      <c r="F64" s="61"/>
      <c r="G64" s="81"/>
      <c r="H64" s="81"/>
      <c r="I64" s="81"/>
      <c r="J64" s="81"/>
      <c r="K64" s="130"/>
      <c r="L64" s="61"/>
      <c r="M64" s="61"/>
      <c r="N64" s="61"/>
      <c r="O64" s="61"/>
      <c r="P64" s="128">
        <v>43492</v>
      </c>
      <c r="Q64" s="130" t="s">
        <v>78</v>
      </c>
      <c r="R64" s="55"/>
      <c r="S64" s="55"/>
      <c r="T64" s="55"/>
    </row>
    <row r="65" spans="1:20">
      <c r="A65" s="4">
        <v>61</v>
      </c>
      <c r="B65" s="64" t="s">
        <v>66</v>
      </c>
      <c r="C65" s="130" t="s">
        <v>429</v>
      </c>
      <c r="D65" s="61" t="s">
        <v>29</v>
      </c>
      <c r="E65" s="132">
        <v>18287050512</v>
      </c>
      <c r="F65" s="61"/>
      <c r="G65" s="81">
        <v>19</v>
      </c>
      <c r="H65" s="81">
        <v>26</v>
      </c>
      <c r="I65" s="81">
        <f t="shared" ref="I65:I71" si="1">G65+H65</f>
        <v>45</v>
      </c>
      <c r="J65" s="81"/>
      <c r="K65" s="130" t="s">
        <v>526</v>
      </c>
      <c r="L65" s="61"/>
      <c r="M65" s="61"/>
      <c r="N65" s="61"/>
      <c r="O65" s="61"/>
      <c r="P65" s="128">
        <v>43493</v>
      </c>
      <c r="Q65" s="130" t="s">
        <v>79</v>
      </c>
      <c r="R65" s="55"/>
      <c r="S65" s="55"/>
      <c r="T65" s="55"/>
    </row>
    <row r="66" spans="1:20">
      <c r="A66" s="4">
        <v>62</v>
      </c>
      <c r="B66" s="64" t="s">
        <v>66</v>
      </c>
      <c r="C66" s="130" t="s">
        <v>165</v>
      </c>
      <c r="D66" s="61" t="s">
        <v>29</v>
      </c>
      <c r="E66" s="132">
        <v>18287050513</v>
      </c>
      <c r="F66" s="61"/>
      <c r="G66" s="81">
        <v>20</v>
      </c>
      <c r="H66" s="81">
        <v>20</v>
      </c>
      <c r="I66" s="81">
        <f t="shared" si="1"/>
        <v>40</v>
      </c>
      <c r="J66" s="81"/>
      <c r="K66" s="130" t="s">
        <v>526</v>
      </c>
      <c r="L66" s="61"/>
      <c r="M66" s="61"/>
      <c r="N66" s="61"/>
      <c r="O66" s="61"/>
      <c r="P66" s="128">
        <v>43493</v>
      </c>
      <c r="Q66" s="130" t="s">
        <v>79</v>
      </c>
      <c r="R66" s="55"/>
      <c r="S66" s="55"/>
      <c r="T66" s="55"/>
    </row>
    <row r="67" spans="1:20">
      <c r="A67" s="4">
        <v>63</v>
      </c>
      <c r="B67" s="64" t="s">
        <v>66</v>
      </c>
      <c r="C67" s="130" t="s">
        <v>430</v>
      </c>
      <c r="D67" s="61" t="s">
        <v>29</v>
      </c>
      <c r="E67" s="132">
        <v>18287050514</v>
      </c>
      <c r="F67" s="61"/>
      <c r="G67" s="81">
        <v>15</v>
      </c>
      <c r="H67" s="81">
        <v>15</v>
      </c>
      <c r="I67" s="81">
        <f t="shared" si="1"/>
        <v>30</v>
      </c>
      <c r="J67" s="81"/>
      <c r="K67" s="130" t="s">
        <v>526</v>
      </c>
      <c r="L67" s="61"/>
      <c r="M67" s="61"/>
      <c r="N67" s="61"/>
      <c r="O67" s="61"/>
      <c r="P67" s="128">
        <v>43493</v>
      </c>
      <c r="Q67" s="130" t="s">
        <v>79</v>
      </c>
      <c r="R67" s="55"/>
      <c r="S67" s="55"/>
      <c r="T67" s="55"/>
    </row>
    <row r="68" spans="1:20">
      <c r="A68" s="4">
        <v>64</v>
      </c>
      <c r="B68" s="64" t="s">
        <v>66</v>
      </c>
      <c r="C68" s="130" t="s">
        <v>140</v>
      </c>
      <c r="D68" s="61" t="s">
        <v>29</v>
      </c>
      <c r="E68" s="132">
        <v>18287050520</v>
      </c>
      <c r="F68" s="61"/>
      <c r="G68" s="81">
        <v>18</v>
      </c>
      <c r="H68" s="81">
        <v>31</v>
      </c>
      <c r="I68" s="81">
        <f t="shared" si="1"/>
        <v>49</v>
      </c>
      <c r="J68" s="81"/>
      <c r="K68" s="130" t="s">
        <v>527</v>
      </c>
      <c r="L68" s="61"/>
      <c r="M68" s="61"/>
      <c r="N68" s="61"/>
      <c r="O68" s="61"/>
      <c r="P68" s="128">
        <v>43494</v>
      </c>
      <c r="Q68" s="130" t="s">
        <v>73</v>
      </c>
      <c r="R68" s="55"/>
      <c r="S68" s="55"/>
      <c r="T68" s="55"/>
    </row>
    <row r="69" spans="1:20">
      <c r="A69" s="4">
        <v>65</v>
      </c>
      <c r="B69" s="64" t="s">
        <v>66</v>
      </c>
      <c r="C69" s="130" t="s">
        <v>142</v>
      </c>
      <c r="D69" s="61" t="s">
        <v>29</v>
      </c>
      <c r="E69" s="132">
        <v>18287050521</v>
      </c>
      <c r="F69" s="61"/>
      <c r="G69" s="81">
        <v>20</v>
      </c>
      <c r="H69" s="81">
        <v>23</v>
      </c>
      <c r="I69" s="81">
        <f t="shared" si="1"/>
        <v>43</v>
      </c>
      <c r="J69" s="81"/>
      <c r="K69" s="130" t="s">
        <v>527</v>
      </c>
      <c r="L69" s="61"/>
      <c r="M69" s="61"/>
      <c r="N69" s="61"/>
      <c r="O69" s="61"/>
      <c r="P69" s="128">
        <v>43494</v>
      </c>
      <c r="Q69" s="130" t="s">
        <v>73</v>
      </c>
      <c r="R69" s="55"/>
      <c r="S69" s="55"/>
      <c r="T69" s="55"/>
    </row>
    <row r="70" spans="1:20">
      <c r="A70" s="4">
        <v>66</v>
      </c>
      <c r="B70" s="64" t="s">
        <v>66</v>
      </c>
      <c r="C70" s="130" t="s">
        <v>203</v>
      </c>
      <c r="D70" s="61" t="s">
        <v>29</v>
      </c>
      <c r="E70" s="132">
        <v>18287050608</v>
      </c>
      <c r="F70" s="61"/>
      <c r="G70" s="81">
        <v>54</v>
      </c>
      <c r="H70" s="81">
        <v>36</v>
      </c>
      <c r="I70" s="81">
        <f t="shared" si="1"/>
        <v>90</v>
      </c>
      <c r="J70" s="81">
        <v>9531185562</v>
      </c>
      <c r="K70" s="130" t="s">
        <v>212</v>
      </c>
      <c r="L70" s="61"/>
      <c r="M70" s="61"/>
      <c r="N70" s="61"/>
      <c r="O70" s="61"/>
      <c r="P70" s="128">
        <v>43495</v>
      </c>
      <c r="Q70" s="130" t="s">
        <v>74</v>
      </c>
      <c r="R70" s="55"/>
      <c r="S70" s="55"/>
      <c r="T70" s="55"/>
    </row>
    <row r="71" spans="1:20">
      <c r="A71" s="4">
        <v>67</v>
      </c>
      <c r="B71" s="64" t="s">
        <v>66</v>
      </c>
      <c r="C71" s="130" t="s">
        <v>567</v>
      </c>
      <c r="D71" s="61" t="s">
        <v>29</v>
      </c>
      <c r="E71" s="132">
        <v>18287050618</v>
      </c>
      <c r="F71" s="61"/>
      <c r="G71" s="81">
        <v>32</v>
      </c>
      <c r="H71" s="81">
        <v>30</v>
      </c>
      <c r="I71" s="81">
        <f t="shared" si="1"/>
        <v>62</v>
      </c>
      <c r="J71" s="81">
        <v>9401690656</v>
      </c>
      <c r="K71" s="130" t="s">
        <v>212</v>
      </c>
      <c r="L71" s="61"/>
      <c r="M71" s="61"/>
      <c r="N71" s="61"/>
      <c r="O71" s="61"/>
      <c r="P71" s="128">
        <v>43495</v>
      </c>
      <c r="Q71" s="130" t="s">
        <v>74</v>
      </c>
      <c r="R71" s="55"/>
      <c r="S71" s="55"/>
      <c r="T71" s="55"/>
    </row>
    <row r="72" spans="1:20">
      <c r="A72" s="4">
        <v>68</v>
      </c>
      <c r="B72" s="164"/>
      <c r="C72" s="165"/>
      <c r="D72" s="166"/>
      <c r="E72" s="167"/>
      <c r="F72" s="168"/>
      <c r="G72" s="134"/>
      <c r="H72" s="134"/>
      <c r="I72" s="134"/>
      <c r="J72" s="134"/>
      <c r="K72" s="165"/>
      <c r="L72" s="166"/>
      <c r="M72" s="166"/>
      <c r="N72" s="166"/>
      <c r="O72" s="166"/>
      <c r="P72" s="169">
        <v>43496</v>
      </c>
      <c r="Q72" s="165" t="s">
        <v>75</v>
      </c>
      <c r="R72" s="170"/>
      <c r="S72" s="170"/>
      <c r="T72" s="170"/>
    </row>
    <row r="73" spans="1:20">
      <c r="A73" s="4">
        <v>69</v>
      </c>
      <c r="B73" s="64" t="s">
        <v>67</v>
      </c>
      <c r="C73" s="130"/>
      <c r="D73" s="61"/>
      <c r="E73" s="81"/>
      <c r="F73" s="61"/>
      <c r="G73" s="81"/>
      <c r="H73" s="81"/>
      <c r="I73" s="81"/>
      <c r="J73" s="81"/>
      <c r="K73" s="159"/>
      <c r="L73" s="61"/>
      <c r="M73" s="61"/>
      <c r="N73" s="61"/>
      <c r="O73" s="61"/>
      <c r="P73" s="128">
        <v>43466</v>
      </c>
      <c r="Q73" s="130" t="s">
        <v>73</v>
      </c>
      <c r="R73" s="55"/>
      <c r="S73" s="55"/>
      <c r="T73" s="55"/>
    </row>
    <row r="74" spans="1:20">
      <c r="A74" s="4">
        <v>70</v>
      </c>
      <c r="B74" s="64" t="s">
        <v>67</v>
      </c>
      <c r="C74" s="130" t="s">
        <v>440</v>
      </c>
      <c r="D74" s="61" t="s">
        <v>29</v>
      </c>
      <c r="E74" s="81">
        <v>18302040304</v>
      </c>
      <c r="F74" s="61"/>
      <c r="G74" s="81">
        <v>41</v>
      </c>
      <c r="H74" s="81">
        <v>50</v>
      </c>
      <c r="I74" s="81">
        <f>G74+H74</f>
        <v>91</v>
      </c>
      <c r="J74" s="81">
        <v>7575998541</v>
      </c>
      <c r="K74" s="159" t="s">
        <v>528</v>
      </c>
      <c r="L74" s="61"/>
      <c r="M74" s="61"/>
      <c r="N74" s="61"/>
      <c r="O74" s="61"/>
      <c r="P74" s="128">
        <v>43467</v>
      </c>
      <c r="Q74" s="130" t="s">
        <v>74</v>
      </c>
      <c r="R74" s="55"/>
      <c r="S74" s="55"/>
      <c r="T74" s="55"/>
    </row>
    <row r="75" spans="1:20">
      <c r="A75" s="4">
        <v>71</v>
      </c>
      <c r="B75" s="64" t="s">
        <v>67</v>
      </c>
      <c r="C75" s="130" t="s">
        <v>445</v>
      </c>
      <c r="D75" s="61" t="s">
        <v>29</v>
      </c>
      <c r="E75" s="81">
        <v>18302040310</v>
      </c>
      <c r="F75" s="61"/>
      <c r="G75" s="81">
        <v>39</v>
      </c>
      <c r="H75" s="81">
        <v>49</v>
      </c>
      <c r="I75" s="81">
        <f>G75+H75</f>
        <v>88</v>
      </c>
      <c r="J75" s="81">
        <v>8473923507</v>
      </c>
      <c r="K75" s="159" t="s">
        <v>533</v>
      </c>
      <c r="L75" s="61"/>
      <c r="M75" s="61"/>
      <c r="N75" s="61"/>
      <c r="O75" s="61"/>
      <c r="P75" s="128">
        <v>43468</v>
      </c>
      <c r="Q75" s="130" t="s">
        <v>75</v>
      </c>
      <c r="R75" s="55"/>
      <c r="S75" s="55"/>
      <c r="T75" s="55"/>
    </row>
    <row r="76" spans="1:20">
      <c r="A76" s="4">
        <v>72</v>
      </c>
      <c r="B76" s="64" t="s">
        <v>67</v>
      </c>
      <c r="C76" s="130" t="s">
        <v>446</v>
      </c>
      <c r="D76" s="61" t="s">
        <v>29</v>
      </c>
      <c r="E76" s="81">
        <v>18302040312</v>
      </c>
      <c r="F76" s="61"/>
      <c r="G76" s="81">
        <v>21</v>
      </c>
      <c r="H76" s="81">
        <v>17</v>
      </c>
      <c r="I76" s="81">
        <f>G76+H76</f>
        <v>38</v>
      </c>
      <c r="J76" s="81">
        <v>8876136720</v>
      </c>
      <c r="K76" s="159" t="s">
        <v>533</v>
      </c>
      <c r="L76" s="61"/>
      <c r="M76" s="61"/>
      <c r="N76" s="61"/>
      <c r="O76" s="61"/>
      <c r="P76" s="128">
        <v>43468</v>
      </c>
      <c r="Q76" s="130" t="s">
        <v>75</v>
      </c>
      <c r="R76" s="55"/>
      <c r="S76" s="55"/>
      <c r="T76" s="55"/>
    </row>
    <row r="77" spans="1:20">
      <c r="A77" s="4">
        <v>73</v>
      </c>
      <c r="B77" s="64" t="s">
        <v>67</v>
      </c>
      <c r="C77" s="130" t="s">
        <v>170</v>
      </c>
      <c r="D77" s="61" t="s">
        <v>29</v>
      </c>
      <c r="E77" s="81">
        <v>18302040311</v>
      </c>
      <c r="F77" s="61"/>
      <c r="G77" s="81">
        <v>45</v>
      </c>
      <c r="H77" s="81">
        <v>44</v>
      </c>
      <c r="I77" s="81">
        <f>G77+H77</f>
        <v>89</v>
      </c>
      <c r="J77" s="81">
        <v>8474054636</v>
      </c>
      <c r="K77" s="159" t="s">
        <v>533</v>
      </c>
      <c r="L77" s="61"/>
      <c r="M77" s="61"/>
      <c r="N77" s="61"/>
      <c r="O77" s="61"/>
      <c r="P77" s="128">
        <v>43469</v>
      </c>
      <c r="Q77" s="130" t="s">
        <v>76</v>
      </c>
      <c r="R77" s="55"/>
      <c r="S77" s="55"/>
      <c r="T77" s="55"/>
    </row>
    <row r="78" spans="1:20">
      <c r="A78" s="4">
        <v>74</v>
      </c>
      <c r="B78" s="64"/>
      <c r="C78" s="130"/>
      <c r="D78" s="61"/>
      <c r="E78" s="81"/>
      <c r="F78" s="61"/>
      <c r="G78" s="81"/>
      <c r="H78" s="81"/>
      <c r="I78" s="81"/>
      <c r="J78" s="81"/>
      <c r="K78" s="159"/>
      <c r="L78" s="61"/>
      <c r="M78" s="61"/>
      <c r="N78" s="61"/>
      <c r="O78" s="61"/>
      <c r="P78" s="128">
        <v>43470</v>
      </c>
      <c r="Q78" s="130" t="s">
        <v>77</v>
      </c>
      <c r="R78" s="55"/>
      <c r="S78" s="55"/>
      <c r="T78" s="55"/>
    </row>
    <row r="79" spans="1:20">
      <c r="A79" s="4">
        <v>75</v>
      </c>
      <c r="B79" s="64"/>
      <c r="C79" s="130"/>
      <c r="D79" s="61"/>
      <c r="E79" s="81"/>
      <c r="F79" s="61"/>
      <c r="G79" s="81"/>
      <c r="H79" s="81"/>
      <c r="I79" s="81"/>
      <c r="J79" s="81"/>
      <c r="K79" s="159"/>
      <c r="L79" s="61"/>
      <c r="M79" s="61"/>
      <c r="N79" s="61"/>
      <c r="O79" s="61"/>
      <c r="P79" s="128">
        <v>43471</v>
      </c>
      <c r="Q79" s="130" t="s">
        <v>78</v>
      </c>
      <c r="R79" s="55"/>
      <c r="S79" s="55"/>
      <c r="T79" s="55"/>
    </row>
    <row r="80" spans="1:20">
      <c r="A80" s="4">
        <v>76</v>
      </c>
      <c r="B80" s="64" t="s">
        <v>67</v>
      </c>
      <c r="C80" s="130" t="s">
        <v>185</v>
      </c>
      <c r="D80" s="61" t="s">
        <v>29</v>
      </c>
      <c r="E80" s="81">
        <v>18302040313</v>
      </c>
      <c r="F80" s="61"/>
      <c r="G80" s="81">
        <v>33</v>
      </c>
      <c r="H80" s="81">
        <v>31</v>
      </c>
      <c r="I80" s="81">
        <f t="shared" ref="I80:I85" si="2">G80+H80</f>
        <v>64</v>
      </c>
      <c r="J80" s="81">
        <v>7002280861</v>
      </c>
      <c r="K80" s="159" t="s">
        <v>533</v>
      </c>
      <c r="L80" s="61"/>
      <c r="M80" s="61"/>
      <c r="N80" s="61"/>
      <c r="O80" s="61"/>
      <c r="P80" s="128">
        <v>43472</v>
      </c>
      <c r="Q80" s="130" t="s">
        <v>79</v>
      </c>
      <c r="R80" s="55"/>
      <c r="S80" s="55"/>
      <c r="T80" s="55"/>
    </row>
    <row r="81" spans="1:20">
      <c r="A81" s="4">
        <v>77</v>
      </c>
      <c r="B81" s="64" t="s">
        <v>67</v>
      </c>
      <c r="C81" s="130" t="s">
        <v>184</v>
      </c>
      <c r="D81" s="61" t="s">
        <v>29</v>
      </c>
      <c r="E81" s="81">
        <v>18302040314</v>
      </c>
      <c r="F81" s="61"/>
      <c r="G81" s="81">
        <v>32</v>
      </c>
      <c r="H81" s="81">
        <v>33</v>
      </c>
      <c r="I81" s="81">
        <f t="shared" si="2"/>
        <v>65</v>
      </c>
      <c r="J81" s="81">
        <v>8011870573</v>
      </c>
      <c r="K81" s="159" t="s">
        <v>533</v>
      </c>
      <c r="L81" s="61"/>
      <c r="M81" s="61"/>
      <c r="N81" s="61"/>
      <c r="O81" s="61"/>
      <c r="P81" s="128">
        <v>43472</v>
      </c>
      <c r="Q81" s="130" t="s">
        <v>79</v>
      </c>
      <c r="R81" s="55"/>
      <c r="S81" s="55"/>
      <c r="T81" s="55"/>
    </row>
    <row r="82" spans="1:20">
      <c r="A82" s="4">
        <v>78</v>
      </c>
      <c r="B82" s="64" t="s">
        <v>67</v>
      </c>
      <c r="C82" s="130" t="s">
        <v>182</v>
      </c>
      <c r="D82" s="61" t="s">
        <v>29</v>
      </c>
      <c r="E82" s="81">
        <v>18302040315</v>
      </c>
      <c r="F82" s="61"/>
      <c r="G82" s="81">
        <v>76</v>
      </c>
      <c r="H82" s="81">
        <v>84</v>
      </c>
      <c r="I82" s="81">
        <f t="shared" si="2"/>
        <v>160</v>
      </c>
      <c r="J82" s="81">
        <v>8473881061</v>
      </c>
      <c r="K82" s="159" t="s">
        <v>534</v>
      </c>
      <c r="L82" s="61"/>
      <c r="M82" s="61"/>
      <c r="N82" s="61"/>
      <c r="O82" s="61"/>
      <c r="P82" s="128">
        <v>43473</v>
      </c>
      <c r="Q82" s="130" t="s">
        <v>73</v>
      </c>
      <c r="R82" s="55"/>
      <c r="S82" s="55"/>
      <c r="T82" s="55"/>
    </row>
    <row r="83" spans="1:20">
      <c r="A83" s="4">
        <v>79</v>
      </c>
      <c r="B83" s="64" t="s">
        <v>67</v>
      </c>
      <c r="C83" s="130" t="s">
        <v>187</v>
      </c>
      <c r="D83" s="61" t="s">
        <v>29</v>
      </c>
      <c r="E83" s="81">
        <v>18302040316</v>
      </c>
      <c r="F83" s="61"/>
      <c r="G83" s="81">
        <v>38</v>
      </c>
      <c r="H83" s="81">
        <v>44</v>
      </c>
      <c r="I83" s="81">
        <f t="shared" si="2"/>
        <v>82</v>
      </c>
      <c r="J83" s="81">
        <v>8811880217</v>
      </c>
      <c r="K83" s="159" t="s">
        <v>534</v>
      </c>
      <c r="L83" s="61"/>
      <c r="M83" s="61"/>
      <c r="N83" s="61"/>
      <c r="O83" s="61"/>
      <c r="P83" s="128">
        <v>43474</v>
      </c>
      <c r="Q83" s="130" t="s">
        <v>74</v>
      </c>
      <c r="R83" s="55"/>
      <c r="S83" s="55"/>
      <c r="T83" s="55"/>
    </row>
    <row r="84" spans="1:20">
      <c r="A84" s="4">
        <v>80</v>
      </c>
      <c r="B84" s="64" t="s">
        <v>67</v>
      </c>
      <c r="C84" s="130" t="s">
        <v>447</v>
      </c>
      <c r="D84" s="61" t="s">
        <v>29</v>
      </c>
      <c r="E84" s="81">
        <v>18302040318</v>
      </c>
      <c r="F84" s="61"/>
      <c r="G84" s="81">
        <v>22</v>
      </c>
      <c r="H84" s="81">
        <v>23</v>
      </c>
      <c r="I84" s="81">
        <f t="shared" si="2"/>
        <v>45</v>
      </c>
      <c r="J84" s="81">
        <v>9678907212</v>
      </c>
      <c r="K84" s="159" t="s">
        <v>534</v>
      </c>
      <c r="L84" s="61"/>
      <c r="M84" s="61"/>
      <c r="N84" s="61"/>
      <c r="O84" s="61"/>
      <c r="P84" s="128">
        <v>43474</v>
      </c>
      <c r="Q84" s="130" t="s">
        <v>74</v>
      </c>
      <c r="R84" s="55"/>
      <c r="S84" s="55"/>
      <c r="T84" s="55"/>
    </row>
    <row r="85" spans="1:20">
      <c r="A85" s="4">
        <v>81</v>
      </c>
      <c r="B85" s="64" t="s">
        <v>67</v>
      </c>
      <c r="C85" s="130" t="s">
        <v>183</v>
      </c>
      <c r="D85" s="61" t="s">
        <v>29</v>
      </c>
      <c r="E85" s="81">
        <v>18302040317</v>
      </c>
      <c r="F85" s="61"/>
      <c r="G85" s="81">
        <v>48</v>
      </c>
      <c r="H85" s="81">
        <v>49</v>
      </c>
      <c r="I85" s="81">
        <f t="shared" si="2"/>
        <v>97</v>
      </c>
      <c r="J85" s="81">
        <v>9954630282</v>
      </c>
      <c r="K85" s="159" t="s">
        <v>534</v>
      </c>
      <c r="L85" s="61"/>
      <c r="M85" s="61"/>
      <c r="N85" s="61"/>
      <c r="O85" s="61"/>
      <c r="P85" s="128">
        <v>43475</v>
      </c>
      <c r="Q85" s="130" t="s">
        <v>75</v>
      </c>
      <c r="R85" s="55"/>
      <c r="S85" s="55"/>
      <c r="T85" s="55"/>
    </row>
    <row r="86" spans="1:20">
      <c r="A86" s="4">
        <v>82</v>
      </c>
      <c r="B86" s="64" t="s">
        <v>67</v>
      </c>
      <c r="C86" s="135" t="s">
        <v>314</v>
      </c>
      <c r="D86" s="61" t="s">
        <v>27</v>
      </c>
      <c r="E86" s="131" t="s">
        <v>313</v>
      </c>
      <c r="F86" s="61"/>
      <c r="G86" s="81">
        <v>38</v>
      </c>
      <c r="H86" s="81">
        <v>39</v>
      </c>
      <c r="I86" s="81">
        <v>77</v>
      </c>
      <c r="J86" s="81">
        <v>9678667190</v>
      </c>
      <c r="K86" s="159"/>
      <c r="L86" s="61"/>
      <c r="M86" s="61"/>
      <c r="N86" s="61"/>
      <c r="O86" s="61"/>
      <c r="P86" s="128">
        <v>43476</v>
      </c>
      <c r="Q86" s="130" t="s">
        <v>76</v>
      </c>
      <c r="R86" s="55"/>
      <c r="S86" s="55"/>
      <c r="T86" s="55"/>
    </row>
    <row r="87" spans="1:20">
      <c r="A87" s="4">
        <v>83</v>
      </c>
      <c r="B87" s="64"/>
      <c r="C87" s="135"/>
      <c r="D87" s="61"/>
      <c r="E87" s="131"/>
      <c r="F87" s="61"/>
      <c r="G87" s="81"/>
      <c r="H87" s="81"/>
      <c r="I87" s="81"/>
      <c r="J87" s="81"/>
      <c r="K87" s="159"/>
      <c r="L87" s="61"/>
      <c r="M87" s="61"/>
      <c r="N87" s="61"/>
      <c r="O87" s="61"/>
      <c r="P87" s="128">
        <v>43477</v>
      </c>
      <c r="Q87" s="130" t="s">
        <v>77</v>
      </c>
      <c r="R87" s="55"/>
      <c r="S87" s="55"/>
      <c r="T87" s="55"/>
    </row>
    <row r="88" spans="1:20">
      <c r="A88" s="4">
        <v>84</v>
      </c>
      <c r="B88" s="64"/>
      <c r="C88" s="135"/>
      <c r="D88" s="61"/>
      <c r="E88" s="131"/>
      <c r="F88" s="61"/>
      <c r="G88" s="81"/>
      <c r="H88" s="81"/>
      <c r="I88" s="81"/>
      <c r="J88" s="81"/>
      <c r="K88" s="159"/>
      <c r="L88" s="61"/>
      <c r="M88" s="61"/>
      <c r="N88" s="61"/>
      <c r="O88" s="61"/>
      <c r="P88" s="128">
        <v>43478</v>
      </c>
      <c r="Q88" s="130" t="s">
        <v>78</v>
      </c>
      <c r="R88" s="55"/>
      <c r="S88" s="55"/>
      <c r="T88" s="55"/>
    </row>
    <row r="89" spans="1:20">
      <c r="A89" s="4">
        <v>85</v>
      </c>
      <c r="B89" s="64"/>
      <c r="C89" s="135"/>
      <c r="D89" s="61"/>
      <c r="E89" s="131"/>
      <c r="F89" s="61"/>
      <c r="G89" s="81"/>
      <c r="H89" s="81"/>
      <c r="I89" s="81"/>
      <c r="J89" s="81"/>
      <c r="K89" s="159"/>
      <c r="L89" s="61"/>
      <c r="M89" s="61"/>
      <c r="N89" s="61"/>
      <c r="O89" s="61"/>
      <c r="P89" s="128">
        <v>43479</v>
      </c>
      <c r="Q89" s="130" t="s">
        <v>79</v>
      </c>
      <c r="R89" s="55"/>
      <c r="S89" s="55"/>
      <c r="T89" s="55"/>
    </row>
    <row r="90" spans="1:20">
      <c r="A90" s="4">
        <v>86</v>
      </c>
      <c r="B90" s="64"/>
      <c r="C90" s="135"/>
      <c r="D90" s="61"/>
      <c r="E90" s="131"/>
      <c r="F90" s="61"/>
      <c r="G90" s="81"/>
      <c r="H90" s="81"/>
      <c r="I90" s="81"/>
      <c r="J90" s="81"/>
      <c r="K90" s="159"/>
      <c r="L90" s="61"/>
      <c r="M90" s="61"/>
      <c r="N90" s="61"/>
      <c r="O90" s="61"/>
      <c r="P90" s="128">
        <v>43480</v>
      </c>
      <c r="Q90" s="130" t="s">
        <v>73</v>
      </c>
      <c r="R90" s="55"/>
      <c r="S90" s="55"/>
      <c r="T90" s="55"/>
    </row>
    <row r="91" spans="1:20">
      <c r="A91" s="4">
        <v>87</v>
      </c>
      <c r="B91" s="64"/>
      <c r="C91" s="135"/>
      <c r="D91" s="61"/>
      <c r="E91" s="131"/>
      <c r="F91" s="61"/>
      <c r="G91" s="81"/>
      <c r="H91" s="81"/>
      <c r="I91" s="81"/>
      <c r="J91" s="81"/>
      <c r="K91" s="159"/>
      <c r="L91" s="61"/>
      <c r="M91" s="61"/>
      <c r="N91" s="61"/>
      <c r="O91" s="61"/>
      <c r="P91" s="128">
        <v>43481</v>
      </c>
      <c r="Q91" s="130" t="s">
        <v>74</v>
      </c>
      <c r="R91" s="55"/>
      <c r="S91" s="55"/>
      <c r="T91" s="55"/>
    </row>
    <row r="92" spans="1:20">
      <c r="A92" s="4">
        <v>88</v>
      </c>
      <c r="B92" s="64" t="s">
        <v>67</v>
      </c>
      <c r="C92" s="135" t="s">
        <v>316</v>
      </c>
      <c r="D92" s="61" t="s">
        <v>27</v>
      </c>
      <c r="E92" s="131" t="s">
        <v>315</v>
      </c>
      <c r="F92" s="61"/>
      <c r="G92" s="81">
        <v>135</v>
      </c>
      <c r="H92" s="81">
        <v>159</v>
      </c>
      <c r="I92" s="81">
        <v>294</v>
      </c>
      <c r="J92" s="81">
        <v>9864847022</v>
      </c>
      <c r="K92" s="159"/>
      <c r="L92" s="61"/>
      <c r="M92" s="61"/>
      <c r="N92" s="61"/>
      <c r="O92" s="61"/>
      <c r="P92" s="128">
        <v>43482</v>
      </c>
      <c r="Q92" s="130" t="s">
        <v>75</v>
      </c>
      <c r="R92" s="55"/>
      <c r="S92" s="55"/>
      <c r="T92" s="55"/>
    </row>
    <row r="93" spans="1:20">
      <c r="A93" s="4">
        <v>89</v>
      </c>
      <c r="B93" s="64" t="s">
        <v>67</v>
      </c>
      <c r="C93" s="135" t="s">
        <v>316</v>
      </c>
      <c r="D93" s="61" t="s">
        <v>27</v>
      </c>
      <c r="E93" s="131" t="s">
        <v>315</v>
      </c>
      <c r="F93" s="61"/>
      <c r="G93" s="81"/>
      <c r="H93" s="81"/>
      <c r="I93" s="81"/>
      <c r="J93" s="81">
        <v>9864847022</v>
      </c>
      <c r="K93" s="159"/>
      <c r="L93" s="61"/>
      <c r="M93" s="61"/>
      <c r="N93" s="61"/>
      <c r="O93" s="61"/>
      <c r="P93" s="128">
        <v>43483</v>
      </c>
      <c r="Q93" s="130" t="s">
        <v>76</v>
      </c>
      <c r="R93" s="55"/>
      <c r="S93" s="55"/>
      <c r="T93" s="55"/>
    </row>
    <row r="94" spans="1:20">
      <c r="A94" s="4">
        <v>90</v>
      </c>
      <c r="B94" s="64"/>
      <c r="C94" s="135"/>
      <c r="D94" s="61"/>
      <c r="E94" s="131"/>
      <c r="F94" s="61"/>
      <c r="G94" s="81"/>
      <c r="H94" s="81"/>
      <c r="I94" s="81"/>
      <c r="J94" s="81"/>
      <c r="K94" s="159"/>
      <c r="L94" s="61"/>
      <c r="M94" s="61"/>
      <c r="N94" s="61"/>
      <c r="O94" s="61"/>
      <c r="P94" s="128">
        <v>43484</v>
      </c>
      <c r="Q94" s="130" t="s">
        <v>77</v>
      </c>
      <c r="R94" s="55"/>
      <c r="S94" s="55"/>
      <c r="T94" s="55"/>
    </row>
    <row r="95" spans="1:20">
      <c r="A95" s="4">
        <v>91</v>
      </c>
      <c r="B95" s="64"/>
      <c r="C95" s="135"/>
      <c r="D95" s="61"/>
      <c r="E95" s="131"/>
      <c r="F95" s="61"/>
      <c r="G95" s="81"/>
      <c r="H95" s="81"/>
      <c r="I95" s="81"/>
      <c r="J95" s="81"/>
      <c r="K95" s="159"/>
      <c r="L95" s="61"/>
      <c r="M95" s="61"/>
      <c r="N95" s="61"/>
      <c r="O95" s="61"/>
      <c r="P95" s="128">
        <v>43485</v>
      </c>
      <c r="Q95" s="130" t="s">
        <v>78</v>
      </c>
      <c r="R95" s="55"/>
      <c r="S95" s="55"/>
      <c r="T95" s="55"/>
    </row>
    <row r="96" spans="1:20">
      <c r="A96" s="4">
        <v>92</v>
      </c>
      <c r="B96" s="64" t="s">
        <v>67</v>
      </c>
      <c r="C96" s="135" t="s">
        <v>308</v>
      </c>
      <c r="D96" s="61" t="s">
        <v>29</v>
      </c>
      <c r="E96" s="131" t="s">
        <v>307</v>
      </c>
      <c r="F96" s="61"/>
      <c r="G96" s="81">
        <v>48</v>
      </c>
      <c r="H96" s="81">
        <v>53</v>
      </c>
      <c r="I96" s="81">
        <v>101</v>
      </c>
      <c r="J96" s="81">
        <v>9678023890</v>
      </c>
      <c r="K96" s="159"/>
      <c r="L96" s="61"/>
      <c r="M96" s="61"/>
      <c r="N96" s="61"/>
      <c r="O96" s="61"/>
      <c r="P96" s="128">
        <v>43486</v>
      </c>
      <c r="Q96" s="130" t="s">
        <v>79</v>
      </c>
      <c r="R96" s="55"/>
      <c r="S96" s="55"/>
      <c r="T96" s="55"/>
    </row>
    <row r="97" spans="1:20">
      <c r="A97" s="4">
        <v>93</v>
      </c>
      <c r="B97" s="64" t="s">
        <v>67</v>
      </c>
      <c r="C97" s="135" t="s">
        <v>195</v>
      </c>
      <c r="D97" s="61" t="s">
        <v>27</v>
      </c>
      <c r="E97" s="131" t="s">
        <v>299</v>
      </c>
      <c r="F97" s="61"/>
      <c r="G97" s="81">
        <v>16</v>
      </c>
      <c r="H97" s="81">
        <v>17</v>
      </c>
      <c r="I97" s="81">
        <v>33</v>
      </c>
      <c r="J97" s="81">
        <v>8011914844</v>
      </c>
      <c r="K97" s="159"/>
      <c r="L97" s="61"/>
      <c r="M97" s="61"/>
      <c r="N97" s="61"/>
      <c r="O97" s="61"/>
      <c r="P97" s="128">
        <v>43486</v>
      </c>
      <c r="Q97" s="130" t="s">
        <v>79</v>
      </c>
      <c r="R97" s="55"/>
      <c r="S97" s="55"/>
      <c r="T97" s="55"/>
    </row>
    <row r="98" spans="1:20">
      <c r="A98" s="4">
        <v>94</v>
      </c>
      <c r="B98" s="64" t="s">
        <v>67</v>
      </c>
      <c r="C98" s="130" t="s">
        <v>441</v>
      </c>
      <c r="D98" s="61" t="s">
        <v>29</v>
      </c>
      <c r="E98" s="81">
        <v>18302040305</v>
      </c>
      <c r="F98" s="61"/>
      <c r="G98" s="81">
        <v>29</v>
      </c>
      <c r="H98" s="81">
        <v>35</v>
      </c>
      <c r="I98" s="81">
        <f>G98+H98</f>
        <v>64</v>
      </c>
      <c r="J98" s="81">
        <v>7662054031</v>
      </c>
      <c r="K98" s="159" t="s">
        <v>528</v>
      </c>
      <c r="L98" s="61"/>
      <c r="M98" s="61"/>
      <c r="N98" s="61"/>
      <c r="O98" s="61"/>
      <c r="P98" s="128">
        <v>43487</v>
      </c>
      <c r="Q98" s="130" t="s">
        <v>73</v>
      </c>
      <c r="R98" s="55"/>
      <c r="S98" s="55"/>
      <c r="T98" s="55"/>
    </row>
    <row r="99" spans="1:20">
      <c r="A99" s="4">
        <v>95</v>
      </c>
      <c r="B99" s="64" t="s">
        <v>67</v>
      </c>
      <c r="C99" s="130" t="s">
        <v>442</v>
      </c>
      <c r="D99" s="61" t="s">
        <v>29</v>
      </c>
      <c r="E99" s="81">
        <v>18302040306</v>
      </c>
      <c r="F99" s="61"/>
      <c r="G99" s="81">
        <v>32</v>
      </c>
      <c r="H99" s="81">
        <v>30</v>
      </c>
      <c r="I99" s="81">
        <f>G99+H99</f>
        <v>62</v>
      </c>
      <c r="J99" s="81">
        <v>8135964545</v>
      </c>
      <c r="K99" s="159" t="s">
        <v>528</v>
      </c>
      <c r="L99" s="61"/>
      <c r="M99" s="61"/>
      <c r="N99" s="61"/>
      <c r="O99" s="61"/>
      <c r="P99" s="128">
        <v>43487</v>
      </c>
      <c r="Q99" s="130" t="s">
        <v>73</v>
      </c>
      <c r="R99" s="55"/>
      <c r="S99" s="55"/>
      <c r="T99" s="55"/>
    </row>
    <row r="100" spans="1:20">
      <c r="A100" s="4">
        <v>96</v>
      </c>
      <c r="B100" s="64"/>
      <c r="C100" s="130"/>
      <c r="D100" s="61"/>
      <c r="E100" s="81"/>
      <c r="F100" s="61"/>
      <c r="G100" s="81"/>
      <c r="H100" s="81"/>
      <c r="I100" s="81"/>
      <c r="J100" s="81"/>
      <c r="K100" s="159"/>
      <c r="L100" s="61"/>
      <c r="M100" s="61"/>
      <c r="N100" s="61"/>
      <c r="O100" s="61"/>
      <c r="P100" s="128">
        <v>43488</v>
      </c>
      <c r="Q100" s="130" t="s">
        <v>74</v>
      </c>
      <c r="R100" s="55"/>
      <c r="S100" s="55"/>
      <c r="T100" s="55"/>
    </row>
    <row r="101" spans="1:20">
      <c r="A101" s="4">
        <v>97</v>
      </c>
      <c r="B101" s="64" t="s">
        <v>67</v>
      </c>
      <c r="C101" s="130" t="s">
        <v>443</v>
      </c>
      <c r="D101" s="61" t="s">
        <v>29</v>
      </c>
      <c r="E101" s="81">
        <v>18302040307</v>
      </c>
      <c r="F101" s="61"/>
      <c r="G101" s="81">
        <v>73</v>
      </c>
      <c r="H101" s="81">
        <v>54</v>
      </c>
      <c r="I101" s="81">
        <f>G101+H101</f>
        <v>127</v>
      </c>
      <c r="J101" s="81">
        <v>8720957606</v>
      </c>
      <c r="K101" s="159" t="s">
        <v>528</v>
      </c>
      <c r="L101" s="61"/>
      <c r="M101" s="61"/>
      <c r="N101" s="61"/>
      <c r="O101" s="61"/>
      <c r="P101" s="128">
        <v>43489</v>
      </c>
      <c r="Q101" s="130" t="s">
        <v>75</v>
      </c>
      <c r="R101" s="55"/>
      <c r="S101" s="55"/>
      <c r="T101" s="55"/>
    </row>
    <row r="102" spans="1:20">
      <c r="A102" s="4">
        <v>98</v>
      </c>
      <c r="B102" s="64"/>
      <c r="C102" s="130"/>
      <c r="D102" s="61"/>
      <c r="E102" s="81"/>
      <c r="F102" s="61"/>
      <c r="G102" s="81"/>
      <c r="H102" s="81"/>
      <c r="I102" s="81"/>
      <c r="J102" s="81"/>
      <c r="K102" s="159"/>
      <c r="L102" s="61"/>
      <c r="M102" s="61"/>
      <c r="N102" s="61"/>
      <c r="O102" s="61"/>
      <c r="P102" s="128">
        <v>43490</v>
      </c>
      <c r="Q102" s="130" t="s">
        <v>76</v>
      </c>
      <c r="R102" s="55"/>
      <c r="S102" s="55"/>
      <c r="T102" s="55"/>
    </row>
    <row r="103" spans="1:20">
      <c r="A103" s="4">
        <v>99</v>
      </c>
      <c r="B103" s="64"/>
      <c r="C103" s="130"/>
      <c r="D103" s="61"/>
      <c r="E103" s="81"/>
      <c r="F103" s="61"/>
      <c r="G103" s="81"/>
      <c r="H103" s="81"/>
      <c r="I103" s="81"/>
      <c r="J103" s="81"/>
      <c r="K103" s="159"/>
      <c r="L103" s="61"/>
      <c r="M103" s="61"/>
      <c r="N103" s="61"/>
      <c r="O103" s="61"/>
      <c r="P103" s="128">
        <v>43491</v>
      </c>
      <c r="Q103" s="130" t="s">
        <v>77</v>
      </c>
      <c r="R103" s="55"/>
      <c r="S103" s="55"/>
      <c r="T103" s="55"/>
    </row>
    <row r="104" spans="1:20">
      <c r="A104" s="4">
        <v>100</v>
      </c>
      <c r="B104" s="64"/>
      <c r="C104" s="130"/>
      <c r="D104" s="61"/>
      <c r="E104" s="81"/>
      <c r="F104" s="61"/>
      <c r="G104" s="81"/>
      <c r="H104" s="81"/>
      <c r="I104" s="81"/>
      <c r="J104" s="81"/>
      <c r="K104" s="159"/>
      <c r="L104" s="61"/>
      <c r="M104" s="61"/>
      <c r="N104" s="61"/>
      <c r="O104" s="61"/>
      <c r="P104" s="128">
        <v>43492</v>
      </c>
      <c r="Q104" s="130" t="s">
        <v>78</v>
      </c>
      <c r="R104" s="55"/>
      <c r="S104" s="55"/>
      <c r="T104" s="55"/>
    </row>
    <row r="105" spans="1:20">
      <c r="A105" s="4">
        <v>101</v>
      </c>
      <c r="B105" s="64" t="s">
        <v>67</v>
      </c>
      <c r="C105" s="130" t="s">
        <v>186</v>
      </c>
      <c r="D105" s="61" t="s">
        <v>29</v>
      </c>
      <c r="E105" s="81">
        <v>18302040308</v>
      </c>
      <c r="F105" s="61"/>
      <c r="G105" s="81">
        <v>33</v>
      </c>
      <c r="H105" s="81">
        <v>58</v>
      </c>
      <c r="I105" s="81">
        <f>G105+H105</f>
        <v>91</v>
      </c>
      <c r="J105" s="81">
        <v>9678368207</v>
      </c>
      <c r="K105" s="159" t="s">
        <v>533</v>
      </c>
      <c r="L105" s="61"/>
      <c r="M105" s="61"/>
      <c r="N105" s="61"/>
      <c r="O105" s="61"/>
      <c r="P105" s="128">
        <v>43493</v>
      </c>
      <c r="Q105" s="130" t="s">
        <v>79</v>
      </c>
      <c r="R105" s="55"/>
      <c r="S105" s="55"/>
      <c r="T105" s="55"/>
    </row>
    <row r="106" spans="1:20">
      <c r="A106" s="4">
        <v>102</v>
      </c>
      <c r="B106" s="64" t="s">
        <v>67</v>
      </c>
      <c r="C106" s="135" t="s">
        <v>298</v>
      </c>
      <c r="D106" s="61" t="s">
        <v>27</v>
      </c>
      <c r="E106" s="131" t="s">
        <v>297</v>
      </c>
      <c r="F106" s="61"/>
      <c r="G106" s="81">
        <v>18</v>
      </c>
      <c r="H106" s="81">
        <v>18</v>
      </c>
      <c r="I106" s="81">
        <v>36</v>
      </c>
      <c r="J106" s="81">
        <v>8876370417</v>
      </c>
      <c r="K106" s="159"/>
      <c r="L106" s="61"/>
      <c r="M106" s="61"/>
      <c r="N106" s="61"/>
      <c r="O106" s="61"/>
      <c r="P106" s="128">
        <v>43493</v>
      </c>
      <c r="Q106" s="130" t="s">
        <v>79</v>
      </c>
      <c r="R106" s="55"/>
      <c r="S106" s="55"/>
      <c r="T106" s="55"/>
    </row>
    <row r="107" spans="1:20">
      <c r="A107" s="4">
        <v>103</v>
      </c>
      <c r="B107" s="64" t="s">
        <v>67</v>
      </c>
      <c r="C107" s="130" t="s">
        <v>444</v>
      </c>
      <c r="D107" s="61" t="s">
        <v>29</v>
      </c>
      <c r="E107" s="81">
        <v>18302040309</v>
      </c>
      <c r="F107" s="61"/>
      <c r="G107" s="81">
        <v>23</v>
      </c>
      <c r="H107" s="81">
        <v>20</v>
      </c>
      <c r="I107" s="81">
        <f>G107+H107</f>
        <v>43</v>
      </c>
      <c r="J107" s="81">
        <v>8135006268</v>
      </c>
      <c r="K107" s="159" t="s">
        <v>533</v>
      </c>
      <c r="L107" s="61"/>
      <c r="M107" s="61"/>
      <c r="N107" s="61"/>
      <c r="O107" s="61"/>
      <c r="P107" s="128">
        <v>43493</v>
      </c>
      <c r="Q107" s="130" t="s">
        <v>79</v>
      </c>
      <c r="R107" s="55"/>
      <c r="S107" s="55"/>
      <c r="T107" s="55"/>
    </row>
    <row r="108" spans="1:20">
      <c r="A108" s="4">
        <v>104</v>
      </c>
      <c r="B108" s="64" t="s">
        <v>67</v>
      </c>
      <c r="C108" s="135" t="s">
        <v>310</v>
      </c>
      <c r="D108" s="61" t="s">
        <v>27</v>
      </c>
      <c r="E108" s="131" t="s">
        <v>309</v>
      </c>
      <c r="F108" s="61"/>
      <c r="G108" s="81">
        <v>98</v>
      </c>
      <c r="H108" s="81">
        <v>99</v>
      </c>
      <c r="I108" s="81">
        <v>197</v>
      </c>
      <c r="J108" s="81">
        <v>9854543082</v>
      </c>
      <c r="K108" s="159"/>
      <c r="L108" s="61"/>
      <c r="M108" s="61"/>
      <c r="N108" s="61"/>
      <c r="O108" s="61"/>
      <c r="P108" s="128">
        <v>43494</v>
      </c>
      <c r="Q108" s="130" t="s">
        <v>73</v>
      </c>
      <c r="R108" s="55"/>
      <c r="S108" s="55"/>
      <c r="T108" s="55"/>
    </row>
    <row r="109" spans="1:20">
      <c r="A109" s="4">
        <v>105</v>
      </c>
      <c r="B109" s="64" t="s">
        <v>67</v>
      </c>
      <c r="C109" s="135" t="s">
        <v>304</v>
      </c>
      <c r="D109" s="61" t="s">
        <v>27</v>
      </c>
      <c r="E109" s="131" t="s">
        <v>303</v>
      </c>
      <c r="F109" s="61"/>
      <c r="G109" s="81">
        <v>8</v>
      </c>
      <c r="H109" s="81">
        <v>8</v>
      </c>
      <c r="I109" s="81">
        <v>16</v>
      </c>
      <c r="J109" s="81">
        <v>9706533608</v>
      </c>
      <c r="K109" s="159"/>
      <c r="L109" s="61"/>
      <c r="M109" s="61"/>
      <c r="N109" s="61"/>
      <c r="O109" s="61"/>
      <c r="P109" s="128">
        <v>43495</v>
      </c>
      <c r="Q109" s="130" t="s">
        <v>74</v>
      </c>
      <c r="R109" s="55"/>
      <c r="S109" s="55"/>
      <c r="T109" s="55"/>
    </row>
    <row r="110" spans="1:20">
      <c r="A110" s="4">
        <v>106</v>
      </c>
      <c r="B110" s="64" t="s">
        <v>67</v>
      </c>
      <c r="C110" s="135" t="s">
        <v>306</v>
      </c>
      <c r="D110" s="61" t="s">
        <v>27</v>
      </c>
      <c r="E110" s="131" t="s">
        <v>305</v>
      </c>
      <c r="F110" s="61"/>
      <c r="G110" s="81">
        <v>51</v>
      </c>
      <c r="H110" s="81">
        <v>56</v>
      </c>
      <c r="I110" s="81">
        <v>107</v>
      </c>
      <c r="J110" s="81">
        <v>8486949223</v>
      </c>
      <c r="K110" s="159"/>
      <c r="L110" s="61"/>
      <c r="M110" s="61"/>
      <c r="N110" s="61"/>
      <c r="O110" s="61"/>
      <c r="P110" s="128">
        <v>43495</v>
      </c>
      <c r="Q110" s="130" t="s">
        <v>74</v>
      </c>
      <c r="R110" s="55"/>
      <c r="S110" s="55"/>
      <c r="T110" s="55"/>
    </row>
    <row r="111" spans="1:20">
      <c r="A111" s="4">
        <v>107</v>
      </c>
      <c r="B111" s="64"/>
      <c r="C111" s="112"/>
      <c r="D111" s="61"/>
      <c r="E111" s="78"/>
      <c r="F111" s="61"/>
      <c r="G111" s="78"/>
      <c r="H111" s="78"/>
      <c r="I111" s="78"/>
      <c r="J111" s="78"/>
      <c r="K111" s="78"/>
      <c r="L111" s="61"/>
      <c r="M111" s="61"/>
      <c r="N111" s="61"/>
      <c r="O111" s="61"/>
      <c r="P111" s="128">
        <v>43496</v>
      </c>
      <c r="Q111" s="130" t="s">
        <v>75</v>
      </c>
      <c r="R111" s="55"/>
      <c r="S111" s="55"/>
      <c r="T111" s="55"/>
    </row>
    <row r="112" spans="1:20">
      <c r="A112" s="4">
        <v>108</v>
      </c>
      <c r="B112" s="64"/>
      <c r="C112" s="112"/>
      <c r="D112" s="61"/>
      <c r="E112" s="78"/>
      <c r="F112" s="61"/>
      <c r="G112" s="78"/>
      <c r="H112" s="78"/>
      <c r="I112" s="78"/>
      <c r="J112" s="78"/>
      <c r="K112" s="78"/>
      <c r="L112" s="61"/>
      <c r="M112" s="61"/>
      <c r="N112" s="61"/>
      <c r="O112" s="61"/>
      <c r="P112" s="163"/>
      <c r="Q112" s="75"/>
      <c r="R112" s="55"/>
      <c r="S112" s="55"/>
      <c r="T112" s="55"/>
    </row>
    <row r="113" spans="1:20">
      <c r="A113" s="4">
        <v>109</v>
      </c>
      <c r="B113" s="64"/>
      <c r="C113" s="101"/>
      <c r="D113" s="61"/>
      <c r="E113" s="103"/>
      <c r="F113" s="61"/>
      <c r="G113" s="78"/>
      <c r="H113" s="78"/>
      <c r="I113" s="162"/>
      <c r="J113" s="129"/>
      <c r="K113" s="129"/>
      <c r="L113" s="61"/>
      <c r="M113" s="61"/>
      <c r="N113" s="61"/>
      <c r="O113" s="61"/>
      <c r="P113" s="163"/>
      <c r="Q113" s="75"/>
      <c r="R113" s="55"/>
      <c r="S113" s="55"/>
      <c r="T113" s="55"/>
    </row>
    <row r="114" spans="1:20">
      <c r="A114" s="4">
        <v>110</v>
      </c>
      <c r="B114" s="64"/>
      <c r="C114" s="101"/>
      <c r="D114" s="61"/>
      <c r="E114" s="103"/>
      <c r="F114" s="61"/>
      <c r="G114" s="78"/>
      <c r="H114" s="78"/>
      <c r="I114" s="162"/>
      <c r="J114" s="129"/>
      <c r="K114" s="129"/>
      <c r="L114" s="61"/>
      <c r="M114" s="61"/>
      <c r="N114" s="61"/>
      <c r="O114" s="61"/>
      <c r="P114" s="163"/>
      <c r="Q114" s="75"/>
      <c r="R114" s="55"/>
      <c r="S114" s="55"/>
      <c r="T114" s="55"/>
    </row>
    <row r="115" spans="1:20">
      <c r="A115" s="4">
        <v>111</v>
      </c>
      <c r="B115" s="64"/>
      <c r="C115" s="101"/>
      <c r="D115" s="61"/>
      <c r="E115" s="103"/>
      <c r="F115" s="61"/>
      <c r="G115" s="78"/>
      <c r="H115" s="78"/>
      <c r="I115" s="162"/>
      <c r="J115" s="129"/>
      <c r="K115" s="129"/>
      <c r="L115" s="61"/>
      <c r="M115" s="61"/>
      <c r="N115" s="61"/>
      <c r="O115" s="61"/>
      <c r="P115" s="163"/>
      <c r="Q115" s="75"/>
      <c r="R115" s="55"/>
      <c r="S115" s="55"/>
      <c r="T115" s="55"/>
    </row>
    <row r="116" spans="1:20">
      <c r="A116" s="4">
        <v>112</v>
      </c>
      <c r="B116" s="64"/>
      <c r="C116" s="61"/>
      <c r="D116" s="61"/>
      <c r="E116" s="62"/>
      <c r="F116" s="61"/>
      <c r="G116" s="62"/>
      <c r="H116" s="62"/>
      <c r="I116" s="20"/>
      <c r="J116" s="61"/>
      <c r="K116" s="61"/>
      <c r="L116" s="61"/>
      <c r="M116" s="61"/>
      <c r="N116" s="61"/>
      <c r="O116" s="61"/>
      <c r="P116" s="65"/>
      <c r="Q116" s="66"/>
      <c r="R116" s="55"/>
      <c r="S116" s="55"/>
      <c r="T116" s="55"/>
    </row>
    <row r="117" spans="1:20">
      <c r="A117" s="4">
        <v>113</v>
      </c>
      <c r="B117" s="64"/>
      <c r="C117" s="61"/>
      <c r="D117" s="61"/>
      <c r="E117" s="62"/>
      <c r="F117" s="61"/>
      <c r="G117" s="62"/>
      <c r="H117" s="62"/>
      <c r="I117" s="20"/>
      <c r="J117" s="61"/>
      <c r="K117" s="61"/>
      <c r="L117" s="61"/>
      <c r="M117" s="61"/>
      <c r="N117" s="61"/>
      <c r="O117" s="61"/>
      <c r="P117" s="65"/>
      <c r="Q117" s="66"/>
      <c r="R117" s="55"/>
      <c r="S117" s="55"/>
      <c r="T117" s="55"/>
    </row>
    <row r="118" spans="1:20">
      <c r="A118" s="4">
        <v>114</v>
      </c>
      <c r="B118" s="64"/>
      <c r="C118" s="61"/>
      <c r="D118" s="61"/>
      <c r="E118" s="62"/>
      <c r="F118" s="61"/>
      <c r="G118" s="62"/>
      <c r="H118" s="62"/>
      <c r="I118" s="20"/>
      <c r="J118" s="61"/>
      <c r="K118" s="61"/>
      <c r="L118" s="61"/>
      <c r="M118" s="61"/>
      <c r="N118" s="61"/>
      <c r="O118" s="61"/>
      <c r="P118" s="65"/>
      <c r="Q118" s="66"/>
      <c r="R118" s="55"/>
      <c r="S118" s="55"/>
      <c r="T118" s="55"/>
    </row>
    <row r="119" spans="1:20">
      <c r="A119" s="4">
        <v>115</v>
      </c>
      <c r="B119" s="64"/>
      <c r="C119" s="61"/>
      <c r="D119" s="61"/>
      <c r="E119" s="62"/>
      <c r="F119" s="61"/>
      <c r="G119" s="62"/>
      <c r="H119" s="62"/>
      <c r="I119" s="20"/>
      <c r="J119" s="61"/>
      <c r="K119" s="61"/>
      <c r="L119" s="61"/>
      <c r="M119" s="61"/>
      <c r="N119" s="61"/>
      <c r="O119" s="61"/>
      <c r="P119" s="65"/>
      <c r="Q119" s="66"/>
      <c r="R119" s="55"/>
      <c r="S119" s="55"/>
      <c r="T119" s="55"/>
    </row>
    <row r="120" spans="1:20">
      <c r="A120" s="4">
        <v>116</v>
      </c>
      <c r="B120" s="64"/>
      <c r="C120" s="61"/>
      <c r="D120" s="61"/>
      <c r="E120" s="62"/>
      <c r="F120" s="61"/>
      <c r="G120" s="62"/>
      <c r="H120" s="62"/>
      <c r="I120" s="20"/>
      <c r="J120" s="61"/>
      <c r="K120" s="61"/>
      <c r="L120" s="61"/>
      <c r="M120" s="61"/>
      <c r="N120" s="61"/>
      <c r="O120" s="61"/>
      <c r="P120" s="65"/>
      <c r="Q120" s="66"/>
      <c r="R120" s="55"/>
      <c r="S120" s="55"/>
      <c r="T120" s="55"/>
    </row>
    <row r="121" spans="1:20">
      <c r="A121" s="4">
        <v>117</v>
      </c>
      <c r="B121" s="64"/>
      <c r="C121" s="61"/>
      <c r="D121" s="61"/>
      <c r="E121" s="62"/>
      <c r="F121" s="61"/>
      <c r="G121" s="62"/>
      <c r="H121" s="62"/>
      <c r="I121" s="20"/>
      <c r="J121" s="61"/>
      <c r="K121" s="61"/>
      <c r="L121" s="61"/>
      <c r="M121" s="61"/>
      <c r="N121" s="61"/>
      <c r="O121" s="61"/>
      <c r="P121" s="65"/>
      <c r="Q121" s="66"/>
      <c r="R121" s="55"/>
      <c r="S121" s="55"/>
      <c r="T121" s="55"/>
    </row>
    <row r="122" spans="1:20">
      <c r="A122" s="4">
        <v>118</v>
      </c>
      <c r="B122" s="64"/>
      <c r="C122" s="61"/>
      <c r="D122" s="61"/>
      <c r="E122" s="62"/>
      <c r="F122" s="61"/>
      <c r="G122" s="62"/>
      <c r="H122" s="62"/>
      <c r="I122" s="20"/>
      <c r="J122" s="61"/>
      <c r="K122" s="61"/>
      <c r="L122" s="61"/>
      <c r="M122" s="61"/>
      <c r="N122" s="61"/>
      <c r="O122" s="61"/>
      <c r="P122" s="65"/>
      <c r="Q122" s="66"/>
      <c r="R122" s="55"/>
      <c r="S122" s="55"/>
      <c r="T122" s="55"/>
    </row>
    <row r="123" spans="1:20">
      <c r="A123" s="4">
        <v>119</v>
      </c>
      <c r="B123" s="64"/>
      <c r="C123" s="61"/>
      <c r="D123" s="61"/>
      <c r="E123" s="62"/>
      <c r="F123" s="61"/>
      <c r="G123" s="62"/>
      <c r="H123" s="62"/>
      <c r="I123" s="20"/>
      <c r="J123" s="61"/>
      <c r="K123" s="61"/>
      <c r="L123" s="61"/>
      <c r="M123" s="61"/>
      <c r="N123" s="61"/>
      <c r="O123" s="61"/>
      <c r="P123" s="65"/>
      <c r="Q123" s="66"/>
      <c r="R123" s="55"/>
      <c r="S123" s="55"/>
      <c r="T123" s="55"/>
    </row>
    <row r="124" spans="1:20">
      <c r="A124" s="4">
        <v>120</v>
      </c>
      <c r="B124" s="64"/>
      <c r="C124" s="61"/>
      <c r="D124" s="61"/>
      <c r="E124" s="62"/>
      <c r="F124" s="61"/>
      <c r="G124" s="62"/>
      <c r="H124" s="62"/>
      <c r="I124" s="20"/>
      <c r="J124" s="61"/>
      <c r="K124" s="61"/>
      <c r="L124" s="61"/>
      <c r="M124" s="61"/>
      <c r="N124" s="61"/>
      <c r="O124" s="61"/>
      <c r="P124" s="65"/>
      <c r="Q124" s="66"/>
      <c r="R124" s="55"/>
      <c r="S124" s="55"/>
      <c r="T124" s="55"/>
    </row>
    <row r="125" spans="1:20">
      <c r="A125" s="4">
        <v>121</v>
      </c>
      <c r="B125" s="64"/>
      <c r="C125" s="61"/>
      <c r="D125" s="61"/>
      <c r="E125" s="62"/>
      <c r="F125" s="61"/>
      <c r="G125" s="62"/>
      <c r="H125" s="62"/>
      <c r="I125" s="20"/>
      <c r="J125" s="61"/>
      <c r="K125" s="61"/>
      <c r="L125" s="61"/>
      <c r="M125" s="61"/>
      <c r="N125" s="61"/>
      <c r="O125" s="61"/>
      <c r="P125" s="65"/>
      <c r="Q125" s="66"/>
      <c r="R125" s="55"/>
      <c r="S125" s="55"/>
      <c r="T125" s="55"/>
    </row>
    <row r="126" spans="1:20">
      <c r="A126" s="4">
        <v>122</v>
      </c>
      <c r="B126" s="64"/>
      <c r="C126" s="61"/>
      <c r="D126" s="61"/>
      <c r="E126" s="62"/>
      <c r="F126" s="61"/>
      <c r="G126" s="62"/>
      <c r="H126" s="62"/>
      <c r="I126" s="20"/>
      <c r="J126" s="61"/>
      <c r="K126" s="61"/>
      <c r="L126" s="61"/>
      <c r="M126" s="61"/>
      <c r="N126" s="61"/>
      <c r="O126" s="61"/>
      <c r="P126" s="65"/>
      <c r="Q126" s="66"/>
      <c r="R126" s="55"/>
      <c r="S126" s="55"/>
      <c r="T126" s="55"/>
    </row>
    <row r="127" spans="1:20">
      <c r="A127" s="4">
        <v>123</v>
      </c>
      <c r="B127" s="20"/>
      <c r="C127" s="55"/>
      <c r="D127" s="55"/>
      <c r="E127" s="56"/>
      <c r="F127" s="55"/>
      <c r="G127" s="56"/>
      <c r="H127" s="56"/>
      <c r="I127" s="20"/>
      <c r="J127" s="55"/>
      <c r="K127" s="55"/>
      <c r="L127" s="55"/>
      <c r="M127" s="55"/>
      <c r="N127" s="55"/>
      <c r="O127" s="55"/>
      <c r="P127" s="105"/>
      <c r="Q127" s="55"/>
      <c r="R127" s="55"/>
      <c r="S127" s="55"/>
      <c r="T127" s="55"/>
    </row>
    <row r="128" spans="1:20">
      <c r="A128" s="4">
        <v>124</v>
      </c>
      <c r="B128" s="20"/>
      <c r="C128" s="55"/>
      <c r="D128" s="55"/>
      <c r="E128" s="56"/>
      <c r="F128" s="55"/>
      <c r="G128" s="56"/>
      <c r="H128" s="56"/>
      <c r="I128" s="20"/>
      <c r="J128" s="55"/>
      <c r="K128" s="55"/>
      <c r="L128" s="55"/>
      <c r="M128" s="55"/>
      <c r="N128" s="55"/>
      <c r="O128" s="55"/>
      <c r="P128" s="105"/>
      <c r="Q128" s="55"/>
      <c r="R128" s="55"/>
      <c r="S128" s="55"/>
      <c r="T128" s="55"/>
    </row>
    <row r="129" spans="1:20">
      <c r="A129" s="4">
        <v>125</v>
      </c>
      <c r="B129" s="20"/>
      <c r="C129" s="55"/>
      <c r="D129" s="55"/>
      <c r="E129" s="56"/>
      <c r="F129" s="55"/>
      <c r="G129" s="56"/>
      <c r="H129" s="56"/>
      <c r="I129" s="20"/>
      <c r="J129" s="55"/>
      <c r="K129" s="55"/>
      <c r="L129" s="55"/>
      <c r="M129" s="55"/>
      <c r="N129" s="55"/>
      <c r="O129" s="55"/>
      <c r="P129" s="105"/>
      <c r="Q129" s="55"/>
      <c r="R129" s="55"/>
      <c r="S129" s="55"/>
      <c r="T129" s="55"/>
    </row>
    <row r="130" spans="1:20">
      <c r="A130" s="4">
        <v>126</v>
      </c>
      <c r="B130" s="20"/>
      <c r="C130" s="55"/>
      <c r="D130" s="55"/>
      <c r="E130" s="56"/>
      <c r="F130" s="55"/>
      <c r="G130" s="56"/>
      <c r="H130" s="56"/>
      <c r="I130" s="20"/>
      <c r="J130" s="55"/>
      <c r="K130" s="55"/>
      <c r="L130" s="55"/>
      <c r="M130" s="55"/>
      <c r="N130" s="55"/>
      <c r="O130" s="55"/>
      <c r="P130" s="105"/>
      <c r="Q130" s="55"/>
      <c r="R130" s="55"/>
      <c r="S130" s="55"/>
      <c r="T130" s="55"/>
    </row>
    <row r="131" spans="1:20">
      <c r="A131" s="4">
        <v>127</v>
      </c>
      <c r="B131" s="20"/>
      <c r="C131" s="55"/>
      <c r="D131" s="55"/>
      <c r="E131" s="56"/>
      <c r="F131" s="55"/>
      <c r="G131" s="56"/>
      <c r="H131" s="56"/>
      <c r="I131" s="20"/>
      <c r="J131" s="55"/>
      <c r="K131" s="55"/>
      <c r="L131" s="55"/>
      <c r="M131" s="55"/>
      <c r="N131" s="55"/>
      <c r="O131" s="55"/>
      <c r="P131" s="105"/>
      <c r="Q131" s="55"/>
      <c r="R131" s="55"/>
      <c r="S131" s="55"/>
      <c r="T131" s="55"/>
    </row>
    <row r="132" spans="1:20">
      <c r="A132" s="4">
        <v>128</v>
      </c>
      <c r="B132" s="20"/>
      <c r="C132" s="55"/>
      <c r="D132" s="55"/>
      <c r="E132" s="56"/>
      <c r="F132" s="55"/>
      <c r="G132" s="56"/>
      <c r="H132" s="56"/>
      <c r="I132" s="20"/>
      <c r="J132" s="55"/>
      <c r="K132" s="55"/>
      <c r="L132" s="55"/>
      <c r="M132" s="55"/>
      <c r="N132" s="55"/>
      <c r="O132" s="55"/>
      <c r="P132" s="105"/>
      <c r="Q132" s="55"/>
      <c r="R132" s="55"/>
      <c r="S132" s="55"/>
      <c r="T132" s="55"/>
    </row>
    <row r="133" spans="1:20">
      <c r="A133" s="4">
        <v>129</v>
      </c>
      <c r="B133" s="20"/>
      <c r="C133" s="55"/>
      <c r="D133" s="55"/>
      <c r="E133" s="56"/>
      <c r="F133" s="55"/>
      <c r="G133" s="56"/>
      <c r="H133" s="56"/>
      <c r="I133" s="20"/>
      <c r="J133" s="55"/>
      <c r="K133" s="55"/>
      <c r="L133" s="55"/>
      <c r="M133" s="55"/>
      <c r="N133" s="55"/>
      <c r="O133" s="55"/>
      <c r="P133" s="105"/>
      <c r="Q133" s="55"/>
      <c r="R133" s="55"/>
      <c r="S133" s="55"/>
      <c r="T133" s="55"/>
    </row>
    <row r="134" spans="1:20">
      <c r="A134" s="4">
        <v>130</v>
      </c>
      <c r="B134" s="20"/>
      <c r="C134" s="55"/>
      <c r="D134" s="55"/>
      <c r="E134" s="56"/>
      <c r="F134" s="55"/>
      <c r="G134" s="56"/>
      <c r="H134" s="56"/>
      <c r="I134" s="20"/>
      <c r="J134" s="55"/>
      <c r="K134" s="55"/>
      <c r="L134" s="55"/>
      <c r="M134" s="55"/>
      <c r="N134" s="55"/>
      <c r="O134" s="55"/>
      <c r="P134" s="105"/>
      <c r="Q134" s="55"/>
      <c r="R134" s="55"/>
      <c r="S134" s="55"/>
      <c r="T134" s="55"/>
    </row>
    <row r="135" spans="1:20">
      <c r="A135" s="4">
        <v>131</v>
      </c>
      <c r="B135" s="20"/>
      <c r="C135" s="55"/>
      <c r="D135" s="55"/>
      <c r="E135" s="56"/>
      <c r="F135" s="55"/>
      <c r="G135" s="56"/>
      <c r="H135" s="56"/>
      <c r="I135" s="20"/>
      <c r="J135" s="55"/>
      <c r="K135" s="55"/>
      <c r="L135" s="55"/>
      <c r="M135" s="55"/>
      <c r="N135" s="55"/>
      <c r="O135" s="55"/>
      <c r="P135" s="105"/>
      <c r="Q135" s="55"/>
      <c r="R135" s="55"/>
      <c r="S135" s="55"/>
      <c r="T135" s="55"/>
    </row>
    <row r="136" spans="1:20">
      <c r="A136" s="4">
        <v>132</v>
      </c>
      <c r="B136" s="20"/>
      <c r="C136" s="55"/>
      <c r="D136" s="55"/>
      <c r="E136" s="56"/>
      <c r="F136" s="55"/>
      <c r="G136" s="56"/>
      <c r="H136" s="56"/>
      <c r="I136" s="20"/>
      <c r="J136" s="55"/>
      <c r="K136" s="55"/>
      <c r="L136" s="55"/>
      <c r="M136" s="55"/>
      <c r="N136" s="55"/>
      <c r="O136" s="55"/>
      <c r="P136" s="105"/>
      <c r="Q136" s="55"/>
      <c r="R136" s="55"/>
      <c r="S136" s="55"/>
      <c r="T136" s="55"/>
    </row>
    <row r="137" spans="1:20">
      <c r="A137" s="4">
        <v>133</v>
      </c>
      <c r="B137" s="20"/>
      <c r="C137" s="55"/>
      <c r="D137" s="55"/>
      <c r="E137" s="56"/>
      <c r="F137" s="55"/>
      <c r="G137" s="56"/>
      <c r="H137" s="56"/>
      <c r="I137" s="20"/>
      <c r="J137" s="55"/>
      <c r="K137" s="55"/>
      <c r="L137" s="55"/>
      <c r="M137" s="55"/>
      <c r="N137" s="55"/>
      <c r="O137" s="55"/>
      <c r="P137" s="105"/>
      <c r="Q137" s="55"/>
      <c r="R137" s="55"/>
      <c r="S137" s="55"/>
      <c r="T137" s="55"/>
    </row>
    <row r="138" spans="1:20">
      <c r="A138" s="4">
        <v>134</v>
      </c>
      <c r="B138" s="20"/>
      <c r="C138" s="55"/>
      <c r="D138" s="55"/>
      <c r="E138" s="56"/>
      <c r="F138" s="55"/>
      <c r="G138" s="56"/>
      <c r="H138" s="56"/>
      <c r="I138" s="20"/>
      <c r="J138" s="55"/>
      <c r="K138" s="55"/>
      <c r="L138" s="55"/>
      <c r="M138" s="55"/>
      <c r="N138" s="55"/>
      <c r="O138" s="55"/>
      <c r="P138" s="105"/>
      <c r="Q138" s="55"/>
      <c r="R138" s="55"/>
      <c r="S138" s="55"/>
      <c r="T138" s="55"/>
    </row>
    <row r="139" spans="1:20">
      <c r="A139" s="4">
        <v>135</v>
      </c>
      <c r="B139" s="20"/>
      <c r="C139" s="55"/>
      <c r="D139" s="55"/>
      <c r="E139" s="56"/>
      <c r="F139" s="55"/>
      <c r="G139" s="56"/>
      <c r="H139" s="56"/>
      <c r="I139" s="20"/>
      <c r="J139" s="55"/>
      <c r="K139" s="55"/>
      <c r="L139" s="55"/>
      <c r="M139" s="55"/>
      <c r="N139" s="55"/>
      <c r="O139" s="55"/>
      <c r="P139" s="105"/>
      <c r="Q139" s="55"/>
      <c r="R139" s="55"/>
      <c r="S139" s="55"/>
      <c r="T139" s="55"/>
    </row>
    <row r="140" spans="1:20">
      <c r="A140" s="4">
        <v>136</v>
      </c>
      <c r="B140" s="20"/>
      <c r="C140" s="55"/>
      <c r="D140" s="55"/>
      <c r="E140" s="56"/>
      <c r="F140" s="55"/>
      <c r="G140" s="56"/>
      <c r="H140" s="56"/>
      <c r="I140" s="20"/>
      <c r="J140" s="55"/>
      <c r="K140" s="55"/>
      <c r="L140" s="55"/>
      <c r="M140" s="55"/>
      <c r="N140" s="55"/>
      <c r="O140" s="55"/>
      <c r="P140" s="105"/>
      <c r="Q140" s="55"/>
      <c r="R140" s="55"/>
      <c r="S140" s="55"/>
      <c r="T140" s="55"/>
    </row>
    <row r="141" spans="1:20">
      <c r="A141" s="4">
        <v>137</v>
      </c>
      <c r="B141" s="20"/>
      <c r="C141" s="55"/>
      <c r="D141" s="55"/>
      <c r="E141" s="56"/>
      <c r="F141" s="55"/>
      <c r="G141" s="56"/>
      <c r="H141" s="56"/>
      <c r="I141" s="20"/>
      <c r="J141" s="55"/>
      <c r="K141" s="55"/>
      <c r="L141" s="55"/>
      <c r="M141" s="55"/>
      <c r="N141" s="55"/>
      <c r="O141" s="55"/>
      <c r="P141" s="105"/>
      <c r="Q141" s="55"/>
      <c r="R141" s="55"/>
      <c r="S141" s="55"/>
      <c r="T141" s="55"/>
    </row>
    <row r="142" spans="1:20">
      <c r="A142" s="4">
        <v>138</v>
      </c>
      <c r="B142" s="20"/>
      <c r="C142" s="55"/>
      <c r="D142" s="55"/>
      <c r="E142" s="56"/>
      <c r="F142" s="55"/>
      <c r="G142" s="56"/>
      <c r="H142" s="56"/>
      <c r="I142" s="20"/>
      <c r="J142" s="55"/>
      <c r="K142" s="55"/>
      <c r="L142" s="55"/>
      <c r="M142" s="55"/>
      <c r="N142" s="55"/>
      <c r="O142" s="55"/>
      <c r="P142" s="105"/>
      <c r="Q142" s="55"/>
      <c r="R142" s="55"/>
      <c r="S142" s="55"/>
      <c r="T142" s="55"/>
    </row>
    <row r="143" spans="1:20">
      <c r="A143" s="4">
        <v>139</v>
      </c>
      <c r="B143" s="20"/>
      <c r="C143" s="55"/>
      <c r="D143" s="55"/>
      <c r="E143" s="56"/>
      <c r="F143" s="55"/>
      <c r="G143" s="56"/>
      <c r="H143" s="56"/>
      <c r="I143" s="20"/>
      <c r="J143" s="55"/>
      <c r="K143" s="55"/>
      <c r="L143" s="55"/>
      <c r="M143" s="55"/>
      <c r="N143" s="55"/>
      <c r="O143" s="55"/>
      <c r="P143" s="105"/>
      <c r="Q143" s="55"/>
      <c r="R143" s="55"/>
      <c r="S143" s="55"/>
      <c r="T143" s="55"/>
    </row>
    <row r="144" spans="1:20">
      <c r="A144" s="4">
        <v>140</v>
      </c>
      <c r="B144" s="20"/>
      <c r="C144" s="55"/>
      <c r="D144" s="55"/>
      <c r="E144" s="56"/>
      <c r="F144" s="55"/>
      <c r="G144" s="56"/>
      <c r="H144" s="56"/>
      <c r="I144" s="20"/>
      <c r="J144" s="55"/>
      <c r="K144" s="55"/>
      <c r="L144" s="55"/>
      <c r="M144" s="55"/>
      <c r="N144" s="55"/>
      <c r="O144" s="55"/>
      <c r="P144" s="105"/>
      <c r="Q144" s="55"/>
      <c r="R144" s="55"/>
      <c r="S144" s="55"/>
      <c r="T144" s="55"/>
    </row>
    <row r="145" spans="1:20">
      <c r="A145" s="4">
        <v>141</v>
      </c>
      <c r="B145" s="20"/>
      <c r="C145" s="55"/>
      <c r="D145" s="55"/>
      <c r="E145" s="56"/>
      <c r="F145" s="55"/>
      <c r="G145" s="56"/>
      <c r="H145" s="56"/>
      <c r="I145" s="20"/>
      <c r="J145" s="55"/>
      <c r="K145" s="55"/>
      <c r="L145" s="55"/>
      <c r="M145" s="55"/>
      <c r="N145" s="55"/>
      <c r="O145" s="55"/>
      <c r="P145" s="105"/>
      <c r="Q145" s="55"/>
      <c r="R145" s="55"/>
      <c r="S145" s="55"/>
      <c r="T145" s="55"/>
    </row>
    <row r="146" spans="1:20">
      <c r="A146" s="4">
        <v>142</v>
      </c>
      <c r="B146" s="20"/>
      <c r="C146" s="55"/>
      <c r="D146" s="55"/>
      <c r="E146" s="56"/>
      <c r="F146" s="55"/>
      <c r="G146" s="56"/>
      <c r="H146" s="56"/>
      <c r="I146" s="20"/>
      <c r="J146" s="55"/>
      <c r="K146" s="55"/>
      <c r="L146" s="55"/>
      <c r="M146" s="55"/>
      <c r="N146" s="55"/>
      <c r="O146" s="55"/>
      <c r="P146" s="105"/>
      <c r="Q146" s="55"/>
      <c r="R146" s="55"/>
      <c r="S146" s="55"/>
      <c r="T146" s="55"/>
    </row>
    <row r="147" spans="1:20">
      <c r="A147" s="4">
        <v>143</v>
      </c>
      <c r="B147" s="20"/>
      <c r="C147" s="55"/>
      <c r="D147" s="55"/>
      <c r="E147" s="56"/>
      <c r="F147" s="55"/>
      <c r="G147" s="56"/>
      <c r="H147" s="56"/>
      <c r="I147" s="20"/>
      <c r="J147" s="55"/>
      <c r="K147" s="55"/>
      <c r="L147" s="55"/>
      <c r="M147" s="55"/>
      <c r="N147" s="55"/>
      <c r="O147" s="55"/>
      <c r="P147" s="105"/>
      <c r="Q147" s="55"/>
      <c r="R147" s="55"/>
      <c r="S147" s="55"/>
      <c r="T147" s="55"/>
    </row>
    <row r="148" spans="1:20">
      <c r="A148" s="4">
        <v>144</v>
      </c>
      <c r="B148" s="20"/>
      <c r="C148" s="55"/>
      <c r="D148" s="55"/>
      <c r="E148" s="56"/>
      <c r="F148" s="55"/>
      <c r="G148" s="56"/>
      <c r="H148" s="56"/>
      <c r="I148" s="20"/>
      <c r="J148" s="55"/>
      <c r="K148" s="55"/>
      <c r="L148" s="55"/>
      <c r="M148" s="55"/>
      <c r="N148" s="55"/>
      <c r="O148" s="55"/>
      <c r="P148" s="105"/>
      <c r="Q148" s="55"/>
      <c r="R148" s="55"/>
      <c r="S148" s="55"/>
      <c r="T148" s="55"/>
    </row>
    <row r="149" spans="1:20">
      <c r="A149" s="4">
        <v>145</v>
      </c>
      <c r="B149" s="20"/>
      <c r="C149" s="55"/>
      <c r="D149" s="55"/>
      <c r="E149" s="56"/>
      <c r="F149" s="55"/>
      <c r="G149" s="56"/>
      <c r="H149" s="56"/>
      <c r="I149" s="20"/>
      <c r="J149" s="55"/>
      <c r="K149" s="55"/>
      <c r="L149" s="55"/>
      <c r="M149" s="55"/>
      <c r="N149" s="55"/>
      <c r="O149" s="55"/>
      <c r="P149" s="105"/>
      <c r="Q149" s="55"/>
      <c r="R149" s="55"/>
      <c r="S149" s="55"/>
      <c r="T149" s="55"/>
    </row>
    <row r="150" spans="1:20">
      <c r="A150" s="4">
        <v>146</v>
      </c>
      <c r="B150" s="20"/>
      <c r="C150" s="55"/>
      <c r="D150" s="55"/>
      <c r="E150" s="56"/>
      <c r="F150" s="55"/>
      <c r="G150" s="56"/>
      <c r="H150" s="56"/>
      <c r="I150" s="20"/>
      <c r="J150" s="55"/>
      <c r="K150" s="55"/>
      <c r="L150" s="55"/>
      <c r="M150" s="55"/>
      <c r="N150" s="55"/>
      <c r="O150" s="55"/>
      <c r="P150" s="105"/>
      <c r="Q150" s="55"/>
      <c r="R150" s="55"/>
      <c r="S150" s="55"/>
      <c r="T150" s="55"/>
    </row>
    <row r="151" spans="1:20">
      <c r="A151" s="4">
        <v>147</v>
      </c>
      <c r="B151" s="20"/>
      <c r="C151" s="55"/>
      <c r="D151" s="55"/>
      <c r="E151" s="56"/>
      <c r="F151" s="55"/>
      <c r="G151" s="56"/>
      <c r="H151" s="56"/>
      <c r="I151" s="20"/>
      <c r="J151" s="55"/>
      <c r="K151" s="55"/>
      <c r="L151" s="55"/>
      <c r="M151" s="55"/>
      <c r="N151" s="55"/>
      <c r="O151" s="55"/>
      <c r="P151" s="105"/>
      <c r="Q151" s="55"/>
      <c r="R151" s="55"/>
      <c r="S151" s="55"/>
      <c r="T151" s="55"/>
    </row>
    <row r="152" spans="1:20">
      <c r="A152" s="4">
        <v>148</v>
      </c>
      <c r="B152" s="20"/>
      <c r="C152" s="55"/>
      <c r="D152" s="55"/>
      <c r="E152" s="56"/>
      <c r="F152" s="55"/>
      <c r="G152" s="56"/>
      <c r="H152" s="56"/>
      <c r="I152" s="20"/>
      <c r="J152" s="55"/>
      <c r="K152" s="55"/>
      <c r="L152" s="55"/>
      <c r="M152" s="55"/>
      <c r="N152" s="55"/>
      <c r="O152" s="55"/>
      <c r="P152" s="105"/>
      <c r="Q152" s="55"/>
      <c r="R152" s="55"/>
      <c r="S152" s="55"/>
      <c r="T152" s="55"/>
    </row>
    <row r="153" spans="1:20">
      <c r="A153" s="4">
        <v>149</v>
      </c>
      <c r="B153" s="20"/>
      <c r="C153" s="55"/>
      <c r="D153" s="55"/>
      <c r="E153" s="56"/>
      <c r="F153" s="55"/>
      <c r="G153" s="56"/>
      <c r="H153" s="56"/>
      <c r="I153" s="20"/>
      <c r="J153" s="55"/>
      <c r="K153" s="55"/>
      <c r="L153" s="55"/>
      <c r="M153" s="55"/>
      <c r="N153" s="55"/>
      <c r="O153" s="55"/>
      <c r="P153" s="105"/>
      <c r="Q153" s="55"/>
      <c r="R153" s="55"/>
      <c r="S153" s="55"/>
      <c r="T153" s="55"/>
    </row>
    <row r="154" spans="1:20">
      <c r="A154" s="4">
        <v>150</v>
      </c>
      <c r="B154" s="20"/>
      <c r="C154" s="55"/>
      <c r="D154" s="55"/>
      <c r="E154" s="56"/>
      <c r="F154" s="55"/>
      <c r="G154" s="56"/>
      <c r="H154" s="56"/>
      <c r="I154" s="20"/>
      <c r="J154" s="55"/>
      <c r="K154" s="55"/>
      <c r="L154" s="55"/>
      <c r="M154" s="55"/>
      <c r="N154" s="55"/>
      <c r="O154" s="55"/>
      <c r="P154" s="105"/>
      <c r="Q154" s="55"/>
      <c r="R154" s="55"/>
      <c r="S154" s="55"/>
      <c r="T154" s="55"/>
    </row>
    <row r="155" spans="1:20">
      <c r="A155" s="4">
        <v>151</v>
      </c>
      <c r="B155" s="20"/>
      <c r="C155" s="55"/>
      <c r="D155" s="55"/>
      <c r="E155" s="56"/>
      <c r="F155" s="55"/>
      <c r="G155" s="56"/>
      <c r="H155" s="56"/>
      <c r="I155" s="20"/>
      <c r="J155" s="55"/>
      <c r="K155" s="55"/>
      <c r="L155" s="55"/>
      <c r="M155" s="55"/>
      <c r="N155" s="55"/>
      <c r="O155" s="55"/>
      <c r="P155" s="105"/>
      <c r="Q155" s="55"/>
      <c r="R155" s="55"/>
      <c r="S155" s="55"/>
      <c r="T155" s="55"/>
    </row>
    <row r="156" spans="1:20">
      <c r="A156" s="4">
        <v>152</v>
      </c>
      <c r="B156" s="20"/>
      <c r="C156" s="55"/>
      <c r="D156" s="55"/>
      <c r="E156" s="56"/>
      <c r="F156" s="55"/>
      <c r="G156" s="56"/>
      <c r="H156" s="56"/>
      <c r="I156" s="20"/>
      <c r="J156" s="55"/>
      <c r="K156" s="55"/>
      <c r="L156" s="55"/>
      <c r="M156" s="55"/>
      <c r="N156" s="55"/>
      <c r="O156" s="55"/>
      <c r="P156" s="105"/>
      <c r="Q156" s="55"/>
      <c r="R156" s="55"/>
      <c r="S156" s="55"/>
      <c r="T156" s="55"/>
    </row>
    <row r="157" spans="1:20">
      <c r="A157" s="4">
        <v>153</v>
      </c>
      <c r="B157" s="20"/>
      <c r="C157" s="55"/>
      <c r="D157" s="55"/>
      <c r="E157" s="56"/>
      <c r="F157" s="55"/>
      <c r="G157" s="56"/>
      <c r="H157" s="56"/>
      <c r="I157" s="20"/>
      <c r="J157" s="55"/>
      <c r="K157" s="55"/>
      <c r="L157" s="55"/>
      <c r="M157" s="55"/>
      <c r="N157" s="55"/>
      <c r="O157" s="55"/>
      <c r="P157" s="105"/>
      <c r="Q157" s="55"/>
      <c r="R157" s="55"/>
      <c r="S157" s="55"/>
      <c r="T157" s="55"/>
    </row>
    <row r="158" spans="1:20">
      <c r="A158" s="4">
        <v>154</v>
      </c>
      <c r="B158" s="20"/>
      <c r="C158" s="55"/>
      <c r="D158" s="55"/>
      <c r="E158" s="56"/>
      <c r="F158" s="55"/>
      <c r="G158" s="56"/>
      <c r="H158" s="56"/>
      <c r="I158" s="20"/>
      <c r="J158" s="55"/>
      <c r="K158" s="55"/>
      <c r="L158" s="55"/>
      <c r="M158" s="55"/>
      <c r="N158" s="55"/>
      <c r="O158" s="55"/>
      <c r="P158" s="105"/>
      <c r="Q158" s="55"/>
      <c r="R158" s="55"/>
      <c r="S158" s="55"/>
      <c r="T158" s="55"/>
    </row>
    <row r="159" spans="1:20">
      <c r="A159" s="4">
        <v>155</v>
      </c>
      <c r="B159" s="20"/>
      <c r="C159" s="55"/>
      <c r="D159" s="55"/>
      <c r="E159" s="56"/>
      <c r="F159" s="55"/>
      <c r="G159" s="56"/>
      <c r="H159" s="56"/>
      <c r="I159" s="20"/>
      <c r="J159" s="55"/>
      <c r="K159" s="55"/>
      <c r="L159" s="55"/>
      <c r="M159" s="55"/>
      <c r="N159" s="55"/>
      <c r="O159" s="55"/>
      <c r="P159" s="105"/>
      <c r="Q159" s="55"/>
      <c r="R159" s="55"/>
      <c r="S159" s="55"/>
      <c r="T159" s="55"/>
    </row>
    <row r="160" spans="1:20">
      <c r="A160" s="4">
        <v>156</v>
      </c>
      <c r="B160" s="20"/>
      <c r="C160" s="55"/>
      <c r="D160" s="55"/>
      <c r="E160" s="56"/>
      <c r="F160" s="55"/>
      <c r="G160" s="56"/>
      <c r="H160" s="56"/>
      <c r="I160" s="20"/>
      <c r="J160" s="55"/>
      <c r="K160" s="55"/>
      <c r="L160" s="55"/>
      <c r="M160" s="55"/>
      <c r="N160" s="55"/>
      <c r="O160" s="55"/>
      <c r="P160" s="105"/>
      <c r="Q160" s="55"/>
      <c r="R160" s="55"/>
      <c r="S160" s="55"/>
      <c r="T160" s="55"/>
    </row>
    <row r="161" spans="1:20">
      <c r="A161" s="4">
        <v>157</v>
      </c>
      <c r="B161" s="20"/>
      <c r="C161" s="55"/>
      <c r="D161" s="55"/>
      <c r="E161" s="56"/>
      <c r="F161" s="55"/>
      <c r="G161" s="56"/>
      <c r="H161" s="56"/>
      <c r="I161" s="20"/>
      <c r="J161" s="55"/>
      <c r="K161" s="55"/>
      <c r="L161" s="55"/>
      <c r="M161" s="55"/>
      <c r="N161" s="55"/>
      <c r="O161" s="55"/>
      <c r="P161" s="105"/>
      <c r="Q161" s="55"/>
      <c r="R161" s="55"/>
      <c r="S161" s="55"/>
      <c r="T161" s="55"/>
    </row>
    <row r="162" spans="1:20">
      <c r="A162" s="4">
        <v>158</v>
      </c>
      <c r="B162" s="20"/>
      <c r="C162" s="55"/>
      <c r="D162" s="55"/>
      <c r="E162" s="56"/>
      <c r="F162" s="55"/>
      <c r="G162" s="56"/>
      <c r="H162" s="56"/>
      <c r="I162" s="20"/>
      <c r="J162" s="55"/>
      <c r="K162" s="55"/>
      <c r="L162" s="55"/>
      <c r="M162" s="55"/>
      <c r="N162" s="55"/>
      <c r="O162" s="55"/>
      <c r="P162" s="105"/>
      <c r="Q162" s="55"/>
      <c r="R162" s="55"/>
      <c r="S162" s="55"/>
      <c r="T162" s="55"/>
    </row>
    <row r="163" spans="1:20">
      <c r="A163" s="4">
        <v>159</v>
      </c>
      <c r="B163" s="20"/>
      <c r="C163" s="55"/>
      <c r="D163" s="55"/>
      <c r="E163" s="56"/>
      <c r="F163" s="55"/>
      <c r="G163" s="56"/>
      <c r="H163" s="56"/>
      <c r="I163" s="20"/>
      <c r="J163" s="55"/>
      <c r="K163" s="55"/>
      <c r="L163" s="55"/>
      <c r="M163" s="55"/>
      <c r="N163" s="55"/>
      <c r="O163" s="55"/>
      <c r="P163" s="105"/>
      <c r="Q163" s="55"/>
      <c r="R163" s="55"/>
      <c r="S163" s="55"/>
      <c r="T163" s="55"/>
    </row>
    <row r="164" spans="1:20">
      <c r="A164" s="4">
        <v>160</v>
      </c>
      <c r="B164" s="20"/>
      <c r="C164" s="55"/>
      <c r="D164" s="55"/>
      <c r="E164" s="56"/>
      <c r="F164" s="55"/>
      <c r="G164" s="56"/>
      <c r="H164" s="56"/>
      <c r="I164" s="20"/>
      <c r="J164" s="55"/>
      <c r="K164" s="55"/>
      <c r="L164" s="55"/>
      <c r="M164" s="55"/>
      <c r="N164" s="55"/>
      <c r="O164" s="55"/>
      <c r="P164" s="105"/>
      <c r="Q164" s="55"/>
      <c r="R164" s="55"/>
      <c r="S164" s="55"/>
      <c r="T164" s="55"/>
    </row>
    <row r="165" spans="1:20">
      <c r="A165" s="21" t="s">
        <v>11</v>
      </c>
      <c r="B165" s="40"/>
      <c r="C165" s="21">
        <f>COUNTIFS(C5:C164,"*")</f>
        <v>77</v>
      </c>
      <c r="D165" s="21"/>
      <c r="E165" s="13"/>
      <c r="F165" s="21"/>
      <c r="G165" s="21">
        <f>SUM(G5:G164)</f>
        <v>2249</v>
      </c>
      <c r="H165" s="21">
        <f>SUM(H5:H164)</f>
        <v>2370</v>
      </c>
      <c r="I165" s="21">
        <f>SUM(I5:I164)</f>
        <v>4619</v>
      </c>
      <c r="J165" s="21"/>
      <c r="K165" s="21"/>
      <c r="L165" s="21"/>
      <c r="M165" s="21"/>
      <c r="N165" s="21"/>
      <c r="O165" s="21"/>
      <c r="P165" s="14"/>
      <c r="Q165" s="21"/>
      <c r="R165" s="21"/>
      <c r="S165" s="21"/>
      <c r="T165" s="12"/>
    </row>
    <row r="166" spans="1:20">
      <c r="A166" s="45" t="s">
        <v>66</v>
      </c>
      <c r="B166" s="10">
        <f>COUNTIF(B$5:B$164,"Team 1")</f>
        <v>57</v>
      </c>
      <c r="C166" s="45" t="s">
        <v>29</v>
      </c>
      <c r="D166" s="10">
        <f>COUNTIF(D5:D164,"Anganwadi")</f>
        <v>58</v>
      </c>
    </row>
    <row r="167" spans="1:20">
      <c r="A167" s="45" t="s">
        <v>67</v>
      </c>
      <c r="B167" s="10">
        <f>COUNTIF(B$6:B$164,"Team 2")</f>
        <v>25</v>
      </c>
      <c r="C167" s="45" t="s">
        <v>27</v>
      </c>
      <c r="D167" s="10">
        <f>COUNTIF(D5:D164,"School")</f>
        <v>19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8" t="s">
        <v>659</v>
      </c>
      <c r="B1" s="248"/>
      <c r="C1" s="248"/>
      <c r="D1" s="249"/>
      <c r="E1" s="249"/>
      <c r="F1" s="249"/>
      <c r="G1" s="249"/>
      <c r="H1" s="249"/>
      <c r="I1" s="249"/>
      <c r="J1" s="249"/>
      <c r="K1" s="249"/>
      <c r="L1" s="249"/>
      <c r="M1" s="249"/>
      <c r="N1" s="249"/>
      <c r="O1" s="249"/>
      <c r="P1" s="249"/>
      <c r="Q1" s="249"/>
      <c r="R1" s="249"/>
      <c r="S1" s="249"/>
    </row>
    <row r="2" spans="1:20">
      <c r="A2" s="252" t="s">
        <v>63</v>
      </c>
      <c r="B2" s="253"/>
      <c r="C2" s="253"/>
      <c r="D2" s="25" t="s">
        <v>580</v>
      </c>
      <c r="E2" s="22"/>
      <c r="F2" s="22"/>
      <c r="G2" s="22"/>
      <c r="H2" s="22"/>
      <c r="I2" s="22"/>
      <c r="J2" s="22"/>
      <c r="K2" s="22"/>
      <c r="L2" s="22"/>
      <c r="M2" s="22"/>
      <c r="N2" s="22"/>
      <c r="O2" s="22"/>
      <c r="P2" s="22"/>
      <c r="Q2" s="22"/>
      <c r="R2" s="22"/>
      <c r="S2" s="22"/>
    </row>
    <row r="3" spans="1:20" ht="24" customHeight="1">
      <c r="A3" s="254" t="s">
        <v>14</v>
      </c>
      <c r="B3" s="250" t="s">
        <v>65</v>
      </c>
      <c r="C3" s="255" t="s">
        <v>7</v>
      </c>
      <c r="D3" s="255" t="s">
        <v>59</v>
      </c>
      <c r="E3" s="255" t="s">
        <v>16</v>
      </c>
      <c r="F3" s="256" t="s">
        <v>17</v>
      </c>
      <c r="G3" s="255" t="s">
        <v>8</v>
      </c>
      <c r="H3" s="255"/>
      <c r="I3" s="255"/>
      <c r="J3" s="255" t="s">
        <v>35</v>
      </c>
      <c r="K3" s="250" t="s">
        <v>37</v>
      </c>
      <c r="L3" s="250" t="s">
        <v>54</v>
      </c>
      <c r="M3" s="250" t="s">
        <v>55</v>
      </c>
      <c r="N3" s="250" t="s">
        <v>38</v>
      </c>
      <c r="O3" s="250" t="s">
        <v>39</v>
      </c>
      <c r="P3" s="254" t="s">
        <v>58</v>
      </c>
      <c r="Q3" s="255" t="s">
        <v>56</v>
      </c>
      <c r="R3" s="255" t="s">
        <v>36</v>
      </c>
      <c r="S3" s="255" t="s">
        <v>57</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20" t="s">
        <v>66</v>
      </c>
      <c r="C5" s="130" t="s">
        <v>448</v>
      </c>
      <c r="D5" s="55" t="s">
        <v>29</v>
      </c>
      <c r="E5" s="132">
        <v>18302040401</v>
      </c>
      <c r="F5" s="55"/>
      <c r="G5" s="81">
        <v>32</v>
      </c>
      <c r="H5" s="81">
        <v>27</v>
      </c>
      <c r="I5" s="81">
        <f>G5+H5</f>
        <v>59</v>
      </c>
      <c r="J5" s="81">
        <v>887608052</v>
      </c>
      <c r="K5" s="130" t="s">
        <v>137</v>
      </c>
      <c r="L5" s="55"/>
      <c r="M5" s="55"/>
      <c r="N5" s="55"/>
      <c r="O5" s="55"/>
      <c r="P5" s="128">
        <v>43497</v>
      </c>
      <c r="Q5" s="130" t="s">
        <v>76</v>
      </c>
      <c r="R5" s="18"/>
      <c r="S5" s="18"/>
      <c r="T5" s="18"/>
    </row>
    <row r="6" spans="1:20">
      <c r="A6" s="4">
        <v>2</v>
      </c>
      <c r="B6" s="20" t="s">
        <v>66</v>
      </c>
      <c r="C6" s="130" t="s">
        <v>449</v>
      </c>
      <c r="D6" s="55" t="s">
        <v>29</v>
      </c>
      <c r="E6" s="132">
        <v>18302040402</v>
      </c>
      <c r="F6" s="55"/>
      <c r="G6" s="81">
        <v>51</v>
      </c>
      <c r="H6" s="81">
        <v>35</v>
      </c>
      <c r="I6" s="81">
        <f>G6+H6</f>
        <v>86</v>
      </c>
      <c r="J6" s="81">
        <v>9101789036</v>
      </c>
      <c r="K6" s="130" t="s">
        <v>137</v>
      </c>
      <c r="L6" s="55"/>
      <c r="M6" s="55"/>
      <c r="N6" s="55"/>
      <c r="O6" s="55"/>
      <c r="P6" s="128">
        <v>43497</v>
      </c>
      <c r="Q6" s="130" t="s">
        <v>76</v>
      </c>
      <c r="R6" s="18"/>
      <c r="S6" s="18"/>
      <c r="T6" s="18"/>
    </row>
    <row r="7" spans="1:20">
      <c r="A7" s="4">
        <v>3</v>
      </c>
      <c r="B7" s="20"/>
      <c r="C7" s="130"/>
      <c r="D7" s="55"/>
      <c r="E7" s="132"/>
      <c r="F7" s="55"/>
      <c r="G7" s="81"/>
      <c r="H7" s="81"/>
      <c r="I7" s="81"/>
      <c r="J7" s="81"/>
      <c r="K7" s="130"/>
      <c r="L7" s="55"/>
      <c r="M7" s="55"/>
      <c r="N7" s="55"/>
      <c r="O7" s="55"/>
      <c r="P7" s="128">
        <v>43498</v>
      </c>
      <c r="Q7" s="130" t="s">
        <v>77</v>
      </c>
      <c r="R7" s="18"/>
      <c r="S7" s="18"/>
      <c r="T7" s="18"/>
    </row>
    <row r="8" spans="1:20">
      <c r="A8" s="4">
        <v>4</v>
      </c>
      <c r="B8" s="20"/>
      <c r="C8" s="130"/>
      <c r="D8" s="55"/>
      <c r="E8" s="132"/>
      <c r="F8" s="55"/>
      <c r="G8" s="81"/>
      <c r="H8" s="81"/>
      <c r="I8" s="81"/>
      <c r="J8" s="81"/>
      <c r="K8" s="130"/>
      <c r="L8" s="55"/>
      <c r="M8" s="55"/>
      <c r="N8" s="55"/>
      <c r="O8" s="55"/>
      <c r="P8" s="128">
        <v>43499</v>
      </c>
      <c r="Q8" s="130" t="s">
        <v>78</v>
      </c>
      <c r="R8" s="18"/>
      <c r="S8" s="18"/>
      <c r="T8" s="18"/>
    </row>
    <row r="9" spans="1:20">
      <c r="A9" s="4">
        <v>5</v>
      </c>
      <c r="B9" s="20" t="s">
        <v>66</v>
      </c>
      <c r="C9" s="130" t="s">
        <v>450</v>
      </c>
      <c r="D9" s="55" t="s">
        <v>29</v>
      </c>
      <c r="E9" s="132">
        <v>18302040403</v>
      </c>
      <c r="F9" s="55"/>
      <c r="G9" s="81">
        <v>27</v>
      </c>
      <c r="H9" s="81">
        <v>30</v>
      </c>
      <c r="I9" s="81">
        <f t="shared" ref="I9:I18" si="0">G9+H9</f>
        <v>57</v>
      </c>
      <c r="J9" s="81">
        <v>9127848324</v>
      </c>
      <c r="K9" s="130" t="s">
        <v>137</v>
      </c>
      <c r="L9" s="55"/>
      <c r="M9" s="55"/>
      <c r="N9" s="55"/>
      <c r="O9" s="55"/>
      <c r="P9" s="128">
        <v>43500</v>
      </c>
      <c r="Q9" s="130" t="s">
        <v>79</v>
      </c>
      <c r="R9" s="18"/>
      <c r="S9" s="18"/>
      <c r="T9" s="18"/>
    </row>
    <row r="10" spans="1:20">
      <c r="A10" s="4">
        <v>6</v>
      </c>
      <c r="B10" s="20" t="s">
        <v>66</v>
      </c>
      <c r="C10" s="130" t="s">
        <v>452</v>
      </c>
      <c r="D10" s="55" t="s">
        <v>29</v>
      </c>
      <c r="E10" s="132">
        <v>18302040405</v>
      </c>
      <c r="F10" s="55"/>
      <c r="G10" s="81">
        <v>43</v>
      </c>
      <c r="H10" s="81">
        <v>40</v>
      </c>
      <c r="I10" s="81">
        <f t="shared" si="0"/>
        <v>83</v>
      </c>
      <c r="J10" s="81">
        <v>9678238501</v>
      </c>
      <c r="K10" s="130" t="s">
        <v>137</v>
      </c>
      <c r="L10" s="55"/>
      <c r="M10" s="55"/>
      <c r="N10" s="55"/>
      <c r="O10" s="55"/>
      <c r="P10" s="128">
        <v>43500</v>
      </c>
      <c r="Q10" s="130" t="s">
        <v>79</v>
      </c>
      <c r="R10" s="18"/>
      <c r="S10" s="18"/>
      <c r="T10" s="18"/>
    </row>
    <row r="11" spans="1:20">
      <c r="A11" s="4">
        <v>7</v>
      </c>
      <c r="B11" s="20" t="s">
        <v>66</v>
      </c>
      <c r="C11" s="130" t="s">
        <v>454</v>
      </c>
      <c r="D11" s="55" t="s">
        <v>29</v>
      </c>
      <c r="E11" s="132">
        <v>18302040407</v>
      </c>
      <c r="F11" s="55"/>
      <c r="G11" s="81">
        <v>38</v>
      </c>
      <c r="H11" s="81">
        <v>36</v>
      </c>
      <c r="I11" s="81">
        <f t="shared" si="0"/>
        <v>74</v>
      </c>
      <c r="J11" s="81">
        <v>7821836683</v>
      </c>
      <c r="K11" s="130" t="s">
        <v>137</v>
      </c>
      <c r="L11" s="55"/>
      <c r="M11" s="55"/>
      <c r="N11" s="55"/>
      <c r="O11" s="55"/>
      <c r="P11" s="128">
        <v>43501</v>
      </c>
      <c r="Q11" s="130" t="s">
        <v>73</v>
      </c>
      <c r="R11" s="18"/>
      <c r="S11" s="18"/>
      <c r="T11" s="18"/>
    </row>
    <row r="12" spans="1:20">
      <c r="A12" s="4">
        <v>8</v>
      </c>
      <c r="B12" s="20" t="s">
        <v>66</v>
      </c>
      <c r="C12" s="130" t="s">
        <v>455</v>
      </c>
      <c r="D12" s="67" t="s">
        <v>29</v>
      </c>
      <c r="E12" s="132">
        <v>18302040408</v>
      </c>
      <c r="F12" s="67"/>
      <c r="G12" s="81">
        <v>44</v>
      </c>
      <c r="H12" s="81">
        <v>41</v>
      </c>
      <c r="I12" s="81">
        <f t="shared" si="0"/>
        <v>85</v>
      </c>
      <c r="J12" s="81">
        <v>7002417663</v>
      </c>
      <c r="K12" s="130" t="s">
        <v>137</v>
      </c>
      <c r="L12" s="67"/>
      <c r="M12" s="67"/>
      <c r="N12" s="67"/>
      <c r="O12" s="67"/>
      <c r="P12" s="128">
        <v>43501</v>
      </c>
      <c r="Q12" s="130" t="s">
        <v>73</v>
      </c>
      <c r="R12" s="18"/>
      <c r="S12" s="18"/>
      <c r="T12" s="18"/>
    </row>
    <row r="13" spans="1:20">
      <c r="A13" s="4">
        <v>9</v>
      </c>
      <c r="B13" s="20" t="s">
        <v>66</v>
      </c>
      <c r="C13" s="130" t="s">
        <v>456</v>
      </c>
      <c r="D13" s="55" t="s">
        <v>29</v>
      </c>
      <c r="E13" s="132">
        <v>18302040409</v>
      </c>
      <c r="F13" s="55"/>
      <c r="G13" s="81">
        <v>29</v>
      </c>
      <c r="H13" s="81">
        <v>21</v>
      </c>
      <c r="I13" s="81">
        <f t="shared" si="0"/>
        <v>50</v>
      </c>
      <c r="J13" s="81">
        <v>9945884896</v>
      </c>
      <c r="K13" s="130" t="s">
        <v>137</v>
      </c>
      <c r="L13" s="55"/>
      <c r="M13" s="55"/>
      <c r="N13" s="55"/>
      <c r="O13" s="55"/>
      <c r="P13" s="128">
        <v>43502</v>
      </c>
      <c r="Q13" s="130" t="s">
        <v>74</v>
      </c>
      <c r="R13" s="18"/>
      <c r="S13" s="18"/>
      <c r="T13" s="18"/>
    </row>
    <row r="14" spans="1:20">
      <c r="A14" s="4">
        <v>10</v>
      </c>
      <c r="B14" s="20" t="s">
        <v>66</v>
      </c>
      <c r="C14" s="130" t="s">
        <v>453</v>
      </c>
      <c r="D14" s="55" t="s">
        <v>29</v>
      </c>
      <c r="E14" s="132">
        <v>18302040406</v>
      </c>
      <c r="F14" s="55"/>
      <c r="G14" s="81">
        <v>42</v>
      </c>
      <c r="H14" s="81">
        <v>43</v>
      </c>
      <c r="I14" s="81">
        <f t="shared" si="0"/>
        <v>85</v>
      </c>
      <c r="J14" s="81">
        <v>9365497748</v>
      </c>
      <c r="K14" s="130" t="s">
        <v>137</v>
      </c>
      <c r="L14" s="55"/>
      <c r="M14" s="55"/>
      <c r="N14" s="55"/>
      <c r="O14" s="55"/>
      <c r="P14" s="128">
        <v>43502</v>
      </c>
      <c r="Q14" s="130" t="s">
        <v>74</v>
      </c>
      <c r="R14" s="18"/>
      <c r="S14" s="18"/>
      <c r="T14" s="18"/>
    </row>
    <row r="15" spans="1:20">
      <c r="A15" s="4">
        <v>11</v>
      </c>
      <c r="B15" s="20" t="s">
        <v>66</v>
      </c>
      <c r="C15" s="130" t="s">
        <v>451</v>
      </c>
      <c r="D15" s="55" t="s">
        <v>29</v>
      </c>
      <c r="E15" s="132">
        <v>18302040404</v>
      </c>
      <c r="F15" s="55"/>
      <c r="G15" s="81">
        <v>34</v>
      </c>
      <c r="H15" s="81">
        <v>29</v>
      </c>
      <c r="I15" s="81">
        <f t="shared" si="0"/>
        <v>63</v>
      </c>
      <c r="J15" s="81">
        <v>7002044094</v>
      </c>
      <c r="K15" s="130" t="s">
        <v>137</v>
      </c>
      <c r="L15" s="55"/>
      <c r="M15" s="55"/>
      <c r="N15" s="55"/>
      <c r="O15" s="55"/>
      <c r="P15" s="128">
        <v>43503</v>
      </c>
      <c r="Q15" s="130" t="s">
        <v>75</v>
      </c>
      <c r="R15" s="18"/>
      <c r="S15" s="18"/>
      <c r="T15" s="18"/>
    </row>
    <row r="16" spans="1:20">
      <c r="A16" s="4">
        <v>12</v>
      </c>
      <c r="B16" s="20" t="s">
        <v>66</v>
      </c>
      <c r="C16" s="130" t="s">
        <v>457</v>
      </c>
      <c r="D16" s="55" t="s">
        <v>29</v>
      </c>
      <c r="E16" s="132">
        <v>18302040410</v>
      </c>
      <c r="F16" s="55"/>
      <c r="G16" s="81">
        <v>42</v>
      </c>
      <c r="H16" s="81">
        <v>52</v>
      </c>
      <c r="I16" s="81">
        <f t="shared" si="0"/>
        <v>94</v>
      </c>
      <c r="J16" s="81">
        <v>7002044678</v>
      </c>
      <c r="K16" s="130" t="s">
        <v>137</v>
      </c>
      <c r="L16" s="55"/>
      <c r="M16" s="55"/>
      <c r="N16" s="55"/>
      <c r="O16" s="55"/>
      <c r="P16" s="128">
        <v>43503</v>
      </c>
      <c r="Q16" s="130" t="s">
        <v>75</v>
      </c>
      <c r="R16" s="18"/>
      <c r="S16" s="18"/>
      <c r="T16" s="18"/>
    </row>
    <row r="17" spans="1:20">
      <c r="A17" s="4">
        <v>13</v>
      </c>
      <c r="B17" s="20" t="s">
        <v>66</v>
      </c>
      <c r="C17" s="130" t="s">
        <v>180</v>
      </c>
      <c r="D17" s="55" t="s">
        <v>29</v>
      </c>
      <c r="E17" s="132">
        <v>18302040411</v>
      </c>
      <c r="F17" s="55"/>
      <c r="G17" s="81">
        <v>40</v>
      </c>
      <c r="H17" s="81">
        <v>42</v>
      </c>
      <c r="I17" s="81">
        <f t="shared" si="0"/>
        <v>82</v>
      </c>
      <c r="J17" s="81">
        <v>7896489500</v>
      </c>
      <c r="K17" s="130" t="s">
        <v>137</v>
      </c>
      <c r="L17" s="55"/>
      <c r="M17" s="55"/>
      <c r="N17" s="55"/>
      <c r="O17" s="55"/>
      <c r="P17" s="128">
        <v>43504</v>
      </c>
      <c r="Q17" s="130" t="s">
        <v>76</v>
      </c>
      <c r="R17" s="18"/>
      <c r="S17" s="18"/>
      <c r="T17" s="18"/>
    </row>
    <row r="18" spans="1:20">
      <c r="A18" s="4">
        <v>14</v>
      </c>
      <c r="B18" s="20" t="s">
        <v>66</v>
      </c>
      <c r="C18" s="130" t="s">
        <v>458</v>
      </c>
      <c r="D18" s="55" t="s">
        <v>29</v>
      </c>
      <c r="E18" s="132">
        <v>18302040412</v>
      </c>
      <c r="F18" s="55"/>
      <c r="G18" s="81">
        <v>50</v>
      </c>
      <c r="H18" s="81">
        <v>36</v>
      </c>
      <c r="I18" s="81">
        <f t="shared" si="0"/>
        <v>86</v>
      </c>
      <c r="J18" s="81">
        <v>8011512796</v>
      </c>
      <c r="K18" s="130" t="s">
        <v>137</v>
      </c>
      <c r="L18" s="55"/>
      <c r="M18" s="55"/>
      <c r="N18" s="55"/>
      <c r="O18" s="55"/>
      <c r="P18" s="128">
        <v>43504</v>
      </c>
      <c r="Q18" s="130" t="s">
        <v>76</v>
      </c>
      <c r="R18" s="18"/>
      <c r="S18" s="18"/>
      <c r="T18" s="18"/>
    </row>
    <row r="19" spans="1:20">
      <c r="A19" s="4">
        <v>15</v>
      </c>
      <c r="B19" s="20"/>
      <c r="C19" s="130"/>
      <c r="D19" s="55"/>
      <c r="E19" s="132"/>
      <c r="F19" s="55"/>
      <c r="G19" s="81"/>
      <c r="H19" s="81"/>
      <c r="I19" s="81"/>
      <c r="J19" s="81"/>
      <c r="K19" s="130"/>
      <c r="L19" s="67"/>
      <c r="M19" s="67"/>
      <c r="N19" s="67"/>
      <c r="O19" s="67"/>
      <c r="P19" s="128">
        <v>43505</v>
      </c>
      <c r="Q19" s="130" t="s">
        <v>77</v>
      </c>
      <c r="R19" s="18"/>
      <c r="S19" s="18"/>
      <c r="T19" s="18"/>
    </row>
    <row r="20" spans="1:20">
      <c r="A20" s="4">
        <v>16</v>
      </c>
      <c r="B20" s="20"/>
      <c r="C20" s="130"/>
      <c r="D20" s="67"/>
      <c r="E20" s="132"/>
      <c r="F20" s="67"/>
      <c r="G20" s="81"/>
      <c r="H20" s="81"/>
      <c r="I20" s="81"/>
      <c r="J20" s="81"/>
      <c r="K20" s="130"/>
      <c r="L20" s="67"/>
      <c r="M20" s="67"/>
      <c r="N20" s="67"/>
      <c r="O20" s="67"/>
      <c r="P20" s="128">
        <v>43506</v>
      </c>
      <c r="Q20" s="130" t="s">
        <v>78</v>
      </c>
      <c r="R20" s="18"/>
      <c r="S20" s="18"/>
      <c r="T20" s="18"/>
    </row>
    <row r="21" spans="1:20">
      <c r="A21" s="4">
        <v>17</v>
      </c>
      <c r="B21" s="20" t="s">
        <v>66</v>
      </c>
      <c r="C21" s="130" t="s">
        <v>459</v>
      </c>
      <c r="D21" s="55" t="s">
        <v>29</v>
      </c>
      <c r="E21" s="132">
        <v>18302040413</v>
      </c>
      <c r="F21" s="55"/>
      <c r="G21" s="81">
        <v>36</v>
      </c>
      <c r="H21" s="81">
        <v>52</v>
      </c>
      <c r="I21" s="81">
        <f t="shared" ref="I21:I29" si="1">G21+H21</f>
        <v>88</v>
      </c>
      <c r="J21" s="81">
        <v>8011884476</v>
      </c>
      <c r="K21" s="130" t="s">
        <v>137</v>
      </c>
      <c r="L21" s="55"/>
      <c r="M21" s="55"/>
      <c r="N21" s="55"/>
      <c r="O21" s="55"/>
      <c r="P21" s="128">
        <v>43507</v>
      </c>
      <c r="Q21" s="130" t="s">
        <v>79</v>
      </c>
      <c r="R21" s="18"/>
      <c r="S21" s="18"/>
      <c r="T21" s="18"/>
    </row>
    <row r="22" spans="1:20">
      <c r="A22" s="4">
        <v>18</v>
      </c>
      <c r="B22" s="20" t="s">
        <v>66</v>
      </c>
      <c r="C22" s="130" t="s">
        <v>460</v>
      </c>
      <c r="D22" s="55" t="s">
        <v>29</v>
      </c>
      <c r="E22" s="132">
        <v>18302040414</v>
      </c>
      <c r="F22" s="55"/>
      <c r="G22" s="81">
        <v>42</v>
      </c>
      <c r="H22" s="81">
        <v>46</v>
      </c>
      <c r="I22" s="81">
        <f t="shared" si="1"/>
        <v>88</v>
      </c>
      <c r="J22" s="81">
        <v>9957595610</v>
      </c>
      <c r="K22" s="130" t="s">
        <v>137</v>
      </c>
      <c r="L22" s="55"/>
      <c r="M22" s="55"/>
      <c r="N22" s="55"/>
      <c r="O22" s="55"/>
      <c r="P22" s="128">
        <v>43507</v>
      </c>
      <c r="Q22" s="130" t="s">
        <v>79</v>
      </c>
      <c r="R22" s="18"/>
      <c r="S22" s="18"/>
      <c r="T22" s="18"/>
    </row>
    <row r="23" spans="1:20">
      <c r="A23" s="4">
        <v>19</v>
      </c>
      <c r="B23" s="20" t="s">
        <v>66</v>
      </c>
      <c r="C23" s="130" t="s">
        <v>461</v>
      </c>
      <c r="D23" s="55" t="s">
        <v>29</v>
      </c>
      <c r="E23" s="132">
        <v>18302040415</v>
      </c>
      <c r="F23" s="55"/>
      <c r="G23" s="81">
        <v>48</v>
      </c>
      <c r="H23" s="81">
        <v>49</v>
      </c>
      <c r="I23" s="81">
        <f t="shared" si="1"/>
        <v>97</v>
      </c>
      <c r="J23" s="81">
        <v>9954503835</v>
      </c>
      <c r="K23" s="130" t="s">
        <v>137</v>
      </c>
      <c r="L23" s="55"/>
      <c r="M23" s="55"/>
      <c r="N23" s="55"/>
      <c r="O23" s="55"/>
      <c r="P23" s="128">
        <v>43508</v>
      </c>
      <c r="Q23" s="130" t="s">
        <v>73</v>
      </c>
      <c r="R23" s="18"/>
      <c r="S23" s="18"/>
      <c r="T23" s="18"/>
    </row>
    <row r="24" spans="1:20">
      <c r="A24" s="4">
        <v>20</v>
      </c>
      <c r="B24" s="20" t="s">
        <v>66</v>
      </c>
      <c r="C24" s="130" t="s">
        <v>462</v>
      </c>
      <c r="D24" s="55" t="s">
        <v>29</v>
      </c>
      <c r="E24" s="132">
        <v>18302040416</v>
      </c>
      <c r="F24" s="55"/>
      <c r="G24" s="81">
        <v>36</v>
      </c>
      <c r="H24" s="81">
        <v>28</v>
      </c>
      <c r="I24" s="81">
        <f t="shared" si="1"/>
        <v>64</v>
      </c>
      <c r="J24" s="81">
        <v>9678700245</v>
      </c>
      <c r="K24" s="130" t="s">
        <v>137</v>
      </c>
      <c r="L24" s="55"/>
      <c r="M24" s="55"/>
      <c r="N24" s="55"/>
      <c r="O24" s="55"/>
      <c r="P24" s="128">
        <v>43508</v>
      </c>
      <c r="Q24" s="130" t="s">
        <v>73</v>
      </c>
      <c r="R24" s="18"/>
      <c r="S24" s="18"/>
      <c r="T24" s="18"/>
    </row>
    <row r="25" spans="1:20">
      <c r="A25" s="4">
        <v>21</v>
      </c>
      <c r="B25" s="20" t="s">
        <v>66</v>
      </c>
      <c r="C25" s="130" t="s">
        <v>463</v>
      </c>
      <c r="D25" s="55" t="s">
        <v>29</v>
      </c>
      <c r="E25" s="132">
        <v>18302040417</v>
      </c>
      <c r="F25" s="55"/>
      <c r="G25" s="81">
        <v>34</v>
      </c>
      <c r="H25" s="81">
        <v>45</v>
      </c>
      <c r="I25" s="81">
        <f t="shared" si="1"/>
        <v>79</v>
      </c>
      <c r="J25" s="81">
        <v>8011886494</v>
      </c>
      <c r="K25" s="130" t="s">
        <v>137</v>
      </c>
      <c r="L25" s="55"/>
      <c r="M25" s="55"/>
      <c r="N25" s="55"/>
      <c r="O25" s="55"/>
      <c r="P25" s="128">
        <v>43508</v>
      </c>
      <c r="Q25" s="130" t="s">
        <v>73</v>
      </c>
      <c r="R25" s="18"/>
      <c r="S25" s="18"/>
      <c r="T25" s="18"/>
    </row>
    <row r="26" spans="1:20">
      <c r="A26" s="4">
        <v>22</v>
      </c>
      <c r="B26" s="20" t="s">
        <v>66</v>
      </c>
      <c r="C26" s="130" t="s">
        <v>464</v>
      </c>
      <c r="D26" s="55" t="s">
        <v>29</v>
      </c>
      <c r="E26" s="132">
        <v>18302040418</v>
      </c>
      <c r="F26" s="55"/>
      <c r="G26" s="81">
        <v>41</v>
      </c>
      <c r="H26" s="81">
        <v>39</v>
      </c>
      <c r="I26" s="81">
        <f t="shared" si="1"/>
        <v>80</v>
      </c>
      <c r="J26" s="81">
        <v>8011155087</v>
      </c>
      <c r="K26" s="130" t="s">
        <v>137</v>
      </c>
      <c r="L26" s="55"/>
      <c r="M26" s="55"/>
      <c r="N26" s="55"/>
      <c r="O26" s="55"/>
      <c r="P26" s="128">
        <v>43509</v>
      </c>
      <c r="Q26" s="130" t="s">
        <v>74</v>
      </c>
      <c r="R26" s="18"/>
      <c r="S26" s="18"/>
      <c r="T26" s="18"/>
    </row>
    <row r="27" spans="1:20">
      <c r="A27" s="4">
        <v>23</v>
      </c>
      <c r="B27" s="20" t="s">
        <v>66</v>
      </c>
      <c r="C27" s="130" t="s">
        <v>465</v>
      </c>
      <c r="D27" s="55" t="s">
        <v>29</v>
      </c>
      <c r="E27" s="132">
        <v>18302040419</v>
      </c>
      <c r="F27" s="55"/>
      <c r="G27" s="81">
        <v>43</v>
      </c>
      <c r="H27" s="81">
        <v>40</v>
      </c>
      <c r="I27" s="81">
        <f t="shared" si="1"/>
        <v>83</v>
      </c>
      <c r="J27" s="81">
        <v>8486491837</v>
      </c>
      <c r="K27" s="130" t="s">
        <v>137</v>
      </c>
      <c r="L27" s="55"/>
      <c r="M27" s="55"/>
      <c r="N27" s="55"/>
      <c r="O27" s="55"/>
      <c r="P27" s="128">
        <v>43510</v>
      </c>
      <c r="Q27" s="130" t="s">
        <v>75</v>
      </c>
      <c r="R27" s="18"/>
      <c r="S27" s="18"/>
      <c r="T27" s="18"/>
    </row>
    <row r="28" spans="1:20">
      <c r="A28" s="4">
        <v>24</v>
      </c>
      <c r="B28" s="20" t="s">
        <v>66</v>
      </c>
      <c r="C28" s="130" t="s">
        <v>494</v>
      </c>
      <c r="D28" s="55" t="s">
        <v>29</v>
      </c>
      <c r="E28" s="132">
        <v>18302040818</v>
      </c>
      <c r="F28" s="55"/>
      <c r="G28" s="81">
        <v>31</v>
      </c>
      <c r="H28" s="81">
        <v>30</v>
      </c>
      <c r="I28" s="81">
        <f t="shared" si="1"/>
        <v>61</v>
      </c>
      <c r="J28" s="81">
        <v>9435696571</v>
      </c>
      <c r="K28" s="130" t="s">
        <v>538</v>
      </c>
      <c r="L28" s="55"/>
      <c r="M28" s="55"/>
      <c r="N28" s="55"/>
      <c r="O28" s="55"/>
      <c r="P28" s="128">
        <v>43511</v>
      </c>
      <c r="Q28" s="130" t="s">
        <v>76</v>
      </c>
      <c r="R28" s="18"/>
      <c r="S28" s="18"/>
      <c r="T28" s="18"/>
    </row>
    <row r="29" spans="1:20">
      <c r="A29" s="4">
        <v>25</v>
      </c>
      <c r="B29" s="20" t="s">
        <v>66</v>
      </c>
      <c r="C29" s="130" t="s">
        <v>495</v>
      </c>
      <c r="D29" s="55" t="s">
        <v>29</v>
      </c>
      <c r="E29" s="132">
        <v>18302040819</v>
      </c>
      <c r="F29" s="55"/>
      <c r="G29" s="81">
        <v>21</v>
      </c>
      <c r="H29" s="81">
        <v>24</v>
      </c>
      <c r="I29" s="81">
        <f t="shared" si="1"/>
        <v>45</v>
      </c>
      <c r="J29" s="81">
        <v>9678233014</v>
      </c>
      <c r="K29" s="130" t="s">
        <v>538</v>
      </c>
      <c r="L29" s="55"/>
      <c r="M29" s="55"/>
      <c r="N29" s="55"/>
      <c r="O29" s="55"/>
      <c r="P29" s="128">
        <v>43511</v>
      </c>
      <c r="Q29" s="130" t="s">
        <v>76</v>
      </c>
      <c r="R29" s="18"/>
      <c r="S29" s="18"/>
      <c r="T29" s="18"/>
    </row>
    <row r="30" spans="1:20">
      <c r="A30" s="4">
        <v>26</v>
      </c>
      <c r="B30" s="20"/>
      <c r="C30" s="130"/>
      <c r="D30" s="67"/>
      <c r="E30" s="132"/>
      <c r="F30" s="67"/>
      <c r="G30" s="81"/>
      <c r="H30" s="81"/>
      <c r="I30" s="81"/>
      <c r="J30" s="81"/>
      <c r="K30" s="130"/>
      <c r="L30" s="67"/>
      <c r="M30" s="67"/>
      <c r="N30" s="67"/>
      <c r="O30" s="67"/>
      <c r="P30" s="128">
        <v>43512</v>
      </c>
      <c r="Q30" s="130" t="s">
        <v>77</v>
      </c>
      <c r="R30" s="18"/>
      <c r="S30" s="18"/>
      <c r="T30" s="18"/>
    </row>
    <row r="31" spans="1:20">
      <c r="A31" s="4">
        <v>27</v>
      </c>
      <c r="B31" s="20"/>
      <c r="C31" s="130"/>
      <c r="D31" s="55"/>
      <c r="E31" s="132"/>
      <c r="F31" s="55"/>
      <c r="G31" s="81"/>
      <c r="H31" s="81"/>
      <c r="I31" s="81"/>
      <c r="J31" s="81"/>
      <c r="K31" s="130"/>
      <c r="L31" s="55"/>
      <c r="M31" s="55"/>
      <c r="N31" s="55"/>
      <c r="O31" s="55"/>
      <c r="P31" s="128">
        <v>43513</v>
      </c>
      <c r="Q31" s="130" t="s">
        <v>78</v>
      </c>
      <c r="R31" s="18"/>
      <c r="S31" s="18"/>
      <c r="T31" s="18"/>
    </row>
    <row r="32" spans="1:20">
      <c r="A32" s="4">
        <v>28</v>
      </c>
      <c r="B32" s="20" t="s">
        <v>66</v>
      </c>
      <c r="C32" s="130" t="s">
        <v>496</v>
      </c>
      <c r="D32" s="55" t="s">
        <v>29</v>
      </c>
      <c r="E32" s="132">
        <v>18302040820</v>
      </c>
      <c r="F32" s="55"/>
      <c r="G32" s="81">
        <v>40</v>
      </c>
      <c r="H32" s="81">
        <v>39</v>
      </c>
      <c r="I32" s="81">
        <f t="shared" ref="I32:I37" si="2">G32+H32</f>
        <v>79</v>
      </c>
      <c r="J32" s="81">
        <v>9954353726</v>
      </c>
      <c r="K32" s="130"/>
      <c r="L32" s="55"/>
      <c r="M32" s="55"/>
      <c r="N32" s="55"/>
      <c r="O32" s="55"/>
      <c r="P32" s="128">
        <v>43514</v>
      </c>
      <c r="Q32" s="130" t="s">
        <v>79</v>
      </c>
      <c r="R32" s="18"/>
      <c r="S32" s="18"/>
      <c r="T32" s="18"/>
    </row>
    <row r="33" spans="1:20">
      <c r="A33" s="4">
        <v>29</v>
      </c>
      <c r="B33" s="20" t="s">
        <v>66</v>
      </c>
      <c r="C33" s="130" t="s">
        <v>497</v>
      </c>
      <c r="D33" s="55" t="s">
        <v>29</v>
      </c>
      <c r="E33" s="132">
        <v>18302040821</v>
      </c>
      <c r="F33" s="55"/>
      <c r="G33" s="81">
        <v>53</v>
      </c>
      <c r="H33" s="81">
        <v>44</v>
      </c>
      <c r="I33" s="81">
        <f t="shared" si="2"/>
        <v>97</v>
      </c>
      <c r="J33" s="81">
        <v>8876662542</v>
      </c>
      <c r="K33" s="130"/>
      <c r="L33" s="55"/>
      <c r="M33" s="55"/>
      <c r="N33" s="55"/>
      <c r="O33" s="55"/>
      <c r="P33" s="128">
        <v>43514</v>
      </c>
      <c r="Q33" s="130" t="s">
        <v>79</v>
      </c>
      <c r="R33" s="18"/>
      <c r="S33" s="18"/>
      <c r="T33" s="18"/>
    </row>
    <row r="34" spans="1:20">
      <c r="A34" s="4">
        <v>30</v>
      </c>
      <c r="B34" s="20" t="s">
        <v>66</v>
      </c>
      <c r="C34" s="130" t="s">
        <v>498</v>
      </c>
      <c r="D34" s="55" t="s">
        <v>29</v>
      </c>
      <c r="E34" s="132">
        <v>18302040822</v>
      </c>
      <c r="F34" s="55"/>
      <c r="G34" s="81">
        <v>55</v>
      </c>
      <c r="H34" s="81">
        <v>51</v>
      </c>
      <c r="I34" s="81">
        <f t="shared" si="2"/>
        <v>106</v>
      </c>
      <c r="J34" s="81">
        <v>9706354285</v>
      </c>
      <c r="K34" s="130"/>
      <c r="L34" s="55"/>
      <c r="M34" s="55"/>
      <c r="N34" s="55"/>
      <c r="O34" s="55"/>
      <c r="P34" s="128">
        <v>43515</v>
      </c>
      <c r="Q34" s="130" t="s">
        <v>73</v>
      </c>
      <c r="R34" s="18"/>
      <c r="S34" s="18"/>
      <c r="T34" s="18"/>
    </row>
    <row r="35" spans="1:20">
      <c r="A35" s="4">
        <v>31</v>
      </c>
      <c r="B35" s="20" t="s">
        <v>66</v>
      </c>
      <c r="C35" s="130" t="s">
        <v>499</v>
      </c>
      <c r="D35" s="67" t="s">
        <v>29</v>
      </c>
      <c r="E35" s="132">
        <v>18302040823</v>
      </c>
      <c r="F35" s="67"/>
      <c r="G35" s="81">
        <v>35</v>
      </c>
      <c r="H35" s="81">
        <v>32</v>
      </c>
      <c r="I35" s="81">
        <f t="shared" si="2"/>
        <v>67</v>
      </c>
      <c r="J35" s="81">
        <v>8486334714</v>
      </c>
      <c r="K35" s="130"/>
      <c r="L35" s="67"/>
      <c r="M35" s="67"/>
      <c r="N35" s="67"/>
      <c r="O35" s="67"/>
      <c r="P35" s="128">
        <v>43516</v>
      </c>
      <c r="Q35" s="130" t="s">
        <v>74</v>
      </c>
      <c r="R35" s="18"/>
      <c r="S35" s="18"/>
      <c r="T35" s="18"/>
    </row>
    <row r="36" spans="1:20">
      <c r="A36" s="4">
        <v>32</v>
      </c>
      <c r="B36" s="20" t="s">
        <v>66</v>
      </c>
      <c r="C36" s="130" t="s">
        <v>500</v>
      </c>
      <c r="D36" s="55" t="s">
        <v>29</v>
      </c>
      <c r="E36" s="132">
        <v>18302040824</v>
      </c>
      <c r="F36" s="55"/>
      <c r="G36" s="81">
        <v>58</v>
      </c>
      <c r="H36" s="81">
        <v>54</v>
      </c>
      <c r="I36" s="81">
        <f t="shared" si="2"/>
        <v>112</v>
      </c>
      <c r="J36" s="81">
        <v>9678361466</v>
      </c>
      <c r="K36" s="130"/>
      <c r="L36" s="55"/>
      <c r="M36" s="55"/>
      <c r="N36" s="55"/>
      <c r="O36" s="55"/>
      <c r="P36" s="128">
        <v>43517</v>
      </c>
      <c r="Q36" s="130" t="s">
        <v>75</v>
      </c>
      <c r="R36" s="18"/>
      <c r="S36" s="18"/>
      <c r="T36" s="18"/>
    </row>
    <row r="37" spans="1:20">
      <c r="A37" s="4">
        <v>33</v>
      </c>
      <c r="B37" s="20" t="s">
        <v>66</v>
      </c>
      <c r="C37" s="130" t="s">
        <v>544</v>
      </c>
      <c r="D37" s="55" t="s">
        <v>29</v>
      </c>
      <c r="E37" s="132">
        <v>18302040825</v>
      </c>
      <c r="F37" s="55"/>
      <c r="G37" s="81">
        <v>60</v>
      </c>
      <c r="H37" s="81">
        <v>50</v>
      </c>
      <c r="I37" s="81">
        <f t="shared" si="2"/>
        <v>110</v>
      </c>
      <c r="J37" s="81">
        <v>8403061204</v>
      </c>
      <c r="K37" s="130" t="s">
        <v>537</v>
      </c>
      <c r="L37" s="55"/>
      <c r="M37" s="55"/>
      <c r="N37" s="55"/>
      <c r="O37" s="55"/>
      <c r="P37" s="128">
        <v>43518</v>
      </c>
      <c r="Q37" s="130" t="s">
        <v>76</v>
      </c>
      <c r="R37" s="18"/>
      <c r="S37" s="18"/>
      <c r="T37" s="18"/>
    </row>
    <row r="38" spans="1:20">
      <c r="A38" s="4">
        <v>34</v>
      </c>
      <c r="B38" s="20" t="s">
        <v>66</v>
      </c>
      <c r="C38" s="130"/>
      <c r="D38" s="55"/>
      <c r="E38" s="132"/>
      <c r="F38" s="55"/>
      <c r="G38" s="81"/>
      <c r="H38" s="81"/>
      <c r="I38" s="81"/>
      <c r="J38" s="81"/>
      <c r="K38" s="130"/>
      <c r="L38" s="55"/>
      <c r="M38" s="55"/>
      <c r="N38" s="55"/>
      <c r="O38" s="55"/>
      <c r="P38" s="128">
        <v>43519</v>
      </c>
      <c r="Q38" s="130" t="s">
        <v>77</v>
      </c>
      <c r="R38" s="18"/>
      <c r="S38" s="18"/>
      <c r="T38" s="18"/>
    </row>
    <row r="39" spans="1:20">
      <c r="A39" s="4">
        <v>35</v>
      </c>
      <c r="B39" s="20" t="s">
        <v>66</v>
      </c>
      <c r="C39" s="130"/>
      <c r="D39" s="55"/>
      <c r="E39" s="132"/>
      <c r="F39" s="55"/>
      <c r="G39" s="81"/>
      <c r="H39" s="81"/>
      <c r="I39" s="81"/>
      <c r="J39" s="81"/>
      <c r="K39" s="130"/>
      <c r="L39" s="55"/>
      <c r="M39" s="55"/>
      <c r="N39" s="55"/>
      <c r="O39" s="55"/>
      <c r="P39" s="128">
        <v>43520</v>
      </c>
      <c r="Q39" s="130" t="s">
        <v>78</v>
      </c>
      <c r="R39" s="18"/>
      <c r="S39" s="18"/>
      <c r="T39" s="18"/>
    </row>
    <row r="40" spans="1:20">
      <c r="A40" s="4">
        <v>36</v>
      </c>
      <c r="B40" s="20" t="s">
        <v>66</v>
      </c>
      <c r="C40" s="130" t="s">
        <v>480</v>
      </c>
      <c r="D40" s="55" t="s">
        <v>29</v>
      </c>
      <c r="E40" s="132">
        <v>18302040801</v>
      </c>
      <c r="F40" s="55"/>
      <c r="G40" s="81">
        <v>30</v>
      </c>
      <c r="H40" s="81">
        <v>19</v>
      </c>
      <c r="I40" s="81">
        <f t="shared" ref="I40:I47" si="3">G40+H40</f>
        <v>49</v>
      </c>
      <c r="J40" s="81">
        <v>8723805330</v>
      </c>
      <c r="K40" s="130" t="s">
        <v>537</v>
      </c>
      <c r="L40" s="55"/>
      <c r="M40" s="55"/>
      <c r="N40" s="55"/>
      <c r="O40" s="55"/>
      <c r="P40" s="128">
        <v>43521</v>
      </c>
      <c r="Q40" s="130" t="s">
        <v>79</v>
      </c>
      <c r="R40" s="18"/>
      <c r="S40" s="18"/>
      <c r="T40" s="18"/>
    </row>
    <row r="41" spans="1:20">
      <c r="A41" s="4">
        <v>37</v>
      </c>
      <c r="B41" s="20" t="s">
        <v>66</v>
      </c>
      <c r="C41" s="130" t="s">
        <v>481</v>
      </c>
      <c r="D41" s="55" t="s">
        <v>29</v>
      </c>
      <c r="E41" s="132">
        <v>18302040802</v>
      </c>
      <c r="F41" s="55"/>
      <c r="G41" s="81">
        <v>34</v>
      </c>
      <c r="H41" s="81">
        <v>35</v>
      </c>
      <c r="I41" s="81">
        <f t="shared" si="3"/>
        <v>69</v>
      </c>
      <c r="J41" s="81">
        <v>7896686990</v>
      </c>
      <c r="K41" s="130" t="s">
        <v>537</v>
      </c>
      <c r="L41" s="55"/>
      <c r="M41" s="55"/>
      <c r="N41" s="55"/>
      <c r="O41" s="55"/>
      <c r="P41" s="128">
        <v>43521</v>
      </c>
      <c r="Q41" s="130" t="s">
        <v>79</v>
      </c>
      <c r="R41" s="18"/>
      <c r="S41" s="18"/>
      <c r="T41" s="18"/>
    </row>
    <row r="42" spans="1:20">
      <c r="A42" s="4">
        <v>38</v>
      </c>
      <c r="B42" s="20" t="s">
        <v>66</v>
      </c>
      <c r="C42" s="130" t="s">
        <v>545</v>
      </c>
      <c r="D42" s="55" t="s">
        <v>29</v>
      </c>
      <c r="E42" s="132">
        <v>18302040803</v>
      </c>
      <c r="F42" s="55"/>
      <c r="G42" s="81">
        <v>34</v>
      </c>
      <c r="H42" s="81">
        <v>35</v>
      </c>
      <c r="I42" s="81">
        <f t="shared" si="3"/>
        <v>69</v>
      </c>
      <c r="J42" s="81">
        <v>9435876810</v>
      </c>
      <c r="K42" s="130" t="s">
        <v>537</v>
      </c>
      <c r="L42" s="55"/>
      <c r="M42" s="55"/>
      <c r="N42" s="55"/>
      <c r="O42" s="55"/>
      <c r="P42" s="128">
        <v>43522</v>
      </c>
      <c r="Q42" s="130" t="s">
        <v>73</v>
      </c>
      <c r="R42" s="18"/>
      <c r="S42" s="18"/>
      <c r="T42" s="18"/>
    </row>
    <row r="43" spans="1:20">
      <c r="A43" s="4">
        <v>39</v>
      </c>
      <c r="B43" s="20" t="s">
        <v>66</v>
      </c>
      <c r="C43" s="130" t="s">
        <v>568</v>
      </c>
      <c r="D43" s="55" t="s">
        <v>29</v>
      </c>
      <c r="E43" s="132">
        <v>18302040804</v>
      </c>
      <c r="F43" s="55"/>
      <c r="G43" s="81">
        <v>33</v>
      </c>
      <c r="H43" s="81">
        <v>42</v>
      </c>
      <c r="I43" s="81">
        <f t="shared" si="3"/>
        <v>75</v>
      </c>
      <c r="J43" s="81">
        <v>7896700421</v>
      </c>
      <c r="K43" s="130" t="s">
        <v>537</v>
      </c>
      <c r="L43" s="55"/>
      <c r="M43" s="55"/>
      <c r="N43" s="55"/>
      <c r="O43" s="55"/>
      <c r="P43" s="128">
        <v>43522</v>
      </c>
      <c r="Q43" s="130" t="s">
        <v>73</v>
      </c>
      <c r="R43" s="18"/>
      <c r="S43" s="18"/>
      <c r="T43" s="18"/>
    </row>
    <row r="44" spans="1:20">
      <c r="A44" s="4">
        <v>40</v>
      </c>
      <c r="B44" s="20" t="s">
        <v>66</v>
      </c>
      <c r="C44" s="130" t="s">
        <v>569</v>
      </c>
      <c r="D44" s="55" t="s">
        <v>29</v>
      </c>
      <c r="E44" s="132">
        <v>18302040806</v>
      </c>
      <c r="F44" s="55"/>
      <c r="G44" s="81">
        <v>32</v>
      </c>
      <c r="H44" s="81">
        <v>47</v>
      </c>
      <c r="I44" s="81">
        <f t="shared" si="3"/>
        <v>79</v>
      </c>
      <c r="J44" s="81">
        <v>9707086667</v>
      </c>
      <c r="K44" s="130" t="s">
        <v>537</v>
      </c>
      <c r="L44" s="55"/>
      <c r="M44" s="55"/>
      <c r="N44" s="55"/>
      <c r="O44" s="55"/>
      <c r="P44" s="128">
        <v>43523</v>
      </c>
      <c r="Q44" s="130" t="s">
        <v>74</v>
      </c>
      <c r="R44" s="18"/>
      <c r="S44" s="18"/>
      <c r="T44" s="18"/>
    </row>
    <row r="45" spans="1:20">
      <c r="A45" s="4">
        <v>41</v>
      </c>
      <c r="B45" s="20" t="s">
        <v>66</v>
      </c>
      <c r="C45" s="130" t="s">
        <v>483</v>
      </c>
      <c r="D45" s="55" t="s">
        <v>29</v>
      </c>
      <c r="E45" s="132">
        <v>18302040807</v>
      </c>
      <c r="F45" s="55"/>
      <c r="G45" s="81">
        <v>55</v>
      </c>
      <c r="H45" s="81">
        <v>35</v>
      </c>
      <c r="I45" s="81">
        <f t="shared" si="3"/>
        <v>90</v>
      </c>
      <c r="J45" s="81">
        <v>8753041574</v>
      </c>
      <c r="K45" s="130" t="s">
        <v>537</v>
      </c>
      <c r="L45" s="55"/>
      <c r="M45" s="55"/>
      <c r="N45" s="55"/>
      <c r="O45" s="55"/>
      <c r="P45" s="128">
        <v>43523</v>
      </c>
      <c r="Q45" s="130" t="s">
        <v>74</v>
      </c>
      <c r="R45" s="18"/>
      <c r="S45" s="18"/>
      <c r="T45" s="18"/>
    </row>
    <row r="46" spans="1:20">
      <c r="A46" s="4">
        <v>42</v>
      </c>
      <c r="B46" s="20" t="s">
        <v>66</v>
      </c>
      <c r="C46" s="130" t="s">
        <v>482</v>
      </c>
      <c r="D46" s="55" t="s">
        <v>29</v>
      </c>
      <c r="E46" s="132">
        <v>18302040805</v>
      </c>
      <c r="F46" s="55"/>
      <c r="G46" s="81">
        <v>34</v>
      </c>
      <c r="H46" s="81">
        <v>36</v>
      </c>
      <c r="I46" s="81">
        <f t="shared" si="3"/>
        <v>70</v>
      </c>
      <c r="J46" s="81">
        <v>8473001288</v>
      </c>
      <c r="K46" s="130" t="s">
        <v>537</v>
      </c>
      <c r="L46" s="55"/>
      <c r="M46" s="55"/>
      <c r="N46" s="55"/>
      <c r="O46" s="55"/>
      <c r="P46" s="128">
        <v>43524</v>
      </c>
      <c r="Q46" s="130" t="s">
        <v>75</v>
      </c>
      <c r="R46" s="18"/>
      <c r="S46" s="18"/>
      <c r="T46" s="18"/>
    </row>
    <row r="47" spans="1:20">
      <c r="A47" s="4">
        <v>43</v>
      </c>
      <c r="B47" s="20" t="s">
        <v>66</v>
      </c>
      <c r="C47" s="130" t="s">
        <v>484</v>
      </c>
      <c r="D47" s="55" t="s">
        <v>29</v>
      </c>
      <c r="E47" s="132">
        <v>18302040808</v>
      </c>
      <c r="F47" s="59"/>
      <c r="G47" s="81">
        <v>31</v>
      </c>
      <c r="H47" s="81">
        <v>39</v>
      </c>
      <c r="I47" s="81">
        <f t="shared" si="3"/>
        <v>70</v>
      </c>
      <c r="J47" s="81">
        <v>7896581560</v>
      </c>
      <c r="K47" s="130" t="s">
        <v>537</v>
      </c>
      <c r="L47" s="55"/>
      <c r="M47" s="55"/>
      <c r="N47" s="55"/>
      <c r="O47" s="55"/>
      <c r="P47" s="128">
        <v>43524</v>
      </c>
      <c r="Q47" s="130" t="s">
        <v>75</v>
      </c>
      <c r="R47" s="18"/>
      <c r="S47" s="18"/>
      <c r="T47" s="18"/>
    </row>
    <row r="48" spans="1:20" s="179" customFormat="1">
      <c r="A48" s="171">
        <v>44</v>
      </c>
      <c r="B48" s="172"/>
      <c r="C48" s="180"/>
      <c r="D48" s="170"/>
      <c r="E48" s="174"/>
      <c r="F48" s="175"/>
      <c r="G48" s="181"/>
      <c r="H48" s="181"/>
      <c r="I48" s="182"/>
      <c r="J48" s="178"/>
      <c r="K48" s="183"/>
      <c r="L48" s="170"/>
      <c r="M48" s="170"/>
      <c r="N48" s="170"/>
      <c r="O48" s="170"/>
      <c r="P48" s="184"/>
      <c r="Q48" s="185"/>
      <c r="R48" s="170"/>
      <c r="S48" s="170"/>
      <c r="T48" s="170"/>
    </row>
    <row r="49" spans="1:20">
      <c r="A49" s="4">
        <v>45</v>
      </c>
      <c r="B49" s="20" t="s">
        <v>67</v>
      </c>
      <c r="C49" s="135" t="s">
        <v>302</v>
      </c>
      <c r="D49" s="55" t="s">
        <v>27</v>
      </c>
      <c r="E49" s="131" t="s">
        <v>301</v>
      </c>
      <c r="F49" s="55"/>
      <c r="G49" s="81">
        <v>27</v>
      </c>
      <c r="H49" s="81">
        <v>28</v>
      </c>
      <c r="I49" s="81">
        <v>55</v>
      </c>
      <c r="J49" s="81">
        <v>8011437414</v>
      </c>
      <c r="K49" s="159"/>
      <c r="L49" s="55"/>
      <c r="M49" s="55"/>
      <c r="N49" s="55"/>
      <c r="O49" s="55"/>
      <c r="P49" s="128">
        <v>43497</v>
      </c>
      <c r="Q49" s="130" t="s">
        <v>76</v>
      </c>
      <c r="R49" s="18"/>
      <c r="S49" s="18"/>
      <c r="T49" s="18"/>
    </row>
    <row r="50" spans="1:20">
      <c r="A50" s="4">
        <v>46</v>
      </c>
      <c r="B50" s="20" t="s">
        <v>67</v>
      </c>
      <c r="C50" s="135" t="s">
        <v>312</v>
      </c>
      <c r="D50" s="55" t="s">
        <v>27</v>
      </c>
      <c r="E50" s="131" t="s">
        <v>311</v>
      </c>
      <c r="F50" s="55"/>
      <c r="G50" s="81">
        <v>24</v>
      </c>
      <c r="H50" s="81">
        <v>28</v>
      </c>
      <c r="I50" s="81">
        <v>52</v>
      </c>
      <c r="J50" s="81"/>
      <c r="K50" s="159"/>
      <c r="L50" s="55"/>
      <c r="M50" s="55"/>
      <c r="N50" s="55"/>
      <c r="O50" s="55"/>
      <c r="P50" s="128">
        <v>43497</v>
      </c>
      <c r="Q50" s="130" t="s">
        <v>76</v>
      </c>
      <c r="R50" s="18"/>
      <c r="S50" s="18"/>
      <c r="T50" s="18"/>
    </row>
    <row r="51" spans="1:20">
      <c r="A51" s="4">
        <v>47</v>
      </c>
      <c r="B51" s="20"/>
      <c r="C51" s="135"/>
      <c r="D51" s="18"/>
      <c r="E51" s="131"/>
      <c r="F51" s="18"/>
      <c r="G51" s="81"/>
      <c r="H51" s="81"/>
      <c r="I51" s="81"/>
      <c r="J51" s="81"/>
      <c r="K51" s="159"/>
      <c r="L51" s="18"/>
      <c r="M51" s="18"/>
      <c r="N51" s="18"/>
      <c r="O51" s="18"/>
      <c r="P51" s="128">
        <v>43498</v>
      </c>
      <c r="Q51" s="130" t="s">
        <v>77</v>
      </c>
      <c r="R51" s="18"/>
      <c r="S51" s="18"/>
      <c r="T51" s="18"/>
    </row>
    <row r="52" spans="1:20">
      <c r="A52" s="4">
        <v>48</v>
      </c>
      <c r="B52" s="20"/>
      <c r="C52" s="135"/>
      <c r="D52" s="55"/>
      <c r="E52" s="131"/>
      <c r="F52" s="55"/>
      <c r="G52" s="81"/>
      <c r="H52" s="81"/>
      <c r="I52" s="81"/>
      <c r="J52" s="81"/>
      <c r="K52" s="159"/>
      <c r="L52" s="55"/>
      <c r="M52" s="55"/>
      <c r="N52" s="55"/>
      <c r="O52" s="55"/>
      <c r="P52" s="128">
        <v>43499</v>
      </c>
      <c r="Q52" s="130" t="s">
        <v>78</v>
      </c>
      <c r="R52" s="18"/>
      <c r="S52" s="18"/>
      <c r="T52" s="18"/>
    </row>
    <row r="53" spans="1:20">
      <c r="A53" s="4">
        <v>49</v>
      </c>
      <c r="B53" s="20" t="s">
        <v>67</v>
      </c>
      <c r="C53" s="135" t="s">
        <v>379</v>
      </c>
      <c r="D53" s="55" t="s">
        <v>27</v>
      </c>
      <c r="E53" s="131" t="s">
        <v>378</v>
      </c>
      <c r="F53" s="55"/>
      <c r="G53" s="81">
        <v>84</v>
      </c>
      <c r="H53" s="81">
        <v>93</v>
      </c>
      <c r="I53" s="81">
        <v>177</v>
      </c>
      <c r="J53" s="81">
        <v>9706961710</v>
      </c>
      <c r="K53" s="186"/>
      <c r="L53" s="55"/>
      <c r="M53" s="55"/>
      <c r="N53" s="55"/>
      <c r="O53" s="55"/>
      <c r="P53" s="128">
        <v>43500</v>
      </c>
      <c r="Q53" s="130" t="s">
        <v>79</v>
      </c>
      <c r="R53" s="18"/>
      <c r="S53" s="18"/>
      <c r="T53" s="18"/>
    </row>
    <row r="54" spans="1:20" s="111" customFormat="1">
      <c r="A54" s="109">
        <v>50</v>
      </c>
      <c r="B54" s="20" t="s">
        <v>67</v>
      </c>
      <c r="C54" s="135" t="s">
        <v>153</v>
      </c>
      <c r="D54" s="110" t="s">
        <v>27</v>
      </c>
      <c r="E54" s="131" t="s">
        <v>363</v>
      </c>
      <c r="F54" s="117"/>
      <c r="G54" s="81">
        <v>23</v>
      </c>
      <c r="H54" s="81">
        <v>24</v>
      </c>
      <c r="I54" s="81">
        <v>47</v>
      </c>
      <c r="J54" s="81">
        <v>9957592412</v>
      </c>
      <c r="K54" s="186"/>
      <c r="L54" s="110"/>
      <c r="M54" s="110"/>
      <c r="N54" s="110"/>
      <c r="O54" s="110"/>
      <c r="P54" s="128">
        <v>43501</v>
      </c>
      <c r="Q54" s="130" t="s">
        <v>73</v>
      </c>
      <c r="R54" s="110"/>
      <c r="S54" s="110"/>
      <c r="T54" s="110"/>
    </row>
    <row r="55" spans="1:20">
      <c r="A55" s="4">
        <v>51</v>
      </c>
      <c r="B55" s="20" t="s">
        <v>67</v>
      </c>
      <c r="C55" s="135" t="s">
        <v>209</v>
      </c>
      <c r="D55" s="55" t="s">
        <v>27</v>
      </c>
      <c r="E55" s="131" t="s">
        <v>366</v>
      </c>
      <c r="F55" s="55"/>
      <c r="G55" s="81">
        <v>23</v>
      </c>
      <c r="H55" s="81">
        <v>25</v>
      </c>
      <c r="I55" s="81">
        <v>48</v>
      </c>
      <c r="J55" s="81">
        <v>8876432075</v>
      </c>
      <c r="K55" s="186"/>
      <c r="L55" s="55"/>
      <c r="M55" s="55"/>
      <c r="N55" s="55"/>
      <c r="O55" s="55"/>
      <c r="P55" s="128">
        <v>43501</v>
      </c>
      <c r="Q55" s="130" t="s">
        <v>73</v>
      </c>
      <c r="R55" s="18"/>
      <c r="S55" s="18"/>
      <c r="T55" s="18"/>
    </row>
    <row r="56" spans="1:20">
      <c r="A56" s="4">
        <v>52</v>
      </c>
      <c r="B56" s="20" t="s">
        <v>67</v>
      </c>
      <c r="C56" s="135" t="s">
        <v>365</v>
      </c>
      <c r="D56" s="55" t="s">
        <v>27</v>
      </c>
      <c r="E56" s="131" t="s">
        <v>364</v>
      </c>
      <c r="F56" s="55"/>
      <c r="G56" s="81">
        <v>97</v>
      </c>
      <c r="H56" s="81">
        <v>107</v>
      </c>
      <c r="I56" s="81">
        <v>204</v>
      </c>
      <c r="J56" s="81">
        <v>9101357549</v>
      </c>
      <c r="K56" s="186"/>
      <c r="L56" s="55"/>
      <c r="M56" s="55"/>
      <c r="N56" s="55"/>
      <c r="O56" s="55"/>
      <c r="P56" s="128">
        <v>43502</v>
      </c>
      <c r="Q56" s="130" t="s">
        <v>74</v>
      </c>
      <c r="R56" s="18"/>
      <c r="S56" s="18"/>
      <c r="T56" s="18"/>
    </row>
    <row r="57" spans="1:20">
      <c r="A57" s="4">
        <v>53</v>
      </c>
      <c r="B57" s="20" t="s">
        <v>67</v>
      </c>
      <c r="C57" s="135" t="s">
        <v>365</v>
      </c>
      <c r="D57" s="55" t="s">
        <v>27</v>
      </c>
      <c r="E57" s="131" t="s">
        <v>364</v>
      </c>
      <c r="F57" s="55"/>
      <c r="G57" s="81"/>
      <c r="H57" s="81"/>
      <c r="I57" s="81"/>
      <c r="J57" s="81">
        <v>9101357549</v>
      </c>
      <c r="K57" s="186"/>
      <c r="L57" s="55"/>
      <c r="M57" s="55"/>
      <c r="N57" s="55"/>
      <c r="O57" s="55"/>
      <c r="P57" s="128">
        <v>43502</v>
      </c>
      <c r="Q57" s="130" t="s">
        <v>74</v>
      </c>
      <c r="R57" s="18"/>
      <c r="S57" s="18"/>
      <c r="T57" s="18"/>
    </row>
    <row r="58" spans="1:20" ht="25.5">
      <c r="A58" s="4">
        <v>54</v>
      </c>
      <c r="B58" s="20" t="s">
        <v>67</v>
      </c>
      <c r="C58" s="135" t="s">
        <v>382</v>
      </c>
      <c r="D58" s="55" t="s">
        <v>27</v>
      </c>
      <c r="E58" s="131" t="s">
        <v>381</v>
      </c>
      <c r="F58" s="55"/>
      <c r="G58" s="81">
        <v>30</v>
      </c>
      <c r="H58" s="81">
        <v>34</v>
      </c>
      <c r="I58" s="81">
        <v>64</v>
      </c>
      <c r="J58" s="81">
        <v>8723068360</v>
      </c>
      <c r="K58" s="186"/>
      <c r="L58" s="55"/>
      <c r="M58" s="55"/>
      <c r="N58" s="55"/>
      <c r="O58" s="55"/>
      <c r="P58" s="128">
        <v>43502</v>
      </c>
      <c r="Q58" s="130" t="s">
        <v>74</v>
      </c>
      <c r="R58" s="18"/>
      <c r="S58" s="18"/>
      <c r="T58" s="18"/>
    </row>
    <row r="59" spans="1:20" ht="25.5">
      <c r="A59" s="4">
        <v>55</v>
      </c>
      <c r="B59" s="20" t="s">
        <v>67</v>
      </c>
      <c r="C59" s="135" t="s">
        <v>374</v>
      </c>
      <c r="D59" s="55" t="s">
        <v>27</v>
      </c>
      <c r="E59" s="131" t="s">
        <v>373</v>
      </c>
      <c r="F59" s="55"/>
      <c r="G59" s="81">
        <v>66</v>
      </c>
      <c r="H59" s="81">
        <v>76</v>
      </c>
      <c r="I59" s="81">
        <v>142</v>
      </c>
      <c r="J59" s="81">
        <v>9864421177</v>
      </c>
      <c r="K59" s="186"/>
      <c r="L59" s="55"/>
      <c r="M59" s="55"/>
      <c r="N59" s="55"/>
      <c r="O59" s="55"/>
      <c r="P59" s="128">
        <v>43503</v>
      </c>
      <c r="Q59" s="130" t="s">
        <v>75</v>
      </c>
      <c r="R59" s="18"/>
      <c r="S59" s="18"/>
      <c r="T59" s="18"/>
    </row>
    <row r="60" spans="1:20">
      <c r="A60" s="4">
        <v>56</v>
      </c>
      <c r="B60" s="20" t="s">
        <v>67</v>
      </c>
      <c r="C60" s="135" t="s">
        <v>372</v>
      </c>
      <c r="D60" s="55" t="s">
        <v>27</v>
      </c>
      <c r="E60" s="131" t="s">
        <v>371</v>
      </c>
      <c r="F60" s="55"/>
      <c r="G60" s="81">
        <v>84</v>
      </c>
      <c r="H60" s="81">
        <v>96</v>
      </c>
      <c r="I60" s="81">
        <v>180</v>
      </c>
      <c r="J60" s="81">
        <v>7002847447</v>
      </c>
      <c r="K60" s="186"/>
      <c r="L60" s="55"/>
      <c r="M60" s="55"/>
      <c r="N60" s="55"/>
      <c r="O60" s="55"/>
      <c r="P60" s="128">
        <v>43504</v>
      </c>
      <c r="Q60" s="130" t="s">
        <v>76</v>
      </c>
      <c r="R60" s="18"/>
      <c r="S60" s="18"/>
      <c r="T60" s="18"/>
    </row>
    <row r="61" spans="1:20">
      <c r="A61" s="4">
        <v>57</v>
      </c>
      <c r="B61" s="20"/>
      <c r="C61" s="135"/>
      <c r="D61" s="55"/>
      <c r="E61" s="131"/>
      <c r="F61" s="55"/>
      <c r="G61" s="81"/>
      <c r="H61" s="81"/>
      <c r="I61" s="81"/>
      <c r="J61" s="81"/>
      <c r="K61" s="186"/>
      <c r="L61" s="55"/>
      <c r="M61" s="55"/>
      <c r="N61" s="55"/>
      <c r="O61" s="55"/>
      <c r="P61" s="128">
        <v>43505</v>
      </c>
      <c r="Q61" s="130" t="s">
        <v>77</v>
      </c>
      <c r="R61" s="18"/>
      <c r="S61" s="18"/>
      <c r="T61" s="18"/>
    </row>
    <row r="62" spans="1:20">
      <c r="A62" s="4">
        <v>58</v>
      </c>
      <c r="B62" s="20"/>
      <c r="C62" s="135"/>
      <c r="D62" s="55"/>
      <c r="E62" s="131"/>
      <c r="F62" s="55"/>
      <c r="G62" s="81"/>
      <c r="H62" s="81"/>
      <c r="I62" s="81"/>
      <c r="J62" s="81"/>
      <c r="K62" s="186"/>
      <c r="L62" s="55"/>
      <c r="M62" s="55"/>
      <c r="N62" s="55"/>
      <c r="O62" s="55"/>
      <c r="P62" s="128">
        <v>43506</v>
      </c>
      <c r="Q62" s="130" t="s">
        <v>78</v>
      </c>
      <c r="R62" s="18"/>
      <c r="S62" s="18"/>
      <c r="T62" s="18"/>
    </row>
    <row r="63" spans="1:20">
      <c r="A63" s="4">
        <v>59</v>
      </c>
      <c r="B63" s="20" t="s">
        <v>67</v>
      </c>
      <c r="C63" s="135" t="s">
        <v>377</v>
      </c>
      <c r="D63" s="55" t="s">
        <v>27</v>
      </c>
      <c r="E63" s="131" t="s">
        <v>376</v>
      </c>
      <c r="F63" s="55"/>
      <c r="G63" s="81">
        <v>78</v>
      </c>
      <c r="H63" s="81">
        <v>85</v>
      </c>
      <c r="I63" s="81">
        <v>163</v>
      </c>
      <c r="J63" s="81">
        <v>9678581304</v>
      </c>
      <c r="K63" s="186"/>
      <c r="L63" s="55"/>
      <c r="M63" s="55"/>
      <c r="N63" s="55"/>
      <c r="O63" s="55"/>
      <c r="P63" s="128">
        <v>43507</v>
      </c>
      <c r="Q63" s="130" t="s">
        <v>79</v>
      </c>
      <c r="R63" s="18"/>
      <c r="S63" s="18"/>
      <c r="T63" s="18"/>
    </row>
    <row r="64" spans="1:20">
      <c r="A64" s="4">
        <v>60</v>
      </c>
      <c r="B64" s="20" t="s">
        <v>67</v>
      </c>
      <c r="C64" s="135" t="s">
        <v>177</v>
      </c>
      <c r="D64" s="55" t="s">
        <v>27</v>
      </c>
      <c r="E64" s="131" t="s">
        <v>370</v>
      </c>
      <c r="F64" s="55"/>
      <c r="G64" s="81">
        <v>89</v>
      </c>
      <c r="H64" s="81">
        <v>92</v>
      </c>
      <c r="I64" s="81">
        <v>181</v>
      </c>
      <c r="J64" s="81">
        <v>7002524254</v>
      </c>
      <c r="K64" s="186"/>
      <c r="L64" s="55"/>
      <c r="M64" s="55"/>
      <c r="N64" s="55"/>
      <c r="O64" s="55"/>
      <c r="P64" s="128">
        <v>43508</v>
      </c>
      <c r="Q64" s="130" t="s">
        <v>73</v>
      </c>
      <c r="R64" s="18"/>
      <c r="S64" s="18"/>
      <c r="T64" s="18"/>
    </row>
    <row r="65" spans="1:20">
      <c r="A65" s="4">
        <v>61</v>
      </c>
      <c r="B65" s="20" t="s">
        <v>67</v>
      </c>
      <c r="C65" s="135" t="s">
        <v>369</v>
      </c>
      <c r="D65" s="55" t="s">
        <v>27</v>
      </c>
      <c r="E65" s="131" t="s">
        <v>368</v>
      </c>
      <c r="F65" s="55"/>
      <c r="G65" s="81">
        <v>32</v>
      </c>
      <c r="H65" s="81">
        <v>37</v>
      </c>
      <c r="I65" s="81">
        <v>69</v>
      </c>
      <c r="J65" s="81">
        <v>8876445836</v>
      </c>
      <c r="K65" s="186"/>
      <c r="L65" s="55"/>
      <c r="M65" s="55"/>
      <c r="N65" s="55"/>
      <c r="O65" s="55"/>
      <c r="P65" s="128">
        <v>43509</v>
      </c>
      <c r="Q65" s="130" t="s">
        <v>74</v>
      </c>
      <c r="R65" s="18"/>
      <c r="S65" s="18"/>
      <c r="T65" s="18"/>
    </row>
    <row r="66" spans="1:20">
      <c r="A66" s="4">
        <v>62</v>
      </c>
      <c r="B66" s="20" t="s">
        <v>67</v>
      </c>
      <c r="C66" s="135" t="s">
        <v>174</v>
      </c>
      <c r="D66" s="55" t="s">
        <v>27</v>
      </c>
      <c r="E66" s="131" t="s">
        <v>375</v>
      </c>
      <c r="F66" s="55"/>
      <c r="G66" s="81">
        <v>46</v>
      </c>
      <c r="H66" s="81">
        <v>48</v>
      </c>
      <c r="I66" s="81">
        <v>94</v>
      </c>
      <c r="J66" s="81">
        <v>8876261011</v>
      </c>
      <c r="K66" s="186"/>
      <c r="L66" s="55"/>
      <c r="M66" s="55"/>
      <c r="N66" s="55"/>
      <c r="O66" s="55"/>
      <c r="P66" s="128">
        <v>43509</v>
      </c>
      <c r="Q66" s="130" t="s">
        <v>74</v>
      </c>
      <c r="R66" s="18"/>
      <c r="S66" s="18"/>
      <c r="T66" s="18"/>
    </row>
    <row r="67" spans="1:20">
      <c r="A67" s="4">
        <v>63</v>
      </c>
      <c r="B67" s="20" t="s">
        <v>67</v>
      </c>
      <c r="C67" s="135" t="s">
        <v>157</v>
      </c>
      <c r="D67" s="55" t="s">
        <v>27</v>
      </c>
      <c r="E67" s="131" t="s">
        <v>367</v>
      </c>
      <c r="F67" s="55"/>
      <c r="G67" s="81">
        <v>51</v>
      </c>
      <c r="H67" s="81">
        <v>47</v>
      </c>
      <c r="I67" s="81">
        <v>98</v>
      </c>
      <c r="J67" s="81">
        <v>8135920364</v>
      </c>
      <c r="K67" s="186"/>
      <c r="L67" s="55"/>
      <c r="M67" s="55"/>
      <c r="N67" s="55"/>
      <c r="O67" s="55"/>
      <c r="P67" s="128">
        <v>43510</v>
      </c>
      <c r="Q67" s="130" t="s">
        <v>75</v>
      </c>
      <c r="R67" s="18"/>
      <c r="S67" s="18"/>
      <c r="T67" s="18"/>
    </row>
    <row r="68" spans="1:20">
      <c r="A68" s="4">
        <v>64</v>
      </c>
      <c r="B68" s="20" t="s">
        <v>67</v>
      </c>
      <c r="C68" s="135" t="s">
        <v>579</v>
      </c>
      <c r="D68" s="67" t="s">
        <v>27</v>
      </c>
      <c r="E68" s="131" t="s">
        <v>380</v>
      </c>
      <c r="F68" s="55"/>
      <c r="G68" s="81">
        <v>39</v>
      </c>
      <c r="H68" s="81">
        <v>39</v>
      </c>
      <c r="I68" s="81">
        <v>78</v>
      </c>
      <c r="J68" s="81">
        <v>9864594044</v>
      </c>
      <c r="K68" s="186"/>
      <c r="L68" s="67"/>
      <c r="M68" s="67"/>
      <c r="N68" s="67"/>
      <c r="O68" s="67"/>
      <c r="P68" s="128">
        <v>43510</v>
      </c>
      <c r="Q68" s="130" t="s">
        <v>75</v>
      </c>
      <c r="R68" s="18"/>
      <c r="S68" s="18"/>
      <c r="T68" s="18"/>
    </row>
    <row r="69" spans="1:20">
      <c r="A69" s="4">
        <v>65</v>
      </c>
      <c r="B69" s="20" t="s">
        <v>67</v>
      </c>
      <c r="C69" s="135" t="s">
        <v>107</v>
      </c>
      <c r="D69" s="55" t="s">
        <v>27</v>
      </c>
      <c r="E69" s="131" t="s">
        <v>114</v>
      </c>
      <c r="F69" s="67"/>
      <c r="G69" s="81">
        <v>49</v>
      </c>
      <c r="H69" s="81">
        <v>52</v>
      </c>
      <c r="I69" s="81">
        <v>101</v>
      </c>
      <c r="J69" s="81">
        <v>9957592351</v>
      </c>
      <c r="K69" s="186"/>
      <c r="L69" s="55"/>
      <c r="M69" s="55"/>
      <c r="N69" s="55"/>
      <c r="O69" s="55"/>
      <c r="P69" s="128">
        <v>43511</v>
      </c>
      <c r="Q69" s="130" t="s">
        <v>76</v>
      </c>
      <c r="R69" s="18"/>
      <c r="S69" s="18"/>
      <c r="T69" s="18"/>
    </row>
    <row r="70" spans="1:20">
      <c r="A70" s="4">
        <v>66</v>
      </c>
      <c r="B70" s="20"/>
      <c r="C70" s="135"/>
      <c r="D70" s="55"/>
      <c r="E70" s="131"/>
      <c r="F70" s="55"/>
      <c r="G70" s="81"/>
      <c r="H70" s="81"/>
      <c r="I70" s="81"/>
      <c r="J70" s="81"/>
      <c r="K70" s="186"/>
      <c r="L70" s="55"/>
      <c r="M70" s="55"/>
      <c r="N70" s="55"/>
      <c r="O70" s="55"/>
      <c r="P70" s="128">
        <v>43512</v>
      </c>
      <c r="Q70" s="130" t="s">
        <v>77</v>
      </c>
      <c r="R70" s="18"/>
      <c r="S70" s="18"/>
      <c r="T70" s="18"/>
    </row>
    <row r="71" spans="1:20">
      <c r="A71" s="4">
        <v>67</v>
      </c>
      <c r="B71" s="20"/>
      <c r="C71" s="135"/>
      <c r="D71" s="55"/>
      <c r="E71" s="131"/>
      <c r="F71" s="55"/>
      <c r="G71" s="81"/>
      <c r="H71" s="81"/>
      <c r="I71" s="81"/>
      <c r="J71" s="81"/>
      <c r="K71" s="186"/>
      <c r="L71" s="55"/>
      <c r="M71" s="55"/>
      <c r="N71" s="55"/>
      <c r="O71" s="55"/>
      <c r="P71" s="128">
        <v>43513</v>
      </c>
      <c r="Q71" s="130" t="s">
        <v>78</v>
      </c>
      <c r="R71" s="18"/>
      <c r="S71" s="18"/>
      <c r="T71" s="18"/>
    </row>
    <row r="72" spans="1:20">
      <c r="A72" s="4">
        <v>68</v>
      </c>
      <c r="B72" s="20" t="s">
        <v>67</v>
      </c>
      <c r="C72" s="135" t="s">
        <v>390</v>
      </c>
      <c r="D72" s="55" t="s">
        <v>27</v>
      </c>
      <c r="E72" s="131" t="s">
        <v>389</v>
      </c>
      <c r="F72" s="55"/>
      <c r="G72" s="81">
        <v>34</v>
      </c>
      <c r="H72" s="81">
        <v>32</v>
      </c>
      <c r="I72" s="81">
        <v>66</v>
      </c>
      <c r="J72" s="81">
        <v>8752811821</v>
      </c>
      <c r="K72" s="186"/>
      <c r="L72" s="55"/>
      <c r="M72" s="55"/>
      <c r="N72" s="55"/>
      <c r="O72" s="55"/>
      <c r="P72" s="128">
        <v>43514</v>
      </c>
      <c r="Q72" s="130" t="s">
        <v>79</v>
      </c>
      <c r="R72" s="18"/>
      <c r="S72" s="18"/>
      <c r="T72" s="18"/>
    </row>
    <row r="73" spans="1:20">
      <c r="A73" s="4">
        <v>69</v>
      </c>
      <c r="B73" s="20" t="s">
        <v>67</v>
      </c>
      <c r="C73" s="135" t="s">
        <v>108</v>
      </c>
      <c r="D73" s="55" t="s">
        <v>27</v>
      </c>
      <c r="E73" s="131" t="s">
        <v>115</v>
      </c>
      <c r="F73" s="55"/>
      <c r="G73" s="81">
        <v>39</v>
      </c>
      <c r="H73" s="81">
        <v>33</v>
      </c>
      <c r="I73" s="81">
        <v>72</v>
      </c>
      <c r="J73" s="81">
        <v>9401994656</v>
      </c>
      <c r="K73" s="186"/>
      <c r="L73" s="55"/>
      <c r="M73" s="55"/>
      <c r="N73" s="55"/>
      <c r="O73" s="55"/>
      <c r="P73" s="128">
        <v>43515</v>
      </c>
      <c r="Q73" s="130" t="s">
        <v>73</v>
      </c>
      <c r="R73" s="18"/>
      <c r="S73" s="18"/>
      <c r="T73" s="18"/>
    </row>
    <row r="74" spans="1:20">
      <c r="A74" s="4">
        <v>70</v>
      </c>
      <c r="B74" s="20" t="s">
        <v>67</v>
      </c>
      <c r="C74" s="135" t="s">
        <v>388</v>
      </c>
      <c r="D74" s="55" t="s">
        <v>27</v>
      </c>
      <c r="E74" s="131" t="s">
        <v>387</v>
      </c>
      <c r="F74" s="55"/>
      <c r="G74" s="81">
        <v>20</v>
      </c>
      <c r="H74" s="81">
        <v>22</v>
      </c>
      <c r="I74" s="81">
        <v>42</v>
      </c>
      <c r="J74" s="81">
        <v>7002970530</v>
      </c>
      <c r="K74" s="186"/>
      <c r="L74" s="55"/>
      <c r="M74" s="55"/>
      <c r="N74" s="55"/>
      <c r="O74" s="55"/>
      <c r="P74" s="128">
        <v>43515</v>
      </c>
      <c r="Q74" s="130" t="s">
        <v>73</v>
      </c>
      <c r="R74" s="18"/>
      <c r="S74" s="18"/>
      <c r="T74" s="18"/>
    </row>
    <row r="75" spans="1:20">
      <c r="A75" s="4">
        <v>71</v>
      </c>
      <c r="B75" s="20" t="s">
        <v>67</v>
      </c>
      <c r="C75" s="135" t="s">
        <v>386</v>
      </c>
      <c r="D75" s="55" t="s">
        <v>27</v>
      </c>
      <c r="E75" s="131" t="s">
        <v>385</v>
      </c>
      <c r="F75" s="55"/>
      <c r="G75" s="81">
        <v>28</v>
      </c>
      <c r="H75" s="81">
        <v>28</v>
      </c>
      <c r="I75" s="81">
        <v>56</v>
      </c>
      <c r="J75" s="81">
        <v>9854999230</v>
      </c>
      <c r="K75" s="186"/>
      <c r="L75" s="55"/>
      <c r="M75" s="55"/>
      <c r="N75" s="55"/>
      <c r="O75" s="55"/>
      <c r="P75" s="128">
        <v>43516</v>
      </c>
      <c r="Q75" s="130" t="s">
        <v>74</v>
      </c>
      <c r="R75" s="18"/>
      <c r="S75" s="18"/>
      <c r="T75" s="18"/>
    </row>
    <row r="76" spans="1:20">
      <c r="A76" s="4">
        <v>72</v>
      </c>
      <c r="B76" s="20" t="s">
        <v>67</v>
      </c>
      <c r="C76" s="135" t="s">
        <v>384</v>
      </c>
      <c r="D76" s="55" t="s">
        <v>27</v>
      </c>
      <c r="E76" s="131" t="s">
        <v>383</v>
      </c>
      <c r="F76" s="55"/>
      <c r="G76" s="81">
        <v>23</v>
      </c>
      <c r="H76" s="81">
        <v>19</v>
      </c>
      <c r="I76" s="81">
        <v>42</v>
      </c>
      <c r="J76" s="81">
        <v>8638182503</v>
      </c>
      <c r="K76" s="186"/>
      <c r="L76" s="55"/>
      <c r="M76" s="55"/>
      <c r="N76" s="55"/>
      <c r="O76" s="55"/>
      <c r="P76" s="128">
        <v>43516</v>
      </c>
      <c r="Q76" s="130" t="s">
        <v>74</v>
      </c>
      <c r="R76" s="18"/>
      <c r="S76" s="18"/>
      <c r="T76" s="18"/>
    </row>
    <row r="77" spans="1:20">
      <c r="A77" s="4">
        <v>73</v>
      </c>
      <c r="B77" s="20" t="s">
        <v>67</v>
      </c>
      <c r="C77" s="135" t="s">
        <v>392</v>
      </c>
      <c r="D77" s="67" t="s">
        <v>27</v>
      </c>
      <c r="E77" s="131" t="s">
        <v>391</v>
      </c>
      <c r="F77" s="55"/>
      <c r="G77" s="81">
        <v>40</v>
      </c>
      <c r="H77" s="81">
        <v>44</v>
      </c>
      <c r="I77" s="81">
        <v>84</v>
      </c>
      <c r="J77" s="81">
        <v>9613816460</v>
      </c>
      <c r="K77" s="186"/>
      <c r="L77" s="67"/>
      <c r="M77" s="67"/>
      <c r="N77" s="67"/>
      <c r="O77" s="67"/>
      <c r="P77" s="128">
        <v>43517</v>
      </c>
      <c r="Q77" s="130" t="s">
        <v>75</v>
      </c>
      <c r="R77" s="18"/>
      <c r="S77" s="18"/>
      <c r="T77" s="18"/>
    </row>
    <row r="78" spans="1:20" ht="25.5">
      <c r="A78" s="4">
        <v>74</v>
      </c>
      <c r="B78" s="20" t="s">
        <v>67</v>
      </c>
      <c r="C78" s="135" t="s">
        <v>394</v>
      </c>
      <c r="D78" s="55" t="s">
        <v>27</v>
      </c>
      <c r="E78" s="131" t="s">
        <v>393</v>
      </c>
      <c r="F78" s="67"/>
      <c r="G78" s="81">
        <v>42</v>
      </c>
      <c r="H78" s="81">
        <v>40</v>
      </c>
      <c r="I78" s="81">
        <v>82</v>
      </c>
      <c r="J78" s="81">
        <v>9101311294</v>
      </c>
      <c r="K78" s="186"/>
      <c r="L78" s="55"/>
      <c r="M78" s="55"/>
      <c r="N78" s="55"/>
      <c r="O78" s="55"/>
      <c r="P78" s="128">
        <v>43518</v>
      </c>
      <c r="Q78" s="130" t="s">
        <v>76</v>
      </c>
      <c r="R78" s="18"/>
      <c r="S78" s="18"/>
      <c r="T78" s="18"/>
    </row>
    <row r="79" spans="1:20">
      <c r="A79" s="4">
        <v>75</v>
      </c>
      <c r="B79" s="20" t="s">
        <v>67</v>
      </c>
      <c r="C79" s="135" t="s">
        <v>175</v>
      </c>
      <c r="D79" s="55" t="s">
        <v>27</v>
      </c>
      <c r="E79" s="131" t="s">
        <v>395</v>
      </c>
      <c r="F79" s="59"/>
      <c r="G79" s="81">
        <v>21</v>
      </c>
      <c r="H79" s="81">
        <v>19</v>
      </c>
      <c r="I79" s="81">
        <v>40</v>
      </c>
      <c r="J79" s="81">
        <v>9707013341</v>
      </c>
      <c r="K79" s="186"/>
      <c r="L79" s="55"/>
      <c r="M79" s="55"/>
      <c r="N79" s="55"/>
      <c r="O79" s="55"/>
      <c r="P79" s="128">
        <v>43518</v>
      </c>
      <c r="Q79" s="130" t="s">
        <v>76</v>
      </c>
      <c r="R79" s="18"/>
      <c r="S79" s="18"/>
      <c r="T79" s="18"/>
    </row>
    <row r="80" spans="1:20">
      <c r="A80" s="4">
        <v>76</v>
      </c>
      <c r="B80" s="20"/>
      <c r="C80" s="130"/>
      <c r="D80" s="55"/>
      <c r="E80" s="81"/>
      <c r="F80" s="59"/>
      <c r="G80" s="81"/>
      <c r="H80" s="81"/>
      <c r="I80" s="81"/>
      <c r="J80" s="81"/>
      <c r="K80" s="159"/>
      <c r="L80" s="55"/>
      <c r="M80" s="55"/>
      <c r="N80" s="55"/>
      <c r="O80" s="55"/>
      <c r="P80" s="128">
        <v>43519</v>
      </c>
      <c r="Q80" s="130" t="s">
        <v>77</v>
      </c>
      <c r="R80" s="18"/>
      <c r="S80" s="18"/>
      <c r="T80" s="18"/>
    </row>
    <row r="81" spans="1:20">
      <c r="A81" s="4">
        <v>77</v>
      </c>
      <c r="B81" s="20"/>
      <c r="C81" s="130"/>
      <c r="D81" s="55"/>
      <c r="E81" s="81"/>
      <c r="F81" s="59"/>
      <c r="G81" s="81"/>
      <c r="H81" s="81"/>
      <c r="I81" s="81"/>
      <c r="J81" s="81"/>
      <c r="K81" s="159"/>
      <c r="L81" s="55"/>
      <c r="M81" s="55"/>
      <c r="N81" s="55"/>
      <c r="O81" s="55"/>
      <c r="P81" s="128">
        <v>43520</v>
      </c>
      <c r="Q81" s="130" t="s">
        <v>78</v>
      </c>
      <c r="R81" s="18"/>
      <c r="S81" s="18"/>
      <c r="T81" s="18"/>
    </row>
    <row r="82" spans="1:20">
      <c r="A82" s="4">
        <v>78</v>
      </c>
      <c r="B82" s="20" t="s">
        <v>67</v>
      </c>
      <c r="C82" s="130" t="s">
        <v>138</v>
      </c>
      <c r="D82" s="55" t="s">
        <v>29</v>
      </c>
      <c r="E82" s="81">
        <v>18302040505</v>
      </c>
      <c r="F82" s="55"/>
      <c r="G82" s="81">
        <v>54</v>
      </c>
      <c r="H82" s="81">
        <v>63</v>
      </c>
      <c r="I82" s="81">
        <f t="shared" ref="I82:I87" si="4">G82+H82</f>
        <v>117</v>
      </c>
      <c r="J82" s="81">
        <v>9854137498</v>
      </c>
      <c r="K82" s="159" t="s">
        <v>137</v>
      </c>
      <c r="L82" s="55"/>
      <c r="M82" s="55"/>
      <c r="N82" s="55"/>
      <c r="O82" s="55"/>
      <c r="P82" s="128">
        <v>43521</v>
      </c>
      <c r="Q82" s="130" t="s">
        <v>79</v>
      </c>
      <c r="R82" s="18"/>
      <c r="S82" s="18"/>
      <c r="T82" s="18"/>
    </row>
    <row r="83" spans="1:20">
      <c r="A83" s="4">
        <v>79</v>
      </c>
      <c r="B83" s="20" t="s">
        <v>67</v>
      </c>
      <c r="C83" s="130" t="s">
        <v>173</v>
      </c>
      <c r="D83" s="55" t="s">
        <v>29</v>
      </c>
      <c r="E83" s="81">
        <v>18302040511</v>
      </c>
      <c r="F83" s="55"/>
      <c r="G83" s="81">
        <v>42</v>
      </c>
      <c r="H83" s="81">
        <v>43</v>
      </c>
      <c r="I83" s="81">
        <f t="shared" si="4"/>
        <v>85</v>
      </c>
      <c r="J83" s="81">
        <v>7638867832</v>
      </c>
      <c r="K83" s="159" t="s">
        <v>137</v>
      </c>
      <c r="L83" s="55"/>
      <c r="M83" s="55"/>
      <c r="N83" s="55"/>
      <c r="O83" s="55"/>
      <c r="P83" s="128">
        <v>43522</v>
      </c>
      <c r="Q83" s="130" t="s">
        <v>73</v>
      </c>
      <c r="R83" s="18"/>
      <c r="S83" s="18"/>
      <c r="T83" s="18"/>
    </row>
    <row r="84" spans="1:20">
      <c r="A84" s="4">
        <v>80</v>
      </c>
      <c r="B84" s="20" t="s">
        <v>67</v>
      </c>
      <c r="C84" s="130" t="s">
        <v>210</v>
      </c>
      <c r="D84" s="55" t="s">
        <v>29</v>
      </c>
      <c r="E84" s="81">
        <v>18302040512</v>
      </c>
      <c r="F84" s="55"/>
      <c r="G84" s="81">
        <v>42</v>
      </c>
      <c r="H84" s="81">
        <v>43</v>
      </c>
      <c r="I84" s="81">
        <f t="shared" si="4"/>
        <v>85</v>
      </c>
      <c r="J84" s="81">
        <v>9678068844</v>
      </c>
      <c r="K84" s="159" t="s">
        <v>137</v>
      </c>
      <c r="L84" s="55"/>
      <c r="M84" s="55"/>
      <c r="N84" s="55"/>
      <c r="O84" s="55"/>
      <c r="P84" s="128">
        <v>43522</v>
      </c>
      <c r="Q84" s="130" t="s">
        <v>73</v>
      </c>
      <c r="R84" s="18"/>
      <c r="S84" s="18"/>
      <c r="T84" s="18"/>
    </row>
    <row r="85" spans="1:20">
      <c r="A85" s="4">
        <v>81</v>
      </c>
      <c r="B85" s="20" t="s">
        <v>67</v>
      </c>
      <c r="C85" s="130" t="s">
        <v>211</v>
      </c>
      <c r="D85" s="55" t="s">
        <v>29</v>
      </c>
      <c r="E85" s="81">
        <v>18302040513</v>
      </c>
      <c r="F85" s="55"/>
      <c r="G85" s="81">
        <v>43</v>
      </c>
      <c r="H85" s="81">
        <v>30</v>
      </c>
      <c r="I85" s="81">
        <f t="shared" si="4"/>
        <v>73</v>
      </c>
      <c r="J85" s="81">
        <v>8135909823</v>
      </c>
      <c r="K85" s="159"/>
      <c r="L85" s="55"/>
      <c r="M85" s="55"/>
      <c r="N85" s="55"/>
      <c r="O85" s="55"/>
      <c r="P85" s="128">
        <v>43523</v>
      </c>
      <c r="Q85" s="130" t="s">
        <v>74</v>
      </c>
      <c r="R85" s="18"/>
      <c r="S85" s="18"/>
      <c r="T85" s="18"/>
    </row>
    <row r="86" spans="1:20">
      <c r="A86" s="4">
        <v>82</v>
      </c>
      <c r="B86" s="20" t="s">
        <v>67</v>
      </c>
      <c r="C86" s="130" t="s">
        <v>469</v>
      </c>
      <c r="D86" s="55" t="s">
        <v>29</v>
      </c>
      <c r="E86" s="81">
        <v>18302040515</v>
      </c>
      <c r="F86" s="55"/>
      <c r="G86" s="81">
        <v>40</v>
      </c>
      <c r="H86" s="81">
        <v>48</v>
      </c>
      <c r="I86" s="81">
        <f t="shared" si="4"/>
        <v>88</v>
      </c>
      <c r="J86" s="81">
        <v>9101473337</v>
      </c>
      <c r="K86" s="159" t="s">
        <v>536</v>
      </c>
      <c r="L86" s="55"/>
      <c r="M86" s="55"/>
      <c r="N86" s="55"/>
      <c r="O86" s="55"/>
      <c r="P86" s="128">
        <v>43523</v>
      </c>
      <c r="Q86" s="130" t="s">
        <v>74</v>
      </c>
      <c r="R86" s="18"/>
      <c r="S86" s="18"/>
      <c r="T86" s="18"/>
    </row>
    <row r="87" spans="1:20">
      <c r="A87" s="4">
        <v>83</v>
      </c>
      <c r="B87" s="20" t="s">
        <v>67</v>
      </c>
      <c r="C87" s="130" t="s">
        <v>470</v>
      </c>
      <c r="D87" s="55" t="s">
        <v>29</v>
      </c>
      <c r="E87" s="81">
        <v>18302040516</v>
      </c>
      <c r="F87" s="55"/>
      <c r="G87" s="81">
        <v>62</v>
      </c>
      <c r="H87" s="81">
        <v>57</v>
      </c>
      <c r="I87" s="81">
        <f t="shared" si="4"/>
        <v>119</v>
      </c>
      <c r="J87" s="81">
        <v>8724862128</v>
      </c>
      <c r="K87" s="159" t="s">
        <v>536</v>
      </c>
      <c r="L87" s="67"/>
      <c r="M87" s="67"/>
      <c r="N87" s="67"/>
      <c r="O87" s="67"/>
      <c r="P87" s="128">
        <v>43524</v>
      </c>
      <c r="Q87" s="130" t="s">
        <v>75</v>
      </c>
      <c r="R87" s="18"/>
      <c r="S87" s="18"/>
      <c r="T87" s="18"/>
    </row>
    <row r="88" spans="1:20">
      <c r="A88" s="4">
        <v>84</v>
      </c>
      <c r="B88" s="20"/>
      <c r="C88" s="101"/>
      <c r="D88" s="55"/>
      <c r="E88" s="103"/>
      <c r="F88" s="55"/>
      <c r="G88" s="79"/>
      <c r="H88" s="79"/>
      <c r="I88" s="106"/>
      <c r="J88" s="107"/>
      <c r="K88" s="79"/>
      <c r="L88" s="55"/>
      <c r="M88" s="55"/>
      <c r="N88" s="55"/>
      <c r="O88" s="55"/>
      <c r="P88" s="96"/>
      <c r="Q88" s="97"/>
      <c r="R88" s="18"/>
      <c r="S88" s="18"/>
      <c r="T88" s="18"/>
    </row>
    <row r="89" spans="1:20">
      <c r="A89" s="4">
        <v>85</v>
      </c>
      <c r="B89" s="20"/>
      <c r="C89" s="101"/>
      <c r="D89" s="55"/>
      <c r="E89" s="103"/>
      <c r="F89" s="55"/>
      <c r="G89" s="79"/>
      <c r="H89" s="79"/>
      <c r="I89" s="106"/>
      <c r="J89" s="107"/>
      <c r="K89" s="79"/>
      <c r="L89" s="55"/>
      <c r="M89" s="55"/>
      <c r="N89" s="55"/>
      <c r="O89" s="55"/>
      <c r="P89" s="96"/>
      <c r="Q89" s="97"/>
      <c r="R89" s="18"/>
      <c r="S89" s="18"/>
      <c r="T89" s="18"/>
    </row>
    <row r="90" spans="1:20">
      <c r="A90" s="4">
        <v>86</v>
      </c>
      <c r="B90" s="20"/>
      <c r="C90" s="101"/>
      <c r="D90" s="55"/>
      <c r="E90" s="103"/>
      <c r="F90" s="55"/>
      <c r="G90" s="79"/>
      <c r="H90" s="79"/>
      <c r="I90" s="106"/>
      <c r="J90" s="107"/>
      <c r="K90" s="79"/>
      <c r="L90" s="55"/>
      <c r="M90" s="55"/>
      <c r="N90" s="55"/>
      <c r="O90" s="55"/>
      <c r="P90" s="96"/>
      <c r="Q90" s="97"/>
      <c r="R90" s="18"/>
      <c r="S90" s="18"/>
      <c r="T90" s="18"/>
    </row>
    <row r="91" spans="1:20">
      <c r="A91" s="4">
        <v>87</v>
      </c>
      <c r="B91" s="20"/>
      <c r="C91" s="101"/>
      <c r="D91" s="55"/>
      <c r="E91" s="103"/>
      <c r="F91" s="55"/>
      <c r="G91" s="79"/>
      <c r="H91" s="79"/>
      <c r="I91" s="106"/>
      <c r="J91" s="107"/>
      <c r="K91" s="79"/>
      <c r="L91" s="55"/>
      <c r="M91" s="55"/>
      <c r="N91" s="55"/>
      <c r="O91" s="55"/>
      <c r="P91" s="96"/>
      <c r="Q91" s="97"/>
      <c r="R91" s="18"/>
      <c r="S91" s="18"/>
      <c r="T91" s="18"/>
    </row>
    <row r="92" spans="1:20">
      <c r="A92" s="4">
        <v>88</v>
      </c>
      <c r="B92" s="20"/>
      <c r="C92" s="101"/>
      <c r="D92" s="55"/>
      <c r="E92" s="103"/>
      <c r="F92" s="55"/>
      <c r="G92" s="79"/>
      <c r="H92" s="79"/>
      <c r="I92" s="106"/>
      <c r="J92" s="107"/>
      <c r="K92" s="79"/>
      <c r="L92" s="55"/>
      <c r="M92" s="55"/>
      <c r="N92" s="55"/>
      <c r="O92" s="55"/>
      <c r="P92" s="96"/>
      <c r="Q92" s="97"/>
      <c r="R92" s="18"/>
      <c r="S92" s="18"/>
      <c r="T92" s="18"/>
    </row>
    <row r="93" spans="1:20">
      <c r="A93" s="4">
        <v>89</v>
      </c>
      <c r="B93" s="20"/>
      <c r="C93" s="101"/>
      <c r="D93" s="18"/>
      <c r="E93" s="103"/>
      <c r="F93" s="55"/>
      <c r="G93" s="79"/>
      <c r="H93" s="79"/>
      <c r="I93" s="106"/>
      <c r="J93" s="107"/>
      <c r="K93" s="79"/>
      <c r="L93" s="18"/>
      <c r="M93" s="18"/>
      <c r="N93" s="18"/>
      <c r="O93" s="18"/>
      <c r="P93" s="96"/>
      <c r="Q93" s="97"/>
      <c r="R93" s="18"/>
      <c r="S93" s="18"/>
      <c r="T93" s="18"/>
    </row>
    <row r="94" spans="1:20">
      <c r="A94" s="4">
        <v>90</v>
      </c>
      <c r="B94" s="20"/>
      <c r="C94" s="101"/>
      <c r="D94" s="18"/>
      <c r="E94" s="103"/>
      <c r="F94" s="18"/>
      <c r="G94" s="79"/>
      <c r="H94" s="79"/>
      <c r="I94" s="106"/>
      <c r="J94" s="107"/>
      <c r="K94" s="79"/>
      <c r="L94" s="18"/>
      <c r="M94" s="18"/>
      <c r="N94" s="18"/>
      <c r="O94" s="18"/>
      <c r="P94" s="96"/>
      <c r="Q94" s="97"/>
      <c r="R94" s="18"/>
      <c r="S94" s="18"/>
      <c r="T94" s="18"/>
    </row>
    <row r="95" spans="1:20">
      <c r="A95" s="4">
        <v>91</v>
      </c>
      <c r="B95" s="20"/>
      <c r="C95" s="101"/>
      <c r="D95" s="18"/>
      <c r="E95" s="103"/>
      <c r="F95" s="18"/>
      <c r="G95" s="79"/>
      <c r="H95" s="79"/>
      <c r="I95" s="106"/>
      <c r="J95" s="107"/>
      <c r="K95" s="79"/>
      <c r="L95" s="18"/>
      <c r="M95" s="18"/>
      <c r="N95" s="18"/>
      <c r="O95" s="18"/>
      <c r="P95" s="96"/>
      <c r="Q95" s="97"/>
      <c r="R95" s="18"/>
      <c r="S95" s="18"/>
      <c r="T95" s="18"/>
    </row>
    <row r="96" spans="1:20">
      <c r="A96" s="4">
        <v>92</v>
      </c>
      <c r="B96" s="20"/>
      <c r="C96" s="101"/>
      <c r="D96" s="18"/>
      <c r="E96" s="103"/>
      <c r="F96" s="18"/>
      <c r="G96" s="79"/>
      <c r="H96" s="79"/>
      <c r="I96" s="106"/>
      <c r="J96" s="107"/>
      <c r="K96" s="79"/>
      <c r="L96" s="18"/>
      <c r="M96" s="18"/>
      <c r="N96" s="18"/>
      <c r="O96" s="18"/>
      <c r="P96" s="96"/>
      <c r="Q96" s="97"/>
      <c r="R96" s="18"/>
      <c r="S96" s="18"/>
      <c r="T96" s="18"/>
    </row>
    <row r="97" spans="1:20">
      <c r="A97" s="4">
        <v>93</v>
      </c>
      <c r="B97" s="20"/>
      <c r="C97" s="101"/>
      <c r="D97" s="18"/>
      <c r="E97" s="103"/>
      <c r="F97" s="18"/>
      <c r="G97" s="79"/>
      <c r="H97" s="79"/>
      <c r="I97" s="106"/>
      <c r="J97" s="107"/>
      <c r="K97" s="79"/>
      <c r="L97" s="18"/>
      <c r="M97" s="18"/>
      <c r="N97" s="18"/>
      <c r="O97" s="18"/>
      <c r="P97" s="96"/>
      <c r="Q97" s="97"/>
      <c r="R97" s="18"/>
      <c r="S97" s="18"/>
      <c r="T97" s="18"/>
    </row>
    <row r="98" spans="1:20">
      <c r="A98" s="4">
        <v>94</v>
      </c>
      <c r="B98" s="20"/>
      <c r="C98" s="101"/>
      <c r="D98" s="18"/>
      <c r="E98" s="103"/>
      <c r="F98" s="18"/>
      <c r="G98" s="79"/>
      <c r="H98" s="79"/>
      <c r="I98" s="106"/>
      <c r="J98" s="107"/>
      <c r="K98" s="79"/>
      <c r="L98" s="18"/>
      <c r="M98" s="18"/>
      <c r="N98" s="18"/>
      <c r="O98" s="18"/>
      <c r="P98" s="96"/>
      <c r="Q98" s="97"/>
      <c r="R98" s="18"/>
      <c r="S98" s="18"/>
      <c r="T98" s="18"/>
    </row>
    <row r="99" spans="1:20">
      <c r="A99" s="4">
        <v>95</v>
      </c>
      <c r="B99" s="20"/>
      <c r="C99" s="101"/>
      <c r="D99" s="18"/>
      <c r="E99" s="103"/>
      <c r="F99" s="18"/>
      <c r="G99" s="79"/>
      <c r="H99" s="79"/>
      <c r="I99" s="106"/>
      <c r="J99" s="107"/>
      <c r="K99" s="79"/>
      <c r="L99" s="18"/>
      <c r="M99" s="18"/>
      <c r="N99" s="18"/>
      <c r="O99" s="18"/>
      <c r="P99" s="96"/>
      <c r="Q99" s="97"/>
      <c r="R99" s="18"/>
      <c r="S99" s="18"/>
      <c r="T99" s="18"/>
    </row>
    <row r="100" spans="1:20">
      <c r="A100" s="4">
        <v>96</v>
      </c>
      <c r="B100" s="20"/>
      <c r="C100" s="101"/>
      <c r="D100" s="18"/>
      <c r="E100" s="103"/>
      <c r="F100" s="18"/>
      <c r="G100" s="79"/>
      <c r="H100" s="79"/>
      <c r="I100" s="106"/>
      <c r="J100" s="107"/>
      <c r="K100" s="79"/>
      <c r="L100" s="18"/>
      <c r="M100" s="18"/>
      <c r="N100" s="18"/>
      <c r="O100" s="18"/>
      <c r="P100" s="96"/>
      <c r="Q100" s="97"/>
      <c r="R100" s="18"/>
      <c r="S100" s="18"/>
      <c r="T100" s="18"/>
    </row>
    <row r="101" spans="1:20">
      <c r="A101" s="4">
        <v>97</v>
      </c>
      <c r="B101" s="20"/>
      <c r="C101" s="101"/>
      <c r="D101" s="18"/>
      <c r="E101" s="103"/>
      <c r="F101" s="18"/>
      <c r="G101" s="79"/>
      <c r="H101" s="79"/>
      <c r="I101" s="106"/>
      <c r="J101" s="107"/>
      <c r="K101" s="79"/>
      <c r="L101" s="18"/>
      <c r="M101" s="18"/>
      <c r="N101" s="18"/>
      <c r="O101" s="18"/>
      <c r="P101" s="96"/>
      <c r="Q101" s="97"/>
      <c r="R101" s="18"/>
      <c r="S101" s="18"/>
      <c r="T101" s="18"/>
    </row>
    <row r="102" spans="1:20">
      <c r="A102" s="4">
        <v>98</v>
      </c>
      <c r="B102" s="17"/>
      <c r="C102" s="112"/>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0"/>
      <c r="C165" s="21">
        <f>COUNTIFS(C5:C164,"*")</f>
        <v>66</v>
      </c>
      <c r="D165" s="21"/>
      <c r="E165" s="13"/>
      <c r="F165" s="21"/>
      <c r="G165" s="21">
        <f>SUM(G5:G164)</f>
        <v>2760</v>
      </c>
      <c r="H165" s="21">
        <f>SUM(H5:H164)</f>
        <v>2775</v>
      </c>
      <c r="I165" s="21">
        <f>SUM(I5:I164)</f>
        <v>5535</v>
      </c>
      <c r="J165" s="21"/>
      <c r="K165" s="21"/>
      <c r="L165" s="21"/>
      <c r="M165" s="21"/>
      <c r="N165" s="21"/>
      <c r="O165" s="21"/>
      <c r="P165" s="14"/>
      <c r="Q165" s="21"/>
      <c r="R165" s="21"/>
      <c r="S165" s="21"/>
      <c r="T165" s="12"/>
    </row>
    <row r="166" spans="1:20">
      <c r="A166" s="45" t="s">
        <v>66</v>
      </c>
      <c r="B166" s="10">
        <f>COUNTIF(B$5:B$164,"Team 1")</f>
        <v>37</v>
      </c>
      <c r="C166" s="45" t="s">
        <v>29</v>
      </c>
      <c r="D166" s="10">
        <f>COUNTIF(D5:D164,"Anganwadi")</f>
        <v>41</v>
      </c>
    </row>
    <row r="167" spans="1:20">
      <c r="A167" s="45" t="s">
        <v>67</v>
      </c>
      <c r="B167" s="10">
        <f>COUNTIF(B$6:B$164,"Team 2")</f>
        <v>31</v>
      </c>
      <c r="C167" s="45" t="s">
        <v>27</v>
      </c>
      <c r="D167" s="10">
        <f>COUNTIF(D5:D164,"School")</f>
        <v>25</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7.57031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48" t="s">
        <v>659</v>
      </c>
      <c r="B1" s="248"/>
      <c r="C1" s="248"/>
      <c r="D1" s="249"/>
      <c r="E1" s="249"/>
      <c r="F1" s="249"/>
      <c r="G1" s="249"/>
      <c r="H1" s="249"/>
      <c r="I1" s="249"/>
      <c r="J1" s="249"/>
      <c r="K1" s="249"/>
      <c r="L1" s="249"/>
      <c r="M1" s="249"/>
      <c r="N1" s="249"/>
      <c r="O1" s="249"/>
      <c r="P1" s="249"/>
      <c r="Q1" s="249"/>
      <c r="R1" s="249"/>
      <c r="S1" s="249"/>
    </row>
    <row r="2" spans="1:20">
      <c r="A2" s="252" t="s">
        <v>63</v>
      </c>
      <c r="B2" s="253"/>
      <c r="C2" s="253"/>
      <c r="D2" s="25" t="s">
        <v>615</v>
      </c>
      <c r="E2" s="22"/>
      <c r="F2" s="22"/>
      <c r="G2" s="22"/>
      <c r="H2" s="22"/>
      <c r="I2" s="22"/>
      <c r="J2" s="22"/>
      <c r="K2" s="22"/>
      <c r="L2" s="22"/>
      <c r="M2" s="22"/>
      <c r="N2" s="22"/>
      <c r="O2" s="22"/>
      <c r="P2" s="22"/>
      <c r="Q2" s="22"/>
      <c r="R2" s="22"/>
      <c r="S2" s="22"/>
    </row>
    <row r="3" spans="1:20" ht="24" customHeight="1">
      <c r="A3" s="254" t="s">
        <v>14</v>
      </c>
      <c r="B3" s="250" t="s">
        <v>65</v>
      </c>
      <c r="C3" s="255" t="s">
        <v>7</v>
      </c>
      <c r="D3" s="255" t="s">
        <v>59</v>
      </c>
      <c r="E3" s="255" t="s">
        <v>16</v>
      </c>
      <c r="F3" s="256" t="s">
        <v>17</v>
      </c>
      <c r="G3" s="255" t="s">
        <v>8</v>
      </c>
      <c r="H3" s="255"/>
      <c r="I3" s="255"/>
      <c r="J3" s="255" t="s">
        <v>35</v>
      </c>
      <c r="K3" s="250" t="s">
        <v>37</v>
      </c>
      <c r="L3" s="250" t="s">
        <v>54</v>
      </c>
      <c r="M3" s="250" t="s">
        <v>55</v>
      </c>
      <c r="N3" s="250" t="s">
        <v>38</v>
      </c>
      <c r="O3" s="250" t="s">
        <v>39</v>
      </c>
      <c r="P3" s="254" t="s">
        <v>58</v>
      </c>
      <c r="Q3" s="255" t="s">
        <v>56</v>
      </c>
      <c r="R3" s="255" t="s">
        <v>36</v>
      </c>
      <c r="S3" s="255" t="s">
        <v>57</v>
      </c>
      <c r="T3" s="255" t="s">
        <v>13</v>
      </c>
    </row>
    <row r="4" spans="1:20" ht="25.5" customHeight="1">
      <c r="A4" s="254"/>
      <c r="B4" s="257"/>
      <c r="C4" s="255"/>
      <c r="D4" s="255"/>
      <c r="E4" s="255"/>
      <c r="F4" s="256"/>
      <c r="G4" s="23" t="s">
        <v>9</v>
      </c>
      <c r="H4" s="23" t="s">
        <v>10</v>
      </c>
      <c r="I4" s="23" t="s">
        <v>11</v>
      </c>
      <c r="J4" s="255"/>
      <c r="K4" s="251"/>
      <c r="L4" s="251"/>
      <c r="M4" s="251"/>
      <c r="N4" s="251"/>
      <c r="O4" s="251"/>
      <c r="P4" s="254"/>
      <c r="Q4" s="254"/>
      <c r="R4" s="255"/>
      <c r="S4" s="255"/>
      <c r="T4" s="255"/>
    </row>
    <row r="5" spans="1:20">
      <c r="A5" s="4">
        <v>1</v>
      </c>
      <c r="B5" s="20" t="s">
        <v>66</v>
      </c>
      <c r="C5" s="130" t="s">
        <v>485</v>
      </c>
      <c r="D5" s="93" t="s">
        <v>29</v>
      </c>
      <c r="E5" s="132">
        <v>18302040809</v>
      </c>
      <c r="F5" s="59"/>
      <c r="G5" s="81">
        <v>26</v>
      </c>
      <c r="H5" s="81">
        <v>36</v>
      </c>
      <c r="I5" s="81">
        <f>G5+H5</f>
        <v>62</v>
      </c>
      <c r="J5" s="81">
        <v>9954419623</v>
      </c>
      <c r="K5" s="130" t="s">
        <v>537</v>
      </c>
      <c r="L5" s="55"/>
      <c r="M5" s="55"/>
      <c r="N5" s="55"/>
      <c r="O5" s="55"/>
      <c r="P5" s="128">
        <v>43525</v>
      </c>
      <c r="Q5" s="130" t="s">
        <v>76</v>
      </c>
      <c r="R5" s="55"/>
      <c r="S5" s="55"/>
      <c r="T5" s="55"/>
    </row>
    <row r="6" spans="1:20">
      <c r="A6" s="4">
        <v>2</v>
      </c>
      <c r="B6" s="20" t="s">
        <v>66</v>
      </c>
      <c r="C6" s="130" t="s">
        <v>474</v>
      </c>
      <c r="D6" s="120" t="s">
        <v>29</v>
      </c>
      <c r="E6" s="132">
        <v>18302040525</v>
      </c>
      <c r="F6" s="59"/>
      <c r="G6" s="81">
        <v>41</v>
      </c>
      <c r="H6" s="81">
        <v>38</v>
      </c>
      <c r="I6" s="81">
        <f>G6+H6</f>
        <v>79</v>
      </c>
      <c r="J6" s="81">
        <v>7896669102</v>
      </c>
      <c r="K6" s="130" t="s">
        <v>137</v>
      </c>
      <c r="L6" s="55"/>
      <c r="M6" s="55"/>
      <c r="N6" s="55"/>
      <c r="O6" s="55"/>
      <c r="P6" s="128">
        <v>43525</v>
      </c>
      <c r="Q6" s="130" t="s">
        <v>76</v>
      </c>
      <c r="R6" s="55"/>
      <c r="S6" s="55"/>
      <c r="T6" s="55"/>
    </row>
    <row r="7" spans="1:20">
      <c r="A7" s="4">
        <v>3</v>
      </c>
      <c r="B7" s="20"/>
      <c r="C7" s="130"/>
      <c r="D7" s="93"/>
      <c r="E7" s="132"/>
      <c r="F7" s="73"/>
      <c r="G7" s="81"/>
      <c r="H7" s="81"/>
      <c r="I7" s="81"/>
      <c r="J7" s="81"/>
      <c r="K7" s="130"/>
      <c r="L7" s="67"/>
      <c r="M7" s="67"/>
      <c r="N7" s="67"/>
      <c r="O7" s="67"/>
      <c r="P7" s="128">
        <v>43526</v>
      </c>
      <c r="Q7" s="130" t="s">
        <v>77</v>
      </c>
      <c r="R7" s="67"/>
      <c r="S7" s="67"/>
      <c r="T7" s="55"/>
    </row>
    <row r="8" spans="1:20">
      <c r="A8" s="4">
        <v>4</v>
      </c>
      <c r="B8" s="20"/>
      <c r="C8" s="130"/>
      <c r="D8" s="103"/>
      <c r="E8" s="132"/>
      <c r="F8" s="59"/>
      <c r="G8" s="81"/>
      <c r="H8" s="81"/>
      <c r="I8" s="81"/>
      <c r="J8" s="81"/>
      <c r="K8" s="130"/>
      <c r="L8" s="55"/>
      <c r="M8" s="55"/>
      <c r="N8" s="55"/>
      <c r="O8" s="55"/>
      <c r="P8" s="128">
        <v>43527</v>
      </c>
      <c r="Q8" s="130" t="s">
        <v>78</v>
      </c>
      <c r="R8" s="55"/>
      <c r="S8" s="55"/>
      <c r="T8" s="55"/>
    </row>
    <row r="9" spans="1:20">
      <c r="A9" s="4">
        <v>5</v>
      </c>
      <c r="B9" s="20"/>
      <c r="C9" s="130"/>
      <c r="D9" s="103"/>
      <c r="E9" s="132"/>
      <c r="F9" s="59"/>
      <c r="G9" s="81"/>
      <c r="H9" s="81"/>
      <c r="I9" s="81"/>
      <c r="J9" s="81"/>
      <c r="K9" s="130"/>
      <c r="L9" s="55"/>
      <c r="M9" s="55"/>
      <c r="N9" s="55"/>
      <c r="O9" s="55"/>
      <c r="P9" s="128">
        <v>43528</v>
      </c>
      <c r="Q9" s="130" t="s">
        <v>79</v>
      </c>
      <c r="R9" s="55"/>
      <c r="S9" s="55"/>
      <c r="T9" s="55"/>
    </row>
    <row r="10" spans="1:20">
      <c r="A10" s="4">
        <v>6</v>
      </c>
      <c r="B10" s="20" t="s">
        <v>66</v>
      </c>
      <c r="C10" s="130" t="s">
        <v>475</v>
      </c>
      <c r="D10" s="103" t="s">
        <v>29</v>
      </c>
      <c r="E10" s="132">
        <v>18302040526</v>
      </c>
      <c r="F10" s="59"/>
      <c r="G10" s="81">
        <v>54</v>
      </c>
      <c r="H10" s="81">
        <v>41</v>
      </c>
      <c r="I10" s="81">
        <f t="shared" ref="I10:I15" si="0">G10+H10</f>
        <v>95</v>
      </c>
      <c r="J10" s="81">
        <v>9957078976</v>
      </c>
      <c r="K10" s="130" t="s">
        <v>137</v>
      </c>
      <c r="L10" s="55"/>
      <c r="M10" s="55"/>
      <c r="N10" s="55"/>
      <c r="O10" s="55"/>
      <c r="P10" s="128">
        <v>43529</v>
      </c>
      <c r="Q10" s="130" t="s">
        <v>73</v>
      </c>
      <c r="R10" s="55"/>
      <c r="S10" s="55"/>
      <c r="T10" s="55"/>
    </row>
    <row r="11" spans="1:20">
      <c r="A11" s="4">
        <v>7</v>
      </c>
      <c r="B11" s="20" t="s">
        <v>66</v>
      </c>
      <c r="C11" s="130" t="s">
        <v>476</v>
      </c>
      <c r="D11" s="103" t="s">
        <v>29</v>
      </c>
      <c r="E11" s="132">
        <v>18302040527</v>
      </c>
      <c r="F11" s="59"/>
      <c r="G11" s="81">
        <v>56</v>
      </c>
      <c r="H11" s="81">
        <v>61</v>
      </c>
      <c r="I11" s="81">
        <f t="shared" si="0"/>
        <v>117</v>
      </c>
      <c r="J11" s="81">
        <v>7896556654</v>
      </c>
      <c r="K11" s="130" t="s">
        <v>137</v>
      </c>
      <c r="L11" s="55"/>
      <c r="M11" s="55"/>
      <c r="N11" s="55"/>
      <c r="O11" s="55"/>
      <c r="P11" s="128">
        <v>43530</v>
      </c>
      <c r="Q11" s="130" t="s">
        <v>74</v>
      </c>
      <c r="R11" s="55"/>
      <c r="S11" s="55"/>
      <c r="T11" s="55"/>
    </row>
    <row r="12" spans="1:20">
      <c r="A12" s="4">
        <v>8</v>
      </c>
      <c r="B12" s="20" t="s">
        <v>66</v>
      </c>
      <c r="C12" s="130" t="s">
        <v>487</v>
      </c>
      <c r="D12" s="103" t="s">
        <v>29</v>
      </c>
      <c r="E12" s="132">
        <v>18302040811</v>
      </c>
      <c r="F12" s="59"/>
      <c r="G12" s="81">
        <v>30</v>
      </c>
      <c r="H12" s="81">
        <v>29</v>
      </c>
      <c r="I12" s="81">
        <f t="shared" si="0"/>
        <v>59</v>
      </c>
      <c r="J12" s="81">
        <v>9954655344</v>
      </c>
      <c r="K12" s="130" t="s">
        <v>537</v>
      </c>
      <c r="L12" s="55"/>
      <c r="M12" s="55"/>
      <c r="N12" s="55"/>
      <c r="O12" s="55"/>
      <c r="P12" s="128">
        <v>43531</v>
      </c>
      <c r="Q12" s="130" t="s">
        <v>75</v>
      </c>
      <c r="R12" s="55"/>
      <c r="S12" s="55"/>
      <c r="T12" s="55"/>
    </row>
    <row r="13" spans="1:20">
      <c r="A13" s="4">
        <v>9</v>
      </c>
      <c r="B13" s="20" t="s">
        <v>66</v>
      </c>
      <c r="C13" s="130" t="s">
        <v>488</v>
      </c>
      <c r="D13" s="103" t="s">
        <v>29</v>
      </c>
      <c r="E13" s="132">
        <v>18302040812</v>
      </c>
      <c r="F13" s="59"/>
      <c r="G13" s="81">
        <v>29</v>
      </c>
      <c r="H13" s="81">
        <v>36</v>
      </c>
      <c r="I13" s="81">
        <f t="shared" si="0"/>
        <v>65</v>
      </c>
      <c r="J13" s="81">
        <v>9365701602</v>
      </c>
      <c r="K13" s="130" t="s">
        <v>537</v>
      </c>
      <c r="L13" s="55"/>
      <c r="M13" s="55"/>
      <c r="N13" s="55"/>
      <c r="O13" s="55"/>
      <c r="P13" s="128">
        <v>43531</v>
      </c>
      <c r="Q13" s="130" t="s">
        <v>75</v>
      </c>
      <c r="R13" s="55"/>
      <c r="S13" s="55"/>
      <c r="T13" s="55"/>
    </row>
    <row r="14" spans="1:20">
      <c r="A14" s="4">
        <v>10</v>
      </c>
      <c r="B14" s="20" t="s">
        <v>66</v>
      </c>
      <c r="C14" s="130" t="s">
        <v>489</v>
      </c>
      <c r="D14" s="103" t="s">
        <v>29</v>
      </c>
      <c r="E14" s="132">
        <v>18302040813</v>
      </c>
      <c r="F14" s="59"/>
      <c r="G14" s="81">
        <v>53</v>
      </c>
      <c r="H14" s="81">
        <v>43</v>
      </c>
      <c r="I14" s="81">
        <f t="shared" si="0"/>
        <v>96</v>
      </c>
      <c r="J14" s="81">
        <v>9957978847</v>
      </c>
      <c r="K14" s="130" t="s">
        <v>538</v>
      </c>
      <c r="L14" s="55"/>
      <c r="M14" s="55"/>
      <c r="N14" s="55"/>
      <c r="O14" s="55"/>
      <c r="P14" s="128">
        <v>43532</v>
      </c>
      <c r="Q14" s="130" t="s">
        <v>76</v>
      </c>
      <c r="R14" s="55"/>
      <c r="S14" s="55"/>
      <c r="T14" s="55"/>
    </row>
    <row r="15" spans="1:20">
      <c r="A15" s="4">
        <v>11</v>
      </c>
      <c r="B15" s="20" t="s">
        <v>66</v>
      </c>
      <c r="C15" s="130" t="s">
        <v>490</v>
      </c>
      <c r="D15" s="103" t="s">
        <v>29</v>
      </c>
      <c r="E15" s="132">
        <v>18302040814</v>
      </c>
      <c r="F15" s="59"/>
      <c r="G15" s="81">
        <v>35</v>
      </c>
      <c r="H15" s="81">
        <v>16</v>
      </c>
      <c r="I15" s="81">
        <f t="shared" si="0"/>
        <v>51</v>
      </c>
      <c r="J15" s="81">
        <v>7896740544</v>
      </c>
      <c r="K15" s="130" t="s">
        <v>538</v>
      </c>
      <c r="L15" s="55"/>
      <c r="M15" s="55"/>
      <c r="N15" s="55"/>
      <c r="O15" s="55"/>
      <c r="P15" s="128">
        <v>43532</v>
      </c>
      <c r="Q15" s="130" t="s">
        <v>76</v>
      </c>
      <c r="R15" s="55"/>
      <c r="S15" s="55"/>
      <c r="T15" s="55"/>
    </row>
    <row r="16" spans="1:20">
      <c r="A16" s="4">
        <v>12</v>
      </c>
      <c r="B16" s="20"/>
      <c r="C16" s="130"/>
      <c r="D16" s="103"/>
      <c r="E16" s="132"/>
      <c r="F16" s="59"/>
      <c r="G16" s="81"/>
      <c r="H16" s="81"/>
      <c r="I16" s="81"/>
      <c r="J16" s="81"/>
      <c r="K16" s="130"/>
      <c r="L16" s="55"/>
      <c r="M16" s="55"/>
      <c r="N16" s="55"/>
      <c r="O16" s="55"/>
      <c r="P16" s="128">
        <v>43533</v>
      </c>
      <c r="Q16" s="130" t="s">
        <v>77</v>
      </c>
      <c r="R16" s="55"/>
      <c r="S16" s="55"/>
      <c r="T16" s="55"/>
    </row>
    <row r="17" spans="1:20">
      <c r="A17" s="4">
        <v>13</v>
      </c>
      <c r="B17" s="20"/>
      <c r="C17" s="130"/>
      <c r="D17" s="103"/>
      <c r="E17" s="132"/>
      <c r="F17" s="59"/>
      <c r="G17" s="81"/>
      <c r="H17" s="81"/>
      <c r="I17" s="81"/>
      <c r="J17" s="81"/>
      <c r="K17" s="130"/>
      <c r="L17" s="55"/>
      <c r="M17" s="55"/>
      <c r="N17" s="55"/>
      <c r="O17" s="55"/>
      <c r="P17" s="128">
        <v>43534</v>
      </c>
      <c r="Q17" s="130" t="s">
        <v>78</v>
      </c>
      <c r="R17" s="55"/>
      <c r="S17" s="55"/>
      <c r="T17" s="55"/>
    </row>
    <row r="18" spans="1:20">
      <c r="A18" s="4">
        <v>14</v>
      </c>
      <c r="B18" s="20" t="s">
        <v>66</v>
      </c>
      <c r="C18" s="130" t="s">
        <v>491</v>
      </c>
      <c r="D18" s="103" t="s">
        <v>29</v>
      </c>
      <c r="E18" s="132">
        <v>18302040815</v>
      </c>
      <c r="F18" s="73"/>
      <c r="G18" s="81">
        <v>29</v>
      </c>
      <c r="H18" s="81">
        <v>34</v>
      </c>
      <c r="I18" s="81">
        <f>G18+H18</f>
        <v>63</v>
      </c>
      <c r="J18" s="81">
        <v>7637051981</v>
      </c>
      <c r="K18" s="130" t="s">
        <v>538</v>
      </c>
      <c r="L18" s="67"/>
      <c r="M18" s="67"/>
      <c r="N18" s="67"/>
      <c r="O18" s="67"/>
      <c r="P18" s="128">
        <v>43535</v>
      </c>
      <c r="Q18" s="130" t="s">
        <v>79</v>
      </c>
      <c r="R18" s="55"/>
      <c r="S18" s="55"/>
      <c r="T18" s="55"/>
    </row>
    <row r="19" spans="1:20">
      <c r="A19" s="4">
        <v>15</v>
      </c>
      <c r="B19" s="20" t="s">
        <v>66</v>
      </c>
      <c r="C19" s="130" t="s">
        <v>492</v>
      </c>
      <c r="D19" s="103" t="s">
        <v>29</v>
      </c>
      <c r="E19" s="132">
        <v>18302040816</v>
      </c>
      <c r="F19" s="59"/>
      <c r="G19" s="81">
        <v>29</v>
      </c>
      <c r="H19" s="81">
        <v>35</v>
      </c>
      <c r="I19" s="81">
        <f>G19+H19</f>
        <v>64</v>
      </c>
      <c r="J19" s="81">
        <v>8876394050</v>
      </c>
      <c r="K19" s="130" t="s">
        <v>538</v>
      </c>
      <c r="L19" s="67"/>
      <c r="M19" s="67"/>
      <c r="N19" s="67"/>
      <c r="O19" s="67"/>
      <c r="P19" s="128">
        <v>43535</v>
      </c>
      <c r="Q19" s="130" t="s">
        <v>79</v>
      </c>
      <c r="R19" s="55"/>
      <c r="S19" s="55"/>
      <c r="T19" s="55"/>
    </row>
    <row r="20" spans="1:20">
      <c r="A20" s="4">
        <v>16</v>
      </c>
      <c r="B20" s="20" t="s">
        <v>66</v>
      </c>
      <c r="C20" s="130" t="s">
        <v>493</v>
      </c>
      <c r="D20" s="103" t="s">
        <v>29</v>
      </c>
      <c r="E20" s="132">
        <v>18302040817</v>
      </c>
      <c r="F20" s="59"/>
      <c r="G20" s="81">
        <v>40</v>
      </c>
      <c r="H20" s="81">
        <v>44</v>
      </c>
      <c r="I20" s="81">
        <f>G20+H20</f>
        <v>84</v>
      </c>
      <c r="J20" s="81">
        <v>8486474867</v>
      </c>
      <c r="K20" s="130" t="s">
        <v>538</v>
      </c>
      <c r="L20" s="55"/>
      <c r="M20" s="55"/>
      <c r="N20" s="55"/>
      <c r="O20" s="55"/>
      <c r="P20" s="128">
        <v>43536</v>
      </c>
      <c r="Q20" s="130" t="s">
        <v>73</v>
      </c>
      <c r="R20" s="55"/>
      <c r="S20" s="55"/>
      <c r="T20" s="55"/>
    </row>
    <row r="21" spans="1:20">
      <c r="A21" s="4">
        <v>17</v>
      </c>
      <c r="B21" s="20" t="s">
        <v>66</v>
      </c>
      <c r="C21" s="130" t="s">
        <v>486</v>
      </c>
      <c r="D21" s="103" t="s">
        <v>29</v>
      </c>
      <c r="E21" s="132">
        <v>18302040810</v>
      </c>
      <c r="F21" s="59"/>
      <c r="G21" s="81">
        <v>30</v>
      </c>
      <c r="H21" s="81">
        <v>26</v>
      </c>
      <c r="I21" s="81">
        <f>G21+H21</f>
        <v>56</v>
      </c>
      <c r="J21" s="81">
        <v>9365355585</v>
      </c>
      <c r="K21" s="130" t="s">
        <v>538</v>
      </c>
      <c r="L21" s="55"/>
      <c r="M21" s="55"/>
      <c r="N21" s="55"/>
      <c r="O21" s="55"/>
      <c r="P21" s="128">
        <v>43536</v>
      </c>
      <c r="Q21" s="130" t="s">
        <v>73</v>
      </c>
      <c r="R21" s="55"/>
      <c r="S21" s="55"/>
      <c r="T21" s="55"/>
    </row>
    <row r="22" spans="1:20">
      <c r="A22" s="4">
        <v>18</v>
      </c>
      <c r="B22" s="20" t="s">
        <v>66</v>
      </c>
      <c r="C22" s="135" t="s">
        <v>562</v>
      </c>
      <c r="D22" s="103" t="s">
        <v>27</v>
      </c>
      <c r="E22" s="131" t="s">
        <v>293</v>
      </c>
      <c r="F22" s="59"/>
      <c r="G22" s="81">
        <v>27</v>
      </c>
      <c r="H22" s="81">
        <v>20</v>
      </c>
      <c r="I22" s="81">
        <v>47</v>
      </c>
      <c r="J22" s="81"/>
      <c r="K22" s="130"/>
      <c r="L22" s="55"/>
      <c r="M22" s="55"/>
      <c r="N22" s="55"/>
      <c r="O22" s="55"/>
      <c r="P22" s="128">
        <v>43537</v>
      </c>
      <c r="Q22" s="130" t="s">
        <v>74</v>
      </c>
      <c r="R22" s="55"/>
      <c r="S22" s="55"/>
      <c r="T22" s="55"/>
    </row>
    <row r="23" spans="1:20">
      <c r="A23" s="4">
        <v>19</v>
      </c>
      <c r="B23" s="20" t="s">
        <v>66</v>
      </c>
      <c r="C23" s="135" t="s">
        <v>166</v>
      </c>
      <c r="D23" s="103" t="s">
        <v>29</v>
      </c>
      <c r="E23" s="132">
        <v>18287050604</v>
      </c>
      <c r="F23" s="59"/>
      <c r="G23" s="81">
        <v>39</v>
      </c>
      <c r="H23" s="81">
        <v>34</v>
      </c>
      <c r="I23" s="81">
        <f>G23+H23</f>
        <v>73</v>
      </c>
      <c r="J23" s="81">
        <v>9678646608</v>
      </c>
      <c r="K23" s="130" t="s">
        <v>521</v>
      </c>
      <c r="L23" s="55"/>
      <c r="M23" s="55"/>
      <c r="N23" s="55"/>
      <c r="O23" s="55"/>
      <c r="P23" s="128">
        <v>43537</v>
      </c>
      <c r="Q23" s="130" t="s">
        <v>74</v>
      </c>
      <c r="R23" s="55"/>
      <c r="S23" s="55"/>
      <c r="T23" s="55"/>
    </row>
    <row r="24" spans="1:20">
      <c r="A24" s="4">
        <v>20</v>
      </c>
      <c r="B24" s="20" t="s">
        <v>66</v>
      </c>
      <c r="C24" s="135" t="s">
        <v>563</v>
      </c>
      <c r="D24" s="103" t="s">
        <v>27</v>
      </c>
      <c r="E24" s="131" t="s">
        <v>290</v>
      </c>
      <c r="F24" s="59"/>
      <c r="G24" s="81">
        <v>28</v>
      </c>
      <c r="H24" s="81">
        <v>26</v>
      </c>
      <c r="I24" s="81">
        <v>54</v>
      </c>
      <c r="J24" s="81"/>
      <c r="K24" s="130"/>
      <c r="L24" s="55"/>
      <c r="M24" s="55"/>
      <c r="N24" s="55"/>
      <c r="O24" s="55"/>
      <c r="P24" s="128">
        <v>43538</v>
      </c>
      <c r="Q24" s="130" t="s">
        <v>75</v>
      </c>
      <c r="R24" s="55"/>
      <c r="S24" s="55"/>
      <c r="T24" s="55"/>
    </row>
    <row r="25" spans="1:20">
      <c r="A25" s="4">
        <v>21</v>
      </c>
      <c r="B25" s="20" t="s">
        <v>66</v>
      </c>
      <c r="C25" s="135" t="s">
        <v>204</v>
      </c>
      <c r="D25" s="103" t="s">
        <v>29</v>
      </c>
      <c r="E25" s="132">
        <v>18287050625</v>
      </c>
      <c r="F25" s="59"/>
      <c r="G25" s="81">
        <v>33</v>
      </c>
      <c r="H25" s="81">
        <v>27</v>
      </c>
      <c r="I25" s="81">
        <f>G25+H25</f>
        <v>60</v>
      </c>
      <c r="J25" s="81">
        <v>8473913630</v>
      </c>
      <c r="K25" s="130" t="s">
        <v>570</v>
      </c>
      <c r="L25" s="55"/>
      <c r="M25" s="55"/>
      <c r="N25" s="55"/>
      <c r="O25" s="55"/>
      <c r="P25" s="128">
        <v>43538</v>
      </c>
      <c r="Q25" s="130" t="s">
        <v>75</v>
      </c>
      <c r="R25" s="55"/>
      <c r="S25" s="55"/>
      <c r="T25" s="55"/>
    </row>
    <row r="26" spans="1:20">
      <c r="A26" s="4">
        <v>22</v>
      </c>
      <c r="B26" s="20" t="s">
        <v>66</v>
      </c>
      <c r="C26" s="135" t="s">
        <v>564</v>
      </c>
      <c r="D26" s="103" t="s">
        <v>27</v>
      </c>
      <c r="E26" s="131" t="s">
        <v>280</v>
      </c>
      <c r="F26" s="59"/>
      <c r="G26" s="81">
        <v>46</v>
      </c>
      <c r="H26" s="81">
        <v>40</v>
      </c>
      <c r="I26" s="81">
        <v>86</v>
      </c>
      <c r="J26" s="81"/>
      <c r="K26" s="130"/>
      <c r="L26" s="55"/>
      <c r="M26" s="55"/>
      <c r="N26" s="55"/>
      <c r="O26" s="55"/>
      <c r="P26" s="128">
        <v>43539</v>
      </c>
      <c r="Q26" s="130" t="s">
        <v>76</v>
      </c>
      <c r="R26" s="55"/>
      <c r="S26" s="55"/>
      <c r="T26" s="55"/>
    </row>
    <row r="27" spans="1:20">
      <c r="A27" s="4">
        <v>23</v>
      </c>
      <c r="B27" s="20" t="s">
        <v>66</v>
      </c>
      <c r="C27" s="135" t="s">
        <v>159</v>
      </c>
      <c r="D27" s="103" t="s">
        <v>29</v>
      </c>
      <c r="E27" s="132">
        <v>18287050614</v>
      </c>
      <c r="F27" s="73"/>
      <c r="G27" s="81">
        <v>28</v>
      </c>
      <c r="H27" s="81">
        <v>34</v>
      </c>
      <c r="I27" s="81">
        <f>G27+H27</f>
        <v>62</v>
      </c>
      <c r="J27" s="81">
        <v>8474009046</v>
      </c>
      <c r="K27" s="130" t="s">
        <v>571</v>
      </c>
      <c r="L27" s="67"/>
      <c r="M27" s="67"/>
      <c r="N27" s="67"/>
      <c r="O27" s="67"/>
      <c r="P27" s="128">
        <v>43539</v>
      </c>
      <c r="Q27" s="130" t="s">
        <v>76</v>
      </c>
      <c r="R27" s="55"/>
      <c r="S27" s="55"/>
      <c r="T27" s="55"/>
    </row>
    <row r="28" spans="1:20">
      <c r="A28" s="4">
        <v>24</v>
      </c>
      <c r="B28" s="20"/>
      <c r="C28" s="135"/>
      <c r="D28" s="103"/>
      <c r="E28" s="132"/>
      <c r="F28" s="59"/>
      <c r="G28" s="81"/>
      <c r="H28" s="81"/>
      <c r="I28" s="81"/>
      <c r="J28" s="81"/>
      <c r="K28" s="130"/>
      <c r="L28" s="55"/>
      <c r="M28" s="55"/>
      <c r="N28" s="55"/>
      <c r="O28" s="55"/>
      <c r="P28" s="128">
        <v>43540</v>
      </c>
      <c r="Q28" s="130" t="s">
        <v>77</v>
      </c>
      <c r="R28" s="55"/>
      <c r="S28" s="55"/>
      <c r="T28" s="55"/>
    </row>
    <row r="29" spans="1:20">
      <c r="A29" s="4">
        <v>25</v>
      </c>
      <c r="B29" s="20"/>
      <c r="C29" s="135"/>
      <c r="D29" s="103"/>
      <c r="E29" s="132"/>
      <c r="F29" s="59"/>
      <c r="G29" s="81"/>
      <c r="H29" s="81"/>
      <c r="I29" s="81"/>
      <c r="J29" s="81"/>
      <c r="K29" s="130"/>
      <c r="L29" s="55"/>
      <c r="M29" s="55"/>
      <c r="N29" s="55"/>
      <c r="O29" s="55"/>
      <c r="P29" s="128">
        <v>43541</v>
      </c>
      <c r="Q29" s="130" t="s">
        <v>78</v>
      </c>
      <c r="R29" s="55"/>
      <c r="S29" s="55"/>
      <c r="T29" s="55"/>
    </row>
    <row r="30" spans="1:20">
      <c r="A30" s="4">
        <v>26</v>
      </c>
      <c r="B30" s="20" t="s">
        <v>66</v>
      </c>
      <c r="C30" s="135" t="s">
        <v>566</v>
      </c>
      <c r="D30" s="103" t="s">
        <v>27</v>
      </c>
      <c r="E30" s="131" t="s">
        <v>296</v>
      </c>
      <c r="F30" s="59"/>
      <c r="G30" s="81">
        <v>18</v>
      </c>
      <c r="H30" s="81">
        <v>18</v>
      </c>
      <c r="I30" s="81">
        <v>36</v>
      </c>
      <c r="J30" s="81"/>
      <c r="K30" s="130"/>
      <c r="L30" s="55"/>
      <c r="M30" s="55"/>
      <c r="N30" s="55"/>
      <c r="O30" s="55"/>
      <c r="P30" s="128">
        <v>43542</v>
      </c>
      <c r="Q30" s="130" t="s">
        <v>79</v>
      </c>
      <c r="R30" s="55"/>
      <c r="S30" s="55"/>
      <c r="T30" s="55"/>
    </row>
    <row r="31" spans="1:20">
      <c r="A31" s="4">
        <v>27</v>
      </c>
      <c r="B31" s="20" t="s">
        <v>66</v>
      </c>
      <c r="C31" s="135" t="s">
        <v>82</v>
      </c>
      <c r="D31" s="103" t="s">
        <v>29</v>
      </c>
      <c r="E31" s="132">
        <v>18287050616</v>
      </c>
      <c r="F31" s="59"/>
      <c r="G31" s="81">
        <v>21</v>
      </c>
      <c r="H31" s="81">
        <v>24</v>
      </c>
      <c r="I31" s="81">
        <f>G31+H31</f>
        <v>45</v>
      </c>
      <c r="J31" s="81">
        <v>8134941546</v>
      </c>
      <c r="K31" s="130" t="s">
        <v>130</v>
      </c>
      <c r="L31" s="55"/>
      <c r="M31" s="55"/>
      <c r="N31" s="55"/>
      <c r="O31" s="55"/>
      <c r="P31" s="128">
        <v>43542</v>
      </c>
      <c r="Q31" s="130" t="s">
        <v>79</v>
      </c>
      <c r="R31" s="55"/>
      <c r="S31" s="55"/>
      <c r="T31" s="55"/>
    </row>
    <row r="32" spans="1:20">
      <c r="A32" s="4">
        <v>28</v>
      </c>
      <c r="B32" s="20" t="s">
        <v>66</v>
      </c>
      <c r="C32" s="135" t="s">
        <v>285</v>
      </c>
      <c r="D32" s="103" t="s">
        <v>27</v>
      </c>
      <c r="E32" s="131" t="s">
        <v>284</v>
      </c>
      <c r="F32" s="59"/>
      <c r="G32" s="81">
        <v>15</v>
      </c>
      <c r="H32" s="81">
        <v>14</v>
      </c>
      <c r="I32" s="81">
        <v>29</v>
      </c>
      <c r="J32" s="81"/>
      <c r="K32" s="130"/>
      <c r="L32" s="55"/>
      <c r="M32" s="55"/>
      <c r="N32" s="55"/>
      <c r="O32" s="55"/>
      <c r="P32" s="128">
        <v>43542</v>
      </c>
      <c r="Q32" s="130" t="s">
        <v>79</v>
      </c>
      <c r="R32" s="55"/>
      <c r="S32" s="55"/>
      <c r="T32" s="55"/>
    </row>
    <row r="33" spans="1:20">
      <c r="A33" s="4">
        <v>29</v>
      </c>
      <c r="B33" s="20" t="s">
        <v>66</v>
      </c>
      <c r="C33" s="135" t="s">
        <v>292</v>
      </c>
      <c r="D33" s="103" t="s">
        <v>27</v>
      </c>
      <c r="E33" s="131" t="s">
        <v>291</v>
      </c>
      <c r="F33" s="59"/>
      <c r="G33" s="81">
        <v>5</v>
      </c>
      <c r="H33" s="81">
        <v>4</v>
      </c>
      <c r="I33" s="81">
        <v>9</v>
      </c>
      <c r="J33" s="81"/>
      <c r="K33" s="130"/>
      <c r="L33" s="55"/>
      <c r="M33" s="55"/>
      <c r="N33" s="55"/>
      <c r="O33" s="55"/>
      <c r="P33" s="128">
        <v>43542</v>
      </c>
      <c r="Q33" s="130" t="s">
        <v>79</v>
      </c>
      <c r="R33" s="55"/>
      <c r="S33" s="55"/>
      <c r="T33" s="55"/>
    </row>
    <row r="34" spans="1:20">
      <c r="A34" s="4">
        <v>30</v>
      </c>
      <c r="B34" s="20" t="s">
        <v>66</v>
      </c>
      <c r="C34" s="135" t="s">
        <v>198</v>
      </c>
      <c r="D34" s="103" t="s">
        <v>27</v>
      </c>
      <c r="E34" s="131" t="s">
        <v>281</v>
      </c>
      <c r="F34" s="59"/>
      <c r="G34" s="81">
        <v>40</v>
      </c>
      <c r="H34" s="81">
        <v>40</v>
      </c>
      <c r="I34" s="81">
        <v>80</v>
      </c>
      <c r="J34" s="81"/>
      <c r="K34" s="130"/>
      <c r="L34" s="55"/>
      <c r="M34" s="55"/>
      <c r="N34" s="55"/>
      <c r="O34" s="55"/>
      <c r="P34" s="128">
        <v>43543</v>
      </c>
      <c r="Q34" s="130" t="s">
        <v>73</v>
      </c>
      <c r="R34" s="55"/>
      <c r="S34" s="55"/>
      <c r="T34" s="55"/>
    </row>
    <row r="35" spans="1:20">
      <c r="A35" s="4">
        <v>31</v>
      </c>
      <c r="B35" s="20" t="s">
        <v>66</v>
      </c>
      <c r="C35" s="135" t="s">
        <v>573</v>
      </c>
      <c r="D35" s="103" t="s">
        <v>29</v>
      </c>
      <c r="E35" s="132">
        <v>18287050609</v>
      </c>
      <c r="F35" s="73"/>
      <c r="G35" s="81">
        <v>18</v>
      </c>
      <c r="H35" s="81">
        <v>22</v>
      </c>
      <c r="I35" s="81">
        <f>G35+H35</f>
        <v>40</v>
      </c>
      <c r="J35" s="81">
        <v>9531017326</v>
      </c>
      <c r="K35" s="130" t="s">
        <v>571</v>
      </c>
      <c r="L35" s="67"/>
      <c r="M35" s="67"/>
      <c r="N35" s="67"/>
      <c r="O35" s="67"/>
      <c r="P35" s="128">
        <v>43543</v>
      </c>
      <c r="Q35" s="130" t="s">
        <v>73</v>
      </c>
      <c r="R35" s="55"/>
      <c r="S35" s="55"/>
      <c r="T35" s="55"/>
    </row>
    <row r="36" spans="1:20">
      <c r="A36" s="4">
        <v>32</v>
      </c>
      <c r="B36" s="20" t="s">
        <v>66</v>
      </c>
      <c r="C36" s="135" t="s">
        <v>158</v>
      </c>
      <c r="D36" s="103" t="s">
        <v>29</v>
      </c>
      <c r="E36" s="132">
        <v>18287050610</v>
      </c>
      <c r="F36" s="59"/>
      <c r="G36" s="81">
        <v>52</v>
      </c>
      <c r="H36" s="81">
        <v>36</v>
      </c>
      <c r="I36" s="81">
        <f>G36+H36</f>
        <v>88</v>
      </c>
      <c r="J36" s="81">
        <v>9954690656</v>
      </c>
      <c r="K36" s="130" t="s">
        <v>571</v>
      </c>
      <c r="L36" s="55"/>
      <c r="M36" s="55"/>
      <c r="N36" s="55"/>
      <c r="O36" s="55"/>
      <c r="P36" s="128">
        <v>43544</v>
      </c>
      <c r="Q36" s="130" t="s">
        <v>74</v>
      </c>
      <c r="R36" s="55"/>
      <c r="S36" s="55"/>
      <c r="T36" s="55"/>
    </row>
    <row r="37" spans="1:20">
      <c r="A37" s="4">
        <v>33</v>
      </c>
      <c r="B37" s="20" t="s">
        <v>66</v>
      </c>
      <c r="C37" s="135" t="s">
        <v>287</v>
      </c>
      <c r="D37" s="103" t="s">
        <v>29</v>
      </c>
      <c r="E37" s="131" t="s">
        <v>286</v>
      </c>
      <c r="F37" s="59"/>
      <c r="G37" s="81">
        <v>20</v>
      </c>
      <c r="H37" s="81">
        <v>29</v>
      </c>
      <c r="I37" s="81">
        <v>49</v>
      </c>
      <c r="J37" s="81"/>
      <c r="K37" s="130"/>
      <c r="L37" s="55"/>
      <c r="M37" s="55"/>
      <c r="N37" s="55"/>
      <c r="O37" s="55"/>
      <c r="P37" s="128">
        <v>43544</v>
      </c>
      <c r="Q37" s="130" t="s">
        <v>74</v>
      </c>
      <c r="R37" s="55"/>
      <c r="S37" s="55"/>
      <c r="T37" s="55"/>
    </row>
    <row r="38" spans="1:20">
      <c r="A38" s="4">
        <v>34</v>
      </c>
      <c r="B38" s="20"/>
      <c r="C38" s="135"/>
      <c r="D38" s="103"/>
      <c r="E38" s="131"/>
      <c r="F38" s="59"/>
      <c r="G38" s="81"/>
      <c r="H38" s="81"/>
      <c r="I38" s="81"/>
      <c r="J38" s="81"/>
      <c r="K38" s="130"/>
      <c r="L38" s="55"/>
      <c r="M38" s="55"/>
      <c r="N38" s="55"/>
      <c r="O38" s="55"/>
      <c r="P38" s="128">
        <v>43545</v>
      </c>
      <c r="Q38" s="130" t="s">
        <v>75</v>
      </c>
      <c r="R38" s="55"/>
      <c r="S38" s="55"/>
      <c r="T38" s="55"/>
    </row>
    <row r="39" spans="1:20">
      <c r="A39" s="4">
        <v>35</v>
      </c>
      <c r="B39" s="20" t="s">
        <v>66</v>
      </c>
      <c r="C39" s="135" t="s">
        <v>283</v>
      </c>
      <c r="D39" s="103" t="s">
        <v>27</v>
      </c>
      <c r="E39" s="131" t="s">
        <v>282</v>
      </c>
      <c r="F39" s="59"/>
      <c r="G39" s="81">
        <v>25</v>
      </c>
      <c r="H39" s="81">
        <v>27</v>
      </c>
      <c r="I39" s="81">
        <v>52</v>
      </c>
      <c r="J39" s="81"/>
      <c r="K39" s="130"/>
      <c r="L39" s="55"/>
      <c r="M39" s="55"/>
      <c r="N39" s="55"/>
      <c r="O39" s="55"/>
      <c r="P39" s="128">
        <v>43546</v>
      </c>
      <c r="Q39" s="130" t="s">
        <v>76</v>
      </c>
      <c r="R39" s="55"/>
      <c r="S39" s="55"/>
      <c r="T39" s="55"/>
    </row>
    <row r="40" spans="1:20">
      <c r="A40" s="4">
        <v>36</v>
      </c>
      <c r="B40" s="20" t="s">
        <v>66</v>
      </c>
      <c r="C40" s="135" t="s">
        <v>202</v>
      </c>
      <c r="D40" s="103" t="s">
        <v>29</v>
      </c>
      <c r="E40" s="132">
        <v>18287050607</v>
      </c>
      <c r="F40" s="59"/>
      <c r="G40" s="81">
        <v>26</v>
      </c>
      <c r="H40" s="81">
        <v>22</v>
      </c>
      <c r="I40" s="81">
        <f>G40+H40</f>
        <v>48</v>
      </c>
      <c r="J40" s="81">
        <v>94345450148</v>
      </c>
      <c r="K40" s="130" t="s">
        <v>527</v>
      </c>
      <c r="L40" s="55"/>
      <c r="M40" s="55"/>
      <c r="N40" s="55"/>
      <c r="O40" s="55"/>
      <c r="P40" s="128">
        <v>43546</v>
      </c>
      <c r="Q40" s="130" t="s">
        <v>76</v>
      </c>
      <c r="R40" s="55"/>
      <c r="S40" s="55"/>
      <c r="T40" s="55"/>
    </row>
    <row r="41" spans="1:20" s="115" customFormat="1">
      <c r="A41" s="113">
        <v>37</v>
      </c>
      <c r="B41" s="20"/>
      <c r="C41" s="135"/>
      <c r="D41" s="103"/>
      <c r="E41" s="132"/>
      <c r="F41" s="59"/>
      <c r="G41" s="81"/>
      <c r="H41" s="81"/>
      <c r="I41" s="81"/>
      <c r="J41" s="81"/>
      <c r="K41" s="130"/>
      <c r="L41" s="55"/>
      <c r="M41" s="55"/>
      <c r="N41" s="55"/>
      <c r="O41" s="55"/>
      <c r="P41" s="128">
        <v>43547</v>
      </c>
      <c r="Q41" s="130" t="s">
        <v>77</v>
      </c>
      <c r="R41" s="55"/>
      <c r="S41" s="55"/>
      <c r="T41" s="55"/>
    </row>
    <row r="42" spans="1:20">
      <c r="A42" s="4">
        <v>38</v>
      </c>
      <c r="B42" s="20"/>
      <c r="C42" s="135"/>
      <c r="D42" s="103"/>
      <c r="E42" s="132"/>
      <c r="F42" s="59"/>
      <c r="G42" s="81"/>
      <c r="H42" s="81"/>
      <c r="I42" s="81"/>
      <c r="J42" s="81"/>
      <c r="K42" s="130"/>
      <c r="L42" s="55"/>
      <c r="M42" s="55"/>
      <c r="N42" s="55"/>
      <c r="O42" s="55"/>
      <c r="P42" s="128">
        <v>43548</v>
      </c>
      <c r="Q42" s="130" t="s">
        <v>78</v>
      </c>
      <c r="R42" s="55"/>
      <c r="S42" s="55"/>
      <c r="T42" s="55"/>
    </row>
    <row r="43" spans="1:20">
      <c r="A43" s="116">
        <v>39</v>
      </c>
      <c r="B43" s="20" t="s">
        <v>66</v>
      </c>
      <c r="C43" s="135" t="s">
        <v>574</v>
      </c>
      <c r="D43" s="55" t="s">
        <v>29</v>
      </c>
      <c r="E43" s="132">
        <v>18287050608</v>
      </c>
      <c r="F43" s="59"/>
      <c r="G43" s="81">
        <v>54</v>
      </c>
      <c r="H43" s="81">
        <v>36</v>
      </c>
      <c r="I43" s="81">
        <f>G43+H43</f>
        <v>90</v>
      </c>
      <c r="J43" s="81">
        <v>9541185562</v>
      </c>
      <c r="K43" s="130" t="s">
        <v>572</v>
      </c>
      <c r="L43" s="55"/>
      <c r="M43" s="55"/>
      <c r="N43" s="55"/>
      <c r="O43" s="55"/>
      <c r="P43" s="128">
        <v>43549</v>
      </c>
      <c r="Q43" s="130" t="s">
        <v>79</v>
      </c>
      <c r="R43" s="55"/>
      <c r="S43" s="55"/>
      <c r="T43" s="55"/>
    </row>
    <row r="44" spans="1:20">
      <c r="A44" s="4">
        <v>40</v>
      </c>
      <c r="B44" s="20" t="s">
        <v>66</v>
      </c>
      <c r="C44" s="135" t="s">
        <v>295</v>
      </c>
      <c r="D44" s="55" t="s">
        <v>27</v>
      </c>
      <c r="E44" s="131" t="s">
        <v>294</v>
      </c>
      <c r="F44" s="59"/>
      <c r="G44" s="81">
        <v>15</v>
      </c>
      <c r="H44" s="81">
        <v>18</v>
      </c>
      <c r="I44" s="81">
        <v>33</v>
      </c>
      <c r="J44" s="81"/>
      <c r="K44" s="130"/>
      <c r="L44" s="55"/>
      <c r="M44" s="55"/>
      <c r="N44" s="55"/>
      <c r="O44" s="55"/>
      <c r="P44" s="128">
        <v>43549</v>
      </c>
      <c r="Q44" s="130" t="s">
        <v>79</v>
      </c>
      <c r="R44" s="55"/>
      <c r="S44" s="55"/>
      <c r="T44" s="55"/>
    </row>
    <row r="45" spans="1:20">
      <c r="A45" s="4">
        <v>41</v>
      </c>
      <c r="B45" s="20" t="s">
        <v>66</v>
      </c>
      <c r="C45" s="135" t="s">
        <v>289</v>
      </c>
      <c r="D45" s="55" t="s">
        <v>27</v>
      </c>
      <c r="E45" s="131" t="s">
        <v>288</v>
      </c>
      <c r="F45" s="59"/>
      <c r="G45" s="81">
        <v>20</v>
      </c>
      <c r="H45" s="81">
        <v>26</v>
      </c>
      <c r="I45" s="81">
        <v>46</v>
      </c>
      <c r="J45" s="81"/>
      <c r="K45" s="130"/>
      <c r="L45" s="55"/>
      <c r="M45" s="55"/>
      <c r="N45" s="55"/>
      <c r="O45" s="55"/>
      <c r="P45" s="128">
        <v>43549</v>
      </c>
      <c r="Q45" s="130" t="s">
        <v>79</v>
      </c>
      <c r="R45" s="55"/>
      <c r="S45" s="55"/>
      <c r="T45" s="55"/>
    </row>
    <row r="46" spans="1:20">
      <c r="A46" s="4">
        <v>42</v>
      </c>
      <c r="B46" s="20" t="s">
        <v>66</v>
      </c>
      <c r="C46" s="135" t="s">
        <v>575</v>
      </c>
      <c r="D46" s="55" t="s">
        <v>29</v>
      </c>
      <c r="E46" s="132">
        <v>18287050612</v>
      </c>
      <c r="F46" s="59"/>
      <c r="G46" s="81">
        <v>19</v>
      </c>
      <c r="H46" s="81">
        <v>25</v>
      </c>
      <c r="I46" s="81">
        <f t="shared" ref="I46:I56" si="1">G46+H46</f>
        <v>44</v>
      </c>
      <c r="J46" s="81">
        <v>9476808158</v>
      </c>
      <c r="K46" s="130" t="s">
        <v>571</v>
      </c>
      <c r="L46" s="55"/>
      <c r="M46" s="55"/>
      <c r="N46" s="55"/>
      <c r="O46" s="55"/>
      <c r="P46" s="128">
        <v>43550</v>
      </c>
      <c r="Q46" s="130" t="s">
        <v>73</v>
      </c>
      <c r="R46" s="55"/>
      <c r="S46" s="55"/>
      <c r="T46" s="55"/>
    </row>
    <row r="47" spans="1:20">
      <c r="A47" s="4">
        <v>43</v>
      </c>
      <c r="B47" s="20" t="s">
        <v>66</v>
      </c>
      <c r="C47" s="135" t="s">
        <v>199</v>
      </c>
      <c r="D47" s="55" t="s">
        <v>29</v>
      </c>
      <c r="E47" s="132">
        <v>18287050611</v>
      </c>
      <c r="F47" s="59"/>
      <c r="G47" s="81">
        <v>14</v>
      </c>
      <c r="H47" s="81">
        <v>27</v>
      </c>
      <c r="I47" s="81">
        <f t="shared" si="1"/>
        <v>41</v>
      </c>
      <c r="J47" s="81">
        <v>9577011688</v>
      </c>
      <c r="K47" s="130" t="s">
        <v>571</v>
      </c>
      <c r="L47" s="55"/>
      <c r="M47" s="55"/>
      <c r="N47" s="55"/>
      <c r="O47" s="55"/>
      <c r="P47" s="128">
        <v>43550</v>
      </c>
      <c r="Q47" s="130" t="s">
        <v>73</v>
      </c>
      <c r="R47" s="55"/>
      <c r="S47" s="55"/>
      <c r="T47" s="55"/>
    </row>
    <row r="48" spans="1:20">
      <c r="A48" s="4">
        <v>44</v>
      </c>
      <c r="B48" s="20" t="s">
        <v>66</v>
      </c>
      <c r="C48" s="135" t="s">
        <v>424</v>
      </c>
      <c r="D48" s="55" t="s">
        <v>29</v>
      </c>
      <c r="E48" s="132">
        <v>18287050613</v>
      </c>
      <c r="F48" s="59"/>
      <c r="G48" s="81">
        <v>27</v>
      </c>
      <c r="H48" s="81">
        <v>22</v>
      </c>
      <c r="I48" s="81">
        <f t="shared" si="1"/>
        <v>49</v>
      </c>
      <c r="J48" s="81">
        <v>7896432118</v>
      </c>
      <c r="K48" s="130" t="s">
        <v>137</v>
      </c>
      <c r="L48" s="55"/>
      <c r="M48" s="55"/>
      <c r="N48" s="55"/>
      <c r="O48" s="55"/>
      <c r="P48" s="128">
        <v>43550</v>
      </c>
      <c r="Q48" s="130" t="s">
        <v>73</v>
      </c>
      <c r="R48" s="55"/>
      <c r="S48" s="55"/>
      <c r="T48" s="55"/>
    </row>
    <row r="49" spans="1:20">
      <c r="A49" s="4">
        <v>45</v>
      </c>
      <c r="B49" s="20" t="s">
        <v>66</v>
      </c>
      <c r="C49" s="135" t="s">
        <v>576</v>
      </c>
      <c r="D49" s="55" t="s">
        <v>29</v>
      </c>
      <c r="E49" s="132">
        <v>18287050605</v>
      </c>
      <c r="F49" s="59"/>
      <c r="G49" s="81">
        <v>17</v>
      </c>
      <c r="H49" s="81">
        <v>9</v>
      </c>
      <c r="I49" s="81">
        <f t="shared" si="1"/>
        <v>26</v>
      </c>
      <c r="J49" s="81">
        <v>9957309609</v>
      </c>
      <c r="K49" s="130" t="s">
        <v>570</v>
      </c>
      <c r="L49" s="55"/>
      <c r="M49" s="55"/>
      <c r="N49" s="55"/>
      <c r="O49" s="55"/>
      <c r="P49" s="128">
        <v>43551</v>
      </c>
      <c r="Q49" s="130" t="s">
        <v>74</v>
      </c>
      <c r="R49" s="55"/>
      <c r="S49" s="55"/>
      <c r="T49" s="55"/>
    </row>
    <row r="50" spans="1:20">
      <c r="A50" s="4">
        <v>46</v>
      </c>
      <c r="B50" s="20" t="s">
        <v>66</v>
      </c>
      <c r="C50" s="135" t="s">
        <v>178</v>
      </c>
      <c r="D50" s="55" t="s">
        <v>29</v>
      </c>
      <c r="E50" s="132">
        <v>18287050606</v>
      </c>
      <c r="F50" s="59"/>
      <c r="G50" s="81">
        <v>24</v>
      </c>
      <c r="H50" s="81">
        <v>23</v>
      </c>
      <c r="I50" s="81">
        <f t="shared" si="1"/>
        <v>47</v>
      </c>
      <c r="J50" s="81">
        <v>8011765629</v>
      </c>
      <c r="K50" s="130" t="s">
        <v>572</v>
      </c>
      <c r="L50" s="55"/>
      <c r="M50" s="55"/>
      <c r="N50" s="55"/>
      <c r="O50" s="55"/>
      <c r="P50" s="128">
        <v>43551</v>
      </c>
      <c r="Q50" s="130" t="s">
        <v>74</v>
      </c>
      <c r="R50" s="55"/>
      <c r="S50" s="55"/>
      <c r="T50" s="55"/>
    </row>
    <row r="51" spans="1:20">
      <c r="A51" s="4">
        <v>47</v>
      </c>
      <c r="B51" s="20" t="s">
        <v>66</v>
      </c>
      <c r="C51" s="135" t="s">
        <v>425</v>
      </c>
      <c r="D51" s="55" t="s">
        <v>29</v>
      </c>
      <c r="E51" s="132">
        <v>18287050615</v>
      </c>
      <c r="F51" s="59"/>
      <c r="G51" s="81">
        <v>23</v>
      </c>
      <c r="H51" s="81">
        <v>25</v>
      </c>
      <c r="I51" s="81">
        <f t="shared" si="1"/>
        <v>48</v>
      </c>
      <c r="J51" s="81">
        <v>9101768988</v>
      </c>
      <c r="K51" s="130" t="s">
        <v>572</v>
      </c>
      <c r="L51" s="55"/>
      <c r="M51" s="55"/>
      <c r="N51" s="55"/>
      <c r="O51" s="55"/>
      <c r="P51" s="128">
        <v>43551</v>
      </c>
      <c r="Q51" s="130" t="s">
        <v>74</v>
      </c>
      <c r="R51" s="55"/>
      <c r="S51" s="55"/>
      <c r="T51" s="55"/>
    </row>
    <row r="52" spans="1:20">
      <c r="A52" s="4">
        <v>48</v>
      </c>
      <c r="B52" s="20" t="s">
        <v>66</v>
      </c>
      <c r="C52" s="135" t="s">
        <v>72</v>
      </c>
      <c r="D52" s="55" t="s">
        <v>29</v>
      </c>
      <c r="E52" s="132">
        <v>18287050617</v>
      </c>
      <c r="F52" s="59"/>
      <c r="G52" s="81">
        <v>27</v>
      </c>
      <c r="H52" s="81">
        <v>14</v>
      </c>
      <c r="I52" s="81">
        <f t="shared" si="1"/>
        <v>41</v>
      </c>
      <c r="J52" s="81">
        <v>9101714398</v>
      </c>
      <c r="K52" s="130" t="s">
        <v>572</v>
      </c>
      <c r="L52" s="55"/>
      <c r="M52" s="55"/>
      <c r="N52" s="55"/>
      <c r="O52" s="55"/>
      <c r="P52" s="128">
        <v>43551</v>
      </c>
      <c r="Q52" s="130" t="s">
        <v>74</v>
      </c>
      <c r="R52" s="55"/>
      <c r="S52" s="55"/>
      <c r="T52" s="55"/>
    </row>
    <row r="53" spans="1:20">
      <c r="A53" s="4">
        <v>49</v>
      </c>
      <c r="B53" s="20" t="s">
        <v>66</v>
      </c>
      <c r="C53" s="135" t="s">
        <v>567</v>
      </c>
      <c r="D53" s="55" t="s">
        <v>29</v>
      </c>
      <c r="E53" s="132">
        <v>18287050618</v>
      </c>
      <c r="F53" s="59"/>
      <c r="G53" s="81">
        <v>32</v>
      </c>
      <c r="H53" s="81">
        <v>30</v>
      </c>
      <c r="I53" s="81">
        <f t="shared" si="1"/>
        <v>62</v>
      </c>
      <c r="J53" s="81">
        <v>9401690656</v>
      </c>
      <c r="K53" s="130" t="s">
        <v>572</v>
      </c>
      <c r="L53" s="55"/>
      <c r="M53" s="55"/>
      <c r="N53" s="55"/>
      <c r="O53" s="55"/>
      <c r="P53" s="128">
        <v>43552</v>
      </c>
      <c r="Q53" s="130" t="s">
        <v>75</v>
      </c>
      <c r="R53" s="55"/>
      <c r="S53" s="55"/>
      <c r="T53" s="55"/>
    </row>
    <row r="54" spans="1:20">
      <c r="A54" s="4">
        <v>50</v>
      </c>
      <c r="B54" s="20" t="s">
        <v>66</v>
      </c>
      <c r="C54" s="135" t="s">
        <v>577</v>
      </c>
      <c r="D54" s="55" t="s">
        <v>29</v>
      </c>
      <c r="E54" s="132">
        <v>18287050619</v>
      </c>
      <c r="F54" s="59"/>
      <c r="G54" s="81">
        <v>18</v>
      </c>
      <c r="H54" s="81">
        <v>18</v>
      </c>
      <c r="I54" s="81">
        <f t="shared" si="1"/>
        <v>36</v>
      </c>
      <c r="J54" s="81">
        <v>9401174435</v>
      </c>
      <c r="K54" s="130" t="s">
        <v>521</v>
      </c>
      <c r="L54" s="55"/>
      <c r="M54" s="55"/>
      <c r="N54" s="55"/>
      <c r="O54" s="55"/>
      <c r="P54" s="128">
        <v>43552</v>
      </c>
      <c r="Q54" s="130" t="s">
        <v>75</v>
      </c>
      <c r="R54" s="55"/>
      <c r="S54" s="55"/>
      <c r="T54" s="55"/>
    </row>
    <row r="55" spans="1:20">
      <c r="A55" s="4">
        <v>51</v>
      </c>
      <c r="B55" s="20" t="s">
        <v>66</v>
      </c>
      <c r="C55" s="135" t="s">
        <v>163</v>
      </c>
      <c r="D55" s="55" t="s">
        <v>29</v>
      </c>
      <c r="E55" s="132">
        <v>18287050623</v>
      </c>
      <c r="F55" s="59"/>
      <c r="G55" s="81">
        <v>14</v>
      </c>
      <c r="H55" s="81">
        <v>26</v>
      </c>
      <c r="I55" s="81">
        <f t="shared" si="1"/>
        <v>40</v>
      </c>
      <c r="J55" s="81"/>
      <c r="K55" s="130" t="s">
        <v>131</v>
      </c>
      <c r="L55" s="55"/>
      <c r="M55" s="55"/>
      <c r="N55" s="55"/>
      <c r="O55" s="55"/>
      <c r="P55" s="128">
        <v>43553</v>
      </c>
      <c r="Q55" s="130" t="s">
        <v>76</v>
      </c>
      <c r="R55" s="55"/>
      <c r="S55" s="55"/>
      <c r="T55" s="55"/>
    </row>
    <row r="56" spans="1:20">
      <c r="A56" s="4">
        <v>52</v>
      </c>
      <c r="B56" s="20" t="s">
        <v>66</v>
      </c>
      <c r="C56" s="135" t="s">
        <v>578</v>
      </c>
      <c r="D56" s="55" t="s">
        <v>29</v>
      </c>
      <c r="E56" s="132">
        <v>18287050624</v>
      </c>
      <c r="F56" s="59"/>
      <c r="G56" s="81">
        <v>17</v>
      </c>
      <c r="H56" s="81">
        <v>28</v>
      </c>
      <c r="I56" s="81">
        <f t="shared" si="1"/>
        <v>45</v>
      </c>
      <c r="J56" s="81">
        <v>9101646772</v>
      </c>
      <c r="K56" s="130" t="s">
        <v>130</v>
      </c>
      <c r="L56" s="55"/>
      <c r="M56" s="55"/>
      <c r="N56" s="55"/>
      <c r="O56" s="55"/>
      <c r="P56" s="128">
        <v>43553</v>
      </c>
      <c r="Q56" s="130" t="s">
        <v>76</v>
      </c>
      <c r="R56" s="55"/>
      <c r="S56" s="55"/>
      <c r="T56" s="55"/>
    </row>
    <row r="57" spans="1:20" s="179" customFormat="1">
      <c r="A57" s="171">
        <v>53</v>
      </c>
      <c r="B57" s="172"/>
      <c r="C57" s="173"/>
      <c r="D57" s="170"/>
      <c r="E57" s="174"/>
      <c r="F57" s="175"/>
      <c r="G57" s="176"/>
      <c r="H57" s="176"/>
      <c r="I57" s="177"/>
      <c r="J57" s="178"/>
      <c r="K57" s="165"/>
      <c r="L57" s="170"/>
      <c r="M57" s="170"/>
      <c r="N57" s="170"/>
      <c r="O57" s="170"/>
      <c r="P57" s="169">
        <v>43554</v>
      </c>
      <c r="Q57" s="165" t="s">
        <v>77</v>
      </c>
      <c r="R57" s="170"/>
      <c r="S57" s="170"/>
      <c r="T57" s="170"/>
    </row>
    <row r="58" spans="1:20">
      <c r="A58" s="4">
        <v>54</v>
      </c>
      <c r="B58" s="20" t="s">
        <v>67</v>
      </c>
      <c r="C58" s="130" t="s">
        <v>208</v>
      </c>
      <c r="D58" s="81" t="s">
        <v>29</v>
      </c>
      <c r="E58" s="81">
        <v>18302040517</v>
      </c>
      <c r="F58" s="59"/>
      <c r="G58" s="81">
        <v>44</v>
      </c>
      <c r="H58" s="81">
        <v>31</v>
      </c>
      <c r="I58" s="81">
        <f>G58+H58</f>
        <v>75</v>
      </c>
      <c r="J58" s="81"/>
      <c r="K58" s="159" t="s">
        <v>137</v>
      </c>
      <c r="L58" s="55"/>
      <c r="M58" s="55"/>
      <c r="N58" s="55"/>
      <c r="O58" s="55"/>
      <c r="P58" s="128">
        <v>43525</v>
      </c>
      <c r="Q58" s="130" t="s">
        <v>76</v>
      </c>
      <c r="R58" s="55"/>
      <c r="S58" s="55"/>
      <c r="T58" s="55"/>
    </row>
    <row r="59" spans="1:20">
      <c r="A59" s="4">
        <v>55</v>
      </c>
      <c r="B59" s="20" t="s">
        <v>67</v>
      </c>
      <c r="C59" s="130" t="s">
        <v>471</v>
      </c>
      <c r="D59" s="81" t="s">
        <v>29</v>
      </c>
      <c r="E59" s="81">
        <v>18302040518</v>
      </c>
      <c r="F59" s="59"/>
      <c r="G59" s="81">
        <v>20</v>
      </c>
      <c r="H59" s="81">
        <v>34</v>
      </c>
      <c r="I59" s="81">
        <f>G59+H59</f>
        <v>54</v>
      </c>
      <c r="J59" s="81">
        <v>9531432900</v>
      </c>
      <c r="K59" s="159" t="s">
        <v>137</v>
      </c>
      <c r="L59" s="55"/>
      <c r="M59" s="55"/>
      <c r="N59" s="55"/>
      <c r="O59" s="55"/>
      <c r="P59" s="128">
        <v>43525</v>
      </c>
      <c r="Q59" s="130" t="s">
        <v>76</v>
      </c>
      <c r="R59" s="55"/>
      <c r="S59" s="55"/>
      <c r="T59" s="55"/>
    </row>
    <row r="60" spans="1:20">
      <c r="A60" s="4">
        <v>56</v>
      </c>
      <c r="B60" s="20"/>
      <c r="C60" s="130"/>
      <c r="D60" s="81"/>
      <c r="E60" s="81"/>
      <c r="F60" s="73"/>
      <c r="G60" s="81"/>
      <c r="H60" s="81"/>
      <c r="I60" s="81"/>
      <c r="J60" s="81"/>
      <c r="K60" s="159"/>
      <c r="L60" s="67"/>
      <c r="M60" s="67"/>
      <c r="N60" s="67"/>
      <c r="O60" s="67"/>
      <c r="P60" s="128">
        <v>43526</v>
      </c>
      <c r="Q60" s="130" t="s">
        <v>77</v>
      </c>
      <c r="R60" s="55"/>
      <c r="S60" s="55"/>
      <c r="T60" s="55"/>
    </row>
    <row r="61" spans="1:20">
      <c r="A61" s="4">
        <v>57</v>
      </c>
      <c r="B61" s="20"/>
      <c r="C61" s="130"/>
      <c r="D61" s="81"/>
      <c r="E61" s="81"/>
      <c r="F61" s="59"/>
      <c r="G61" s="81"/>
      <c r="H61" s="81"/>
      <c r="I61" s="81"/>
      <c r="J61" s="81"/>
      <c r="K61" s="159"/>
      <c r="L61" s="67"/>
      <c r="M61" s="67"/>
      <c r="N61" s="67"/>
      <c r="O61" s="67"/>
      <c r="P61" s="128">
        <v>43527</v>
      </c>
      <c r="Q61" s="130" t="s">
        <v>78</v>
      </c>
      <c r="R61" s="55"/>
      <c r="S61" s="55"/>
      <c r="T61" s="55"/>
    </row>
    <row r="62" spans="1:20">
      <c r="A62" s="4">
        <v>58</v>
      </c>
      <c r="B62" s="20"/>
      <c r="C62" s="130"/>
      <c r="D62" s="81"/>
      <c r="E62" s="81"/>
      <c r="F62" s="59"/>
      <c r="G62" s="81"/>
      <c r="H62" s="81"/>
      <c r="I62" s="81"/>
      <c r="J62" s="81"/>
      <c r="K62" s="159"/>
      <c r="L62" s="55"/>
      <c r="M62" s="55"/>
      <c r="N62" s="55"/>
      <c r="O62" s="55"/>
      <c r="P62" s="128">
        <v>43528</v>
      </c>
      <c r="Q62" s="130" t="s">
        <v>79</v>
      </c>
      <c r="R62" s="55"/>
      <c r="S62" s="55"/>
      <c r="T62" s="55"/>
    </row>
    <row r="63" spans="1:20">
      <c r="A63" s="4">
        <v>59</v>
      </c>
      <c r="B63" s="20" t="s">
        <v>67</v>
      </c>
      <c r="C63" s="130" t="s">
        <v>472</v>
      </c>
      <c r="D63" s="81" t="s">
        <v>29</v>
      </c>
      <c r="E63" s="81">
        <v>18302040519</v>
      </c>
      <c r="F63" s="59"/>
      <c r="G63" s="81">
        <v>32</v>
      </c>
      <c r="H63" s="81">
        <v>21</v>
      </c>
      <c r="I63" s="81">
        <f t="shared" ref="I63:I68" si="2">G63+H63</f>
        <v>53</v>
      </c>
      <c r="J63" s="81">
        <v>7002491679</v>
      </c>
      <c r="K63" s="159" t="s">
        <v>137</v>
      </c>
      <c r="L63" s="55"/>
      <c r="M63" s="55"/>
      <c r="N63" s="55"/>
      <c r="O63" s="55"/>
      <c r="P63" s="128">
        <v>43529</v>
      </c>
      <c r="Q63" s="130" t="s">
        <v>73</v>
      </c>
      <c r="R63" s="55"/>
      <c r="S63" s="55"/>
      <c r="T63" s="55"/>
    </row>
    <row r="64" spans="1:20">
      <c r="A64" s="4">
        <v>60</v>
      </c>
      <c r="B64" s="20" t="s">
        <v>67</v>
      </c>
      <c r="C64" s="130" t="s">
        <v>473</v>
      </c>
      <c r="D64" s="81" t="s">
        <v>29</v>
      </c>
      <c r="E64" s="81">
        <v>18302040524</v>
      </c>
      <c r="F64" s="59"/>
      <c r="G64" s="81">
        <v>36</v>
      </c>
      <c r="H64" s="81">
        <v>26</v>
      </c>
      <c r="I64" s="81">
        <f t="shared" si="2"/>
        <v>62</v>
      </c>
      <c r="J64" s="81">
        <v>7635930886</v>
      </c>
      <c r="K64" s="159" t="s">
        <v>137</v>
      </c>
      <c r="L64" s="55"/>
      <c r="M64" s="55"/>
      <c r="N64" s="55"/>
      <c r="O64" s="55"/>
      <c r="P64" s="128">
        <v>43529</v>
      </c>
      <c r="Q64" s="130" t="s">
        <v>73</v>
      </c>
      <c r="R64" s="55"/>
      <c r="S64" s="55"/>
      <c r="T64" s="55"/>
    </row>
    <row r="65" spans="1:20">
      <c r="A65" s="4">
        <v>61</v>
      </c>
      <c r="B65" s="20" t="s">
        <v>67</v>
      </c>
      <c r="C65" s="130" t="s">
        <v>477</v>
      </c>
      <c r="D65" s="81" t="s">
        <v>29</v>
      </c>
      <c r="E65" s="81">
        <v>18302040528</v>
      </c>
      <c r="F65" s="59"/>
      <c r="G65" s="81">
        <v>37</v>
      </c>
      <c r="H65" s="81">
        <v>39</v>
      </c>
      <c r="I65" s="81">
        <f t="shared" si="2"/>
        <v>76</v>
      </c>
      <c r="J65" s="81">
        <v>7035152982</v>
      </c>
      <c r="K65" s="159" t="s">
        <v>536</v>
      </c>
      <c r="L65" s="55"/>
      <c r="M65" s="55"/>
      <c r="N65" s="55"/>
      <c r="O65" s="55"/>
      <c r="P65" s="128">
        <v>43530</v>
      </c>
      <c r="Q65" s="130" t="s">
        <v>74</v>
      </c>
      <c r="R65" s="55"/>
      <c r="S65" s="55"/>
      <c r="T65" s="55"/>
    </row>
    <row r="66" spans="1:20">
      <c r="A66" s="4">
        <v>62</v>
      </c>
      <c r="B66" s="20" t="s">
        <v>67</v>
      </c>
      <c r="C66" s="130" t="s">
        <v>478</v>
      </c>
      <c r="D66" s="81" t="s">
        <v>29</v>
      </c>
      <c r="E66" s="81">
        <v>18302040529</v>
      </c>
      <c r="F66" s="59"/>
      <c r="G66" s="81">
        <v>47</v>
      </c>
      <c r="H66" s="81">
        <v>63</v>
      </c>
      <c r="I66" s="81">
        <f t="shared" si="2"/>
        <v>110</v>
      </c>
      <c r="J66" s="81">
        <v>8011146847</v>
      </c>
      <c r="K66" s="159" t="s">
        <v>536</v>
      </c>
      <c r="L66" s="55"/>
      <c r="M66" s="55"/>
      <c r="N66" s="55"/>
      <c r="O66" s="55"/>
      <c r="P66" s="128">
        <v>43530</v>
      </c>
      <c r="Q66" s="130" t="s">
        <v>74</v>
      </c>
      <c r="R66" s="55"/>
      <c r="S66" s="55"/>
      <c r="T66" s="55"/>
    </row>
    <row r="67" spans="1:20">
      <c r="A67" s="4">
        <v>63</v>
      </c>
      <c r="B67" s="20" t="s">
        <v>67</v>
      </c>
      <c r="C67" s="130" t="s">
        <v>479</v>
      </c>
      <c r="D67" s="81" t="s">
        <v>29</v>
      </c>
      <c r="E67" s="81">
        <v>18302040530</v>
      </c>
      <c r="F67" s="59"/>
      <c r="G67" s="81">
        <v>56</v>
      </c>
      <c r="H67" s="81">
        <v>45</v>
      </c>
      <c r="I67" s="81">
        <f t="shared" si="2"/>
        <v>101</v>
      </c>
      <c r="J67" s="81">
        <v>8403826148</v>
      </c>
      <c r="K67" s="159" t="s">
        <v>536</v>
      </c>
      <c r="L67" s="55"/>
      <c r="M67" s="55"/>
      <c r="N67" s="55"/>
      <c r="O67" s="55"/>
      <c r="P67" s="128">
        <v>43531</v>
      </c>
      <c r="Q67" s="130" t="s">
        <v>75</v>
      </c>
      <c r="R67" s="55"/>
      <c r="S67" s="55"/>
      <c r="T67" s="55"/>
    </row>
    <row r="68" spans="1:20">
      <c r="A68" s="4">
        <v>64</v>
      </c>
      <c r="B68" s="20" t="s">
        <v>67</v>
      </c>
      <c r="C68" s="130" t="s">
        <v>125</v>
      </c>
      <c r="D68" s="131" t="s">
        <v>29</v>
      </c>
      <c r="E68" s="131">
        <v>18287051016</v>
      </c>
      <c r="F68" s="59"/>
      <c r="G68" s="81">
        <v>30</v>
      </c>
      <c r="H68" s="81">
        <v>29</v>
      </c>
      <c r="I68" s="81">
        <f t="shared" si="2"/>
        <v>59</v>
      </c>
      <c r="J68" s="81">
        <v>8474833192</v>
      </c>
      <c r="K68" s="159" t="s">
        <v>608</v>
      </c>
      <c r="L68" s="55"/>
      <c r="M68" s="55"/>
      <c r="N68" s="55"/>
      <c r="O68" s="55"/>
      <c r="P68" s="128">
        <v>43532</v>
      </c>
      <c r="Q68" s="130" t="s">
        <v>76</v>
      </c>
      <c r="R68" s="55"/>
      <c r="S68" s="55"/>
      <c r="T68" s="55"/>
    </row>
    <row r="69" spans="1:20">
      <c r="A69" s="4">
        <v>65</v>
      </c>
      <c r="B69" s="20" t="s">
        <v>67</v>
      </c>
      <c r="C69" s="135" t="s">
        <v>126</v>
      </c>
      <c r="D69" s="131" t="s">
        <v>27</v>
      </c>
      <c r="E69" s="131" t="s">
        <v>128</v>
      </c>
      <c r="F69" s="59"/>
      <c r="G69" s="81">
        <v>33</v>
      </c>
      <c r="H69" s="81">
        <v>34</v>
      </c>
      <c r="I69" s="81">
        <v>67</v>
      </c>
      <c r="J69" s="81"/>
      <c r="K69" s="159" t="s">
        <v>608</v>
      </c>
      <c r="L69" s="55"/>
      <c r="M69" s="55"/>
      <c r="N69" s="55"/>
      <c r="O69" s="55"/>
      <c r="P69" s="128">
        <v>43532</v>
      </c>
      <c r="Q69" s="130" t="s">
        <v>76</v>
      </c>
      <c r="R69" s="55"/>
      <c r="S69" s="55"/>
      <c r="T69" s="55"/>
    </row>
    <row r="70" spans="1:20">
      <c r="A70" s="4">
        <v>66</v>
      </c>
      <c r="B70" s="20"/>
      <c r="C70" s="135"/>
      <c r="D70" s="131"/>
      <c r="E70" s="131"/>
      <c r="F70" s="59"/>
      <c r="G70" s="81"/>
      <c r="H70" s="81"/>
      <c r="I70" s="81"/>
      <c r="J70" s="81"/>
      <c r="K70" s="159"/>
      <c r="L70" s="55"/>
      <c r="M70" s="55"/>
      <c r="N70" s="55"/>
      <c r="O70" s="55"/>
      <c r="P70" s="128">
        <v>43533</v>
      </c>
      <c r="Q70" s="130" t="s">
        <v>77</v>
      </c>
      <c r="R70" s="55"/>
      <c r="S70" s="55"/>
      <c r="T70" s="55"/>
    </row>
    <row r="71" spans="1:20">
      <c r="A71" s="4">
        <v>67</v>
      </c>
      <c r="B71" s="20"/>
      <c r="C71" s="135"/>
      <c r="D71" s="131"/>
      <c r="E71" s="131"/>
      <c r="F71" s="59"/>
      <c r="G71" s="81"/>
      <c r="H71" s="81"/>
      <c r="I71" s="81"/>
      <c r="J71" s="81"/>
      <c r="K71" s="159"/>
      <c r="L71" s="55"/>
      <c r="M71" s="55"/>
      <c r="N71" s="55"/>
      <c r="O71" s="55"/>
      <c r="P71" s="128">
        <v>43534</v>
      </c>
      <c r="Q71" s="130" t="s">
        <v>78</v>
      </c>
      <c r="R71" s="55"/>
      <c r="S71" s="55"/>
      <c r="T71" s="55"/>
    </row>
    <row r="72" spans="1:20">
      <c r="A72" s="4">
        <v>68</v>
      </c>
      <c r="B72" s="20" t="s">
        <v>67</v>
      </c>
      <c r="C72" s="135" t="s">
        <v>581</v>
      </c>
      <c r="D72" s="131" t="s">
        <v>29</v>
      </c>
      <c r="E72" s="131">
        <v>18287051201</v>
      </c>
      <c r="F72" s="59"/>
      <c r="G72" s="81">
        <v>26</v>
      </c>
      <c r="H72" s="81">
        <v>37</v>
      </c>
      <c r="I72" s="81">
        <f>G72+H72</f>
        <v>63</v>
      </c>
      <c r="J72" s="81">
        <v>8876404155</v>
      </c>
      <c r="K72" s="187" t="s">
        <v>609</v>
      </c>
      <c r="L72" s="55"/>
      <c r="M72" s="55"/>
      <c r="N72" s="55"/>
      <c r="O72" s="55"/>
      <c r="P72" s="128">
        <v>43535</v>
      </c>
      <c r="Q72" s="130" t="s">
        <v>79</v>
      </c>
      <c r="R72" s="55"/>
      <c r="S72" s="55"/>
      <c r="T72" s="55"/>
    </row>
    <row r="73" spans="1:20">
      <c r="A73" s="4">
        <v>69</v>
      </c>
      <c r="B73" s="20" t="s">
        <v>67</v>
      </c>
      <c r="C73" s="135" t="s">
        <v>582</v>
      </c>
      <c r="D73" s="131" t="s">
        <v>27</v>
      </c>
      <c r="E73" s="131" t="s">
        <v>583</v>
      </c>
      <c r="F73" s="59"/>
      <c r="G73" s="81">
        <v>12</v>
      </c>
      <c r="H73" s="81">
        <v>12</v>
      </c>
      <c r="I73" s="81">
        <v>24</v>
      </c>
      <c r="J73" s="81"/>
      <c r="K73" s="187" t="s">
        <v>610</v>
      </c>
      <c r="L73" s="55"/>
      <c r="M73" s="55"/>
      <c r="N73" s="55"/>
      <c r="O73" s="55"/>
      <c r="P73" s="128">
        <v>43535</v>
      </c>
      <c r="Q73" s="130" t="s">
        <v>79</v>
      </c>
      <c r="R73" s="55"/>
      <c r="S73" s="55"/>
      <c r="T73" s="55"/>
    </row>
    <row r="74" spans="1:20">
      <c r="A74" s="4">
        <v>70</v>
      </c>
      <c r="B74" s="20" t="s">
        <v>67</v>
      </c>
      <c r="C74" s="135" t="s">
        <v>584</v>
      </c>
      <c r="D74" s="131" t="s">
        <v>27</v>
      </c>
      <c r="E74" s="131" t="s">
        <v>585</v>
      </c>
      <c r="F74" s="73"/>
      <c r="G74" s="81">
        <v>24</v>
      </c>
      <c r="H74" s="81">
        <v>21</v>
      </c>
      <c r="I74" s="81">
        <v>45</v>
      </c>
      <c r="J74" s="81"/>
      <c r="K74" s="187" t="s">
        <v>611</v>
      </c>
      <c r="L74" s="67"/>
      <c r="M74" s="67"/>
      <c r="N74" s="67"/>
      <c r="O74" s="67"/>
      <c r="P74" s="128">
        <v>43535</v>
      </c>
      <c r="Q74" s="130" t="s">
        <v>79</v>
      </c>
      <c r="R74" s="55"/>
      <c r="S74" s="55"/>
      <c r="T74" s="55"/>
    </row>
    <row r="75" spans="1:20">
      <c r="A75" s="4">
        <v>71</v>
      </c>
      <c r="B75" s="20" t="s">
        <v>67</v>
      </c>
      <c r="C75" s="135" t="s">
        <v>586</v>
      </c>
      <c r="D75" s="131" t="s">
        <v>27</v>
      </c>
      <c r="E75" s="131" t="s">
        <v>587</v>
      </c>
      <c r="F75" s="59"/>
      <c r="G75" s="81">
        <v>8</v>
      </c>
      <c r="H75" s="81">
        <v>9</v>
      </c>
      <c r="I75" s="81">
        <v>17</v>
      </c>
      <c r="J75" s="81"/>
      <c r="K75" s="187" t="s">
        <v>611</v>
      </c>
      <c r="L75" s="55"/>
      <c r="M75" s="55"/>
      <c r="N75" s="55"/>
      <c r="O75" s="55"/>
      <c r="P75" s="128">
        <v>43536</v>
      </c>
      <c r="Q75" s="130" t="s">
        <v>73</v>
      </c>
      <c r="R75" s="55"/>
      <c r="S75" s="55"/>
      <c r="T75" s="55"/>
    </row>
    <row r="76" spans="1:20">
      <c r="A76" s="4">
        <v>72</v>
      </c>
      <c r="B76" s="20" t="s">
        <v>67</v>
      </c>
      <c r="C76" s="135" t="s">
        <v>121</v>
      </c>
      <c r="D76" s="131" t="s">
        <v>27</v>
      </c>
      <c r="E76" s="131" t="s">
        <v>123</v>
      </c>
      <c r="F76" s="59"/>
      <c r="G76" s="81">
        <v>24</v>
      </c>
      <c r="H76" s="81">
        <v>20</v>
      </c>
      <c r="I76" s="81">
        <v>44</v>
      </c>
      <c r="J76" s="81"/>
      <c r="K76" s="187" t="s">
        <v>611</v>
      </c>
      <c r="L76" s="55"/>
      <c r="M76" s="55"/>
      <c r="N76" s="55"/>
      <c r="O76" s="55"/>
      <c r="P76" s="128">
        <v>43536</v>
      </c>
      <c r="Q76" s="130" t="s">
        <v>73</v>
      </c>
      <c r="R76" s="55"/>
      <c r="S76" s="55"/>
      <c r="T76" s="55"/>
    </row>
    <row r="77" spans="1:20">
      <c r="A77" s="4">
        <v>73</v>
      </c>
      <c r="B77" s="20" t="s">
        <v>67</v>
      </c>
      <c r="C77" s="135" t="s">
        <v>127</v>
      </c>
      <c r="D77" s="131" t="s">
        <v>27</v>
      </c>
      <c r="E77" s="131" t="s">
        <v>129</v>
      </c>
      <c r="F77" s="59"/>
      <c r="G77" s="81">
        <v>58</v>
      </c>
      <c r="H77" s="81">
        <v>55</v>
      </c>
      <c r="I77" s="81">
        <v>113</v>
      </c>
      <c r="J77" s="81"/>
      <c r="K77" s="187" t="s">
        <v>611</v>
      </c>
      <c r="L77" s="55"/>
      <c r="M77" s="55"/>
      <c r="N77" s="55"/>
      <c r="O77" s="55"/>
      <c r="P77" s="128">
        <v>43537</v>
      </c>
      <c r="Q77" s="130" t="s">
        <v>74</v>
      </c>
      <c r="R77" s="55"/>
      <c r="S77" s="55"/>
      <c r="T77" s="55"/>
    </row>
    <row r="78" spans="1:20">
      <c r="A78" s="4">
        <v>74</v>
      </c>
      <c r="B78" s="20" t="s">
        <v>67</v>
      </c>
      <c r="C78" s="135" t="s">
        <v>206</v>
      </c>
      <c r="D78" s="131" t="s">
        <v>29</v>
      </c>
      <c r="E78" s="131">
        <v>18287051209</v>
      </c>
      <c r="F78" s="59"/>
      <c r="G78" s="81">
        <v>38</v>
      </c>
      <c r="H78" s="81">
        <v>26</v>
      </c>
      <c r="I78" s="81">
        <f>H78+G78</f>
        <v>64</v>
      </c>
      <c r="J78" s="81"/>
      <c r="K78" s="159" t="s">
        <v>612</v>
      </c>
      <c r="L78" s="55"/>
      <c r="M78" s="55"/>
      <c r="N78" s="55"/>
      <c r="O78" s="55"/>
      <c r="P78" s="128">
        <v>43538</v>
      </c>
      <c r="Q78" s="130" t="s">
        <v>75</v>
      </c>
      <c r="R78" s="55"/>
      <c r="S78" s="55"/>
      <c r="T78" s="55"/>
    </row>
    <row r="79" spans="1:20">
      <c r="A79" s="4">
        <v>75</v>
      </c>
      <c r="B79" s="20" t="s">
        <v>67</v>
      </c>
      <c r="C79" s="135" t="s">
        <v>156</v>
      </c>
      <c r="D79" s="131" t="s">
        <v>27</v>
      </c>
      <c r="E79" s="131" t="s">
        <v>588</v>
      </c>
      <c r="F79" s="59"/>
      <c r="G79" s="81">
        <v>26</v>
      </c>
      <c r="H79" s="81">
        <v>28</v>
      </c>
      <c r="I79" s="81">
        <v>54</v>
      </c>
      <c r="J79" s="81"/>
      <c r="K79" s="187" t="s">
        <v>610</v>
      </c>
      <c r="L79" s="55"/>
      <c r="M79" s="55"/>
      <c r="N79" s="55"/>
      <c r="O79" s="55"/>
      <c r="P79" s="128">
        <v>43538</v>
      </c>
      <c r="Q79" s="130" t="s">
        <v>75</v>
      </c>
      <c r="R79" s="55"/>
      <c r="S79" s="55"/>
      <c r="T79" s="55"/>
    </row>
    <row r="80" spans="1:20">
      <c r="A80" s="4">
        <v>76</v>
      </c>
      <c r="B80" s="20" t="s">
        <v>67</v>
      </c>
      <c r="C80" s="135" t="s">
        <v>589</v>
      </c>
      <c r="D80" s="131" t="s">
        <v>27</v>
      </c>
      <c r="E80" s="131" t="s">
        <v>590</v>
      </c>
      <c r="F80" s="59"/>
      <c r="G80" s="81">
        <v>26</v>
      </c>
      <c r="H80" s="81">
        <v>24</v>
      </c>
      <c r="I80" s="81">
        <v>50</v>
      </c>
      <c r="J80" s="81"/>
      <c r="K80" s="187" t="s">
        <v>611</v>
      </c>
      <c r="L80" s="55"/>
      <c r="M80" s="55"/>
      <c r="N80" s="55"/>
      <c r="O80" s="55"/>
      <c r="P80" s="128">
        <v>43538</v>
      </c>
      <c r="Q80" s="130" t="s">
        <v>75</v>
      </c>
      <c r="R80" s="55"/>
      <c r="S80" s="55"/>
      <c r="T80" s="55"/>
    </row>
    <row r="81" spans="1:20">
      <c r="A81" s="4">
        <v>77</v>
      </c>
      <c r="B81" s="20" t="s">
        <v>67</v>
      </c>
      <c r="C81" s="135" t="s">
        <v>143</v>
      </c>
      <c r="D81" s="131" t="s">
        <v>29</v>
      </c>
      <c r="E81" s="131">
        <v>18287051216</v>
      </c>
      <c r="F81" s="59"/>
      <c r="G81" s="81">
        <v>27</v>
      </c>
      <c r="H81" s="81">
        <v>38</v>
      </c>
      <c r="I81" s="81">
        <f>H81+G81</f>
        <v>65</v>
      </c>
      <c r="J81" s="81">
        <v>8876988135</v>
      </c>
      <c r="K81" s="159" t="s">
        <v>613</v>
      </c>
      <c r="L81" s="55"/>
      <c r="M81" s="55"/>
      <c r="N81" s="55"/>
      <c r="O81" s="55"/>
      <c r="P81" s="128">
        <v>43539</v>
      </c>
      <c r="Q81" s="130" t="s">
        <v>76</v>
      </c>
      <c r="R81" s="55"/>
      <c r="S81" s="55"/>
      <c r="T81" s="55"/>
    </row>
    <row r="82" spans="1:20">
      <c r="A82" s="4">
        <v>78</v>
      </c>
      <c r="B82" s="20" t="s">
        <v>67</v>
      </c>
      <c r="C82" s="135" t="s">
        <v>201</v>
      </c>
      <c r="D82" s="131" t="s">
        <v>29</v>
      </c>
      <c r="E82" s="131">
        <v>18287051217</v>
      </c>
      <c r="F82" s="59"/>
      <c r="G82" s="81">
        <v>11</v>
      </c>
      <c r="H82" s="81">
        <v>19</v>
      </c>
      <c r="I82" s="81">
        <f>H82+G82</f>
        <v>30</v>
      </c>
      <c r="J82" s="81">
        <v>8486882991</v>
      </c>
      <c r="K82" s="159" t="s">
        <v>613</v>
      </c>
      <c r="L82" s="55"/>
      <c r="M82" s="55"/>
      <c r="N82" s="55"/>
      <c r="O82" s="55"/>
      <c r="P82" s="128">
        <v>43539</v>
      </c>
      <c r="Q82" s="130" t="s">
        <v>76</v>
      </c>
      <c r="R82" s="55"/>
      <c r="S82" s="55"/>
      <c r="T82" s="55"/>
    </row>
    <row r="83" spans="1:20">
      <c r="A83" s="4">
        <v>79</v>
      </c>
      <c r="B83" s="20" t="s">
        <v>67</v>
      </c>
      <c r="C83" s="135" t="s">
        <v>591</v>
      </c>
      <c r="D83" s="131" t="s">
        <v>29</v>
      </c>
      <c r="E83" s="131">
        <v>18287051218</v>
      </c>
      <c r="F83" s="59"/>
      <c r="G83" s="81">
        <v>27</v>
      </c>
      <c r="H83" s="81">
        <v>22</v>
      </c>
      <c r="I83" s="81">
        <f>H83+G83</f>
        <v>49</v>
      </c>
      <c r="J83" s="81">
        <v>7086266630</v>
      </c>
      <c r="K83" s="159" t="s">
        <v>613</v>
      </c>
      <c r="L83" s="55"/>
      <c r="M83" s="55"/>
      <c r="N83" s="55"/>
      <c r="O83" s="55"/>
      <c r="P83" s="128">
        <v>43539</v>
      </c>
      <c r="Q83" s="130" t="s">
        <v>76</v>
      </c>
      <c r="R83" s="55"/>
      <c r="S83" s="55"/>
      <c r="T83" s="55"/>
    </row>
    <row r="84" spans="1:20">
      <c r="A84" s="4">
        <v>80</v>
      </c>
      <c r="B84" s="20" t="s">
        <v>67</v>
      </c>
      <c r="C84" s="135" t="s">
        <v>592</v>
      </c>
      <c r="D84" s="131" t="s">
        <v>29</v>
      </c>
      <c r="E84" s="131">
        <v>18287051219</v>
      </c>
      <c r="F84" s="59"/>
      <c r="G84" s="81">
        <v>22</v>
      </c>
      <c r="H84" s="81">
        <v>21</v>
      </c>
      <c r="I84" s="81">
        <f>H84+G84</f>
        <v>43</v>
      </c>
      <c r="J84" s="81">
        <v>8876405232</v>
      </c>
      <c r="K84" s="159" t="s">
        <v>613</v>
      </c>
      <c r="L84" s="55"/>
      <c r="M84" s="55"/>
      <c r="N84" s="55"/>
      <c r="O84" s="55"/>
      <c r="P84" s="128">
        <v>43539</v>
      </c>
      <c r="Q84" s="130" t="s">
        <v>76</v>
      </c>
      <c r="R84" s="55"/>
      <c r="S84" s="55"/>
      <c r="T84" s="55"/>
    </row>
    <row r="85" spans="1:20">
      <c r="A85" s="4">
        <v>81</v>
      </c>
      <c r="B85" s="20"/>
      <c r="C85" s="135"/>
      <c r="D85" s="131"/>
      <c r="E85" s="131"/>
      <c r="F85" s="59"/>
      <c r="G85" s="81"/>
      <c r="H85" s="81"/>
      <c r="I85" s="81"/>
      <c r="J85" s="81"/>
      <c r="K85" s="187"/>
      <c r="L85" s="55"/>
      <c r="M85" s="55"/>
      <c r="N85" s="55"/>
      <c r="O85" s="55"/>
      <c r="P85" s="128">
        <v>43540</v>
      </c>
      <c r="Q85" s="130" t="s">
        <v>77</v>
      </c>
      <c r="R85" s="55"/>
      <c r="S85" s="55"/>
      <c r="T85" s="55"/>
    </row>
    <row r="86" spans="1:20">
      <c r="A86" s="4">
        <v>82</v>
      </c>
      <c r="B86" s="20"/>
      <c r="C86" s="135"/>
      <c r="D86" s="131"/>
      <c r="E86" s="131"/>
      <c r="F86" s="59"/>
      <c r="G86" s="81"/>
      <c r="H86" s="81"/>
      <c r="I86" s="81"/>
      <c r="J86" s="81"/>
      <c r="K86" s="187"/>
      <c r="L86" s="55"/>
      <c r="M86" s="55"/>
      <c r="N86" s="55"/>
      <c r="O86" s="55"/>
      <c r="P86" s="128">
        <v>43541</v>
      </c>
      <c r="Q86" s="130" t="s">
        <v>78</v>
      </c>
      <c r="R86" s="55"/>
      <c r="S86" s="55"/>
      <c r="T86" s="55"/>
    </row>
    <row r="87" spans="1:20">
      <c r="A87" s="4">
        <v>83</v>
      </c>
      <c r="B87" s="20" t="s">
        <v>67</v>
      </c>
      <c r="C87" s="135" t="s">
        <v>593</v>
      </c>
      <c r="D87" s="131" t="s">
        <v>27</v>
      </c>
      <c r="E87" s="131" t="s">
        <v>594</v>
      </c>
      <c r="F87" s="59"/>
      <c r="G87" s="81">
        <v>9</v>
      </c>
      <c r="H87" s="81">
        <v>7</v>
      </c>
      <c r="I87" s="81">
        <v>16</v>
      </c>
      <c r="J87" s="81"/>
      <c r="K87" s="187" t="s">
        <v>610</v>
      </c>
      <c r="L87" s="55"/>
      <c r="M87" s="55"/>
      <c r="N87" s="55"/>
      <c r="O87" s="55"/>
      <c r="P87" s="128">
        <v>43542</v>
      </c>
      <c r="Q87" s="130" t="s">
        <v>79</v>
      </c>
      <c r="R87" s="55"/>
      <c r="S87" s="55"/>
      <c r="T87" s="55"/>
    </row>
    <row r="88" spans="1:20">
      <c r="A88" s="4">
        <v>84</v>
      </c>
      <c r="B88" s="20" t="s">
        <v>67</v>
      </c>
      <c r="C88" s="135" t="s">
        <v>595</v>
      </c>
      <c r="D88" s="131" t="s">
        <v>27</v>
      </c>
      <c r="E88" s="131" t="s">
        <v>596</v>
      </c>
      <c r="F88" s="59"/>
      <c r="G88" s="81">
        <v>10</v>
      </c>
      <c r="H88" s="81">
        <v>10</v>
      </c>
      <c r="I88" s="81">
        <v>20</v>
      </c>
      <c r="J88" s="81"/>
      <c r="K88" s="187" t="s">
        <v>610</v>
      </c>
      <c r="L88" s="55"/>
      <c r="M88" s="55"/>
      <c r="N88" s="55"/>
      <c r="O88" s="55"/>
      <c r="P88" s="128">
        <v>43542</v>
      </c>
      <c r="Q88" s="130" t="s">
        <v>79</v>
      </c>
      <c r="R88" s="55"/>
      <c r="S88" s="55"/>
      <c r="T88" s="55"/>
    </row>
    <row r="89" spans="1:20">
      <c r="A89" s="4">
        <v>85</v>
      </c>
      <c r="B89" s="20" t="s">
        <v>67</v>
      </c>
      <c r="C89" s="135" t="s">
        <v>597</v>
      </c>
      <c r="D89" s="131" t="s">
        <v>29</v>
      </c>
      <c r="E89" s="131">
        <v>18287051204</v>
      </c>
      <c r="F89" s="59"/>
      <c r="G89" s="81">
        <v>21</v>
      </c>
      <c r="H89" s="81">
        <v>24</v>
      </c>
      <c r="I89" s="81">
        <v>45</v>
      </c>
      <c r="J89" s="81">
        <v>7896659660</v>
      </c>
      <c r="K89" s="187" t="s">
        <v>614</v>
      </c>
      <c r="L89" s="55"/>
      <c r="M89" s="55"/>
      <c r="N89" s="55"/>
      <c r="O89" s="55"/>
      <c r="P89" s="128">
        <v>43543</v>
      </c>
      <c r="Q89" s="130" t="s">
        <v>73</v>
      </c>
      <c r="R89" s="55"/>
      <c r="S89" s="55"/>
      <c r="T89" s="55"/>
    </row>
    <row r="90" spans="1:20">
      <c r="A90" s="4">
        <v>86</v>
      </c>
      <c r="B90" s="20" t="s">
        <v>67</v>
      </c>
      <c r="C90" s="135" t="s">
        <v>598</v>
      </c>
      <c r="D90" s="131" t="s">
        <v>27</v>
      </c>
      <c r="E90" s="131" t="s">
        <v>599</v>
      </c>
      <c r="F90" s="50"/>
      <c r="G90" s="81">
        <v>8</v>
      </c>
      <c r="H90" s="81">
        <v>10</v>
      </c>
      <c r="I90" s="81">
        <v>18</v>
      </c>
      <c r="J90" s="81"/>
      <c r="K90" s="187" t="s">
        <v>610</v>
      </c>
      <c r="L90" s="18"/>
      <c r="M90" s="18"/>
      <c r="N90" s="18"/>
      <c r="O90" s="18"/>
      <c r="P90" s="128">
        <v>43543</v>
      </c>
      <c r="Q90" s="130" t="s">
        <v>73</v>
      </c>
      <c r="R90" s="55"/>
      <c r="S90" s="55"/>
      <c r="T90" s="55"/>
    </row>
    <row r="91" spans="1:20">
      <c r="A91" s="4">
        <v>87</v>
      </c>
      <c r="B91" s="20" t="s">
        <v>67</v>
      </c>
      <c r="C91" s="135" t="s">
        <v>600</v>
      </c>
      <c r="D91" s="131" t="s">
        <v>27</v>
      </c>
      <c r="E91" s="131">
        <v>18030412502</v>
      </c>
      <c r="F91" s="50"/>
      <c r="G91" s="81">
        <v>70</v>
      </c>
      <c r="H91" s="81">
        <v>56</v>
      </c>
      <c r="I91" s="81">
        <v>135</v>
      </c>
      <c r="J91" s="81"/>
      <c r="K91" s="187" t="s">
        <v>611</v>
      </c>
      <c r="L91" s="18"/>
      <c r="M91" s="18"/>
      <c r="N91" s="18"/>
      <c r="O91" s="18"/>
      <c r="P91" s="128">
        <v>43544</v>
      </c>
      <c r="Q91" s="130" t="s">
        <v>74</v>
      </c>
      <c r="R91" s="55"/>
      <c r="S91" s="55"/>
      <c r="T91" s="55"/>
    </row>
    <row r="92" spans="1:20">
      <c r="A92" s="4">
        <v>88</v>
      </c>
      <c r="B92" s="20" t="s">
        <v>67</v>
      </c>
      <c r="C92" s="135"/>
      <c r="D92" s="131"/>
      <c r="E92" s="131"/>
      <c r="F92" s="50"/>
      <c r="G92" s="81">
        <f t="shared" ref="G92" si="3">I92*47%</f>
        <v>0</v>
      </c>
      <c r="H92" s="81"/>
      <c r="I92" s="81"/>
      <c r="J92" s="81"/>
      <c r="K92" s="187"/>
      <c r="L92" s="18"/>
      <c r="M92" s="18"/>
      <c r="N92" s="18"/>
      <c r="O92" s="18"/>
      <c r="P92" s="128">
        <v>43545</v>
      </c>
      <c r="Q92" s="130" t="s">
        <v>75</v>
      </c>
      <c r="R92" s="55"/>
      <c r="S92" s="55"/>
      <c r="T92" s="55"/>
    </row>
    <row r="93" spans="1:20">
      <c r="A93" s="4">
        <v>89</v>
      </c>
      <c r="B93" s="20" t="s">
        <v>67</v>
      </c>
      <c r="C93" s="135" t="s">
        <v>167</v>
      </c>
      <c r="D93" s="131" t="s">
        <v>29</v>
      </c>
      <c r="E93" s="131">
        <v>18287051202</v>
      </c>
      <c r="F93" s="50"/>
      <c r="G93" s="81">
        <v>32</v>
      </c>
      <c r="H93" s="81">
        <v>31</v>
      </c>
      <c r="I93" s="81">
        <v>63</v>
      </c>
      <c r="J93" s="81">
        <v>6900467555</v>
      </c>
      <c r="K93" s="187" t="s">
        <v>614</v>
      </c>
      <c r="L93" s="18"/>
      <c r="M93" s="18"/>
      <c r="N93" s="18"/>
      <c r="O93" s="18"/>
      <c r="P93" s="128">
        <v>43546</v>
      </c>
      <c r="Q93" s="130" t="s">
        <v>76</v>
      </c>
      <c r="R93" s="18"/>
      <c r="S93" s="18"/>
      <c r="T93" s="18"/>
    </row>
    <row r="94" spans="1:20">
      <c r="A94" s="4">
        <v>90</v>
      </c>
      <c r="B94" s="20" t="s">
        <v>67</v>
      </c>
      <c r="C94" s="135" t="s">
        <v>601</v>
      </c>
      <c r="D94" s="131" t="s">
        <v>29</v>
      </c>
      <c r="E94" s="131">
        <v>18287051203</v>
      </c>
      <c r="F94" s="50"/>
      <c r="G94" s="81">
        <v>20</v>
      </c>
      <c r="H94" s="81">
        <v>28</v>
      </c>
      <c r="I94" s="81">
        <f t="shared" ref="I94:I107" si="4">H94+G94</f>
        <v>48</v>
      </c>
      <c r="J94" s="81">
        <v>7576943619</v>
      </c>
      <c r="K94" s="187" t="s">
        <v>614</v>
      </c>
      <c r="L94" s="18"/>
      <c r="M94" s="18"/>
      <c r="N94" s="18"/>
      <c r="O94" s="18"/>
      <c r="P94" s="128">
        <v>43546</v>
      </c>
      <c r="Q94" s="130" t="s">
        <v>76</v>
      </c>
      <c r="R94" s="18"/>
      <c r="S94" s="18"/>
      <c r="T94" s="18"/>
    </row>
    <row r="95" spans="1:20">
      <c r="A95" s="4">
        <v>91</v>
      </c>
      <c r="B95" s="20"/>
      <c r="C95" s="135"/>
      <c r="D95" s="131"/>
      <c r="E95" s="131"/>
      <c r="F95" s="50"/>
      <c r="G95" s="81"/>
      <c r="H95" s="81"/>
      <c r="I95" s="81"/>
      <c r="J95" s="81"/>
      <c r="K95" s="187"/>
      <c r="L95" s="18"/>
      <c r="M95" s="18"/>
      <c r="N95" s="18"/>
      <c r="O95" s="18"/>
      <c r="P95" s="128">
        <v>43547</v>
      </c>
      <c r="Q95" s="130" t="s">
        <v>77</v>
      </c>
      <c r="R95" s="18"/>
      <c r="S95" s="18"/>
      <c r="T95" s="18"/>
    </row>
    <row r="96" spans="1:20">
      <c r="A96" s="4">
        <v>92</v>
      </c>
      <c r="B96" s="20"/>
      <c r="C96" s="135"/>
      <c r="D96" s="131"/>
      <c r="E96" s="131"/>
      <c r="F96" s="50"/>
      <c r="G96" s="81"/>
      <c r="H96" s="81"/>
      <c r="I96" s="81"/>
      <c r="J96" s="81"/>
      <c r="K96" s="187"/>
      <c r="L96" s="18"/>
      <c r="M96" s="18"/>
      <c r="N96" s="18"/>
      <c r="O96" s="18"/>
      <c r="P96" s="128">
        <v>43548</v>
      </c>
      <c r="Q96" s="130" t="s">
        <v>78</v>
      </c>
      <c r="R96" s="18"/>
      <c r="S96" s="18"/>
      <c r="T96" s="18"/>
    </row>
    <row r="97" spans="1:20">
      <c r="A97" s="4">
        <v>93</v>
      </c>
      <c r="B97" s="20" t="s">
        <v>67</v>
      </c>
      <c r="C97" s="135" t="s">
        <v>602</v>
      </c>
      <c r="D97" s="131" t="s">
        <v>29</v>
      </c>
      <c r="E97" s="131">
        <v>18287051205</v>
      </c>
      <c r="F97" s="50"/>
      <c r="G97" s="81">
        <v>26</v>
      </c>
      <c r="H97" s="81">
        <v>23</v>
      </c>
      <c r="I97" s="81">
        <f t="shared" si="4"/>
        <v>49</v>
      </c>
      <c r="J97" s="81"/>
      <c r="K97" s="159"/>
      <c r="L97" s="18"/>
      <c r="M97" s="18"/>
      <c r="N97" s="18"/>
      <c r="O97" s="18"/>
      <c r="P97" s="128">
        <v>43549</v>
      </c>
      <c r="Q97" s="130" t="s">
        <v>79</v>
      </c>
      <c r="R97" s="18"/>
      <c r="S97" s="18"/>
      <c r="T97" s="18"/>
    </row>
    <row r="98" spans="1:20">
      <c r="A98" s="4">
        <v>94</v>
      </c>
      <c r="B98" s="20" t="s">
        <v>67</v>
      </c>
      <c r="C98" s="135" t="s">
        <v>603</v>
      </c>
      <c r="D98" s="131" t="s">
        <v>29</v>
      </c>
      <c r="E98" s="131">
        <v>18287051206</v>
      </c>
      <c r="F98" s="50"/>
      <c r="G98" s="81">
        <v>27</v>
      </c>
      <c r="H98" s="81">
        <v>33</v>
      </c>
      <c r="I98" s="81">
        <f t="shared" si="4"/>
        <v>60</v>
      </c>
      <c r="J98" s="81">
        <v>8474011448</v>
      </c>
      <c r="K98" s="159"/>
      <c r="L98" s="18"/>
      <c r="M98" s="18"/>
      <c r="N98" s="18"/>
      <c r="O98" s="18"/>
      <c r="P98" s="128">
        <v>43549</v>
      </c>
      <c r="Q98" s="130" t="s">
        <v>79</v>
      </c>
      <c r="R98" s="18"/>
      <c r="S98" s="18"/>
      <c r="T98" s="18"/>
    </row>
    <row r="99" spans="1:20">
      <c r="A99" s="4">
        <v>95</v>
      </c>
      <c r="B99" s="20" t="s">
        <v>67</v>
      </c>
      <c r="C99" s="135" t="s">
        <v>604</v>
      </c>
      <c r="D99" s="131" t="s">
        <v>29</v>
      </c>
      <c r="E99" s="131">
        <v>18287051207</v>
      </c>
      <c r="F99" s="50"/>
      <c r="G99" s="81">
        <v>56</v>
      </c>
      <c r="H99" s="81">
        <v>58</v>
      </c>
      <c r="I99" s="81">
        <f t="shared" si="4"/>
        <v>114</v>
      </c>
      <c r="J99" s="81">
        <v>7085530029</v>
      </c>
      <c r="K99" s="159"/>
      <c r="L99" s="18"/>
      <c r="M99" s="18"/>
      <c r="N99" s="18"/>
      <c r="O99" s="18"/>
      <c r="P99" s="128">
        <v>43550</v>
      </c>
      <c r="Q99" s="130" t="s">
        <v>73</v>
      </c>
      <c r="R99" s="18"/>
      <c r="S99" s="18"/>
      <c r="T99" s="18"/>
    </row>
    <row r="100" spans="1:20">
      <c r="A100" s="4">
        <v>96</v>
      </c>
      <c r="B100" s="20" t="s">
        <v>67</v>
      </c>
      <c r="C100" s="135" t="s">
        <v>605</v>
      </c>
      <c r="D100" s="131" t="s">
        <v>29</v>
      </c>
      <c r="E100" s="131">
        <v>18287051208</v>
      </c>
      <c r="F100" s="50"/>
      <c r="G100" s="81">
        <v>16</v>
      </c>
      <c r="H100" s="81">
        <v>14</v>
      </c>
      <c r="I100" s="81">
        <f t="shared" si="4"/>
        <v>30</v>
      </c>
      <c r="J100" s="81">
        <v>9678322988</v>
      </c>
      <c r="K100" s="159"/>
      <c r="L100" s="18"/>
      <c r="M100" s="18"/>
      <c r="N100" s="18"/>
      <c r="O100" s="18"/>
      <c r="P100" s="128">
        <v>43551</v>
      </c>
      <c r="Q100" s="130" t="s">
        <v>74</v>
      </c>
      <c r="R100" s="18"/>
      <c r="S100" s="18"/>
      <c r="T100" s="18"/>
    </row>
    <row r="101" spans="1:20">
      <c r="A101" s="4">
        <v>97</v>
      </c>
      <c r="B101" s="20" t="s">
        <v>67</v>
      </c>
      <c r="C101" s="135" t="s">
        <v>606</v>
      </c>
      <c r="D101" s="131" t="s">
        <v>29</v>
      </c>
      <c r="E101" s="131">
        <v>18287051210</v>
      </c>
      <c r="F101" s="50"/>
      <c r="G101" s="81">
        <v>28</v>
      </c>
      <c r="H101" s="81">
        <v>17</v>
      </c>
      <c r="I101" s="81">
        <f t="shared" si="4"/>
        <v>45</v>
      </c>
      <c r="J101" s="81">
        <v>8876389276</v>
      </c>
      <c r="K101" s="159" t="s">
        <v>609</v>
      </c>
      <c r="L101" s="18"/>
      <c r="M101" s="18"/>
      <c r="N101" s="18"/>
      <c r="O101" s="18"/>
      <c r="P101" s="128">
        <v>43551</v>
      </c>
      <c r="Q101" s="130" t="s">
        <v>74</v>
      </c>
      <c r="R101" s="18"/>
      <c r="S101" s="18"/>
      <c r="T101" s="18"/>
    </row>
    <row r="102" spans="1:20">
      <c r="A102" s="4">
        <v>98</v>
      </c>
      <c r="B102" s="20" t="s">
        <v>67</v>
      </c>
      <c r="C102" s="135" t="s">
        <v>607</v>
      </c>
      <c r="D102" s="131" t="s">
        <v>29</v>
      </c>
      <c r="E102" s="131">
        <v>18287051212</v>
      </c>
      <c r="F102" s="50"/>
      <c r="G102" s="81">
        <v>27</v>
      </c>
      <c r="H102" s="81">
        <v>31</v>
      </c>
      <c r="I102" s="81">
        <f t="shared" si="4"/>
        <v>58</v>
      </c>
      <c r="J102" s="81">
        <v>9706878450</v>
      </c>
      <c r="K102" s="159" t="s">
        <v>609</v>
      </c>
      <c r="L102" s="18"/>
      <c r="M102" s="18"/>
      <c r="N102" s="18"/>
      <c r="O102" s="18"/>
      <c r="P102" s="128">
        <v>43551</v>
      </c>
      <c r="Q102" s="130" t="s">
        <v>74</v>
      </c>
      <c r="R102" s="18"/>
      <c r="S102" s="18"/>
      <c r="T102" s="18"/>
    </row>
    <row r="103" spans="1:20">
      <c r="A103" s="4">
        <v>99</v>
      </c>
      <c r="B103" s="20" t="s">
        <v>67</v>
      </c>
      <c r="C103" s="135" t="s">
        <v>150</v>
      </c>
      <c r="D103" s="131" t="s">
        <v>29</v>
      </c>
      <c r="E103" s="131">
        <v>18287051213</v>
      </c>
      <c r="F103" s="18"/>
      <c r="G103" s="81">
        <v>9</v>
      </c>
      <c r="H103" s="81">
        <v>14</v>
      </c>
      <c r="I103" s="81">
        <f t="shared" si="4"/>
        <v>23</v>
      </c>
      <c r="J103" s="81">
        <v>8876389276</v>
      </c>
      <c r="K103" s="159" t="s">
        <v>609</v>
      </c>
      <c r="L103" s="18"/>
      <c r="M103" s="18"/>
      <c r="N103" s="18"/>
      <c r="O103" s="18"/>
      <c r="P103" s="128">
        <v>43552</v>
      </c>
      <c r="Q103" s="130" t="s">
        <v>75</v>
      </c>
      <c r="R103" s="18"/>
      <c r="S103" s="18"/>
      <c r="T103" s="18"/>
    </row>
    <row r="104" spans="1:20">
      <c r="A104" s="4">
        <v>100</v>
      </c>
      <c r="B104" s="20" t="s">
        <v>67</v>
      </c>
      <c r="C104" s="135" t="s">
        <v>148</v>
      </c>
      <c r="D104" s="131" t="s">
        <v>29</v>
      </c>
      <c r="E104" s="131">
        <v>18287051211</v>
      </c>
      <c r="F104" s="18"/>
      <c r="G104" s="81">
        <v>30</v>
      </c>
      <c r="H104" s="81">
        <v>38</v>
      </c>
      <c r="I104" s="81">
        <f>H104+G104</f>
        <v>68</v>
      </c>
      <c r="J104" s="81">
        <v>8486194581</v>
      </c>
      <c r="K104" s="159" t="s">
        <v>609</v>
      </c>
      <c r="L104" s="18"/>
      <c r="M104" s="18"/>
      <c r="N104" s="18"/>
      <c r="O104" s="18"/>
      <c r="P104" s="128">
        <v>43552</v>
      </c>
      <c r="Q104" s="130" t="s">
        <v>75</v>
      </c>
      <c r="R104" s="18"/>
      <c r="S104" s="18"/>
      <c r="T104" s="18"/>
    </row>
    <row r="105" spans="1:20">
      <c r="A105" s="4">
        <v>101</v>
      </c>
      <c r="B105" s="20" t="s">
        <v>67</v>
      </c>
      <c r="C105" s="135" t="s">
        <v>122</v>
      </c>
      <c r="D105" s="131" t="s">
        <v>27</v>
      </c>
      <c r="E105" s="131" t="s">
        <v>124</v>
      </c>
      <c r="F105" s="18"/>
      <c r="G105" s="81">
        <v>17</v>
      </c>
      <c r="H105" s="81">
        <v>18</v>
      </c>
      <c r="I105" s="81">
        <v>35</v>
      </c>
      <c r="J105" s="81"/>
      <c r="K105" s="187" t="s">
        <v>611</v>
      </c>
      <c r="L105" s="18"/>
      <c r="M105" s="18"/>
      <c r="N105" s="18"/>
      <c r="O105" s="18"/>
      <c r="P105" s="128">
        <v>43552</v>
      </c>
      <c r="Q105" s="130" t="s">
        <v>75</v>
      </c>
      <c r="R105" s="18"/>
      <c r="S105" s="18"/>
      <c r="T105" s="18"/>
    </row>
    <row r="106" spans="1:20">
      <c r="A106" s="4">
        <v>102</v>
      </c>
      <c r="B106" s="20" t="s">
        <v>67</v>
      </c>
      <c r="C106" s="135" t="s">
        <v>147</v>
      </c>
      <c r="D106" s="131" t="s">
        <v>29</v>
      </c>
      <c r="E106" s="131">
        <v>18287051214</v>
      </c>
      <c r="F106" s="18"/>
      <c r="G106" s="81">
        <v>33</v>
      </c>
      <c r="H106" s="81">
        <v>27</v>
      </c>
      <c r="I106" s="81">
        <f t="shared" si="4"/>
        <v>60</v>
      </c>
      <c r="J106" s="81">
        <v>9365421020</v>
      </c>
      <c r="K106" s="159" t="s">
        <v>613</v>
      </c>
      <c r="L106" s="18"/>
      <c r="M106" s="18"/>
      <c r="N106" s="18"/>
      <c r="O106" s="18"/>
      <c r="P106" s="128">
        <v>43553</v>
      </c>
      <c r="Q106" s="130" t="s">
        <v>76</v>
      </c>
      <c r="R106" s="18"/>
      <c r="S106" s="18"/>
      <c r="T106" s="18"/>
    </row>
    <row r="107" spans="1:20">
      <c r="A107" s="4">
        <v>103</v>
      </c>
      <c r="B107" s="20" t="s">
        <v>67</v>
      </c>
      <c r="C107" s="135" t="s">
        <v>213</v>
      </c>
      <c r="D107" s="131" t="s">
        <v>29</v>
      </c>
      <c r="E107" s="131">
        <v>18287051215</v>
      </c>
      <c r="F107" s="18"/>
      <c r="G107" s="81">
        <v>31</v>
      </c>
      <c r="H107" s="81">
        <v>26</v>
      </c>
      <c r="I107" s="81">
        <f t="shared" si="4"/>
        <v>57</v>
      </c>
      <c r="J107" s="81">
        <v>9706312890</v>
      </c>
      <c r="K107" s="159" t="s">
        <v>613</v>
      </c>
      <c r="L107" s="18"/>
      <c r="M107" s="18"/>
      <c r="N107" s="18"/>
      <c r="O107" s="18"/>
      <c r="P107" s="128">
        <v>43553</v>
      </c>
      <c r="Q107" s="130" t="s">
        <v>76</v>
      </c>
      <c r="R107" s="18"/>
      <c r="S107" s="18"/>
      <c r="T107" s="18"/>
    </row>
    <row r="108" spans="1:20">
      <c r="A108" s="4">
        <v>104</v>
      </c>
      <c r="B108" s="17"/>
      <c r="C108" s="135"/>
      <c r="D108" s="131"/>
      <c r="E108" s="135"/>
      <c r="F108" s="18"/>
      <c r="G108" s="81"/>
      <c r="H108" s="81"/>
      <c r="I108" s="81"/>
      <c r="J108" s="81"/>
      <c r="K108" s="159"/>
      <c r="L108" s="18"/>
      <c r="M108" s="18"/>
      <c r="N108" s="18"/>
      <c r="O108" s="18"/>
      <c r="P108" s="128">
        <v>43554</v>
      </c>
      <c r="Q108" s="130" t="s">
        <v>77</v>
      </c>
      <c r="R108" s="18"/>
      <c r="S108" s="18"/>
      <c r="T108" s="18"/>
    </row>
    <row r="109" spans="1:20">
      <c r="A109" s="4">
        <v>105</v>
      </c>
      <c r="B109" s="17"/>
      <c r="C109" s="135"/>
      <c r="D109" s="131"/>
      <c r="E109" s="135"/>
      <c r="F109" s="18"/>
      <c r="G109" s="81"/>
      <c r="H109" s="81"/>
      <c r="I109" s="81"/>
      <c r="J109" s="81"/>
      <c r="K109" s="159"/>
      <c r="L109" s="18"/>
      <c r="M109" s="18"/>
      <c r="N109" s="18"/>
      <c r="O109" s="18"/>
      <c r="P109" s="128">
        <v>43555</v>
      </c>
      <c r="Q109" s="130" t="s">
        <v>78</v>
      </c>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0"/>
      <c r="C165" s="21">
        <f>COUNTIFS(C5:C164,"*")</f>
        <v>82</v>
      </c>
      <c r="D165" s="21"/>
      <c r="E165" s="13"/>
      <c r="F165" s="21"/>
      <c r="G165" s="21">
        <f>SUM(G5:G164)</f>
        <v>2348</v>
      </c>
      <c r="H165" s="21">
        <f>SUM(H5:H164)</f>
        <v>2302</v>
      </c>
      <c r="I165" s="21">
        <f>SUM(I5:I164)</f>
        <v>4659</v>
      </c>
      <c r="J165" s="21"/>
      <c r="K165" s="21"/>
      <c r="L165" s="21"/>
      <c r="M165" s="21"/>
      <c r="N165" s="21"/>
      <c r="O165" s="21"/>
      <c r="P165" s="14"/>
      <c r="Q165" s="21"/>
      <c r="R165" s="21"/>
      <c r="S165" s="21"/>
      <c r="T165" s="12"/>
    </row>
    <row r="166" spans="1:20">
      <c r="A166" s="45" t="s">
        <v>66</v>
      </c>
      <c r="B166" s="10">
        <f>COUNTIF(B$5:B$164,"Team 1")</f>
        <v>42</v>
      </c>
      <c r="C166" s="45" t="s">
        <v>29</v>
      </c>
      <c r="D166" s="10">
        <f>COUNTIF(D5:D164,"Anganwadi")</f>
        <v>59</v>
      </c>
    </row>
    <row r="167" spans="1:20">
      <c r="A167" s="45" t="s">
        <v>67</v>
      </c>
      <c r="B167" s="10">
        <f>COUNTIF(B$6:B$164,"Team 2")</f>
        <v>41</v>
      </c>
      <c r="C167" s="45" t="s">
        <v>27</v>
      </c>
      <c r="D167" s="10">
        <f>COUNTIF(D5:D164,"School")</f>
        <v>23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sqref="A1:J1"/>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64" t="s">
        <v>660</v>
      </c>
      <c r="B1" s="264"/>
      <c r="C1" s="264"/>
      <c r="D1" s="264"/>
      <c r="E1" s="264"/>
      <c r="F1" s="265"/>
      <c r="G1" s="265"/>
      <c r="H1" s="265"/>
      <c r="I1" s="265"/>
      <c r="J1" s="265"/>
    </row>
    <row r="2" spans="1:11" ht="25.5">
      <c r="A2" s="266" t="s">
        <v>0</v>
      </c>
      <c r="B2" s="267"/>
      <c r="C2" s="268" t="str">
        <f>'Block at a Glance'!C2:D2</f>
        <v>ASSAM</v>
      </c>
      <c r="D2" s="269"/>
      <c r="E2" s="27" t="s">
        <v>1</v>
      </c>
      <c r="F2" s="270" t="str">
        <f>'Block at a Glance'!F2:I2</f>
        <v>GOALPARA</v>
      </c>
      <c r="G2" s="271"/>
      <c r="H2" s="28" t="s">
        <v>28</v>
      </c>
      <c r="I2" s="270" t="str">
        <f>'Block at a Glance'!M2:M2</f>
        <v>AGIA</v>
      </c>
      <c r="J2" s="271"/>
    </row>
    <row r="3" spans="1:11" ht="28.5" customHeight="1">
      <c r="A3" s="275" t="s">
        <v>70</v>
      </c>
      <c r="B3" s="275"/>
      <c r="C3" s="275"/>
      <c r="D3" s="275"/>
      <c r="E3" s="275"/>
      <c r="F3" s="275"/>
      <c r="G3" s="275"/>
      <c r="H3" s="275"/>
      <c r="I3" s="275"/>
      <c r="J3" s="275"/>
    </row>
    <row r="4" spans="1:11">
      <c r="A4" s="274" t="s">
        <v>31</v>
      </c>
      <c r="B4" s="273" t="s">
        <v>32</v>
      </c>
      <c r="C4" s="272" t="s">
        <v>33</v>
      </c>
      <c r="D4" s="272" t="s">
        <v>40</v>
      </c>
      <c r="E4" s="272"/>
      <c r="F4" s="272"/>
      <c r="G4" s="272" t="s">
        <v>34</v>
      </c>
      <c r="H4" s="272" t="s">
        <v>41</v>
      </c>
      <c r="I4" s="272"/>
      <c r="J4" s="272"/>
    </row>
    <row r="5" spans="1:11" ht="22.5" customHeight="1">
      <c r="A5" s="274"/>
      <c r="B5" s="273"/>
      <c r="C5" s="272"/>
      <c r="D5" s="29" t="s">
        <v>9</v>
      </c>
      <c r="E5" s="29" t="s">
        <v>10</v>
      </c>
      <c r="F5" s="29" t="s">
        <v>11</v>
      </c>
      <c r="G5" s="272"/>
      <c r="H5" s="29" t="s">
        <v>9</v>
      </c>
      <c r="I5" s="29" t="s">
        <v>10</v>
      </c>
      <c r="J5" s="29" t="s">
        <v>11</v>
      </c>
    </row>
    <row r="6" spans="1:11" ht="22.5" customHeight="1">
      <c r="A6" s="46">
        <v>1</v>
      </c>
      <c r="B6" s="47">
        <v>43374</v>
      </c>
      <c r="C6" s="32">
        <f>COUNTIFS('OCT-18'!D$5:D$164,"Anganwadi")</f>
        <v>9</v>
      </c>
      <c r="D6" s="33">
        <f>SUMIF('OCT-18'!$D$5:$D$164,"Anganwadi",'OCT-18'!$G$5:$G$164)</f>
        <v>361</v>
      </c>
      <c r="E6" s="33">
        <f>SUMIF('OCT-18'!$D$5:$D$164,"Anganwadi",'OCT-18'!$H$5:$H$164)</f>
        <v>399</v>
      </c>
      <c r="F6" s="33">
        <f>+D6+E6</f>
        <v>760</v>
      </c>
      <c r="G6" s="32">
        <f>COUNTIF('OCT-18'!D5:D164,"School")</f>
        <v>31</v>
      </c>
      <c r="H6" s="33">
        <f>SUMIF('OCT-18'!$D$5:$D$164,"School",'OCT-18'!$G$5:$G$164)</f>
        <v>2339</v>
      </c>
      <c r="I6" s="33">
        <f>SUMIF('OCT-18'!$D$5:$D$164,"School",'OCT-18'!$H$5:$H$164)</f>
        <v>2503</v>
      </c>
      <c r="J6" s="33">
        <f>+H6+I6</f>
        <v>4842</v>
      </c>
      <c r="K6" s="34"/>
    </row>
    <row r="7" spans="1:11" ht="22.5" customHeight="1">
      <c r="A7" s="30">
        <v>2</v>
      </c>
      <c r="B7" s="31">
        <v>43405</v>
      </c>
      <c r="C7" s="32">
        <f>COUNTIF('NOV-18'!D5:D164,"Anganwadi")</f>
        <v>4</v>
      </c>
      <c r="D7" s="33">
        <f>SUMIF('NOV-18'!$D$5:$D$164,"Anganwadi",'NOV-18'!$G$5:$G$164)</f>
        <v>183</v>
      </c>
      <c r="E7" s="33">
        <f>SUMIF('NOV-18'!$D$5:$D$164,"Anganwadi",'NOV-18'!$H$5:$H$164)</f>
        <v>194</v>
      </c>
      <c r="F7" s="33">
        <f t="shared" ref="F7:F11" si="0">+D7+E7</f>
        <v>377</v>
      </c>
      <c r="G7" s="32">
        <f>COUNTIF('NOV-18'!D5:D164,"School")</f>
        <v>52</v>
      </c>
      <c r="H7" s="33">
        <f>SUMIF('NOV-18'!$D$5:$D$164,"School",'NOV-18'!$G$5:$G$164)</f>
        <v>2613</v>
      </c>
      <c r="I7" s="33">
        <f>SUMIF('NOV-18'!$D$5:$D$164,"School",'NOV-18'!$H$5:$H$164)</f>
        <v>2776</v>
      </c>
      <c r="J7" s="33">
        <f t="shared" ref="J7:J11" si="1">+H7+I7</f>
        <v>5389</v>
      </c>
    </row>
    <row r="8" spans="1:11" ht="22.5" customHeight="1">
      <c r="A8" s="30">
        <v>3</v>
      </c>
      <c r="B8" s="47">
        <v>43435</v>
      </c>
      <c r="C8" s="32">
        <f>COUNTIF('DEC-18'!D5:D164,"Anganwadi")</f>
        <v>66</v>
      </c>
      <c r="D8" s="33">
        <f>SUMIF('DEC-18'!$D$5:$D$164,"Anganwadi",'DEC-18'!$G$5:$G$164)</f>
        <v>2377</v>
      </c>
      <c r="E8" s="33">
        <f>SUMIF('DEC-18'!$D$5:$D$164,"Anganwadi",'DEC-18'!$H$5:$H$164)</f>
        <v>2308</v>
      </c>
      <c r="F8" s="33">
        <f t="shared" si="0"/>
        <v>4685</v>
      </c>
      <c r="G8" s="32">
        <f>COUNTIF('DEC-18'!D5:D164,"School")</f>
        <v>22</v>
      </c>
      <c r="H8" s="33">
        <f>SUMIF('DEC-18'!$D$5:$D$164,"School",'DEC-18'!$G$5:$G$164)</f>
        <v>871</v>
      </c>
      <c r="I8" s="33">
        <f>SUMIF('DEC-18'!$D$5:$D$164,"School",'DEC-18'!$H$5:$H$164)</f>
        <v>877</v>
      </c>
      <c r="J8" s="33">
        <f t="shared" si="1"/>
        <v>1748</v>
      </c>
    </row>
    <row r="9" spans="1:11" ht="22.5" customHeight="1">
      <c r="A9" s="30">
        <v>4</v>
      </c>
      <c r="B9" s="31">
        <v>43466</v>
      </c>
      <c r="C9" s="32">
        <f>COUNTIF('JAN-19'!D5:D164,"Anganwadi")</f>
        <v>58</v>
      </c>
      <c r="D9" s="33">
        <f>SUMIF('JAN-19'!$D$5:$D$164,"Anganwadi",'JAN-19'!$G$5:$G$164)</f>
        <v>1636</v>
      </c>
      <c r="E9" s="33">
        <f>SUMIF('JAN-19'!$D$5:$D$164,"Anganwadi",'JAN-19'!$H$5:$H$164)</f>
        <v>1702</v>
      </c>
      <c r="F9" s="33">
        <f t="shared" si="0"/>
        <v>3338</v>
      </c>
      <c r="G9" s="32">
        <f>COUNTIF('JAN-19'!D5:D164,"School")</f>
        <v>19</v>
      </c>
      <c r="H9" s="33">
        <f>SUMIF('JAN-19'!$D$5:$D$164,"School",'JAN-19'!$G$5:$G$164)</f>
        <v>613</v>
      </c>
      <c r="I9" s="33">
        <f>SUMIF('JAN-19'!$D$5:$D$164,"School",'JAN-19'!$H$5:$H$164)</f>
        <v>668</v>
      </c>
      <c r="J9" s="33">
        <f t="shared" si="1"/>
        <v>1281</v>
      </c>
    </row>
    <row r="10" spans="1:11" ht="22.5" customHeight="1">
      <c r="A10" s="30">
        <v>5</v>
      </c>
      <c r="B10" s="47">
        <v>43497</v>
      </c>
      <c r="C10" s="32">
        <f>COUNTIF('FEB-19'!D5:D164,"Anganwadi")</f>
        <v>41</v>
      </c>
      <c r="D10" s="33">
        <f>SUMIF('FEB-19'!$D$5:$D$164,"Anganwadi",'FEB-19'!$G$5:$G$164)</f>
        <v>1671</v>
      </c>
      <c r="E10" s="33">
        <f>SUMIF('FEB-19'!$D$5:$D$164,"Anganwadi",'FEB-19'!$H$5:$H$164)</f>
        <v>1627</v>
      </c>
      <c r="F10" s="33">
        <f t="shared" si="0"/>
        <v>3298</v>
      </c>
      <c r="G10" s="32">
        <f>COUNTIF('FEB-19'!D5:D164,"School")</f>
        <v>25</v>
      </c>
      <c r="H10" s="33">
        <f>SUMIF('FEB-19'!$D$5:$D$164,"School",'FEB-19'!$G$5:$G$164)</f>
        <v>1089</v>
      </c>
      <c r="I10" s="33">
        <f>SUMIF('FEB-19'!$D$5:$D$164,"School",'FEB-19'!$H$5:$H$164)</f>
        <v>1148</v>
      </c>
      <c r="J10" s="33">
        <f t="shared" si="1"/>
        <v>2237</v>
      </c>
    </row>
    <row r="11" spans="1:11" ht="22.5" customHeight="1">
      <c r="A11" s="30">
        <v>6</v>
      </c>
      <c r="B11" s="31">
        <v>43525</v>
      </c>
      <c r="C11" s="32">
        <f>COUNTIF('MAR-19'!D5:D164,"Anganwadi")</f>
        <v>59</v>
      </c>
      <c r="D11" s="33">
        <f>SUMIF('MAR-19'!$D$5:$D$164,"Anganwadi",'MAR-19'!$G$5:$G$164)</f>
        <v>1784</v>
      </c>
      <c r="E11" s="33">
        <f>SUMIF('MAR-19'!$D$5:$D$164,"Anganwadi",'MAR-19'!$H$5:$H$164)</f>
        <v>1765</v>
      </c>
      <c r="F11" s="33">
        <f t="shared" si="0"/>
        <v>3549</v>
      </c>
      <c r="G11" s="32">
        <f>COUNTIF('MAR-19'!D5:D164,"School")</f>
        <v>23</v>
      </c>
      <c r="H11" s="33">
        <f>SUMIF('MAR-19'!$D$5:$D$164,"School",'MAR-19'!$G$5:$G$164)</f>
        <v>564</v>
      </c>
      <c r="I11" s="33">
        <f>SUMIF('MAR-19'!$D$5:$D$164,"School",'MAR-19'!$H$5:$H$164)</f>
        <v>537</v>
      </c>
      <c r="J11" s="33">
        <f t="shared" si="1"/>
        <v>1101</v>
      </c>
    </row>
    <row r="12" spans="1:11" ht="19.5" customHeight="1">
      <c r="A12" s="263" t="s">
        <v>42</v>
      </c>
      <c r="B12" s="263"/>
      <c r="C12" s="35">
        <f>SUM(C6:C11)</f>
        <v>237</v>
      </c>
      <c r="D12" s="35">
        <f t="shared" ref="D12:J12" si="2">SUM(D6:D11)</f>
        <v>8012</v>
      </c>
      <c r="E12" s="35">
        <f t="shared" si="2"/>
        <v>7995</v>
      </c>
      <c r="F12" s="35">
        <f t="shared" si="2"/>
        <v>16007</v>
      </c>
      <c r="G12" s="35">
        <f t="shared" si="2"/>
        <v>172</v>
      </c>
      <c r="H12" s="35">
        <f t="shared" si="2"/>
        <v>8089</v>
      </c>
      <c r="I12" s="35">
        <f t="shared" si="2"/>
        <v>8509</v>
      </c>
      <c r="J12" s="35">
        <f t="shared" si="2"/>
        <v>16598</v>
      </c>
    </row>
    <row r="14" spans="1:11">
      <c r="A14" s="258" t="s">
        <v>71</v>
      </c>
      <c r="B14" s="258"/>
      <c r="C14" s="258"/>
      <c r="D14" s="258"/>
      <c r="E14" s="258"/>
      <c r="F14" s="258"/>
    </row>
    <row r="15" spans="1:11" ht="82.5">
      <c r="A15" s="44" t="s">
        <v>31</v>
      </c>
      <c r="B15" s="43" t="s">
        <v>32</v>
      </c>
      <c r="C15" s="48" t="s">
        <v>68</v>
      </c>
      <c r="D15" s="42" t="s">
        <v>33</v>
      </c>
      <c r="E15" s="42" t="s">
        <v>34</v>
      </c>
      <c r="F15" s="42" t="s">
        <v>69</v>
      </c>
    </row>
    <row r="16" spans="1:11">
      <c r="A16" s="261">
        <v>1</v>
      </c>
      <c r="B16" s="259">
        <v>43374</v>
      </c>
      <c r="C16" s="49" t="s">
        <v>66</v>
      </c>
      <c r="D16" s="32">
        <f>COUNTIFS('OCT-18'!B$5:B$164,"Team 1",'OCT-18'!D$5:D$164,"Anganwadi")</f>
        <v>5</v>
      </c>
      <c r="E16" s="32">
        <f>COUNTIFS('OCT-18'!B$5:B$164,"Team 1",'OCT-18'!D$5:D$164,"School")</f>
        <v>19</v>
      </c>
      <c r="F16" s="33">
        <f>SUMIF('OCT-18'!$B$5:$B$164,"Team 1",'OCT-18'!$I$5:$I$164)</f>
        <v>2876</v>
      </c>
    </row>
    <row r="17" spans="1:6">
      <c r="A17" s="262"/>
      <c r="B17" s="260"/>
      <c r="C17" s="49" t="s">
        <v>67</v>
      </c>
      <c r="D17" s="32">
        <f>COUNTIFS('OCT-18'!B$5:B$164,"Team 2",'OCT-18'!D$5:D$164,"Anganwadi")</f>
        <v>4</v>
      </c>
      <c r="E17" s="32">
        <f>COUNTIFS('OCT-18'!B$5:B$164,"Team 2",'OCT-18'!D$5:D$164,"School")</f>
        <v>12</v>
      </c>
      <c r="F17" s="33">
        <f>SUMIF('OCT-18'!$B$5:$B$164,"Team 2",'OCT-18'!$I$5:$I$164)</f>
        <v>2726</v>
      </c>
    </row>
    <row r="18" spans="1:6">
      <c r="A18" s="261">
        <v>2</v>
      </c>
      <c r="B18" s="259">
        <v>43405</v>
      </c>
      <c r="C18" s="49" t="s">
        <v>66</v>
      </c>
      <c r="D18" s="32">
        <f>COUNTIFS('NOV-18'!B$5:B$164,"Team 1",'NOV-18'!D$5:D$164,"Anganwadi")</f>
        <v>0</v>
      </c>
      <c r="E18" s="32">
        <f>COUNTIFS('NOV-18'!B$5:B$164,"Team 1",'NOV-18'!D$5:D$164,"School")</f>
        <v>24</v>
      </c>
      <c r="F18" s="33">
        <f>SUMIF('NOV-18'!$B$5:$B$164,"Team 1",'NOV-18'!$I$5:$I$164)</f>
        <v>2673</v>
      </c>
    </row>
    <row r="19" spans="1:6">
      <c r="A19" s="262"/>
      <c r="B19" s="260"/>
      <c r="C19" s="49" t="s">
        <v>67</v>
      </c>
      <c r="D19" s="32">
        <f>COUNTIFS('NOV-18'!B$5:B$164,"Team 2",'NOV-18'!D$5:D$164,"Anganwadi")</f>
        <v>4</v>
      </c>
      <c r="E19" s="32">
        <f>COUNTIFS('NOV-18'!B$5:B$164,"Team 2",'NOV-18'!D$5:D$164,"School")</f>
        <v>27</v>
      </c>
      <c r="F19" s="33">
        <f>SUMIF('NOV-18'!$B$5:$B$164,"Team 2",'NOV-18'!$I$5:$I$164)</f>
        <v>3093</v>
      </c>
    </row>
    <row r="20" spans="1:6">
      <c r="A20" s="261">
        <v>3</v>
      </c>
      <c r="B20" s="259">
        <v>43435</v>
      </c>
      <c r="C20" s="49" t="s">
        <v>66</v>
      </c>
      <c r="D20" s="32">
        <f>COUNTIFS('DEC-18'!B$5:B$164,"Team 1",'DEC-18'!D$5:D$164,"Anganwadi")</f>
        <v>33</v>
      </c>
      <c r="E20" s="32">
        <f>COUNTIFS('DEC-18'!B$5:B$164,"Team 1",'DEC-18'!D$5:D$164,"School")</f>
        <v>7</v>
      </c>
      <c r="F20" s="33">
        <f>SUMIF('DEC-18'!$B$5:$B$164,"Team 1",'DEC-18'!$I$5:$I$164)</f>
        <v>3046</v>
      </c>
    </row>
    <row r="21" spans="1:6">
      <c r="A21" s="262"/>
      <c r="B21" s="260"/>
      <c r="C21" s="49" t="s">
        <v>67</v>
      </c>
      <c r="D21" s="32">
        <f>COUNTIFS('DEC-18'!B$5:B$164,"Team 2",'DEC-18'!D$5:D$164,"Anganwadi")</f>
        <v>33</v>
      </c>
      <c r="E21" s="32">
        <f>COUNTIFS('DEC-18'!B$5:B$164,"Team 2",'DEC-18'!D$5:D$164,"School")</f>
        <v>15</v>
      </c>
      <c r="F21" s="33">
        <f>SUMIF('DEC-18'!$B$5:$B$164,"Team 2",'DEC-18'!$I$5:$I$164)</f>
        <v>3310</v>
      </c>
    </row>
    <row r="22" spans="1:6">
      <c r="A22" s="261">
        <v>4</v>
      </c>
      <c r="B22" s="259">
        <v>43466</v>
      </c>
      <c r="C22" s="49" t="s">
        <v>66</v>
      </c>
      <c r="D22" s="32">
        <f>COUNTIFS('JAN-19'!B$5:B$164,"Team 1",'JAN-19'!D$5:D$164,"Anganwadi")</f>
        <v>42</v>
      </c>
      <c r="E22" s="32">
        <f>COUNTIFS('JAN-19'!B$5:B$164,"Team 1",'JAN-19'!D$5:D$164,"School")</f>
        <v>11</v>
      </c>
      <c r="F22" s="33">
        <f>SUMIF('JAN-19'!$B$5:$B$164,"Team 1",'JAN-19'!$I$5:$I$164)</f>
        <v>2552</v>
      </c>
    </row>
    <row r="23" spans="1:6">
      <c r="A23" s="262"/>
      <c r="B23" s="260"/>
      <c r="C23" s="49" t="s">
        <v>67</v>
      </c>
      <c r="D23" s="32">
        <f>COUNTIFS('JAN-19'!B$5:B$164,"Team 2",'JAN-19'!D$5:D$164,"Anganwadi")</f>
        <v>16</v>
      </c>
      <c r="E23" s="32">
        <f>COUNTIFS('JAN-19'!B$5:B$164,"Team 2",'JAN-19'!D$5:D$164,"School")</f>
        <v>8</v>
      </c>
      <c r="F23" s="33">
        <f>SUMIF('JAN-19'!$B$5:$B$164,"Team 2",'JAN-19'!$I$5:$I$164)</f>
        <v>2067</v>
      </c>
    </row>
    <row r="24" spans="1:6">
      <c r="A24" s="261">
        <v>5</v>
      </c>
      <c r="B24" s="259">
        <v>43497</v>
      </c>
      <c r="C24" s="49" t="s">
        <v>66</v>
      </c>
      <c r="D24" s="32">
        <f>COUNTIFS('FEB-19'!B$5:B$164,"Team 1",'FEB-19'!D$5:D$164,"Anganwadi")</f>
        <v>35</v>
      </c>
      <c r="E24" s="32">
        <f>COUNTIFS('FEB-19'!B$5:B$164,"Team 1",'FEB-19'!D$5:D$164,"School")</f>
        <v>0</v>
      </c>
      <c r="F24" s="33">
        <f>SUMIF('FEB-19'!$B$5:$B$164,"Team 1",'FEB-19'!$I$5:$I$164)</f>
        <v>2731</v>
      </c>
    </row>
    <row r="25" spans="1:6">
      <c r="A25" s="262"/>
      <c r="B25" s="260"/>
      <c r="C25" s="49" t="s">
        <v>67</v>
      </c>
      <c r="D25" s="32">
        <f>COUNTIFS('FEB-19'!B$5:B$164,"Team 2",'FEB-19'!D$5:D$164,"Anganwadi")</f>
        <v>6</v>
      </c>
      <c r="E25" s="32">
        <f>COUNTIFS('FEB-19'!B$5:B$164,"Team 2",'FEB-19'!D$5:D$164,"School")</f>
        <v>25</v>
      </c>
      <c r="F25" s="33">
        <f>SUMIF('FEB-19'!$B$5:$B$164,"Team 2",'FEB-19'!$I$5:$I$164)</f>
        <v>2804</v>
      </c>
    </row>
    <row r="26" spans="1:6">
      <c r="A26" s="261">
        <v>6</v>
      </c>
      <c r="B26" s="259">
        <v>43525</v>
      </c>
      <c r="C26" s="49" t="s">
        <v>66</v>
      </c>
      <c r="D26" s="32">
        <f>COUNTIFS('MAR-19'!B$5:B$164,"Team 1",'MAR-19'!D$5:D$164,"Anganwadi")</f>
        <v>32</v>
      </c>
      <c r="E26" s="32">
        <f>COUNTIFS('MAR-19'!B$5:B$164,"Team 1",'MAR-19'!D$5:D$164,"School")</f>
        <v>10</v>
      </c>
      <c r="F26" s="33">
        <f>SUMIF('MAR-19'!$B$5:$B$164,"Team 1",'MAR-19'!$I$5:$I$164)</f>
        <v>2397</v>
      </c>
    </row>
    <row r="27" spans="1:6">
      <c r="A27" s="262"/>
      <c r="B27" s="260"/>
      <c r="C27" s="49" t="s">
        <v>67</v>
      </c>
      <c r="D27" s="32">
        <f>COUNTIFS('MAR-19'!B$5:B$164,"Team 2",'MAR-19'!D$5:D$164,"Anganwadi")</f>
        <v>27</v>
      </c>
      <c r="E27" s="32">
        <f>COUNTIFS('MAR-19'!B$5:B$164,"Team 2",'MAR-19'!D$5:D$164,"School")</f>
        <v>13</v>
      </c>
      <c r="F27" s="33">
        <f>SUMIF('MAR-19'!$B$5:$B$164,"Team 2",'MAR-19'!$I$5:$I$164)</f>
        <v>2262</v>
      </c>
    </row>
    <row r="28" spans="1:6">
      <c r="A28" s="41" t="s">
        <v>42</v>
      </c>
      <c r="B28" s="41"/>
      <c r="C28" s="41"/>
      <c r="D28" s="41">
        <f>SUM(D16:D27)</f>
        <v>237</v>
      </c>
      <c r="E28" s="41">
        <f>SUM(E16:E27)</f>
        <v>171</v>
      </c>
      <c r="F28" s="41">
        <f>SUM(F16:F27)</f>
        <v>32537</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2018-12-21T11:43:29Z</dcterms:modified>
</cp:coreProperties>
</file>