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tabRatio="833" activeTab="7"/>
  </bookViews>
  <sheets>
    <sheet name="Block at a Glance" sheetId="1" r:id="rId1"/>
    <sheet name="Oct-18" sheetId="22" r:id="rId2"/>
    <sheet name="Nov-18" sheetId="23" r:id="rId3"/>
    <sheet name="Dec-18" sheetId="24" r:id="rId4"/>
    <sheet name="Jan-19" sheetId="25" r:id="rId5"/>
    <sheet name="Feb-19" sheetId="26" r:id="rId6"/>
    <sheet name="Mar-19" sheetId="27" r:id="rId7"/>
    <sheet name="Summary Sheet" sheetId="28" r:id="rId8"/>
  </sheets>
  <definedNames>
    <definedName name="_xlnm._FilterDatabase" localSheetId="0" hidden="1">'Block at a Glance'!$A$4:$M$14</definedName>
    <definedName name="_xlnm._FilterDatabase" localSheetId="1" hidden="1">'Oct-18'!$A$3:$T$110</definedName>
  </definedNames>
  <calcPr calcId="124519"/>
</workbook>
</file>

<file path=xl/calcChain.xml><?xml version="1.0" encoding="utf-8"?>
<calcChain xmlns="http://schemas.openxmlformats.org/spreadsheetml/2006/main">
  <c r="I15" i="23"/>
  <c r="I14"/>
  <c r="I13"/>
  <c r="I12"/>
  <c r="I11"/>
  <c r="I10"/>
  <c r="I9"/>
  <c r="I8"/>
  <c r="I7"/>
  <c r="I6"/>
  <c r="I5"/>
  <c r="I105" i="22"/>
  <c r="I106"/>
  <c r="I107"/>
  <c r="I117" i="27" l="1"/>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1"/>
  <c r="I60"/>
  <c r="I63"/>
  <c r="I62"/>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122" i="26" l="1"/>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115" i="2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132" i="24"/>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87" i="23"/>
  <c r="I86"/>
  <c r="I85"/>
  <c r="I84"/>
  <c r="I83"/>
  <c r="I82"/>
  <c r="I81"/>
  <c r="I80"/>
  <c r="I79"/>
  <c r="I78"/>
  <c r="I77"/>
  <c r="I76"/>
  <c r="I75"/>
  <c r="I74"/>
  <c r="I71"/>
  <c r="I69"/>
  <c r="I67"/>
  <c r="I66"/>
  <c r="I65"/>
  <c r="I64"/>
  <c r="I62"/>
  <c r="I60"/>
  <c r="I58"/>
  <c r="I57"/>
  <c r="I56"/>
  <c r="I55"/>
  <c r="I54"/>
  <c r="I53"/>
  <c r="I52"/>
  <c r="I51"/>
  <c r="I49"/>
  <c r="I50"/>
  <c r="I48"/>
  <c r="I47"/>
  <c r="I46"/>
  <c r="I45"/>
  <c r="I44"/>
  <c r="I43"/>
  <c r="I42"/>
  <c r="I41"/>
  <c r="I40"/>
  <c r="I39"/>
  <c r="I38"/>
  <c r="I37"/>
  <c r="I36"/>
  <c r="I35"/>
  <c r="I34"/>
  <c r="I33"/>
  <c r="I32"/>
  <c r="I31"/>
  <c r="I30"/>
  <c r="I29"/>
  <c r="I28"/>
  <c r="I27"/>
  <c r="I26"/>
  <c r="I25"/>
  <c r="I24"/>
  <c r="I22"/>
  <c r="I21"/>
  <c r="I20"/>
  <c r="I19"/>
  <c r="I18"/>
  <c r="I17"/>
  <c r="I16"/>
  <c r="I104" i="22"/>
  <c r="I103"/>
  <c r="I102"/>
  <c r="I101"/>
  <c r="I100"/>
  <c r="I99"/>
  <c r="I98"/>
  <c r="I97"/>
  <c r="I96"/>
  <c r="I95"/>
  <c r="I94"/>
  <c r="I93"/>
  <c r="I92"/>
  <c r="I90"/>
  <c r="I89"/>
  <c r="I88"/>
  <c r="I87"/>
  <c r="I86"/>
  <c r="I85"/>
  <c r="I84"/>
  <c r="I83"/>
  <c r="I82"/>
  <c r="I81"/>
  <c r="I80"/>
  <c r="I79"/>
  <c r="I77"/>
  <c r="I76"/>
  <c r="I78"/>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F27" i="28"/>
  <c r="F26"/>
  <c r="E27"/>
  <c r="E26"/>
  <c r="E25"/>
  <c r="E24"/>
  <c r="E23"/>
  <c r="E22"/>
  <c r="E21"/>
  <c r="E20"/>
  <c r="E19"/>
  <c r="E18"/>
  <c r="E17"/>
  <c r="E16"/>
  <c r="D27"/>
  <c r="D26"/>
  <c r="D25"/>
  <c r="D24"/>
  <c r="D23"/>
  <c r="D22"/>
  <c r="D21"/>
  <c r="D20"/>
  <c r="D19"/>
  <c r="D18"/>
  <c r="D17"/>
  <c r="D16"/>
  <c r="I11"/>
  <c r="I10"/>
  <c r="I9"/>
  <c r="I8"/>
  <c r="I7"/>
  <c r="I6"/>
  <c r="H11"/>
  <c r="H10"/>
  <c r="H9"/>
  <c r="H8"/>
  <c r="H7"/>
  <c r="H6"/>
  <c r="C11"/>
  <c r="C10"/>
  <c r="C9"/>
  <c r="C8"/>
  <c r="C7"/>
  <c r="C6"/>
  <c r="G7"/>
  <c r="G6"/>
  <c r="E11"/>
  <c r="E10"/>
  <c r="E9"/>
  <c r="E8"/>
  <c r="E7"/>
  <c r="E6"/>
  <c r="D11"/>
  <c r="D10"/>
  <c r="D9"/>
  <c r="D8"/>
  <c r="D7"/>
  <c r="D6"/>
  <c r="J11" l="1"/>
  <c r="F25"/>
  <c r="F24"/>
  <c r="F22"/>
  <c r="F23"/>
  <c r="F21"/>
  <c r="F20"/>
  <c r="F18"/>
  <c r="F11"/>
  <c r="F10"/>
  <c r="J10"/>
  <c r="J9"/>
  <c r="F9"/>
  <c r="F8"/>
  <c r="J8"/>
  <c r="F7"/>
  <c r="J7"/>
  <c r="J6"/>
  <c r="F6"/>
  <c r="E28" l="1"/>
  <c r="D28"/>
  <c r="I12"/>
  <c r="E12"/>
  <c r="C12"/>
  <c r="I2"/>
  <c r="F2"/>
  <c r="C2"/>
  <c r="D120" i="27"/>
  <c r="B120"/>
  <c r="D119"/>
  <c r="B119"/>
  <c r="H118"/>
  <c r="G118"/>
  <c r="C118"/>
  <c r="D125" i="26"/>
  <c r="B125"/>
  <c r="D124"/>
  <c r="B124"/>
  <c r="H123"/>
  <c r="G123"/>
  <c r="C123"/>
  <c r="I123"/>
  <c r="D118" i="25"/>
  <c r="B118"/>
  <c r="D117"/>
  <c r="B117"/>
  <c r="G116"/>
  <c r="C116"/>
  <c r="H116"/>
  <c r="D135" i="24"/>
  <c r="B135"/>
  <c r="D134"/>
  <c r="G8" i="28" s="1"/>
  <c r="B134" i="24"/>
  <c r="H133"/>
  <c r="G133"/>
  <c r="C133"/>
  <c r="I133"/>
  <c r="D90" i="23"/>
  <c r="B90"/>
  <c r="D89"/>
  <c r="B89"/>
  <c r="H88"/>
  <c r="G88"/>
  <c r="C88"/>
  <c r="I88"/>
  <c r="F19" i="28" s="1"/>
  <c r="D110" i="22"/>
  <c r="B110"/>
  <c r="D109"/>
  <c r="B109"/>
  <c r="H108"/>
  <c r="G108"/>
  <c r="C108"/>
  <c r="G11" i="28" l="1"/>
  <c r="I118" i="27"/>
  <c r="G10" i="28"/>
  <c r="I116" i="25"/>
  <c r="G9" i="28"/>
  <c r="F17"/>
  <c r="I108" i="22"/>
  <c r="F16" i="28"/>
  <c r="D12"/>
  <c r="H12"/>
  <c r="G12" l="1"/>
  <c r="F28"/>
  <c r="J12"/>
  <c r="F12"/>
</calcChain>
</file>

<file path=xl/sharedStrings.xml><?xml version="1.0" encoding="utf-8"?>
<sst xmlns="http://schemas.openxmlformats.org/spreadsheetml/2006/main" count="7009" uniqueCount="1479">
  <si>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</si>
  <si>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</si>
  <si>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</si>
  <si>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</si>
  <si>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</si>
  <si>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</si>
  <si>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</si>
  <si>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</si>
  <si>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</si>
  <si>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</si>
  <si>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</si>
  <si>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</si>
  <si>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</si>
  <si>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</si>
  <si>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</si>
  <si>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</si>
  <si>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</si>
  <si>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</si>
  <si>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</si>
  <si>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</si>
  <si>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</si>
  <si>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</si>
  <si>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</si>
  <si>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</si>
  <si>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</si>
  <si>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</si>
  <si>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</si>
  <si>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</si>
  <si>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</si>
  <si>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</si>
  <si>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</si>
  <si>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</si>
  <si>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</si>
  <si>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</si>
  <si>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</si>
  <si>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</si>
  <si>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</si>
  <si>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</si>
  <si>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</si>
  <si>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</si>
  <si>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</si>
  <si>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</si>
  <si>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</si>
  <si>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</si>
  <si>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</si>
  <si>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</si>
  <si>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</si>
  <si>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</si>
  <si>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</si>
  <si>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</si>
  <si>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</si>
  <si>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</si>
  <si>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</si>
  <si>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</si>
  <si>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</si>
  <si>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</si>
  <si>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</si>
  <si>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</si>
  <si>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</si>
  <si>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</si>
  <si>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</si>
  <si>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</si>
  <si>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t>Team 1</t>
  </si>
  <si>
    <t>Team 2</t>
  </si>
  <si>
    <t>MHT No.</t>
  </si>
  <si>
    <t>Total Number of Children in AWC &amp; School</t>
  </si>
  <si>
    <t>Summary Information</t>
  </si>
  <si>
    <t>Team wise summary Information</t>
  </si>
  <si>
    <t>ASSAM</t>
  </si>
  <si>
    <t>HAILAKANDI</t>
  </si>
  <si>
    <t>ALGAPUR</t>
  </si>
  <si>
    <t>RAJESH CHAKRABORTY</t>
  </si>
  <si>
    <t>ASHRAF HUSSAIN LASKAR</t>
  </si>
  <si>
    <t>DR. L P HAOKIP</t>
  </si>
  <si>
    <t>DR. SAHANEWAJ MAZUMDER</t>
  </si>
  <si>
    <t>SIMANTO RAJBONGSHI</t>
  </si>
  <si>
    <t>SARBINA BAHAR LASKAR</t>
  </si>
  <si>
    <t>ALGAPUR PUBLIC HS SCHOOL</t>
  </si>
  <si>
    <t>HS</t>
  </si>
  <si>
    <t>Algapur</t>
  </si>
  <si>
    <t>Sabita Chanda</t>
  </si>
  <si>
    <t>Sahida Begum Barbhuiya</t>
  </si>
  <si>
    <t>Saturday</t>
  </si>
  <si>
    <t>Monday</t>
  </si>
  <si>
    <t>Rajia Begum</t>
  </si>
  <si>
    <t>Sultana Begum</t>
  </si>
  <si>
    <t>Tuesday</t>
  </si>
  <si>
    <t>LP</t>
  </si>
  <si>
    <t>Bashbari</t>
  </si>
  <si>
    <t>Basonti Das</t>
  </si>
  <si>
    <t>Samsun Nehar</t>
  </si>
  <si>
    <t>UP</t>
  </si>
  <si>
    <t>BASHBARI GRANT</t>
  </si>
  <si>
    <t>Wednesday</t>
  </si>
  <si>
    <t>Chandipur - I</t>
  </si>
  <si>
    <t>Chandipur</t>
  </si>
  <si>
    <t>Rotna Begum</t>
  </si>
  <si>
    <t>Gulmahal Begum</t>
  </si>
  <si>
    <t>Thursday</t>
  </si>
  <si>
    <t>Chandipur - II</t>
  </si>
  <si>
    <t>Chandipur - II (A)</t>
  </si>
  <si>
    <t>Friday</t>
  </si>
  <si>
    <t>Chandipur - II (B)</t>
  </si>
  <si>
    <t>Chandipur - II (Sadarbond)</t>
  </si>
  <si>
    <t>Chandipur - III</t>
  </si>
  <si>
    <t>Chandipur - III (Berabak)</t>
  </si>
  <si>
    <t>Chandipur - IV</t>
  </si>
  <si>
    <t>Husna Begum</t>
  </si>
  <si>
    <t>Jomuna Mohali</t>
  </si>
  <si>
    <t>High</t>
  </si>
  <si>
    <t>Rangauti</t>
  </si>
  <si>
    <t>Chandipur Grant- B</t>
  </si>
  <si>
    <t>Alasun Nessa Majumder</t>
  </si>
  <si>
    <t>Rizma Begam Chy</t>
  </si>
  <si>
    <t>Anu Rani</t>
  </si>
  <si>
    <t>Afia Begam Majumder</t>
  </si>
  <si>
    <t>Monti Rani</t>
  </si>
  <si>
    <t>Jamuna Mohali</t>
  </si>
  <si>
    <t>Bidyavathi Kohar</t>
  </si>
  <si>
    <t>Rustana Begam Majumder</t>
  </si>
  <si>
    <t>Shally Das</t>
  </si>
  <si>
    <t>Sumitra Das</t>
  </si>
  <si>
    <t>9707545425</t>
  </si>
  <si>
    <t>Mayarani Roy</t>
  </si>
  <si>
    <t>Anwara Begum</t>
  </si>
  <si>
    <t>Jasmina Begum</t>
  </si>
  <si>
    <t>855 NO KALINAGAR LP SCHOOL</t>
  </si>
  <si>
    <t>0106202</t>
  </si>
  <si>
    <t>52 NO ITARKANDI MAKTAB</t>
  </si>
  <si>
    <t>0106203</t>
  </si>
  <si>
    <t>0107101</t>
  </si>
  <si>
    <t>Ujankupa</t>
  </si>
  <si>
    <t>Sofia Begam Chy</t>
  </si>
  <si>
    <t>Nirmala Sinha</t>
  </si>
  <si>
    <t>Kapnarpar</t>
  </si>
  <si>
    <t>Kanchanpur</t>
  </si>
  <si>
    <t>Saleha Begam Laskar</t>
  </si>
  <si>
    <t>Mohanpur</t>
  </si>
  <si>
    <t>SISHU KALYAN VLP</t>
  </si>
  <si>
    <t>Laily Begam Laskar</t>
  </si>
  <si>
    <t>Matijuri</t>
  </si>
  <si>
    <t>PUBLIC H S SCHOOL</t>
  </si>
  <si>
    <t>Sufia Begum</t>
  </si>
  <si>
    <t>GOVT. V. M. H S SCHOOL</t>
  </si>
  <si>
    <t>SAHITYA TIRTHA ME SCHOOL</t>
  </si>
  <si>
    <t>Sofia Begam Laskar</t>
  </si>
  <si>
    <t>Nitainagar</t>
  </si>
  <si>
    <t>256 NO BILPAR DHUMKAR B. VIDYALAYA</t>
  </si>
  <si>
    <t>0113502</t>
  </si>
  <si>
    <t>660 BILPAR ELEMENTARY SCHOOL</t>
  </si>
  <si>
    <t>0113504</t>
  </si>
  <si>
    <t>Padmarpar</t>
  </si>
  <si>
    <t>9854838886</t>
  </si>
  <si>
    <t>9854947911</t>
  </si>
  <si>
    <t>420 NO TIKAR BASTI LP SCHOOL</t>
  </si>
  <si>
    <t>0113702</t>
  </si>
  <si>
    <t>KAMALA GIRLS LP SCHOOL</t>
  </si>
  <si>
    <t>0113704</t>
  </si>
  <si>
    <t>INDRA KUMARI GIRLS H S SCHOOL</t>
  </si>
  <si>
    <t>Hafsara begum</t>
  </si>
  <si>
    <t>TETULWALA LP SCHOOL</t>
  </si>
  <si>
    <t>0113707</t>
  </si>
  <si>
    <t>439 NO RANGAUTI LP SCHOOL</t>
  </si>
  <si>
    <t>0113801</t>
  </si>
  <si>
    <t>Sayedbond - II</t>
  </si>
  <si>
    <t>Sayedbond - III</t>
  </si>
  <si>
    <t>20 NO RANGAUTI LP SCHOOL</t>
  </si>
  <si>
    <t>0113901</t>
  </si>
  <si>
    <t>714 VISCHINGCHA LPS</t>
  </si>
  <si>
    <t>0122403</t>
  </si>
  <si>
    <t>KUMARPARA UPGRADED L.P SCHOOL</t>
  </si>
  <si>
    <t>Burnie Braes Bagan</t>
  </si>
  <si>
    <t>Burnie Braes T.E</t>
  </si>
  <si>
    <t xml:space="preserve">Burnie Breas Kuria Basti </t>
  </si>
  <si>
    <t>TIKAR BASTI ME INSTITUTE</t>
  </si>
  <si>
    <t>0113708</t>
  </si>
  <si>
    <t>HAMID RAJA MEMORIAL MV SCHOOL</t>
  </si>
  <si>
    <t>0113803</t>
  </si>
  <si>
    <t>Tapang</t>
  </si>
  <si>
    <t>RANGAUTI GIRLS ME SCHOOL</t>
  </si>
  <si>
    <t>0113902</t>
  </si>
  <si>
    <t>Ratanpur</t>
  </si>
  <si>
    <t>BHAGARPAR ME MADRASSA</t>
  </si>
  <si>
    <t>M. R. C. HIGH SCHOOL</t>
  </si>
  <si>
    <t>0114403</t>
  </si>
  <si>
    <t>0114507</t>
  </si>
  <si>
    <t>BARNAGAD GIRLS HIGH SCHOOL</t>
  </si>
  <si>
    <t>Laily Begam</t>
  </si>
  <si>
    <t>Naziya Begam Barbhuiya</t>
  </si>
  <si>
    <t>Darakapur</t>
  </si>
  <si>
    <t>Pranothi Rani</t>
  </si>
  <si>
    <t>GANGPAR DHMKAR-IV</t>
  </si>
  <si>
    <t>Sajna Begam Barbhuiya</t>
  </si>
  <si>
    <t>GANGPAR DHMKAR-IV NAYAGRAM</t>
  </si>
  <si>
    <t>NITAINAGAR SC</t>
  </si>
  <si>
    <t>Moriom Begam Mira</t>
  </si>
  <si>
    <t>Roushonara Begam</t>
  </si>
  <si>
    <t>ITORKANDI</t>
  </si>
  <si>
    <t>I. A. M. T. HIGH SCHOOL</t>
  </si>
  <si>
    <t>NARAINPUR-III</t>
  </si>
  <si>
    <t>Sutapa Das</t>
  </si>
  <si>
    <t>NARAINPUR-IV</t>
  </si>
  <si>
    <t>NARAINPUR-V</t>
  </si>
  <si>
    <t>0124002</t>
  </si>
  <si>
    <t>0124003</t>
  </si>
  <si>
    <t>0124101</t>
  </si>
  <si>
    <t>0124102</t>
  </si>
  <si>
    <t>0124203</t>
  </si>
  <si>
    <t>0124502</t>
  </si>
  <si>
    <t>KANCHANPUR- I(B)</t>
  </si>
  <si>
    <t>0124801</t>
  </si>
  <si>
    <t>0124901</t>
  </si>
  <si>
    <t>0124802</t>
  </si>
  <si>
    <t>0124001</t>
  </si>
  <si>
    <t>0124004</t>
  </si>
  <si>
    <t>0124202</t>
  </si>
  <si>
    <t>0124204</t>
  </si>
  <si>
    <t>0124303</t>
  </si>
  <si>
    <t>0124201</t>
  </si>
  <si>
    <t>0124205</t>
  </si>
  <si>
    <t>NITAINAGAR-III</t>
  </si>
  <si>
    <t>0124402</t>
  </si>
  <si>
    <t>0124601</t>
  </si>
  <si>
    <t>0124701</t>
  </si>
  <si>
    <t>HARICHARAN MAHAMAYA GIRLS HIGH SCHOOL</t>
  </si>
  <si>
    <t>RANGAUTI PT-II</t>
  </si>
  <si>
    <t>BILPAR DHUMKAR-B</t>
  </si>
  <si>
    <t>0124702</t>
  </si>
  <si>
    <t>TUPKANA-A</t>
  </si>
  <si>
    <t>0124704</t>
  </si>
  <si>
    <t>TUPKHANA-B</t>
  </si>
  <si>
    <t>0124902</t>
  </si>
  <si>
    <t>HAILAKANDI SR. MADRASSA</t>
  </si>
  <si>
    <t>BOALIPAR SR. MADRASSA</t>
  </si>
  <si>
    <t>UJANKUPA -I</t>
  </si>
  <si>
    <t>UJANKUPA-I</t>
  </si>
  <si>
    <t>RAM CHANDRA MUKTA BASHI HIGH SCHOOL</t>
  </si>
  <si>
    <t>M. A. F. H. HIGH SCHOOL</t>
  </si>
  <si>
    <t>BHATIRKUPA SR. MADRASSA</t>
  </si>
  <si>
    <t>MOHAMMADIA SR. MADRASSA</t>
  </si>
  <si>
    <t>SIBUTTAR</t>
  </si>
  <si>
    <t>PAKKICHERRA HIGH SCHOOL</t>
  </si>
  <si>
    <t>RAM KRISHNA NIMBARK SANSKRIT VIDYAPITH</t>
  </si>
  <si>
    <r>
      <rPr>
        <b/>
        <sz val="11"/>
        <color theme="1"/>
        <rFont val="Arial Narrow"/>
        <family val="2"/>
      </rPr>
      <t>MICRO PLAN FORMAT
NATIONAL HEALTH MISSION-Rashtriya Bal Swasthya Karyakram (RBSK)</t>
    </r>
    <r>
      <rPr>
        <b/>
        <sz val="10"/>
        <color theme="1"/>
        <rFont val="Arial Narrow"/>
        <family val="2"/>
      </rPr>
      <t xml:space="preserve">
ACTION  PLAN OF YEAR - 2017-18</t>
    </r>
  </si>
  <si>
    <t>719 Sayedbond Samabai LPS</t>
  </si>
  <si>
    <t>Sayedbond - I</t>
  </si>
  <si>
    <t>446 Bongshilathan  LPS</t>
  </si>
  <si>
    <t>14 Sayedbond LPS</t>
  </si>
  <si>
    <t>Sayedbond Polarpar LPS</t>
  </si>
  <si>
    <t>797 Changkuripar LPS</t>
  </si>
  <si>
    <t>Changkuripar MVS</t>
  </si>
  <si>
    <t>Hazi Mubeswar Ali Memo LPS</t>
  </si>
  <si>
    <t>354 Kunapara LPS</t>
  </si>
  <si>
    <t>Algapur II (A)</t>
  </si>
  <si>
    <t>777 Polarpar Kathaura LPS</t>
  </si>
  <si>
    <t>Algapur - IV</t>
  </si>
  <si>
    <t>GulEBulBul MEM</t>
  </si>
  <si>
    <t>941 Sayedbond Kunapara LPS</t>
  </si>
  <si>
    <t>1024 Tikarpara LPS</t>
  </si>
  <si>
    <t>731 ALC Memorial LPS</t>
  </si>
  <si>
    <t>Algapur II (B)</t>
  </si>
  <si>
    <t>1049 GEC memorial LPS</t>
  </si>
  <si>
    <t>10 Sayedbond LPS</t>
  </si>
  <si>
    <t>Sayedbond MES</t>
  </si>
  <si>
    <t>194 Bharari Kuna LPS</t>
  </si>
  <si>
    <t>Kashinagar MES</t>
  </si>
  <si>
    <t>130 No. Algapur Maktab</t>
  </si>
  <si>
    <t xml:space="preserve">Algapur </t>
  </si>
  <si>
    <t>13 Kapnarpar LPS</t>
  </si>
  <si>
    <t>54 No. Polarpar LPS</t>
  </si>
  <si>
    <t>Algapur - I (C)</t>
  </si>
  <si>
    <t>275 No. Padmarpar LPS</t>
  </si>
  <si>
    <t>294 No. Barnagad LPS</t>
  </si>
  <si>
    <t>482 No. Hanigram LPS</t>
  </si>
  <si>
    <t>Barnagad - B</t>
  </si>
  <si>
    <t>483 No. Madhya Barnagad LPS</t>
  </si>
  <si>
    <t>599 No. Uttar Padmarpar LPS</t>
  </si>
  <si>
    <t>Barnagad Uttar (Lamargram)</t>
  </si>
  <si>
    <t>721 Ghonirala LPS</t>
  </si>
  <si>
    <t>724 No. Bornogod Kararpar LPS</t>
  </si>
  <si>
    <t>Barnagad - A</t>
  </si>
  <si>
    <t>735 No. Roy Para LPS</t>
  </si>
  <si>
    <t>Abdul Goffur Memorial LPS</t>
  </si>
  <si>
    <t>00</t>
  </si>
  <si>
    <t>0100103</t>
  </si>
  <si>
    <t>0100404</t>
  </si>
  <si>
    <t>0100504</t>
  </si>
  <si>
    <t>0100101</t>
  </si>
  <si>
    <t>0100302</t>
  </si>
  <si>
    <t>0100405</t>
  </si>
  <si>
    <t>0100303</t>
  </si>
  <si>
    <t>0100501</t>
  </si>
  <si>
    <t>0100401</t>
  </si>
  <si>
    <t>0100306</t>
  </si>
  <si>
    <t>0100105</t>
  </si>
  <si>
    <t>0100503</t>
  </si>
  <si>
    <t>9854504650</t>
  </si>
  <si>
    <t>9859033385</t>
  </si>
  <si>
    <t>9954577726  9954657726</t>
  </si>
  <si>
    <t xml:space="preserve"> 8749989358</t>
  </si>
  <si>
    <t xml:space="preserve">  9577901048  8876985614</t>
  </si>
  <si>
    <t>9577085009</t>
  </si>
  <si>
    <t>9854563955</t>
  </si>
  <si>
    <t>9577763022</t>
  </si>
  <si>
    <t>9613101210  9859215980</t>
  </si>
  <si>
    <t>7399776130</t>
  </si>
  <si>
    <t>9677233631</t>
  </si>
  <si>
    <t xml:space="preserve">9707145568  </t>
  </si>
  <si>
    <t>9613725285</t>
  </si>
  <si>
    <t>9859178166</t>
  </si>
  <si>
    <t>9577085006</t>
  </si>
  <si>
    <t>7399813517</t>
  </si>
  <si>
    <t>9854308441</t>
  </si>
  <si>
    <t>8486220259</t>
  </si>
  <si>
    <t>9854893127</t>
  </si>
  <si>
    <t>9613501254</t>
  </si>
  <si>
    <t>9854724352</t>
  </si>
  <si>
    <t>9854179294  9859613257</t>
  </si>
  <si>
    <t>9577410665</t>
  </si>
  <si>
    <t>9613483222  9577355895</t>
  </si>
  <si>
    <t>9613653605</t>
  </si>
  <si>
    <t>9854708115</t>
  </si>
  <si>
    <t>9854319525</t>
  </si>
  <si>
    <t>9401592808</t>
  </si>
  <si>
    <t>8724997968</t>
  </si>
  <si>
    <t xml:space="preserve">9854516737 </t>
  </si>
  <si>
    <t>9854229091</t>
  </si>
  <si>
    <t>7896567570</t>
  </si>
  <si>
    <t>900 Janakalyan LPS</t>
  </si>
  <si>
    <t>Barnagad (Uttar)</t>
  </si>
  <si>
    <t>937 Kandigram LPS</t>
  </si>
  <si>
    <t>Hazi Sultan Miya Memorial LPS</t>
  </si>
  <si>
    <t xml:space="preserve">Algapur - I </t>
  </si>
  <si>
    <t>HAZI SOMAR ALI MEMO LP SCHOOL</t>
  </si>
  <si>
    <t>Rudh Para LPS</t>
  </si>
  <si>
    <t>Lamargram MES</t>
  </si>
  <si>
    <t>Samaj Kalyan MES</t>
  </si>
  <si>
    <t>Kapnarpar MES</t>
  </si>
  <si>
    <t>Algapur Boys MVS</t>
  </si>
  <si>
    <t>596 No. Algapur Pally Mangal LPS</t>
  </si>
  <si>
    <t>Algapur - II (B)</t>
  </si>
  <si>
    <t>Pandit Narayan Nath Girls MVS</t>
  </si>
  <si>
    <t>Algapur - I</t>
  </si>
  <si>
    <t>BARNAGAD MEM</t>
  </si>
  <si>
    <t>AMBIKACHARAN M.E SCHOOL</t>
  </si>
  <si>
    <t>MOINUL HOQUE CHOUDHURY MEMO MEM</t>
  </si>
  <si>
    <t>S.A CHOUDHURY MEM</t>
  </si>
  <si>
    <t>A.J. CHOUDHURY PRE-SR. MADRASSA</t>
  </si>
  <si>
    <t>NUR NABI BALIKA PRE-SR. MADRASSA</t>
  </si>
  <si>
    <t>HANIGRAM MES</t>
  </si>
  <si>
    <t>758 No Hussania LPS</t>
  </si>
  <si>
    <t>527 No Horijan PrePrimary</t>
  </si>
  <si>
    <t>516 No Town Girls LPS</t>
  </si>
  <si>
    <t>520 No Town Golalia LPS</t>
  </si>
  <si>
    <t>522No Ananta Bidya Niketan</t>
  </si>
  <si>
    <t>519 No Doyamoyee Pathsala</t>
  </si>
  <si>
    <t>305 Rangauti Basic L.PS</t>
  </si>
  <si>
    <t>518 No Radhamoni LPS</t>
  </si>
  <si>
    <t>526 No Practising LP School</t>
  </si>
  <si>
    <t>525 No Town Assamese LPS</t>
  </si>
  <si>
    <t>523 No Srichaitanya Bidyapith</t>
  </si>
  <si>
    <t>Greham MVS</t>
  </si>
  <si>
    <t>South Point ME Instittute</t>
  </si>
  <si>
    <t>I.A Memorial MES</t>
  </si>
  <si>
    <t>New Town MES</t>
  </si>
  <si>
    <t>Bachairkhal MES</t>
  </si>
  <si>
    <t xml:space="preserve">Town MES </t>
  </si>
  <si>
    <t>Sishu Sadhan Eng. Medium MES</t>
  </si>
  <si>
    <t>0100305</t>
  </si>
  <si>
    <t>0100107</t>
  </si>
  <si>
    <t>0100102</t>
  </si>
  <si>
    <t>0100502</t>
  </si>
  <si>
    <t>0100104</t>
  </si>
  <si>
    <t>0100403</t>
  </si>
  <si>
    <t>0100402</t>
  </si>
  <si>
    <t>0100304</t>
  </si>
  <si>
    <t>0100106</t>
  </si>
  <si>
    <t>0100301</t>
  </si>
  <si>
    <t>0100307</t>
  </si>
  <si>
    <t>0124301</t>
  </si>
  <si>
    <t>0124302</t>
  </si>
  <si>
    <t>0124602</t>
  </si>
  <si>
    <t>0124803.</t>
  </si>
  <si>
    <t>Category of School
 (LP, UP, High, HS)</t>
  </si>
  <si>
    <t>9854585627</t>
  </si>
  <si>
    <t>9954888634</t>
  </si>
  <si>
    <t>9854221670</t>
  </si>
  <si>
    <t>8876427054</t>
  </si>
  <si>
    <t>9957603595</t>
  </si>
  <si>
    <t>9859177086</t>
  </si>
  <si>
    <t>9854545895</t>
  </si>
  <si>
    <t>9435893906</t>
  </si>
  <si>
    <t>9401632138</t>
  </si>
  <si>
    <t>9854146890</t>
  </si>
  <si>
    <t>9859174992</t>
  </si>
  <si>
    <t>8812039723  9859174992</t>
  </si>
  <si>
    <t>9854422860</t>
  </si>
  <si>
    <t xml:space="preserve">9401864969  9435881086  </t>
  </si>
  <si>
    <t>9401548998</t>
  </si>
  <si>
    <t>9577419157</t>
  </si>
  <si>
    <t>9613544812</t>
  </si>
  <si>
    <t>8822373810</t>
  </si>
  <si>
    <t>9854359563</t>
  </si>
  <si>
    <t>, 8011098025</t>
  </si>
  <si>
    <t>9706198345</t>
  </si>
  <si>
    <t>8761036077</t>
  </si>
  <si>
    <t>9435378828</t>
  </si>
  <si>
    <t>9435338661</t>
  </si>
  <si>
    <t>9435379651</t>
  </si>
  <si>
    <t>8761965206</t>
  </si>
  <si>
    <t>9854167281</t>
  </si>
  <si>
    <t>9613871067</t>
  </si>
  <si>
    <t>9954147409</t>
  </si>
  <si>
    <t>9401394624</t>
  </si>
  <si>
    <t>9706610812</t>
  </si>
  <si>
    <t>9085850550</t>
  </si>
  <si>
    <t>9435070376</t>
  </si>
  <si>
    <t>9859804225</t>
  </si>
  <si>
    <t>OCT</t>
  </si>
  <si>
    <t>DEC</t>
  </si>
  <si>
    <t>NOV</t>
  </si>
  <si>
    <t>JAN</t>
  </si>
  <si>
    <t>FEB</t>
  </si>
  <si>
    <t>MAR</t>
  </si>
  <si>
    <r>
      <t xml:space="preserve">Plan for MHT No.
</t>
    </r>
    <r>
      <rPr>
        <sz val="11"/>
        <color theme="1"/>
        <rFont val="Calibri"/>
        <family val="2"/>
        <scheme val="minor"/>
      </rPr>
      <t xml:space="preserve"> (Team 1/ Team 2)</t>
    </r>
  </si>
  <si>
    <r>
      <t xml:space="preserve">Day
</t>
    </r>
    <r>
      <rPr>
        <sz val="11"/>
        <color theme="1"/>
        <rFont val="Calibri"/>
        <family val="2"/>
        <scheme val="minor"/>
      </rPr>
      <t>(Eg. Mon, Tue, Wed….)</t>
    </r>
  </si>
  <si>
    <r>
      <t xml:space="preserve">Type of Vehicle required
</t>
    </r>
    <r>
      <rPr>
        <sz val="11"/>
        <color theme="1"/>
        <rFont val="Calibri"/>
        <family val="2"/>
        <scheme val="minor"/>
      </rPr>
      <t>(Car/Two Wheeler/ Boat/ any other means of transport)</t>
    </r>
  </si>
  <si>
    <t>RANGAUTI GIRLS HIGH SCHOOL</t>
  </si>
  <si>
    <t>HARAKISHOR HIGH SCHOOL</t>
  </si>
  <si>
    <t>A.L CHOUDHURY MES</t>
  </si>
  <si>
    <t>Hrishi Arabinda Bidyapith</t>
  </si>
  <si>
    <t xml:space="preserve">521 Pragotishil Girls Balika Vidyalaya </t>
  </si>
  <si>
    <t>HAILAKANDI TOWN HIGH MADRASSA</t>
  </si>
  <si>
    <t>524 Ramchanda Mukta Basi LPS</t>
  </si>
  <si>
    <t>99 Narainpur LPS</t>
  </si>
  <si>
    <t>517 Shyama Charan G.S Pathsala</t>
  </si>
  <si>
    <t>Netaji Bidyapith</t>
  </si>
  <si>
    <t>Jogatnath Manoda Sundori LPS</t>
  </si>
  <si>
    <t>Lakshmisahar govt.Jr. Basic</t>
  </si>
  <si>
    <t>213 Haricharan Mahamaya LPS</t>
  </si>
  <si>
    <t>827 Anowarpar LPS</t>
  </si>
  <si>
    <t>Ramchandra Muktabasi MES</t>
  </si>
  <si>
    <t>Gangpar Dhumkar MES</t>
  </si>
  <si>
    <t>Haricharan Mahamaya Girls  MES</t>
  </si>
  <si>
    <t>RANGAUTI PT-I</t>
  </si>
  <si>
    <t>49 MAHATMA GANDHI MEMO LP SCHOOL</t>
  </si>
  <si>
    <t>BILPAR DHUMKAR-A</t>
  </si>
  <si>
    <t>0124401</t>
  </si>
  <si>
    <t>0124501</t>
  </si>
  <si>
    <t>0124403</t>
  </si>
  <si>
    <t>0124703</t>
  </si>
  <si>
    <t>0124705</t>
  </si>
  <si>
    <t>0113705</t>
  </si>
  <si>
    <t>9435651038</t>
  </si>
  <si>
    <t>9435378666</t>
  </si>
  <si>
    <t>9435378102</t>
  </si>
  <si>
    <t>9401862660</t>
  </si>
  <si>
    <t>9435578971</t>
  </si>
  <si>
    <t>9613945011</t>
  </si>
  <si>
    <t>9859312493</t>
  </si>
  <si>
    <t>9954146079</t>
  </si>
  <si>
    <t>9854163757</t>
  </si>
  <si>
    <t>9435378041</t>
  </si>
  <si>
    <t>9854229602</t>
  </si>
  <si>
    <t>9435379996</t>
  </si>
  <si>
    <t>9508988406</t>
  </si>
  <si>
    <t>9435578740</t>
  </si>
  <si>
    <t>9435379508</t>
  </si>
  <si>
    <t>9508110720</t>
  </si>
  <si>
    <t>9954717051</t>
  </si>
  <si>
    <t>9864402609</t>
  </si>
  <si>
    <t>9435377872</t>
  </si>
  <si>
    <t>7399157657</t>
  </si>
  <si>
    <t>9435600051</t>
  </si>
  <si>
    <t>9854252214</t>
  </si>
  <si>
    <t>9859908984      9854468420</t>
  </si>
  <si>
    <t>9435379301</t>
  </si>
  <si>
    <t>9854211720</t>
  </si>
  <si>
    <t>9435378730</t>
  </si>
  <si>
    <t>RANGAUTI GRAM UNNYAN LP SCHOOL</t>
  </si>
  <si>
    <t>RANGAUTI PT-III</t>
  </si>
  <si>
    <t>231 NO HINGLARPAR LP SCHOOL</t>
  </si>
  <si>
    <t>0122401</t>
  </si>
  <si>
    <t>VICHINGCHA PT-II(B)</t>
  </si>
  <si>
    <t>120 NO VISCHINGCHA MAKTAB</t>
  </si>
  <si>
    <t>0122402</t>
  </si>
  <si>
    <t>VICHINGCHA PT-II</t>
  </si>
  <si>
    <t>ABDUL WAHAB BIDYAPITH</t>
  </si>
  <si>
    <t>ARJUN DUTTA ME SCHOOL</t>
  </si>
  <si>
    <t>0113701</t>
  </si>
  <si>
    <t>EAST RANGAUTI ME SCHOOL</t>
  </si>
  <si>
    <t>0113703</t>
  </si>
  <si>
    <t>WAR ALI CHOUDHURY MEMO. ME INST</t>
  </si>
  <si>
    <t>MOINUL HOQUE CHOUDHURY LP SCHOOL</t>
  </si>
  <si>
    <t>BILPAR ME MADRASSA</t>
  </si>
  <si>
    <t>612 No Nayagram Lps</t>
  </si>
  <si>
    <t>BachairKhal LPS</t>
  </si>
  <si>
    <t>268 no  Kanchanpur LPS</t>
  </si>
  <si>
    <t>A.M.M.M. GIRL'S PRE SR. MADRASSA</t>
  </si>
  <si>
    <t xml:space="preserve"> Narainpur part 3 LPS</t>
  </si>
  <si>
    <t>887 no Ratakanti Algatila lps</t>
  </si>
  <si>
    <t>338 no. Bishnunath LPS</t>
  </si>
  <si>
    <t xml:space="preserve">M.A Memorial LPS          </t>
  </si>
  <si>
    <t xml:space="preserve">28 no Nilmoni Pathshala </t>
  </si>
  <si>
    <t>Narainpur MVS</t>
  </si>
  <si>
    <t>ITARKANDI MODEL ASOMIYA LP SCHOOL</t>
  </si>
  <si>
    <t>0106201</t>
  </si>
  <si>
    <t xml:space="preserve">M.A ChoudhuryMemorial  Pre-Sr. Madrassa </t>
  </si>
  <si>
    <t>MUKAM TILLA MES</t>
  </si>
  <si>
    <t>112 NO DARPANARAIN LP SCHOOL</t>
  </si>
  <si>
    <t>0106602</t>
  </si>
  <si>
    <t>UJANKUPA-II</t>
  </si>
  <si>
    <t>857 NO NAGDIGRAM LP SCHOOL</t>
  </si>
  <si>
    <t>0106603</t>
  </si>
  <si>
    <t>140 NO NARAINPUR LP SCHOOL.</t>
  </si>
  <si>
    <t>9864909879</t>
  </si>
  <si>
    <t>9435119404</t>
  </si>
  <si>
    <t>9435928131</t>
  </si>
  <si>
    <t>9706431881</t>
  </si>
  <si>
    <t>9854404889</t>
  </si>
  <si>
    <t>9435378791</t>
  </si>
  <si>
    <t>9854563957</t>
  </si>
  <si>
    <t>7399319551</t>
  </si>
  <si>
    <t>9864526954</t>
  </si>
  <si>
    <t>7896901955</t>
  </si>
  <si>
    <t>9613107808</t>
  </si>
  <si>
    <t>9854575688</t>
  </si>
  <si>
    <t>9707719555</t>
  </si>
  <si>
    <t>8723047981</t>
  </si>
  <si>
    <t>8752993484</t>
  </si>
  <si>
    <t>9854698307</t>
  </si>
  <si>
    <t>9577080279</t>
  </si>
  <si>
    <t>9706434845  9854719085</t>
  </si>
  <si>
    <t>7896087861</t>
  </si>
  <si>
    <t>9954397468  9864909871</t>
  </si>
  <si>
    <t>8723924295</t>
  </si>
  <si>
    <t>9401532241</t>
  </si>
  <si>
    <t>9854621267</t>
  </si>
  <si>
    <t>9957369148</t>
  </si>
  <si>
    <t>9401476050</t>
  </si>
  <si>
    <t>9435179444  8486762087</t>
  </si>
  <si>
    <t>9854662187</t>
  </si>
  <si>
    <t>9854719085</t>
  </si>
  <si>
    <t>9435377488</t>
  </si>
  <si>
    <t>9859395050</t>
  </si>
  <si>
    <t>9854793839</t>
  </si>
  <si>
    <t>9435378981</t>
  </si>
  <si>
    <t>9613193337</t>
  </si>
  <si>
    <t>9435572518</t>
  </si>
  <si>
    <t>9854517258</t>
  </si>
  <si>
    <t>9531018507  9085278984</t>
  </si>
  <si>
    <t>9854545733  9554545733</t>
  </si>
  <si>
    <t>9577379136</t>
  </si>
  <si>
    <t>8753085702</t>
  </si>
  <si>
    <t>590 No Kataura LP S</t>
  </si>
  <si>
    <t>141 No Bashbari LPS</t>
  </si>
  <si>
    <t>Bashbari MES</t>
  </si>
  <si>
    <t>Bashbari - II</t>
  </si>
  <si>
    <t>Bhatirkhupa ME S</t>
  </si>
  <si>
    <t>T.B. PRE-SR. MADRASSA</t>
  </si>
  <si>
    <t>PASCHIM HAILAKANDI PRE-SR. MADRASSA</t>
  </si>
  <si>
    <t>KHAYAGHAT PRE-SR. MADRASSA</t>
  </si>
  <si>
    <t>895 No Choudhury Gram LP S</t>
  </si>
  <si>
    <t>30 No Chandipur LP S</t>
  </si>
  <si>
    <t>905 No Hazi Rosid Ali Memo. LP S</t>
  </si>
  <si>
    <t>Bhatirkupa - I (Suklabaidya Para)</t>
  </si>
  <si>
    <t>645 No Chandipur bagan LP S</t>
  </si>
  <si>
    <t>Chandipur T.E</t>
  </si>
  <si>
    <t>547 No Chandipur Khasiapunji LPS</t>
  </si>
  <si>
    <t>Gourangapur LP S</t>
  </si>
  <si>
    <t>481 No Bhatirkhupa LPS</t>
  </si>
  <si>
    <t>Bhatirkupa - I</t>
  </si>
  <si>
    <t>KAYAKHAL MEM</t>
  </si>
  <si>
    <t>ISLAMPUR MES</t>
  </si>
  <si>
    <t>450 No Paharthali LP S</t>
  </si>
  <si>
    <t>880 No Hazi Masoraf Ali LPS</t>
  </si>
  <si>
    <t>Barbhuiya Gram LPS</t>
  </si>
  <si>
    <t>Chandipur MV S</t>
  </si>
  <si>
    <t>GARDEN SRAMIK UNNAYAN MES</t>
  </si>
  <si>
    <t>Bhatirkhupa Girls ME S</t>
  </si>
  <si>
    <t>779 No Hatnami Indira Memo LPS</t>
  </si>
  <si>
    <t>447 No Tilapara LP S</t>
  </si>
  <si>
    <t>186 No Monowar Ali LP S</t>
  </si>
  <si>
    <t>79 No Matigram LP S</t>
  </si>
  <si>
    <t>Bhatirkupa - A</t>
  </si>
  <si>
    <t>639 No Dwarkapur LP S</t>
  </si>
  <si>
    <t>SUNAHAR ALI MEM</t>
  </si>
  <si>
    <t>TUKURGUL CELLING L.P.SCHOOL</t>
  </si>
  <si>
    <t>TILAPARA M.E MADRASSA</t>
  </si>
  <si>
    <t>Rahbanipur Upgraded LPS</t>
  </si>
  <si>
    <t>0101809</t>
  </si>
  <si>
    <t>SUKLABAIDYA PARA MES</t>
  </si>
  <si>
    <t>545 No Monirgram L.P SCHOOL</t>
  </si>
  <si>
    <t>paschim sibuttar L.P School</t>
  </si>
  <si>
    <t xml:space="preserve"> Sibuttar M.E Institute</t>
  </si>
  <si>
    <t>847 Gandhi memorial Lp school</t>
  </si>
  <si>
    <t>897 No Mazail Mukambari L.P School</t>
  </si>
  <si>
    <t>Khelmagram L.P School</t>
  </si>
  <si>
    <t>278 No Tundurkandi LPS</t>
  </si>
  <si>
    <t>Serispore M.E Madrassa</t>
  </si>
  <si>
    <t>Anbarak L.P School</t>
  </si>
  <si>
    <t>713 North Ujankhupa L.P School</t>
  </si>
  <si>
    <t>859 No Mokambari Prathamik Bidyalaya</t>
  </si>
  <si>
    <t>894 No Kiron tilla L.P School</t>
  </si>
  <si>
    <t>Ramchandi Tribal M.E School</t>
  </si>
  <si>
    <t>BASHBARI-I</t>
  </si>
  <si>
    <t>Roy Gram L.P School</t>
  </si>
  <si>
    <t>825 Lamargram L.P School</t>
  </si>
  <si>
    <t>120802</t>
  </si>
  <si>
    <t>316 No Tillagram L.P School</t>
  </si>
  <si>
    <t>415 Lumaki L.P School</t>
  </si>
  <si>
    <t>63No Gobindha Uttar Maktab</t>
  </si>
  <si>
    <t>Saraspur pahartali L.P School</t>
  </si>
  <si>
    <t>319 No Damcherra L.P School</t>
  </si>
  <si>
    <t>74 no Bhatirkhupa L.P School</t>
  </si>
  <si>
    <t>306 No Khas Punji L.P School</t>
  </si>
  <si>
    <t>762 No Mazarigram L.P.School</t>
  </si>
  <si>
    <t>BHATIRKUPA-II</t>
  </si>
  <si>
    <t>Kadmacherra Tribal M.E School</t>
  </si>
  <si>
    <t>KAZIPARA MEM</t>
  </si>
  <si>
    <t>BARBHUIYA MEM</t>
  </si>
  <si>
    <t>9577415701</t>
  </si>
  <si>
    <t>9577419414</t>
  </si>
  <si>
    <t>9854488573</t>
  </si>
  <si>
    <t>9435922786</t>
  </si>
  <si>
    <t xml:space="preserve">9401943734  </t>
  </si>
  <si>
    <t>9577704221</t>
  </si>
  <si>
    <t>7399278552</t>
  </si>
  <si>
    <t>9707886847  9707398644</t>
  </si>
  <si>
    <t>9854728793</t>
  </si>
  <si>
    <t xml:space="preserve">9401426864  9854137493  9401225646  </t>
  </si>
  <si>
    <t>9613876725</t>
  </si>
  <si>
    <t xml:space="preserve">9401330420  9401106951  </t>
  </si>
  <si>
    <t>9401783833</t>
  </si>
  <si>
    <t>9854929545</t>
  </si>
  <si>
    <t>9854351175</t>
  </si>
  <si>
    <t>9613957925</t>
  </si>
  <si>
    <t>9554545733  9401106951</t>
  </si>
  <si>
    <t>9859218821</t>
  </si>
  <si>
    <t>9577059955</t>
  </si>
  <si>
    <t>9508802196</t>
  </si>
  <si>
    <t>9707204463  9854788983</t>
  </si>
  <si>
    <t>9707719524</t>
  </si>
  <si>
    <t>7399559761</t>
  </si>
  <si>
    <t>8751815536</t>
  </si>
  <si>
    <t>9854482827</t>
  </si>
  <si>
    <t>9707780331</t>
  </si>
  <si>
    <t>9577412736</t>
  </si>
  <si>
    <t>9707614011</t>
  </si>
  <si>
    <t>9577657092</t>
  </si>
  <si>
    <t>9531016862  9859218821  9531816863</t>
  </si>
  <si>
    <t>9854852008</t>
  </si>
  <si>
    <t>9854099183  9859614096</t>
  </si>
  <si>
    <t>7399618890</t>
  </si>
  <si>
    <t>9859888665  9085627063</t>
  </si>
  <si>
    <t>9613048101</t>
  </si>
  <si>
    <t>9401561635    9401237930</t>
  </si>
  <si>
    <t>9854991539</t>
  </si>
  <si>
    <t>9854179655</t>
  </si>
  <si>
    <t>9435220150</t>
  </si>
  <si>
    <t>9854893922</t>
  </si>
  <si>
    <t>7399192401  9706600928</t>
  </si>
  <si>
    <t>9954077063</t>
  </si>
  <si>
    <t>9854308417</t>
  </si>
  <si>
    <t>9577703799</t>
  </si>
  <si>
    <t>9854723568</t>
  </si>
  <si>
    <t>9613957454</t>
  </si>
  <si>
    <t>9613505131</t>
  </si>
  <si>
    <t>9854423447</t>
  </si>
  <si>
    <t>9859311445</t>
  </si>
  <si>
    <t>9577356656</t>
  </si>
  <si>
    <t>9854908957</t>
  </si>
  <si>
    <t>9577059679</t>
  </si>
  <si>
    <t>9854179424</t>
  </si>
  <si>
    <t>9854872116</t>
  </si>
  <si>
    <t>9613114914</t>
  </si>
  <si>
    <t>9435626732</t>
  </si>
  <si>
    <t>7399980266</t>
  </si>
  <si>
    <t>9854253737</t>
  </si>
  <si>
    <t>9854253982</t>
  </si>
  <si>
    <t>9613290728</t>
  </si>
  <si>
    <t>9577047858</t>
  </si>
  <si>
    <t>9854505039</t>
  </si>
  <si>
    <t>9613841648</t>
  </si>
  <si>
    <t>7399525047</t>
  </si>
  <si>
    <t>BARBHUIYA PARA LP SCHOOL</t>
  </si>
  <si>
    <t>DHOLESWARI VALLY GIRLS MEM</t>
  </si>
  <si>
    <t>Arzid Ali Memorial ME School</t>
  </si>
  <si>
    <t>UJANKUPA PRE-SR. MADRASSA</t>
  </si>
  <si>
    <t>Ujankhupa M. E School</t>
  </si>
  <si>
    <t>754 No North Nunkhuli L.P School</t>
  </si>
  <si>
    <t>899 No Worthly L.P School</t>
  </si>
  <si>
    <t>107 NO Sibuttar L.P SCHOOL</t>
  </si>
  <si>
    <t>776 No Barabak  LPS</t>
  </si>
  <si>
    <t>355 No Majorpar LPS</t>
  </si>
  <si>
    <t>RAHMMANIA PRE-SR. MADRASSA (CHANDIPUR)</t>
  </si>
  <si>
    <t>JALILIYA GIRLS' PRE-SR. MADRASSA</t>
  </si>
  <si>
    <t>JALILIA PRE-SR. MADRASSA (CHANDIPUR)</t>
  </si>
  <si>
    <t>Jamir Uddin Memo. LPS</t>
  </si>
  <si>
    <t>Raypara Bowarthal LPS</t>
  </si>
  <si>
    <t>Bowerthal R/A</t>
  </si>
  <si>
    <t>Damandir Ala LPS</t>
  </si>
  <si>
    <t>843 No Chamala LPS</t>
  </si>
  <si>
    <t>139 No Uttarchandipur Moqtab</t>
  </si>
  <si>
    <t>654 No Lamar Gram LPS</t>
  </si>
  <si>
    <t>Chandipur- III</t>
  </si>
  <si>
    <t>940 No Asaddar Ali Memo L.P S</t>
  </si>
  <si>
    <t>733 No Rasid Ali Memo LPS</t>
  </si>
  <si>
    <t>864 No Gopiram LPS</t>
  </si>
  <si>
    <t>Bowerthal - B</t>
  </si>
  <si>
    <t>322 No Jitarmukh LPS</t>
  </si>
  <si>
    <t>606 No Marganpur LPS</t>
  </si>
  <si>
    <t>Margonpur T.E</t>
  </si>
  <si>
    <t>239 No Dekajurai Moqtab School</t>
  </si>
  <si>
    <t>408 No Chandipur Colony Nagar LPS</t>
  </si>
  <si>
    <t>Madhirala ME Madrassa</t>
  </si>
  <si>
    <t>MUKAM BASTI MEM</t>
  </si>
  <si>
    <t>Dekajurai ME School</t>
  </si>
  <si>
    <t>DHALESWARY VALLEY MES</t>
  </si>
  <si>
    <t>410 No Bowarthal LPS</t>
  </si>
  <si>
    <t>Bhowarthal</t>
  </si>
  <si>
    <t>87 No Madhirala LPS</t>
  </si>
  <si>
    <t>162 NO SadarBond LPS</t>
  </si>
  <si>
    <t>9854991120</t>
  </si>
  <si>
    <t>9859747841</t>
  </si>
  <si>
    <t>9401043763</t>
  </si>
  <si>
    <t>9435884551</t>
  </si>
  <si>
    <t>7035672810</t>
  </si>
  <si>
    <t>9613085690</t>
  </si>
  <si>
    <t>9854589100</t>
  </si>
  <si>
    <t>9854652263</t>
  </si>
  <si>
    <t>9859841046</t>
  </si>
  <si>
    <t>9476545627</t>
  </si>
  <si>
    <t>9435587238</t>
  </si>
  <si>
    <t>9854904867</t>
  </si>
  <si>
    <t>9859307722</t>
  </si>
  <si>
    <t>9859138424</t>
  </si>
  <si>
    <t>9854545494</t>
  </si>
  <si>
    <t>9435379305</t>
  </si>
  <si>
    <t>7399562377</t>
  </si>
  <si>
    <t xml:space="preserve">  8753003859</t>
  </si>
  <si>
    <t>9854447784</t>
  </si>
  <si>
    <t>9577356155</t>
  </si>
  <si>
    <t>8749975963</t>
  </si>
  <si>
    <t>9859888296</t>
  </si>
  <si>
    <t>9613604741</t>
  </si>
  <si>
    <t>9859236505  7399735430</t>
  </si>
  <si>
    <t>9577426848</t>
  </si>
  <si>
    <t>9859465463</t>
  </si>
  <si>
    <t>9613695926</t>
  </si>
  <si>
    <t>9859557338</t>
  </si>
  <si>
    <t>7399172407  9859283740</t>
  </si>
  <si>
    <t>9859473757</t>
  </si>
  <si>
    <t>9435665752</t>
  </si>
  <si>
    <t>9859299315</t>
  </si>
  <si>
    <t>8752926953</t>
  </si>
  <si>
    <t>9707018218</t>
  </si>
  <si>
    <t>9531016611</t>
  </si>
  <si>
    <t>7576895691</t>
  </si>
  <si>
    <t>9864099181  9854913940</t>
  </si>
  <si>
    <t>9854543203</t>
  </si>
  <si>
    <t>9859048327</t>
  </si>
  <si>
    <t>9435179316</t>
  </si>
  <si>
    <t>SodarBond ME S</t>
  </si>
  <si>
    <t>Simulkuchi Upgraded LPS</t>
  </si>
  <si>
    <t>0121103</t>
  </si>
  <si>
    <t>Chandipur Pt I Upgraded LPS</t>
  </si>
  <si>
    <t>0105804</t>
  </si>
  <si>
    <t>Dhupicheeramukh Upgraded LPS</t>
  </si>
  <si>
    <t>0105805</t>
  </si>
  <si>
    <t>Borala Upgraded LPS</t>
  </si>
  <si>
    <t>0106008</t>
  </si>
  <si>
    <t>Morganpur T.E (A)</t>
  </si>
  <si>
    <t>Muslimpara (ceiling) Upgraded LPS</t>
  </si>
  <si>
    <t>0121008</t>
  </si>
  <si>
    <t>BOWARTHAL KUDROTIA MEM</t>
  </si>
  <si>
    <t>BOWARTHAL DASNAAGAR VLPS</t>
  </si>
  <si>
    <t>Jitarmukh Amar Pathsala Upgraded LPS</t>
  </si>
  <si>
    <t>0121102</t>
  </si>
  <si>
    <t>ATAR ALI MEMORIAL VLP</t>
  </si>
  <si>
    <t>981 NO JAKIRTOL LPS</t>
  </si>
  <si>
    <t>346 NO MOHANPUR COLONY LPS</t>
  </si>
  <si>
    <t>SAMAJ KALYAN LPS</t>
  </si>
  <si>
    <t>303 MOHANPUR GRANT LPS</t>
  </si>
  <si>
    <t>MOHANPUR RA LPS</t>
  </si>
  <si>
    <t>850 RUPASI BARI LPS</t>
  </si>
  <si>
    <t>BONOPALLY GIRLS LPS</t>
  </si>
  <si>
    <t>335 no TULARTAL LPS</t>
  </si>
  <si>
    <t>463 NO KASHPUNJEE LPS</t>
  </si>
  <si>
    <t>MOHANPUR NATUN BASTI VARIDOWAL LPS</t>
  </si>
  <si>
    <t>NOABASTI MES</t>
  </si>
  <si>
    <t>540 MOHANPUR BAGAN LPS</t>
  </si>
  <si>
    <t>RABIDAS COLONY LPS</t>
  </si>
  <si>
    <t>485 NO MOHANPUR HINDI LPS</t>
  </si>
  <si>
    <t>MOHANPUR REQUISITION AREA MES</t>
  </si>
  <si>
    <t>MOHANPUR BAGAN LINE Upgraded LPS</t>
  </si>
  <si>
    <t>MOHANPUR SAMAJKALYAN VLP</t>
  </si>
  <si>
    <t>SULTANI TILLA VLP</t>
  </si>
  <si>
    <t>MOHANPUR PADMARTHAL VLPS</t>
  </si>
  <si>
    <t>613 BEHUL TRIBAL LPS</t>
  </si>
  <si>
    <t>Behul</t>
  </si>
  <si>
    <t>584 NO DAS NAGAR LPS</t>
  </si>
  <si>
    <t>BEHUL REQUISITION LPS</t>
  </si>
  <si>
    <t>650 BEHUL REQUISITION LPS</t>
  </si>
  <si>
    <t xml:space="preserve">Behul </t>
  </si>
  <si>
    <t>644 NO BURNIE LINE HINDI LPS</t>
  </si>
  <si>
    <t>Kuria Basti</t>
  </si>
  <si>
    <t>701 NO GURU CHARAN LPS</t>
  </si>
  <si>
    <t>794 NO TAPANG LINE LPS</t>
  </si>
  <si>
    <t>541 NO BURNIE BURASE GARDEN LPS</t>
  </si>
  <si>
    <t>515 NO BURNIE BRASE HINDI LPS</t>
  </si>
  <si>
    <t>962 BROJOPUR LPS</t>
  </si>
  <si>
    <t>878 NO BORKUNA LPS</t>
  </si>
  <si>
    <t>928 NO GANESH TILLA LPS</t>
  </si>
  <si>
    <t>Burnie Breas T.E</t>
  </si>
  <si>
    <t>SURUJ ALI LASKAR MES</t>
  </si>
  <si>
    <t>LATIB ALI VLP</t>
  </si>
  <si>
    <t>BURNIE BRAES T.G MES</t>
  </si>
  <si>
    <t>MOHANPUR GRANT MEM</t>
  </si>
  <si>
    <t>571 NO PATAKHAI LPS</t>
  </si>
  <si>
    <t>131 WEST MOHANPUR L.P SCHOOL</t>
  </si>
  <si>
    <t>Mohanpur - I (A)</t>
  </si>
  <si>
    <t xml:space="preserve"> SADIRKHALERPAR MEM</t>
  </si>
  <si>
    <t>SARISHAKURIRPAR ME SCHOOL</t>
  </si>
  <si>
    <t>SORISHA KURIR PAR LPSCHOOL</t>
  </si>
  <si>
    <t xml:space="preserve"> 796 DUBRIARPAR L.P SCHOOL</t>
  </si>
  <si>
    <t>ALLAMA TAYABUR RAHMAN PRE-SR. MADRASSA</t>
  </si>
  <si>
    <t>423 BAGAR GOOL L.P SCHOOL</t>
  </si>
  <si>
    <t xml:space="preserve"> 299 BERAKHALOR PER  L.P SCHOOL</t>
  </si>
  <si>
    <t xml:space="preserve"> KUNA GRAM M.V SCHOOL</t>
  </si>
  <si>
    <t xml:space="preserve"> 657 SISHU KALYAN L.P SCHOOL</t>
  </si>
  <si>
    <t>Algapur - V</t>
  </si>
  <si>
    <t xml:space="preserve">425
KUNAGRAM L.P SCHOOL 
</t>
  </si>
  <si>
    <t xml:space="preserve">229 SRISHAKURIRPAR L.P SCHOOL </t>
  </si>
  <si>
    <t xml:space="preserve"> 461
SADIR KHALARPAR
L.P SCHOOL
</t>
  </si>
  <si>
    <t xml:space="preserve"> 15 SADIRKHALARPAR L.P SCHOOL </t>
  </si>
  <si>
    <t xml:space="preserve">ABHAYA CHARAN M.E SCHOOL </t>
  </si>
  <si>
    <t>AYUB ALI L.P SCHOOL</t>
  </si>
  <si>
    <t>9613186110</t>
  </si>
  <si>
    <t>8486866162</t>
  </si>
  <si>
    <t>9707786132</t>
  </si>
  <si>
    <t>9613025756</t>
  </si>
  <si>
    <t>9859803820</t>
  </si>
  <si>
    <t>9435911075</t>
  </si>
  <si>
    <t>9706561924</t>
  </si>
  <si>
    <t>9613959877</t>
  </si>
  <si>
    <t>9845135652</t>
  </si>
  <si>
    <t>9435917940</t>
  </si>
  <si>
    <t>9859361549</t>
  </si>
  <si>
    <t>9854948826</t>
  </si>
  <si>
    <t>9859120763</t>
  </si>
  <si>
    <t>9854278076  9613486106</t>
  </si>
  <si>
    <t>7035099652</t>
  </si>
  <si>
    <t>9613929222</t>
  </si>
  <si>
    <t>7035173470</t>
  </si>
  <si>
    <t>9854320800</t>
  </si>
  <si>
    <t>9706131324</t>
  </si>
  <si>
    <t>7399205970</t>
  </si>
  <si>
    <t>9854517359</t>
  </si>
  <si>
    <t>9854714807</t>
  </si>
  <si>
    <t>9854715069</t>
  </si>
  <si>
    <t>9613797265</t>
  </si>
  <si>
    <t>8753844153</t>
  </si>
  <si>
    <t>9854718986</t>
  </si>
  <si>
    <t>9613916895  9854718986  9613793538</t>
  </si>
  <si>
    <t>9859617905</t>
  </si>
  <si>
    <t>9854239073</t>
  </si>
  <si>
    <t>9957589840</t>
  </si>
  <si>
    <t>9859707687</t>
  </si>
  <si>
    <t>7399205844  9859707687</t>
  </si>
  <si>
    <t>9577297363</t>
  </si>
  <si>
    <t>9613290946</t>
  </si>
  <si>
    <t>9854981137</t>
  </si>
  <si>
    <t>9859683048</t>
  </si>
  <si>
    <t>9859176729</t>
  </si>
  <si>
    <t>9859178078   9859176729</t>
  </si>
  <si>
    <t>9435378936</t>
  </si>
  <si>
    <t>9531013777  9854954165   9577385241</t>
  </si>
  <si>
    <t>9854307056</t>
  </si>
  <si>
    <t>9435626744  9854329249</t>
  </si>
  <si>
    <t>9854903489</t>
  </si>
  <si>
    <t xml:space="preserve">8761030553   </t>
  </si>
  <si>
    <t>9854958911</t>
  </si>
  <si>
    <t>9401049220</t>
  </si>
  <si>
    <t>9859119668</t>
  </si>
  <si>
    <t>9854481941</t>
  </si>
  <si>
    <t>9854903121</t>
  </si>
  <si>
    <t>9577768534</t>
  </si>
  <si>
    <t>7035787966</t>
  </si>
  <si>
    <t>9859314560</t>
  </si>
  <si>
    <t>9613107777</t>
  </si>
  <si>
    <t>7399862742</t>
  </si>
  <si>
    <t>9707709193</t>
  </si>
  <si>
    <t>7399946639</t>
  </si>
  <si>
    <t>9854516987</t>
  </si>
  <si>
    <t>9854251230</t>
  </si>
  <si>
    <t>95O8043302</t>
  </si>
  <si>
    <t>9854543166</t>
  </si>
  <si>
    <t>9435299800</t>
  </si>
  <si>
    <t>9577039878</t>
  </si>
  <si>
    <t>9859312494</t>
  </si>
  <si>
    <t>9854106826  9854590993</t>
  </si>
  <si>
    <t>9435913066</t>
  </si>
  <si>
    <t>9854321461</t>
  </si>
  <si>
    <t xml:space="preserve"> CHANDPUR MEM</t>
  </si>
  <si>
    <t>MOIN UDDIN MEMORIAL ME INST.</t>
  </si>
  <si>
    <t>MOIN UDDIN MEMORIAL ME INSTITUTE (ALGAPUR - V)</t>
  </si>
  <si>
    <t xml:space="preserve"> 199 PURBO MOHANPUR L.P SCHOOL</t>
  </si>
  <si>
    <t xml:space="preserve"> M.A. MEMORIAL L.P SCHOOL </t>
  </si>
  <si>
    <t>Mohanpur - II</t>
  </si>
  <si>
    <t>93 No Sahidnapur Moqtab</t>
  </si>
  <si>
    <t>Algapur - III</t>
  </si>
  <si>
    <t>329 No Hower Khalerpar LPS</t>
  </si>
  <si>
    <t>North Mohanpur govt.J.B.S</t>
  </si>
  <si>
    <t>SAHIDNAPUR GIRLS VLPS</t>
  </si>
  <si>
    <t>South Burni Braes Govt. J.B.S</t>
  </si>
  <si>
    <t>Charu Bala LPS</t>
  </si>
  <si>
    <t>Burni Breese Churkata LPS</t>
  </si>
  <si>
    <t>441 No Mohanpur LPS</t>
  </si>
  <si>
    <t>426 No Puran Mohanpur LPS</t>
  </si>
  <si>
    <t>964 No Haydarthol LPS</t>
  </si>
  <si>
    <t>Anowar Taimur LPS</t>
  </si>
  <si>
    <t>Mohanpur - VI (B)</t>
  </si>
  <si>
    <t>19 No Dakshin Mohanpur LPS</t>
  </si>
  <si>
    <t>Mohanpur Polly Unanyan LPS</t>
  </si>
  <si>
    <t xml:space="preserve">Mohanpur - VI </t>
  </si>
  <si>
    <t>Sahidnapur MES</t>
  </si>
  <si>
    <t>Kuntala Memorial Vidya Niketan MES</t>
  </si>
  <si>
    <t>Mazid Ali MES</t>
  </si>
  <si>
    <t>HAZI ARZAN ALI MEM. GIRLS MEI</t>
  </si>
  <si>
    <t>KALIBARI VLP</t>
  </si>
  <si>
    <t>CHUNATIPAR VLP</t>
  </si>
  <si>
    <t>CHUNATIPAR VLP MOHANPUR-5</t>
  </si>
  <si>
    <t>NORTH MOHANPUR ROSHIDIYA PRE-SR. MADRASSA</t>
  </si>
  <si>
    <t>I.A MEMORIAL MEM</t>
  </si>
  <si>
    <t>PALLYMANGAL VLP</t>
  </si>
  <si>
    <t>PREMLOCHAN HS SCHOOL</t>
  </si>
  <si>
    <t>9577177816</t>
  </si>
  <si>
    <t>9859140694</t>
  </si>
  <si>
    <t>9854742258</t>
  </si>
  <si>
    <t>8751916650</t>
  </si>
  <si>
    <t>9859944993</t>
  </si>
  <si>
    <t>8822131851</t>
  </si>
  <si>
    <t>9859030652  9577989513</t>
  </si>
  <si>
    <t>9957610902</t>
  </si>
  <si>
    <t>9577373361</t>
  </si>
  <si>
    <t>9435626744</t>
  </si>
  <si>
    <t>9859048363</t>
  </si>
  <si>
    <t>9577428893</t>
  </si>
  <si>
    <t>9854931366</t>
  </si>
  <si>
    <t>9854564082</t>
  </si>
  <si>
    <t>9613617408</t>
  </si>
  <si>
    <t>9577143508</t>
  </si>
  <si>
    <t>9854585756</t>
  </si>
  <si>
    <t>9613558120</t>
  </si>
  <si>
    <t>9854912376</t>
  </si>
  <si>
    <t>9859366199</t>
  </si>
  <si>
    <t>9859747846</t>
  </si>
  <si>
    <t>8876269780</t>
  </si>
  <si>
    <t>9577177371</t>
  </si>
  <si>
    <t>9577454142</t>
  </si>
  <si>
    <t>9854377566</t>
  </si>
  <si>
    <t>9854976533</t>
  </si>
  <si>
    <t>9613149518</t>
  </si>
  <si>
    <t>9613917126</t>
  </si>
  <si>
    <t>9613142526</t>
  </si>
  <si>
    <t>7399389455</t>
  </si>
  <si>
    <t>Haji Isak Ali LPS</t>
  </si>
  <si>
    <t>0114506</t>
  </si>
  <si>
    <t>434 Ratanpur LPS</t>
  </si>
  <si>
    <t>0114508</t>
  </si>
  <si>
    <t>610 Ratanpur LPS</t>
  </si>
  <si>
    <t>0114509</t>
  </si>
  <si>
    <t>302 Bhajantipur LPS</t>
  </si>
  <si>
    <t>0123701</t>
  </si>
  <si>
    <t>BHAJANTIPUR-I</t>
  </si>
  <si>
    <t>853 Kakmara LPS</t>
  </si>
  <si>
    <t>0123702</t>
  </si>
  <si>
    <t>950 Srimanta Sankardev LPS</t>
  </si>
  <si>
    <t>0123703</t>
  </si>
  <si>
    <t xml:space="preserve">984 Berakhalorpar LPS </t>
  </si>
  <si>
    <t>0123704</t>
  </si>
  <si>
    <t>Janakalyan MES</t>
  </si>
  <si>
    <t>Pollymangal MES</t>
  </si>
  <si>
    <t>Thin Gorh Gaon Upgraded LPS</t>
  </si>
  <si>
    <t>RATANPUR GIRLS HIGH SCHOOL</t>
  </si>
  <si>
    <t>68 No. Purba Sonapur LPS</t>
  </si>
  <si>
    <t>0111601</t>
  </si>
  <si>
    <t>Bipin Chandra Memorial LPS</t>
  </si>
  <si>
    <t>0111602</t>
  </si>
  <si>
    <t>888 No. Madhya Nitainagar LPS</t>
  </si>
  <si>
    <t>0111701</t>
  </si>
  <si>
    <t>116 No. Nitainagar Maktab</t>
  </si>
  <si>
    <t>0111702</t>
  </si>
  <si>
    <t>ARZUMIA MEM</t>
  </si>
  <si>
    <t>Nitainagar Girls LPS</t>
  </si>
  <si>
    <t>0111704</t>
  </si>
  <si>
    <t>SAHID ANIL BORA LP SCHOOL</t>
  </si>
  <si>
    <t>South Bishnugarh LPS</t>
  </si>
  <si>
    <t>0111705</t>
  </si>
  <si>
    <t>480 Purba Boalipar LPS</t>
  </si>
  <si>
    <t>0111706</t>
  </si>
  <si>
    <t>Madhya Nitainagar LPS</t>
  </si>
  <si>
    <t>0111707</t>
  </si>
  <si>
    <t>287 No. Purba Nitainagar LPS</t>
  </si>
  <si>
    <t>0111902</t>
  </si>
  <si>
    <t>799 No. Moragangar Par LPS</t>
  </si>
  <si>
    <t>0111903</t>
  </si>
  <si>
    <t>697 No. Purba Sonapur LPS</t>
  </si>
  <si>
    <t>0111904</t>
  </si>
  <si>
    <t>4 No. Bhajantipur LPS</t>
  </si>
  <si>
    <t>0111905</t>
  </si>
  <si>
    <t>Dakhin Bishnugarh LPS</t>
  </si>
  <si>
    <t>0120501</t>
  </si>
  <si>
    <t>245 No. Bishnugarh Maktab</t>
  </si>
  <si>
    <t>0120504</t>
  </si>
  <si>
    <t>KARARPAR SAHID PROMOD BORA LP SCHOOL</t>
  </si>
  <si>
    <t>Bishnugarh Assamese LPS</t>
  </si>
  <si>
    <t>0120505</t>
  </si>
  <si>
    <t>BISHNUGARH</t>
  </si>
  <si>
    <t>Haji Azir Uddin ME Institute</t>
  </si>
  <si>
    <t>0111901</t>
  </si>
  <si>
    <t>Bishnugarh MES</t>
  </si>
  <si>
    <t>0120502</t>
  </si>
  <si>
    <t>T. Baruah MVS</t>
  </si>
  <si>
    <t>0120503</t>
  </si>
  <si>
    <t>SAHID SIKANDAR ALI VLP</t>
  </si>
  <si>
    <t>WEST NITAINAGAR JANATA VLP</t>
  </si>
  <si>
    <t>561 NO CHEPTI BROJOPUR LP SCHOOL</t>
  </si>
  <si>
    <t>0100901</t>
  </si>
  <si>
    <t>359 NO CHEPTI BROJOPUR LP SCHOOL.</t>
  </si>
  <si>
    <t>0100902</t>
  </si>
  <si>
    <t>BROJOPUR PART1 LP SCHOOL</t>
  </si>
  <si>
    <t>0119802</t>
  </si>
  <si>
    <t>661 NO BROJOPUR LP SCHOOL</t>
  </si>
  <si>
    <t>0119901</t>
  </si>
  <si>
    <t>66 NO BAHADURPUR MAKTAB</t>
  </si>
  <si>
    <t>0120001</t>
  </si>
  <si>
    <t>422 NO BAHADURPUR LP SCHOOL</t>
  </si>
  <si>
    <t>01200022</t>
  </si>
  <si>
    <t>975 NO BAHADURPUR LP SCHOOL</t>
  </si>
  <si>
    <t>0120005</t>
  </si>
  <si>
    <t>443 NO DAKHIN BAHADURPUR LP SCHOOL</t>
  </si>
  <si>
    <t>0120006</t>
  </si>
  <si>
    <t>1061 NO BORAITALI PAR LPSCHOOL</t>
  </si>
  <si>
    <t>0120007</t>
  </si>
  <si>
    <t>266 NO BAHADURPUR GIRLS MAKTAB</t>
  </si>
  <si>
    <t>0120102</t>
  </si>
  <si>
    <t>Managing Committee BROJOPUR MV SCHOOL</t>
  </si>
  <si>
    <t>0119801</t>
  </si>
  <si>
    <t>BAHADURPUR MEM</t>
  </si>
  <si>
    <t>0120003</t>
  </si>
  <si>
    <t>POLARPAR ME SCHOOL</t>
  </si>
  <si>
    <t>0120004</t>
  </si>
  <si>
    <t>DR. A.AHAD MEMORIAL ME SCHOOL</t>
  </si>
  <si>
    <t>0120101</t>
  </si>
  <si>
    <t>HAZI IDRIS ALI MES</t>
  </si>
  <si>
    <t>MOHANCHAND MEMO. MES</t>
  </si>
  <si>
    <t>POLARPAR MES</t>
  </si>
  <si>
    <t>ROMAN CHAND MEMORIAL MES</t>
  </si>
  <si>
    <t>I.A.M HIGH SCHOOL</t>
  </si>
  <si>
    <t>S.A.M. HIGH SCHOOL</t>
  </si>
  <si>
    <t>BAHADURPUR-I</t>
  </si>
  <si>
    <t>BAHADURPUR-II</t>
  </si>
  <si>
    <t>9707682127</t>
  </si>
  <si>
    <t>9859448353</t>
  </si>
  <si>
    <t>9854729239</t>
  </si>
  <si>
    <t>9435461601</t>
  </si>
  <si>
    <t>9859215028</t>
  </si>
  <si>
    <t>9435379065</t>
  </si>
  <si>
    <t>9577405409</t>
  </si>
  <si>
    <t>9577059982</t>
  </si>
  <si>
    <t>8752864118</t>
  </si>
  <si>
    <t>9577419872</t>
  </si>
  <si>
    <t>9401137309</t>
  </si>
  <si>
    <t>9859311566</t>
  </si>
  <si>
    <t>9577010716</t>
  </si>
  <si>
    <t>9707794876</t>
  </si>
  <si>
    <t>7399559871</t>
  </si>
  <si>
    <t>9435186732</t>
  </si>
  <si>
    <t>9613405694  9707737434</t>
  </si>
  <si>
    <t>9577618438</t>
  </si>
  <si>
    <t>8751852180</t>
  </si>
  <si>
    <t>9854212105</t>
  </si>
  <si>
    <t>9859177367</t>
  </si>
  <si>
    <t>9854746361</t>
  </si>
  <si>
    <t>9864386946</t>
  </si>
  <si>
    <t>9435918620</t>
  </si>
  <si>
    <t>9706378764  9207141854</t>
  </si>
  <si>
    <t>9859176845</t>
  </si>
  <si>
    <t>9859214883</t>
  </si>
  <si>
    <t>9401237931 9401237930</t>
  </si>
  <si>
    <t>9707733450</t>
  </si>
  <si>
    <t>9577427893</t>
  </si>
  <si>
    <t>9859717205</t>
  </si>
  <si>
    <t>9401632209</t>
  </si>
  <si>
    <t>9613779593</t>
  </si>
  <si>
    <t>9854416995</t>
  </si>
  <si>
    <t>8749975477</t>
  </si>
  <si>
    <t>9854585490</t>
  </si>
  <si>
    <t>9401165765</t>
  </si>
  <si>
    <t>9577423795</t>
  </si>
  <si>
    <t>9854320818</t>
  </si>
  <si>
    <t>9854980494</t>
  </si>
  <si>
    <t>9854563981</t>
  </si>
  <si>
    <t>9707780322</t>
  </si>
  <si>
    <t>9854467968</t>
  </si>
  <si>
    <t>9401561614</t>
  </si>
  <si>
    <t>9401548709</t>
  </si>
  <si>
    <t>9707118586</t>
  </si>
  <si>
    <t>9401237990</t>
  </si>
  <si>
    <t>110 No Dhumkar LPS</t>
  </si>
  <si>
    <t>BASDAHAR-II</t>
  </si>
  <si>
    <t>659 No Basdhar Lamargram LPS</t>
  </si>
  <si>
    <t>BASHDOR-II (B)</t>
  </si>
  <si>
    <t xml:space="preserve">871 no Mirargram LPS </t>
  </si>
  <si>
    <t>BASHDAHAR-II (A)</t>
  </si>
  <si>
    <t>BASHDAHAR-II (B)</t>
  </si>
  <si>
    <t>BASHDAHAR-I</t>
  </si>
  <si>
    <t>767 No Bondukmara R/A LPS</t>
  </si>
  <si>
    <t>BANDUKMARA R/A</t>
  </si>
  <si>
    <t>BASHDAHAR-I(B)</t>
  </si>
  <si>
    <t>BASHDAHAR-I(C)</t>
  </si>
  <si>
    <t>BASHDAHAR-I(D)</t>
  </si>
  <si>
    <t>BASHDAHAR-I(WEST)</t>
  </si>
  <si>
    <t>BASHDAHAR-II (C)</t>
  </si>
  <si>
    <t>BASHDAHAR-II(SOUTH)</t>
  </si>
  <si>
    <t>BASHDOR-II (A)</t>
  </si>
  <si>
    <t>BAGAN BASTI SISHU KALYAN VLP</t>
  </si>
  <si>
    <t>Akmal Ali LPS</t>
  </si>
  <si>
    <t>487 no. Bondukmara R/A LPS</t>
  </si>
  <si>
    <t>703 no. Purbogul LPS</t>
  </si>
  <si>
    <t>288 no. Purbogul LPS</t>
  </si>
  <si>
    <t>1051 no.  Purbogul LPS</t>
  </si>
  <si>
    <t>BARHAILAKANDI-I</t>
  </si>
  <si>
    <t>273 no. Barhailakandi LPS</t>
  </si>
  <si>
    <t>51 no. Barhailakandi LPS</t>
  </si>
  <si>
    <t>419 Safar Ali LPS</t>
  </si>
  <si>
    <t>702 no. Nurun Nessa Memorial LPS</t>
  </si>
  <si>
    <t>Saleha Begum LPS</t>
  </si>
  <si>
    <t>Tukargram Barhailakandi LPS</t>
  </si>
  <si>
    <t>BARHAILAKANDI-II</t>
  </si>
  <si>
    <t>ABDUL MATLIB MES</t>
  </si>
  <si>
    <t>9 no. Bondukmara LPS</t>
  </si>
  <si>
    <t>768 no. Barhailakandi Janakalyan LPS</t>
  </si>
  <si>
    <t>BARHAILAKANDI-III</t>
  </si>
  <si>
    <t xml:space="preserve"> 358 no Barhailakandi LPS</t>
  </si>
  <si>
    <t>430 no Kandigram LPS</t>
  </si>
  <si>
    <t>BASHDAHAR-I(A)</t>
  </si>
  <si>
    <t>9957808800</t>
  </si>
  <si>
    <t>9954502537</t>
  </si>
  <si>
    <t>8822901222</t>
  </si>
  <si>
    <t>9577257436  9859215065</t>
  </si>
  <si>
    <t>9864527199 9085319319</t>
  </si>
  <si>
    <t>9707532360  8822588435</t>
  </si>
  <si>
    <t>9613049222 9954147113</t>
  </si>
  <si>
    <t>9854229246</t>
  </si>
  <si>
    <t>9531118254</t>
  </si>
  <si>
    <t>9859701318</t>
  </si>
  <si>
    <t>9613992041</t>
  </si>
  <si>
    <t>9435414278  9401638680</t>
  </si>
  <si>
    <t>7399946861</t>
  </si>
  <si>
    <t>9707881315</t>
  </si>
  <si>
    <t>9859187363</t>
  </si>
  <si>
    <t>9531238774</t>
  </si>
  <si>
    <t>9531273965</t>
  </si>
  <si>
    <t>9859032418</t>
  </si>
  <si>
    <t>9435340976</t>
  </si>
  <si>
    <t>9707151694  9085595526</t>
  </si>
  <si>
    <t>8812969320</t>
  </si>
  <si>
    <t>9707678725</t>
  </si>
  <si>
    <t xml:space="preserve">444 no Basdahar LPS  </t>
  </si>
  <si>
    <t>766 no Momtaz Ali Vidyapith LPS</t>
  </si>
  <si>
    <t>142 no Basdahar LPS</t>
  </si>
  <si>
    <t>435 no. West Basdahar LPS</t>
  </si>
  <si>
    <t>166 no Kajirkuna LPS</t>
  </si>
  <si>
    <t>11 no Matijuri LPS</t>
  </si>
  <si>
    <t>203 no Matijuri Girls LPS</t>
  </si>
  <si>
    <t>12 no Paikan LPS</t>
  </si>
  <si>
    <t>PAIKAN-A</t>
  </si>
  <si>
    <t>260 no Paikan Girls LPS</t>
  </si>
  <si>
    <t>BASHDAHAR MEM</t>
  </si>
  <si>
    <t>Suresh Das Memorial LPS</t>
  </si>
  <si>
    <t>Bashdahar Janakalyan MVS</t>
  </si>
  <si>
    <t>Sushil Paul MVS</t>
  </si>
  <si>
    <t>Durgacharan MVS</t>
  </si>
  <si>
    <t>SISHU BIKASH VIDYAPITH VLP</t>
  </si>
  <si>
    <t xml:space="preserve">SISHUKALYAN LPS </t>
  </si>
  <si>
    <t>HAJI KALAMIA MEMO VLP</t>
  </si>
  <si>
    <t>IDRIS ALI VLPS</t>
  </si>
  <si>
    <t>BASDHAR JANAMANGAL MES</t>
  </si>
  <si>
    <t>MATIJURI HS SCHOOL</t>
  </si>
  <si>
    <t>MATIJURI GIRLS HIGH SCHOOL</t>
  </si>
  <si>
    <t>152 No. Uttar Nitainagar Maktab</t>
  </si>
  <si>
    <t>NITAINAGAR-II</t>
  </si>
  <si>
    <t>5 Anowarpar LPS</t>
  </si>
  <si>
    <t>BOALIPAR-I</t>
  </si>
  <si>
    <t>Boalipar MVS</t>
  </si>
  <si>
    <t>Choudhury Para LPS</t>
  </si>
  <si>
    <t>Kunapara LPS</t>
  </si>
  <si>
    <t>Boalipar Girls MES</t>
  </si>
  <si>
    <t>BOALIPAR-III</t>
  </si>
  <si>
    <t>BOALIPAR-III(A)</t>
  </si>
  <si>
    <t>Boalipar Assamese LPS</t>
  </si>
  <si>
    <t>Model MES</t>
  </si>
  <si>
    <t>Boalipar Janakalyan LPS</t>
  </si>
  <si>
    <t>BOALIPAR-II(B)</t>
  </si>
  <si>
    <t>43 No. Boalipar LPS</t>
  </si>
  <si>
    <t>BOALIPAR-II</t>
  </si>
  <si>
    <t>608 Kushier Kuli LPS</t>
  </si>
  <si>
    <t>891 Nepurjan LPS</t>
  </si>
  <si>
    <t>BOALIPAR-II(A)</t>
  </si>
  <si>
    <t>Choudhury Para MEM</t>
  </si>
  <si>
    <t>784 No. Anowar par Assamese LPS</t>
  </si>
  <si>
    <t>Tukar Gram MES</t>
  </si>
  <si>
    <t>Lakshminath Bezbarua 
Assames LPS</t>
  </si>
  <si>
    <t>Kushier Kuli MVS</t>
  </si>
  <si>
    <t>HaziNoor Uddin LPS</t>
  </si>
  <si>
    <t>184 No. Anowarpar Maktab</t>
  </si>
  <si>
    <t>Choudhury LPS</t>
  </si>
  <si>
    <t>Anowarpar K.A. MEM</t>
  </si>
  <si>
    <t>932 Maragangpar LPS</t>
  </si>
  <si>
    <t>Kutubia MEM</t>
  </si>
  <si>
    <t>I. C. M. C. HIGH SCHOOL</t>
  </si>
  <si>
    <t>Monday to Wednesday</t>
  </si>
  <si>
    <t>Tuesday to Wednesday</t>
  </si>
  <si>
    <t>9864797404</t>
  </si>
  <si>
    <t>9707268882</t>
  </si>
  <si>
    <t>9401135637</t>
  </si>
  <si>
    <t>7035533404   7399788919</t>
  </si>
  <si>
    <t>9954147113</t>
  </si>
  <si>
    <t>9435883909</t>
  </si>
  <si>
    <t>9707733885</t>
  </si>
  <si>
    <t>9864402700</t>
  </si>
  <si>
    <t>9854585735</t>
  </si>
  <si>
    <t>9854718863</t>
  </si>
  <si>
    <t>96133626436</t>
  </si>
  <si>
    <t>7399406961</t>
  </si>
  <si>
    <t>9859030141</t>
  </si>
  <si>
    <t>9854404405</t>
  </si>
  <si>
    <t>7399636073</t>
  </si>
  <si>
    <t>7035128248</t>
  </si>
  <si>
    <t>9401780630</t>
  </si>
  <si>
    <t>882203752</t>
  </si>
  <si>
    <t>9954502164</t>
  </si>
  <si>
    <t>9707664584</t>
  </si>
  <si>
    <t>9864909374  9577736173</t>
  </si>
  <si>
    <t>7399447350  9854251284</t>
  </si>
  <si>
    <t>7399776131  9707882042</t>
  </si>
  <si>
    <t>9859707168  9864663857</t>
  </si>
  <si>
    <t>9401395554  9854515714</t>
  </si>
  <si>
    <t>9401137132</t>
  </si>
  <si>
    <t>8723864349</t>
  </si>
  <si>
    <t>7399389571</t>
  </si>
  <si>
    <t>985927343</t>
  </si>
  <si>
    <t>9859033931</t>
  </si>
  <si>
    <t>9401638857</t>
  </si>
  <si>
    <t>9678428879</t>
  </si>
  <si>
    <t>9854434598  9435517256</t>
  </si>
  <si>
    <t>9864527313</t>
  </si>
  <si>
    <t>9854588345</t>
  </si>
  <si>
    <t>7399788215  9859148087</t>
  </si>
  <si>
    <t>9577039356  9577617494</t>
  </si>
  <si>
    <t>9854868256</t>
  </si>
  <si>
    <t>8749976020</t>
  </si>
  <si>
    <t>9613617180</t>
  </si>
  <si>
    <t>9954601063  8876439785</t>
  </si>
  <si>
    <t>9707937471  9435100818</t>
  </si>
  <si>
    <t>9707737440  9707737436  9707886847</t>
  </si>
  <si>
    <t>9854893245</t>
  </si>
  <si>
    <t>9508987879</t>
  </si>
  <si>
    <t>9859285073</t>
  </si>
  <si>
    <t>99547701013</t>
  </si>
  <si>
    <t>9577704517  9613194650</t>
  </si>
  <si>
    <t>9435578937</t>
  </si>
  <si>
    <t>9854252782</t>
  </si>
  <si>
    <t>9854916873</t>
  </si>
  <si>
    <t>9854965085</t>
  </si>
  <si>
    <t>9613648818</t>
  </si>
  <si>
    <t>7399525305</t>
  </si>
  <si>
    <t>9864430937</t>
  </si>
  <si>
    <t>9864484962</t>
  </si>
  <si>
    <t>9864291163</t>
  </si>
  <si>
    <t>9854762716</t>
  </si>
  <si>
    <t>9531238699</t>
  </si>
  <si>
    <t>9085936178</t>
  </si>
  <si>
    <t>8822788585</t>
  </si>
  <si>
    <t>9854229940</t>
  </si>
  <si>
    <t>9854746273</t>
  </si>
  <si>
    <t>9613642187</t>
  </si>
  <si>
    <t>9859976246</t>
  </si>
  <si>
    <t>9707022726</t>
  </si>
  <si>
    <t>9859943052</t>
  </si>
  <si>
    <t>9859030139</t>
  </si>
  <si>
    <t>984803222</t>
  </si>
  <si>
    <t>611 No Jamini L.P School</t>
  </si>
  <si>
    <t>345 No Noyagram L.P School</t>
  </si>
  <si>
    <t>POLLY MONGOL VLPS</t>
  </si>
  <si>
    <t>Pakhicherra M.V School</t>
  </si>
  <si>
    <t>531 No Kanchanpur Bagan LPS</t>
  </si>
  <si>
    <t>KANCHANPUR TE</t>
  </si>
  <si>
    <t>KANCHANPUR -RA</t>
  </si>
  <si>
    <t>828 Tilagram L.P School</t>
  </si>
  <si>
    <t>21 No Kanchanpur L.P School</t>
  </si>
  <si>
    <t>824 No Harun Rashid L.P School</t>
  </si>
  <si>
    <t>KANCHANPUR-III</t>
  </si>
  <si>
    <t>Itarkandi Anowarpar L.P School</t>
  </si>
  <si>
    <t>Kritibas L.P School</t>
  </si>
  <si>
    <t>ITORKANDI-II</t>
  </si>
  <si>
    <t>BALICHERRA MEM</t>
  </si>
  <si>
    <t>Kalaraja M.V School</t>
  </si>
  <si>
    <t>705 No Kanchanpur LP School</t>
  </si>
  <si>
    <t>KANCHANPUR-I</t>
  </si>
  <si>
    <t>KANCHANPUR-II</t>
  </si>
  <si>
    <t>948 No Tutijan L.P School</t>
  </si>
  <si>
    <t>44 No Kanchanpur L.P School</t>
  </si>
  <si>
    <t>KANCHANPUR T.E PECHA KARI L.P.SCHOOL SCHOOL</t>
  </si>
  <si>
    <t>Sayedpur Apple Swami Memorial L.P School</t>
  </si>
  <si>
    <t>Kanchanpur M.E School</t>
  </si>
  <si>
    <t>S. A. M, N. A. M. HIGH SCHOOL</t>
  </si>
  <si>
    <t>MAHATMA GANDHI MEMO MEM</t>
  </si>
  <si>
    <t>832 Bandukmara Khasia Punji LPS</t>
  </si>
  <si>
    <t>0116301</t>
  </si>
  <si>
    <t>539 Bondukmara Garden LPS</t>
  </si>
  <si>
    <t>0116401</t>
  </si>
  <si>
    <t>NUAGRAM MEM</t>
  </si>
  <si>
    <t>PURBO RANGPUR MES</t>
  </si>
  <si>
    <t>655 Simana Tilla LPS</t>
  </si>
  <si>
    <t>0116402</t>
  </si>
  <si>
    <t>Bandukmara Dakbangla LPS</t>
  </si>
  <si>
    <t>0116403</t>
  </si>
  <si>
    <t>Lakshmi Narayan LPS</t>
  </si>
  <si>
    <t>0116404</t>
  </si>
  <si>
    <t>151 Rangpur Maktab LPS</t>
  </si>
  <si>
    <t>0116601</t>
  </si>
  <si>
    <t>578 Rongpur Pollymangal LPS</t>
  </si>
  <si>
    <t>0116604</t>
  </si>
  <si>
    <t>764 Rongpur Tukarpara LPS</t>
  </si>
  <si>
    <t>0116605</t>
  </si>
  <si>
    <t>Dakshin Sonapur Asomiya LPS</t>
  </si>
  <si>
    <t>0123301</t>
  </si>
  <si>
    <t>604 Bashdhar Mohal LPS</t>
  </si>
  <si>
    <t>0123302</t>
  </si>
  <si>
    <t>35 Dakshin Sonapur LPS</t>
  </si>
  <si>
    <t>0123304</t>
  </si>
  <si>
    <t>577 Dakshin Sonapur LPS</t>
  </si>
  <si>
    <t>0123401</t>
  </si>
  <si>
    <t>996 Bilgaon LPS</t>
  </si>
  <si>
    <t>0123402</t>
  </si>
  <si>
    <t>AZIR UDDIN BARBHUIYA MEM</t>
  </si>
  <si>
    <t>433 Sudarshanpur LPS</t>
  </si>
  <si>
    <t>0123502</t>
  </si>
  <si>
    <t>A.K.BIDYAPIT LPS</t>
  </si>
  <si>
    <t>46 Samairkuna LPS</t>
  </si>
  <si>
    <t>0123503</t>
  </si>
  <si>
    <t>672 Samairkuna LPS</t>
  </si>
  <si>
    <t>0123505</t>
  </si>
  <si>
    <t>Van</t>
  </si>
  <si>
    <r>
      <t xml:space="preserve">Plan for MHT No.
</t>
    </r>
    <r>
      <rPr>
        <sz val="11"/>
        <color theme="1"/>
        <rFont val="Calibri"/>
        <family val="2"/>
        <scheme val="minor"/>
      </rPr>
      <t xml:space="preserve"> (Team 1/ Team 2)</t>
    </r>
  </si>
  <si>
    <r>
      <t xml:space="preserve">Day
</t>
    </r>
    <r>
      <rPr>
        <sz val="11"/>
        <color theme="1"/>
        <rFont val="Calibri"/>
        <family val="2"/>
        <scheme val="minor"/>
      </rPr>
      <t>(Eg. Mon, Tue, Wed….)</t>
    </r>
  </si>
  <si>
    <r>
      <t xml:space="preserve">Type of Vehicle required
</t>
    </r>
    <r>
      <rPr>
        <sz val="11"/>
        <color theme="1"/>
        <rFont val="Calibri"/>
        <family val="2"/>
        <scheme val="minor"/>
      </rPr>
      <t>(Car/Two Wheeler/ Boat/ any other means of transport)</t>
    </r>
  </si>
  <si>
    <t>Tupkhana</t>
  </si>
  <si>
    <t>Sibuttar</t>
  </si>
  <si>
    <t>Halima Begum</t>
  </si>
  <si>
    <t>Bahadurpur</t>
  </si>
  <si>
    <t>MICRO PLAN FORMAT
NATIONAL HEALTH MISSION-Rashtriya Bal Swasthya Karyakram (RBSK)
ACTION  PLAN OF YEAR - 2018-19</t>
  </si>
  <si>
    <t>26/10/2018</t>
  </si>
  <si>
    <t>27/10/2018</t>
  </si>
  <si>
    <t>29/10/2018</t>
  </si>
  <si>
    <t>30/10/2018</t>
  </si>
  <si>
    <t>31/10/2018</t>
  </si>
  <si>
    <t>13/10/2018</t>
  </si>
  <si>
    <t>15/12/2018</t>
  </si>
  <si>
    <t>16/10/2018</t>
  </si>
  <si>
    <t>17/10/2018</t>
  </si>
  <si>
    <t>18/10/2018</t>
  </si>
  <si>
    <t>19/10/2018</t>
  </si>
  <si>
    <t>20/10/2018</t>
  </si>
  <si>
    <t>22/10/2018</t>
  </si>
  <si>
    <t>23/10/2018</t>
  </si>
  <si>
    <t>24/10/2018</t>
  </si>
  <si>
    <t>25/10/2018</t>
  </si>
  <si>
    <t>1/10/2018 &amp; 3/10/2018</t>
  </si>
  <si>
    <t>6/10/2018 to 10/10/2018</t>
  </si>
  <si>
    <t>23/10/2018 to 27/10/2018</t>
  </si>
  <si>
    <t>29/10/2018 to 31/10/2018</t>
  </si>
  <si>
    <t>Tuesday to Saturday</t>
  </si>
  <si>
    <t>Saturday to Wednesday</t>
  </si>
  <si>
    <t>DR. SIDDIQUE ALI</t>
  </si>
  <si>
    <t>KHAIRUL HAQUE LASKAR</t>
  </si>
  <si>
    <t>13/11/2018</t>
  </si>
  <si>
    <t>14/11/2018</t>
  </si>
  <si>
    <t>15/11/2018</t>
  </si>
  <si>
    <t>16/11/2018</t>
  </si>
  <si>
    <t>19/11/2018</t>
  </si>
  <si>
    <t>20/11/2018</t>
  </si>
  <si>
    <t>21/11/2018</t>
  </si>
  <si>
    <t>22/11/2018</t>
  </si>
  <si>
    <t>24/11/2018</t>
  </si>
  <si>
    <t>26/11/2018</t>
  </si>
  <si>
    <t>27/11/2018</t>
  </si>
  <si>
    <t>28/11/2018</t>
  </si>
  <si>
    <t>29/11/2018</t>
  </si>
  <si>
    <t>30/11/2018</t>
  </si>
  <si>
    <t>1/11/2018 To 3/11/2018</t>
  </si>
  <si>
    <t>7/11/2018 To 10/11/2018</t>
  </si>
  <si>
    <t>17/11/2018</t>
  </si>
  <si>
    <t>20/11/2018 To 21/11/2018</t>
  </si>
  <si>
    <t>17/12/2018</t>
  </si>
  <si>
    <t>18/12/2018</t>
  </si>
  <si>
    <t>19/12/2018</t>
  </si>
  <si>
    <t>20/12/2018</t>
  </si>
  <si>
    <t>21/12/2018</t>
  </si>
  <si>
    <t>22/12/2018</t>
  </si>
  <si>
    <t>24/12/2018</t>
  </si>
  <si>
    <t>26/12/2018</t>
  </si>
  <si>
    <t>27/12/2018</t>
  </si>
  <si>
    <t>28/12/2018</t>
  </si>
  <si>
    <t>29/12/2018</t>
  </si>
  <si>
    <t>31/12/2018</t>
  </si>
  <si>
    <t xml:space="preserve">13/12/2018 </t>
  </si>
  <si>
    <t xml:space="preserve">14/12/2018 </t>
  </si>
  <si>
    <t>8/12/2018 to 10/12/2018</t>
  </si>
  <si>
    <t>11/12/2018 to 14/12/2018</t>
  </si>
  <si>
    <t>17/1/2019</t>
  </si>
  <si>
    <t>19/1/2019</t>
  </si>
  <si>
    <t>22/1/2019</t>
  </si>
  <si>
    <t>24/1/2019</t>
  </si>
  <si>
    <t>25/1/2019</t>
  </si>
  <si>
    <t>18/1/2019</t>
  </si>
  <si>
    <t>21/1/2019</t>
  </si>
  <si>
    <t>29/1/2019</t>
  </si>
  <si>
    <t>30/1/2019</t>
  </si>
  <si>
    <t>28/1/2019</t>
  </si>
  <si>
    <t>29/1/2019 to 30/1/2019</t>
  </si>
  <si>
    <t>13/2/2019</t>
  </si>
  <si>
    <t>14/2/2019</t>
  </si>
  <si>
    <t>15/2/2019</t>
  </si>
  <si>
    <t>16/2/2019</t>
  </si>
  <si>
    <t>19/2/2019</t>
  </si>
  <si>
    <t>20/2/2019</t>
  </si>
  <si>
    <t>21/2/2019</t>
  </si>
  <si>
    <t>22/2/2019</t>
  </si>
  <si>
    <t>23/2/2019</t>
  </si>
  <si>
    <t>26/2/2019</t>
  </si>
  <si>
    <t>27/2/2019</t>
  </si>
  <si>
    <t>18/2/2019</t>
  </si>
  <si>
    <t>25/2/2019</t>
  </si>
  <si>
    <t>28/2/2019</t>
  </si>
  <si>
    <t>15/3/2019</t>
  </si>
  <si>
    <t>16/3/2019</t>
  </si>
  <si>
    <t>19/3/2019</t>
  </si>
  <si>
    <t>20/3/2019</t>
  </si>
  <si>
    <t>21/3/2019</t>
  </si>
  <si>
    <t>22/3/2019</t>
  </si>
  <si>
    <t>23/3/2019</t>
  </si>
  <si>
    <t>26/3/2019</t>
  </si>
  <si>
    <t>13/3/2019</t>
  </si>
  <si>
    <t>14/3/2019</t>
  </si>
  <si>
    <t>29/3/2019</t>
  </si>
  <si>
    <t>12/3/2019 to 16/3/2019</t>
  </si>
  <si>
    <t>18/3/2019</t>
  </si>
  <si>
    <t>18/3/2019 to 19/3/2018</t>
  </si>
  <si>
    <t>25/3/2018</t>
  </si>
  <si>
    <t xml:space="preserve">27/3/2019 </t>
  </si>
  <si>
    <t>28/3/2019</t>
  </si>
  <si>
    <t>30/3/2019</t>
  </si>
  <si>
    <t>1/3/2019 to 4/3/2019</t>
  </si>
  <si>
    <t>Monday to Tuesday</t>
  </si>
  <si>
    <t>MICRO PLAN FORMAT
NATIONAL HEALTH MISSION-Rashtriya Bal Swasthya Karyakram (RBSK)
ACTION  PLAN OF YEAR -2018-19</t>
  </si>
  <si>
    <t>saturday</t>
  </si>
  <si>
    <t>Saturday to Monday</t>
  </si>
  <si>
    <t>Tuesday to Friday</t>
  </si>
  <si>
    <t>wednesday</t>
  </si>
  <si>
    <t xml:space="preserve">Thursday to Saturday </t>
  </si>
  <si>
    <t>Wednesday to Saturday</t>
  </si>
  <si>
    <t xml:space="preserve">Thursday </t>
  </si>
  <si>
    <t>thursday</t>
  </si>
  <si>
    <t>Friday to Monday</t>
  </si>
</sst>
</file>

<file path=xl/styles.xml><?xml version="1.0" encoding="utf-8"?>
<styleSheet xmlns="http://schemas.openxmlformats.org/spreadsheetml/2006/main">
  <fonts count="22">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1"/>
      <name val="Calibri"/>
      <family val="2"/>
      <scheme val="minor"/>
    </font>
    <font>
      <sz val="11"/>
      <color rgb="FF002060"/>
      <name val="Arial Narrow"/>
      <family val="2"/>
    </font>
    <font>
      <b/>
      <sz val="11"/>
      <color theme="1"/>
      <name val="Calibri"/>
      <family val="2"/>
      <scheme val="minor"/>
    </font>
    <font>
      <sz val="11"/>
      <color indexed="8"/>
      <name val="Calibri"/>
      <family val="2"/>
      <scheme val="minor"/>
    </font>
    <font>
      <sz val="11"/>
      <color rgb="FF000000"/>
      <name val="Calibri"/>
      <family val="2"/>
      <scheme val="minor"/>
    </font>
    <font>
      <sz val="10"/>
      <color theme="1"/>
      <name val="Calibri"/>
      <family val="2"/>
      <scheme val="minor"/>
    </font>
    <font>
      <sz val="9"/>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217">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3" fillId="0" borderId="0" xfId="0" applyFont="1" applyAlignment="1" applyProtection="1">
      <alignment horizontal="center"/>
    </xf>
    <xf numFmtId="0" fontId="10" fillId="0" borderId="1" xfId="0" applyFont="1" applyBorder="1" applyAlignment="1" applyProtection="1">
      <alignment horizontal="center" vertical="center"/>
      <protection locked="0"/>
    </xf>
    <xf numFmtId="0" fontId="12" fillId="0" borderId="1" xfId="0" applyFont="1" applyFill="1" applyBorder="1" applyAlignment="1" applyProtection="1">
      <protection locked="0"/>
    </xf>
    <xf numFmtId="0" fontId="12" fillId="0" borderId="1" xfId="0" applyFont="1" applyFill="1" applyBorder="1" applyAlignment="1" applyProtection="1">
      <alignment vertical="center"/>
      <protection locked="0"/>
    </xf>
    <xf numFmtId="1" fontId="13" fillId="0" borderId="1" xfId="0" applyNumberFormat="1" applyFont="1" applyBorder="1" applyAlignment="1" applyProtection="1">
      <alignment horizontal="center" vertical="center"/>
      <protection locked="0"/>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Protection="1">
      <protection locked="0"/>
    </xf>
    <xf numFmtId="0" fontId="3" fillId="0" borderId="1" xfId="0" applyFont="1" applyBorder="1" applyAlignment="1" applyProtection="1">
      <alignment horizontal="left"/>
      <protection locked="0"/>
    </xf>
    <xf numFmtId="0" fontId="0" fillId="0" borderId="1" xfId="0" applyBorder="1" applyAlignment="1" applyProtection="1">
      <alignment vertical="center"/>
      <protection locked="0"/>
    </xf>
    <xf numFmtId="0" fontId="0" fillId="0" borderId="1" xfId="0" applyFont="1" applyBorder="1" applyAlignment="1" applyProtection="1">
      <alignment horizontal="center" vertical="center" wrapText="1"/>
      <protection locked="0"/>
    </xf>
    <xf numFmtId="0" fontId="16" fillId="0" borderId="1" xfId="0" applyFont="1" applyFill="1" applyBorder="1" applyAlignment="1" applyProtection="1">
      <alignment horizontal="left"/>
      <protection locked="0"/>
    </xf>
    <xf numFmtId="0" fontId="5"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5" fillId="10" borderId="1" xfId="0" applyFont="1" applyFill="1" applyBorder="1" applyAlignment="1" applyProtection="1">
      <alignment horizontal="center" vertical="center"/>
      <protection locked="0"/>
    </xf>
    <xf numFmtId="0" fontId="0" fillId="10" borderId="1" xfId="0" applyFont="1" applyFill="1" applyBorder="1" applyAlignment="1">
      <alignment horizontal="left" vertical="center" wrapText="1"/>
    </xf>
    <xf numFmtId="49" fontId="15" fillId="10" borderId="1" xfId="0" applyNumberFormat="1" applyFont="1" applyFill="1" applyBorder="1" applyAlignment="1">
      <alignment horizontal="center" vertical="center" wrapText="1"/>
    </xf>
    <xf numFmtId="0" fontId="15" fillId="10" borderId="1" xfId="0" applyFont="1" applyFill="1" applyBorder="1" applyAlignment="1">
      <alignment horizontal="center" vertical="center" wrapText="1"/>
    </xf>
    <xf numFmtId="14" fontId="15" fillId="10" borderId="1" xfId="0" applyNumberFormat="1" applyFont="1" applyFill="1" applyBorder="1" applyAlignment="1">
      <alignment horizontal="center" vertical="center" wrapText="1"/>
    </xf>
    <xf numFmtId="0" fontId="0" fillId="10" borderId="1" xfId="0" applyFont="1" applyFill="1" applyBorder="1" applyAlignment="1">
      <alignment horizontal="center" vertical="center" wrapText="1"/>
    </xf>
    <xf numFmtId="49" fontId="0" fillId="10" borderId="1" xfId="0" applyNumberFormat="1" applyFont="1" applyFill="1" applyBorder="1" applyAlignment="1">
      <alignment horizontal="center" vertical="center" wrapText="1"/>
    </xf>
    <xf numFmtId="0" fontId="15" fillId="10" borderId="1" xfId="0" applyFont="1" applyFill="1" applyBorder="1" applyAlignment="1">
      <alignment horizontal="center" vertical="center"/>
    </xf>
    <xf numFmtId="14" fontId="0" fillId="10" borderId="1" xfId="0" applyNumberFormat="1" applyFont="1" applyFill="1" applyBorder="1" applyAlignment="1">
      <alignment horizontal="center" vertical="center" wrapText="1"/>
    </xf>
    <xf numFmtId="0" fontId="0" fillId="10" borderId="1" xfId="0" applyFont="1" applyFill="1" applyBorder="1" applyAlignment="1">
      <alignment horizontal="center" vertical="center"/>
    </xf>
    <xf numFmtId="0" fontId="15" fillId="10" borderId="1" xfId="0" applyFont="1" applyFill="1" applyBorder="1" applyAlignment="1">
      <alignment horizontal="left" vertical="center" wrapText="1"/>
    </xf>
    <xf numFmtId="49" fontId="0" fillId="10" borderId="1" xfId="0" applyNumberFormat="1" applyFont="1" applyFill="1" applyBorder="1" applyAlignment="1">
      <alignment horizontal="left" vertical="center" wrapText="1"/>
    </xf>
    <xf numFmtId="0" fontId="15" fillId="10" borderId="1" xfId="0" applyNumberFormat="1" applyFont="1" applyFill="1" applyBorder="1" applyAlignment="1">
      <alignment horizontal="center" vertical="center"/>
    </xf>
    <xf numFmtId="0" fontId="0" fillId="10" borderId="1" xfId="0" quotePrefix="1" applyFont="1" applyFill="1" applyBorder="1" applyAlignment="1">
      <alignment horizontal="left" vertical="center" wrapText="1"/>
    </xf>
    <xf numFmtId="0" fontId="0" fillId="0" borderId="0" xfId="0" applyFont="1" applyAlignment="1">
      <alignment horizontal="center" vertical="center" wrapText="1"/>
    </xf>
    <xf numFmtId="0" fontId="0" fillId="0" borderId="0" xfId="0" applyFont="1"/>
    <xf numFmtId="17" fontId="17" fillId="0" borderId="1" xfId="0" applyNumberFormat="1" applyFont="1" applyFill="1" applyBorder="1" applyAlignment="1" applyProtection="1">
      <alignment horizontal="center" vertical="center" wrapText="1"/>
      <protection locked="0"/>
    </xf>
    <xf numFmtId="0" fontId="17" fillId="0" borderId="0" xfId="0" applyFont="1" applyFill="1" applyBorder="1" applyAlignment="1">
      <alignment vertical="center" wrapText="1"/>
    </xf>
    <xf numFmtId="0" fontId="0" fillId="0" borderId="1" xfId="0" applyFont="1" applyBorder="1" applyAlignment="1">
      <alignment horizontal="center" vertical="center"/>
    </xf>
    <xf numFmtId="0" fontId="0" fillId="0" borderId="1" xfId="0" applyFont="1" applyBorder="1" applyAlignment="1" applyProtection="1">
      <alignment horizontal="center" vertical="center"/>
      <protection locked="0"/>
    </xf>
    <xf numFmtId="0" fontId="0" fillId="0" borderId="1" xfId="0" applyFont="1" applyBorder="1" applyAlignment="1" applyProtection="1">
      <alignment vertical="center" wrapText="1"/>
      <protection locked="0"/>
    </xf>
    <xf numFmtId="0" fontId="0" fillId="0" borderId="1" xfId="0" applyFont="1" applyBorder="1" applyAlignment="1" applyProtection="1">
      <alignment horizontal="left" vertical="center" wrapText="1"/>
      <protection locked="0"/>
    </xf>
    <xf numFmtId="1" fontId="17" fillId="3" borderId="1" xfId="0" applyNumberFormat="1" applyFont="1" applyFill="1" applyBorder="1" applyAlignment="1">
      <alignment horizontal="center" vertical="center"/>
    </xf>
    <xf numFmtId="14" fontId="17" fillId="3" borderId="1" xfId="0" applyNumberFormat="1" applyFont="1" applyFill="1" applyBorder="1" applyAlignment="1">
      <alignment horizontal="center" vertical="center"/>
    </xf>
    <xf numFmtId="0" fontId="0" fillId="3" borderId="1" xfId="0" applyFont="1" applyFill="1" applyBorder="1"/>
    <xf numFmtId="0" fontId="17" fillId="8" borderId="1" xfId="0" applyFont="1" applyFill="1" applyBorder="1" applyAlignment="1">
      <alignment horizontal="center" vertical="center"/>
    </xf>
    <xf numFmtId="0" fontId="17" fillId="0" borderId="1"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xf>
    <xf numFmtId="0" fontId="17" fillId="0" borderId="0" xfId="0" applyFont="1" applyFill="1" applyBorder="1" applyAlignment="1">
      <alignment horizontal="center" vertical="center" wrapText="1"/>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0" fillId="0" borderId="1" xfId="0" applyBorder="1" applyAlignment="1" applyProtection="1">
      <alignment vertical="center" wrapText="1"/>
      <protection locked="0"/>
    </xf>
    <xf numFmtId="0" fontId="0" fillId="0" borderId="1" xfId="0" applyBorder="1" applyAlignment="1" applyProtection="1">
      <alignment horizontal="left" vertical="center" wrapText="1"/>
      <protection locked="0"/>
    </xf>
    <xf numFmtId="0" fontId="0" fillId="0" borderId="1" xfId="0" applyFont="1" applyBorder="1" applyProtection="1">
      <protection locked="0"/>
    </xf>
    <xf numFmtId="0" fontId="0" fillId="0" borderId="1" xfId="0" applyFont="1" applyFill="1" applyBorder="1" applyAlignment="1" applyProtection="1">
      <alignment horizontal="left" vertical="center" wrapText="1"/>
      <protection locked="0"/>
    </xf>
    <xf numFmtId="0" fontId="0" fillId="0" borderId="0" xfId="0" applyFont="1" applyProtection="1">
      <protection locked="0"/>
    </xf>
    <xf numFmtId="0" fontId="15" fillId="0" borderId="2" xfId="0" applyFont="1" applyBorder="1" applyAlignment="1" applyProtection="1">
      <alignment horizontal="left" vertical="center" wrapText="1"/>
      <protection locked="0"/>
    </xf>
    <xf numFmtId="0" fontId="0" fillId="10" borderId="4" xfId="0" applyFont="1" applyFill="1" applyBorder="1" applyAlignment="1">
      <alignment horizontal="left" vertical="center" wrapText="1"/>
    </xf>
    <xf numFmtId="0" fontId="15" fillId="10" borderId="1" xfId="0" applyFont="1" applyFill="1" applyBorder="1" applyAlignment="1" applyProtection="1">
      <alignment horizontal="center" vertical="center" wrapText="1"/>
      <protection locked="0"/>
    </xf>
    <xf numFmtId="0" fontId="0" fillId="10" borderId="1" xfId="0" applyNumberFormat="1" applyFont="1" applyFill="1" applyBorder="1" applyAlignment="1">
      <alignment horizontal="left" vertical="center" wrapText="1"/>
    </xf>
    <xf numFmtId="0" fontId="0" fillId="0" borderId="0" xfId="0" applyFont="1" applyAlignment="1">
      <alignment horizontal="center" wrapText="1"/>
    </xf>
    <xf numFmtId="0" fontId="0" fillId="0" borderId="0" xfId="0" applyFont="1" applyAlignment="1">
      <alignment vertical="center"/>
    </xf>
    <xf numFmtId="0" fontId="0" fillId="0" borderId="1" xfId="0" applyFont="1" applyBorder="1" applyAlignment="1" applyProtection="1">
      <alignment vertical="center"/>
      <protection locked="0"/>
    </xf>
    <xf numFmtId="0" fontId="0" fillId="0" borderId="0" xfId="0" applyFont="1" applyAlignment="1">
      <alignment wrapText="1"/>
    </xf>
    <xf numFmtId="0" fontId="0" fillId="0" borderId="1" xfId="0" applyFont="1" applyBorder="1" applyAlignment="1">
      <alignment horizontal="center" vertical="center" wrapText="1"/>
    </xf>
    <xf numFmtId="0" fontId="0" fillId="10" borderId="1" xfId="0" applyFont="1" applyFill="1" applyBorder="1" applyAlignment="1">
      <alignment vertical="center" wrapText="1"/>
    </xf>
    <xf numFmtId="0" fontId="15" fillId="0" borderId="1" xfId="0" applyFont="1" applyBorder="1" applyAlignment="1" applyProtection="1">
      <alignment horizontal="left" vertical="center" wrapText="1"/>
      <protection locked="0"/>
    </xf>
    <xf numFmtId="0" fontId="0" fillId="0" borderId="0" xfId="0" applyFont="1" applyAlignment="1" applyProtection="1">
      <alignment vertical="center" wrapText="1"/>
      <protection locked="0"/>
    </xf>
    <xf numFmtId="0" fontId="15" fillId="10" borderId="1" xfId="0" applyNumberFormat="1" applyFont="1" applyFill="1" applyBorder="1" applyAlignment="1">
      <alignment horizontal="center" vertical="center" wrapText="1"/>
    </xf>
    <xf numFmtId="0" fontId="0" fillId="10" borderId="1" xfId="0" applyFont="1" applyFill="1" applyBorder="1" applyAlignment="1">
      <alignment vertical="top" wrapText="1"/>
    </xf>
    <xf numFmtId="0" fontId="0" fillId="10" borderId="1" xfId="0" applyFont="1" applyFill="1" applyBorder="1" applyAlignment="1">
      <alignment horizontal="center" vertical="top" wrapText="1"/>
    </xf>
    <xf numFmtId="0" fontId="15" fillId="10" borderId="1" xfId="0" applyFont="1" applyFill="1" applyBorder="1" applyAlignment="1">
      <alignment vertical="center" wrapText="1"/>
    </xf>
    <xf numFmtId="0" fontId="0" fillId="10" borderId="1" xfId="0" applyNumberFormat="1" applyFont="1" applyFill="1" applyBorder="1" applyAlignment="1">
      <alignment vertical="center" wrapText="1"/>
    </xf>
    <xf numFmtId="0" fontId="0" fillId="10" borderId="4" xfId="0" applyFont="1" applyFill="1" applyBorder="1" applyAlignment="1">
      <alignment vertical="center" wrapText="1"/>
    </xf>
    <xf numFmtId="0" fontId="0" fillId="10" borderId="1" xfId="0" applyFont="1" applyFill="1" applyBorder="1" applyAlignment="1" applyProtection="1">
      <alignment horizontal="center" vertical="center" wrapText="1"/>
      <protection locked="0"/>
    </xf>
    <xf numFmtId="0" fontId="17" fillId="3" borderId="1" xfId="0" applyFont="1" applyFill="1" applyBorder="1" applyAlignment="1">
      <alignment vertical="center" wrapText="1"/>
    </xf>
    <xf numFmtId="1" fontId="17" fillId="3" borderId="1" xfId="0" applyNumberFormat="1" applyFont="1" applyFill="1" applyBorder="1" applyAlignment="1">
      <alignment horizontal="center" vertical="center" wrapText="1"/>
    </xf>
    <xf numFmtId="0" fontId="0" fillId="3" borderId="1" xfId="0" applyFont="1" applyFill="1" applyBorder="1" applyAlignment="1" applyProtection="1">
      <alignment horizontal="left" vertical="center" wrapText="1"/>
      <protection locked="0"/>
    </xf>
    <xf numFmtId="0" fontId="0" fillId="3" borderId="1" xfId="0" applyFont="1" applyFill="1" applyBorder="1" applyAlignment="1" applyProtection="1">
      <alignment vertical="center" wrapText="1"/>
      <protection locked="0"/>
    </xf>
    <xf numFmtId="14" fontId="17" fillId="3" borderId="1" xfId="0" applyNumberFormat="1" applyFont="1" applyFill="1" applyBorder="1" applyAlignment="1">
      <alignment horizontal="center" vertical="center" wrapText="1"/>
    </xf>
    <xf numFmtId="0" fontId="0" fillId="3" borderId="1" xfId="0" applyFont="1" applyFill="1" applyBorder="1" applyAlignment="1">
      <alignment wrapText="1"/>
    </xf>
    <xf numFmtId="0" fontId="17" fillId="8"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8" borderId="1" xfId="0" applyFont="1" applyFill="1" applyBorder="1" applyAlignment="1">
      <alignment vertical="center" wrapText="1"/>
    </xf>
    <xf numFmtId="0" fontId="0" fillId="0" borderId="0" xfId="0" applyFont="1" applyBorder="1" applyAlignment="1">
      <alignment wrapText="1"/>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vertical="center" wrapText="1"/>
      <protection locked="0"/>
    </xf>
    <xf numFmtId="0" fontId="15" fillId="0" borderId="0" xfId="0" applyFont="1" applyBorder="1" applyAlignment="1" applyProtection="1">
      <alignment horizontal="left" vertical="center" wrapText="1"/>
      <protection locked="0"/>
    </xf>
    <xf numFmtId="0" fontId="0" fillId="10" borderId="0" xfId="0" applyFont="1" applyFill="1" applyAlignment="1">
      <alignment vertical="center" wrapText="1"/>
    </xf>
    <xf numFmtId="49" fontId="18" fillId="10" borderId="1" xfId="0" applyNumberFormat="1" applyFont="1" applyFill="1" applyBorder="1" applyAlignment="1">
      <alignment horizontal="center" vertical="center" wrapText="1"/>
    </xf>
    <xf numFmtId="0" fontId="15" fillId="10" borderId="1" xfId="0" quotePrefix="1" applyFont="1" applyFill="1" applyBorder="1" applyAlignment="1">
      <alignment horizontal="center" vertical="center" wrapText="1"/>
    </xf>
    <xf numFmtId="0" fontId="19" fillId="1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17" fillId="0" borderId="0" xfId="0" applyFont="1" applyFill="1" applyBorder="1" applyAlignment="1">
      <alignment horizontal="center" vertical="center" wrapText="1"/>
    </xf>
    <xf numFmtId="14" fontId="20" fillId="10" borderId="1" xfId="0" applyNumberFormat="1" applyFont="1" applyFill="1" applyBorder="1" applyAlignment="1">
      <alignment horizontal="center" vertical="center"/>
    </xf>
    <xf numFmtId="0" fontId="0" fillId="0" borderId="1" xfId="0" applyFont="1" applyBorder="1" applyAlignment="1" applyProtection="1">
      <alignment horizontal="left" vertical="center"/>
      <protection locked="0"/>
    </xf>
    <xf numFmtId="0" fontId="0" fillId="0" borderId="0" xfId="0" applyFont="1" applyAlignment="1">
      <alignment vertical="center" wrapText="1"/>
    </xf>
    <xf numFmtId="0" fontId="0" fillId="10" borderId="0" xfId="0" applyFill="1" applyAlignment="1">
      <alignment vertical="center"/>
    </xf>
    <xf numFmtId="0" fontId="0" fillId="10" borderId="1" xfId="0" applyFont="1" applyFill="1" applyBorder="1" applyAlignment="1">
      <alignment horizontal="left" vertical="center"/>
    </xf>
    <xf numFmtId="49" fontId="15" fillId="10" borderId="1" xfId="0" applyNumberFormat="1" applyFont="1" applyFill="1" applyBorder="1" applyAlignment="1">
      <alignment horizontal="center" vertical="center"/>
    </xf>
    <xf numFmtId="0" fontId="0" fillId="0" borderId="1" xfId="0" applyBorder="1" applyAlignment="1" applyProtection="1">
      <alignment horizontal="left" vertical="center"/>
      <protection locked="0"/>
    </xf>
    <xf numFmtId="49" fontId="0" fillId="10" borderId="1" xfId="0" applyNumberFormat="1" applyFont="1" applyFill="1" applyBorder="1" applyAlignment="1">
      <alignment horizontal="center" vertical="center"/>
    </xf>
    <xf numFmtId="0" fontId="15" fillId="10" borderId="1" xfId="0" applyFont="1" applyFill="1" applyBorder="1" applyAlignment="1">
      <alignment horizontal="left" vertical="center"/>
    </xf>
    <xf numFmtId="14" fontId="15" fillId="10" borderId="1" xfId="0" applyNumberFormat="1" applyFont="1" applyFill="1" applyBorder="1" applyAlignment="1">
      <alignment horizontal="center" vertical="center"/>
    </xf>
    <xf numFmtId="14" fontId="0" fillId="10" borderId="1" xfId="0" applyNumberFormat="1" applyFont="1" applyFill="1" applyBorder="1" applyAlignment="1">
      <alignment horizontal="center" vertical="center"/>
    </xf>
    <xf numFmtId="0" fontId="0" fillId="10" borderId="1" xfId="0" applyFill="1" applyBorder="1" applyAlignment="1">
      <alignment horizontal="center" vertical="center"/>
    </xf>
    <xf numFmtId="14" fontId="0" fillId="10" borderId="1" xfId="0" applyNumberFormat="1" applyFill="1" applyBorder="1" applyAlignment="1">
      <alignment horizontal="center" vertical="center"/>
    </xf>
    <xf numFmtId="49" fontId="0" fillId="10" borderId="1" xfId="0" applyNumberFormat="1" applyFont="1" applyFill="1" applyBorder="1" applyAlignment="1">
      <alignment horizontal="left" vertical="center"/>
    </xf>
    <xf numFmtId="0" fontId="0" fillId="10" borderId="1" xfId="0" quotePrefix="1" applyFont="1" applyFill="1" applyBorder="1" applyAlignment="1">
      <alignment horizontal="left" vertical="center"/>
    </xf>
    <xf numFmtId="0" fontId="0" fillId="10" borderId="1" xfId="0" applyFill="1" applyBorder="1" applyAlignment="1" applyProtection="1">
      <alignment horizontal="left" vertical="center"/>
      <protection locked="0"/>
    </xf>
    <xf numFmtId="0" fontId="0" fillId="3" borderId="1" xfId="0" applyFont="1" applyFill="1" applyBorder="1" applyAlignment="1">
      <alignment vertical="center" wrapText="1"/>
    </xf>
    <xf numFmtId="14" fontId="21" fillId="10" borderId="1" xfId="0" applyNumberFormat="1" applyFont="1" applyFill="1" applyBorder="1" applyAlignment="1">
      <alignment horizontal="center" vertical="center" wrapText="1"/>
    </xf>
    <xf numFmtId="14" fontId="21" fillId="10" borderId="1" xfId="0" applyNumberFormat="1" applyFont="1" applyFill="1" applyBorder="1" applyAlignment="1">
      <alignment horizontal="center" vertical="center"/>
    </xf>
    <xf numFmtId="0" fontId="21" fillId="10" borderId="1"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3" borderId="1" xfId="0" applyFont="1" applyFill="1" applyBorder="1" applyAlignment="1">
      <alignment horizontal="center" vertical="center"/>
    </xf>
    <xf numFmtId="0" fontId="21"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1" xfId="0" applyFill="1" applyBorder="1" applyAlignment="1">
      <alignment vertical="center" wrapText="1"/>
    </xf>
    <xf numFmtId="14" fontId="0" fillId="10" borderId="1" xfId="0" applyNumberFormat="1" applyFill="1" applyBorder="1" applyAlignment="1">
      <alignment horizontal="center" vertical="center" wrapText="1"/>
    </xf>
    <xf numFmtId="0" fontId="0" fillId="0" borderId="1" xfId="0" applyFont="1" applyBorder="1" applyAlignment="1">
      <alignment wrapText="1"/>
    </xf>
    <xf numFmtId="0" fontId="9" fillId="0" borderId="0" xfId="0" applyFont="1" applyAlignment="1">
      <alignment horizontal="center"/>
    </xf>
    <xf numFmtId="0" fontId="11" fillId="0" borderId="1" xfId="0" applyFont="1" applyBorder="1" applyAlignment="1" applyProtection="1">
      <alignment horizontal="center"/>
      <protection locked="0"/>
    </xf>
    <xf numFmtId="0" fontId="7"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10"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2" fillId="0" borderId="1"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protection locked="0"/>
    </xf>
    <xf numFmtId="0" fontId="10"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2" fillId="0" borderId="2"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2" fillId="0" borderId="2" xfId="0" applyFont="1" applyFill="1" applyBorder="1" applyAlignment="1" applyProtection="1">
      <alignment horizontal="center"/>
      <protection locked="0"/>
    </xf>
    <xf numFmtId="0" fontId="12" fillId="0" borderId="3" xfId="0" applyFont="1" applyFill="1" applyBorder="1" applyAlignment="1" applyProtection="1">
      <alignment horizontal="center"/>
      <protection locked="0"/>
    </xf>
    <xf numFmtId="0" fontId="12"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2" fillId="0" borderId="1" xfId="0" applyFont="1" applyBorder="1" applyAlignment="1" applyProtection="1">
      <alignment horizontal="center"/>
      <protection locked="0"/>
    </xf>
    <xf numFmtId="0" fontId="12" fillId="0" borderId="2" xfId="0" applyFont="1" applyBorder="1" applyAlignment="1" applyProtection="1">
      <alignment horizontal="center"/>
      <protection locked="0"/>
    </xf>
    <xf numFmtId="0" fontId="12"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17" fillId="3" borderId="6" xfId="0" applyFont="1" applyFill="1" applyBorder="1" applyAlignment="1">
      <alignment vertical="center" wrapText="1"/>
    </xf>
    <xf numFmtId="0" fontId="17" fillId="3" borderId="7" xfId="0" applyFont="1" applyFill="1" applyBorder="1" applyAlignment="1">
      <alignment vertical="center" wrapText="1"/>
    </xf>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7" borderId="2"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7" fillId="3" borderId="1"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1" xfId="0" applyFont="1" applyFill="1" applyBorder="1" applyAlignment="1">
      <alignment vertical="center" wrapText="1"/>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5" fillId="5" borderId="1" xfId="0" applyFont="1" applyFill="1" applyBorder="1" applyAlignment="1" applyProtection="1">
      <alignment horizontal="center" vertical="center"/>
    </xf>
    <xf numFmtId="0" fontId="5" fillId="0" borderId="5" xfId="0" applyFont="1" applyBorder="1" applyAlignment="1" applyProtection="1">
      <alignment horizontal="center"/>
    </xf>
    <xf numFmtId="0" fontId="1" fillId="5" borderId="1" xfId="0" applyFont="1" applyFill="1" applyBorder="1" applyAlignment="1" applyProtection="1">
      <alignment horizontal="center" vertical="center" wrapText="1"/>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4" fillId="0" borderId="3" xfId="0" applyFont="1" applyBorder="1" applyAlignment="1" applyProtection="1">
      <alignment horizontal="center" vertical="center"/>
    </xf>
    <xf numFmtId="0" fontId="1" fillId="5" borderId="1" xfId="0" applyFont="1" applyFill="1" applyBorder="1" applyAlignment="1" applyProtection="1">
      <alignment horizontal="center" vertical="center"/>
    </xf>
    <xf numFmtId="0" fontId="1" fillId="5" borderId="1" xfId="0" applyFont="1" applyFill="1" applyBorder="1" applyAlignment="1" applyProtection="1">
      <alignment vertical="center"/>
    </xf>
  </cellXfs>
  <cellStyles count="1">
    <cellStyle name="Normal" xfId="0" builtinId="0"/>
  </cellStyles>
  <dxfs count="11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I14" sqref="I14:M14"/>
    </sheetView>
  </sheetViews>
  <sheetFormatPr defaultRowHeight="16.5"/>
  <cols>
    <col min="1" max="1" width="6" style="1" customWidth="1"/>
    <col min="2" max="2" width="21.85546875" style="1" customWidth="1"/>
    <col min="3" max="3" width="13.42578125" style="1" bestFit="1" customWidth="1"/>
    <col min="4" max="4" width="11"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49" t="s">
        <v>1365</v>
      </c>
      <c r="B1" s="149"/>
      <c r="C1" s="149"/>
      <c r="D1" s="149"/>
      <c r="E1" s="149"/>
      <c r="F1" s="149"/>
      <c r="G1" s="149"/>
      <c r="H1" s="149"/>
      <c r="I1" s="149"/>
      <c r="J1" s="149"/>
      <c r="K1" s="149"/>
      <c r="L1" s="149"/>
      <c r="M1" s="149"/>
    </row>
    <row r="2" spans="1:14">
      <c r="A2" s="150" t="s">
        <v>0</v>
      </c>
      <c r="B2" s="150"/>
      <c r="C2" s="152" t="s">
        <v>68</v>
      </c>
      <c r="D2" s="153"/>
      <c r="E2" s="2" t="s">
        <v>1</v>
      </c>
      <c r="F2" s="140" t="s">
        <v>69</v>
      </c>
      <c r="G2" s="140"/>
      <c r="H2" s="140"/>
      <c r="I2" s="140"/>
      <c r="J2" s="140"/>
      <c r="K2" s="165" t="s">
        <v>27</v>
      </c>
      <c r="L2" s="165"/>
      <c r="M2" s="17" t="s">
        <v>70</v>
      </c>
    </row>
    <row r="3" spans="1:14" ht="7.5" customHeight="1">
      <c r="A3" s="184"/>
      <c r="B3" s="184"/>
      <c r="C3" s="184"/>
      <c r="D3" s="184"/>
      <c r="E3" s="184"/>
      <c r="F3" s="183"/>
      <c r="G3" s="183"/>
      <c r="H3" s="183"/>
      <c r="I3" s="183"/>
      <c r="J3" s="183"/>
      <c r="K3" s="185"/>
      <c r="L3" s="185"/>
      <c r="M3" s="185"/>
    </row>
    <row r="4" spans="1:14">
      <c r="A4" s="159" t="s">
        <v>2</v>
      </c>
      <c r="B4" s="160"/>
      <c r="C4" s="160"/>
      <c r="D4" s="160"/>
      <c r="E4" s="161"/>
      <c r="F4" s="183"/>
      <c r="G4" s="183"/>
      <c r="H4" s="183"/>
      <c r="I4" s="186" t="s">
        <v>61</v>
      </c>
      <c r="J4" s="186"/>
      <c r="K4" s="186"/>
      <c r="L4" s="186"/>
      <c r="M4" s="186"/>
    </row>
    <row r="5" spans="1:14" ht="18.75" customHeight="1">
      <c r="A5" s="182" t="s">
        <v>4</v>
      </c>
      <c r="B5" s="182"/>
      <c r="C5" s="162" t="s">
        <v>71</v>
      </c>
      <c r="D5" s="163"/>
      <c r="E5" s="164"/>
      <c r="F5" s="183"/>
      <c r="G5" s="183"/>
      <c r="H5" s="183"/>
      <c r="I5" s="154" t="s">
        <v>5</v>
      </c>
      <c r="J5" s="154"/>
      <c r="K5" s="156" t="s">
        <v>72</v>
      </c>
      <c r="L5" s="158"/>
      <c r="M5" s="157"/>
    </row>
    <row r="6" spans="1:14" ht="18.75" customHeight="1">
      <c r="A6" s="155" t="s">
        <v>21</v>
      </c>
      <c r="B6" s="155"/>
      <c r="C6" s="18">
        <v>9435377461</v>
      </c>
      <c r="D6" s="151"/>
      <c r="E6" s="151"/>
      <c r="F6" s="183"/>
      <c r="G6" s="183"/>
      <c r="H6" s="183"/>
      <c r="I6" s="155" t="s">
        <v>21</v>
      </c>
      <c r="J6" s="155"/>
      <c r="K6" s="156">
        <v>9435079813</v>
      </c>
      <c r="L6" s="157"/>
      <c r="M6" s="19"/>
    </row>
    <row r="7" spans="1:14">
      <c r="A7" s="181" t="s">
        <v>3</v>
      </c>
      <c r="B7" s="181"/>
      <c r="C7" s="181"/>
      <c r="D7" s="181"/>
      <c r="E7" s="181"/>
      <c r="F7" s="181"/>
      <c r="G7" s="181"/>
      <c r="H7" s="181"/>
      <c r="I7" s="181"/>
      <c r="J7" s="181"/>
      <c r="K7" s="181"/>
      <c r="L7" s="181"/>
      <c r="M7" s="181"/>
    </row>
    <row r="8" spans="1:14">
      <c r="A8" s="146" t="s">
        <v>24</v>
      </c>
      <c r="B8" s="147"/>
      <c r="C8" s="148"/>
      <c r="D8" s="3" t="s">
        <v>23</v>
      </c>
      <c r="E8" s="20">
        <v>191300101</v>
      </c>
      <c r="F8" s="168"/>
      <c r="G8" s="169"/>
      <c r="H8" s="169"/>
      <c r="I8" s="146" t="s">
        <v>25</v>
      </c>
      <c r="J8" s="147"/>
      <c r="K8" s="148"/>
      <c r="L8" s="3" t="s">
        <v>23</v>
      </c>
      <c r="M8" s="20">
        <v>191300102</v>
      </c>
    </row>
    <row r="9" spans="1:14">
      <c r="A9" s="173" t="s">
        <v>29</v>
      </c>
      <c r="B9" s="174"/>
      <c r="C9" s="6" t="s">
        <v>6</v>
      </c>
      <c r="D9" s="8" t="s">
        <v>12</v>
      </c>
      <c r="E9" s="5" t="s">
        <v>15</v>
      </c>
      <c r="F9" s="170"/>
      <c r="G9" s="171"/>
      <c r="H9" s="171"/>
      <c r="I9" s="173" t="s">
        <v>29</v>
      </c>
      <c r="J9" s="174"/>
      <c r="K9" s="6" t="s">
        <v>6</v>
      </c>
      <c r="L9" s="8" t="s">
        <v>12</v>
      </c>
      <c r="M9" s="5" t="s">
        <v>15</v>
      </c>
    </row>
    <row r="10" spans="1:14">
      <c r="A10" s="175" t="s">
        <v>73</v>
      </c>
      <c r="B10" s="175"/>
      <c r="C10" s="4" t="s">
        <v>17</v>
      </c>
      <c r="D10" s="25">
        <v>8812923923</v>
      </c>
      <c r="E10" s="19"/>
      <c r="F10" s="170"/>
      <c r="G10" s="171"/>
      <c r="H10" s="171"/>
      <c r="I10" s="175" t="s">
        <v>1388</v>
      </c>
      <c r="J10" s="175"/>
      <c r="K10" s="4" t="s">
        <v>17</v>
      </c>
      <c r="L10" s="26">
        <v>9435633198</v>
      </c>
      <c r="M10" s="19"/>
    </row>
    <row r="11" spans="1:14">
      <c r="A11" s="175" t="s">
        <v>74</v>
      </c>
      <c r="B11" s="175"/>
      <c r="C11" s="4" t="s">
        <v>18</v>
      </c>
      <c r="D11" s="25">
        <v>9435200169</v>
      </c>
      <c r="E11" s="19"/>
      <c r="F11" s="170"/>
      <c r="G11" s="171"/>
      <c r="H11" s="171"/>
      <c r="I11" s="176" t="s">
        <v>1389</v>
      </c>
      <c r="J11" s="177"/>
      <c r="K11" s="4" t="s">
        <v>19</v>
      </c>
      <c r="L11" s="26">
        <v>9859549958</v>
      </c>
      <c r="M11" s="19"/>
    </row>
    <row r="12" spans="1:14">
      <c r="A12" s="175" t="s">
        <v>75</v>
      </c>
      <c r="B12" s="175"/>
      <c r="C12" s="4" t="s">
        <v>19</v>
      </c>
      <c r="D12" s="25">
        <v>9577841412</v>
      </c>
      <c r="E12" s="19"/>
      <c r="F12" s="170"/>
      <c r="G12" s="171"/>
      <c r="H12" s="171"/>
      <c r="I12" s="176" t="s">
        <v>76</v>
      </c>
      <c r="J12" s="177"/>
      <c r="K12" s="4" t="s">
        <v>20</v>
      </c>
      <c r="L12" s="29">
        <v>9401847169</v>
      </c>
      <c r="M12" s="19"/>
    </row>
    <row r="13" spans="1:14">
      <c r="A13" s="175"/>
      <c r="B13" s="175"/>
      <c r="C13" s="4"/>
      <c r="D13" s="18"/>
      <c r="E13" s="19"/>
      <c r="F13" s="170"/>
      <c r="G13" s="171"/>
      <c r="H13" s="171"/>
      <c r="I13" s="176"/>
      <c r="J13" s="177"/>
      <c r="K13" s="4"/>
      <c r="L13" s="29"/>
      <c r="M13" s="19"/>
    </row>
    <row r="14" spans="1:14">
      <c r="A14" s="178" t="s">
        <v>22</v>
      </c>
      <c r="B14" s="179"/>
      <c r="C14" s="180"/>
      <c r="D14" s="145"/>
      <c r="E14" s="145"/>
      <c r="F14" s="170"/>
      <c r="G14" s="171"/>
      <c r="H14" s="171"/>
      <c r="I14" s="172"/>
      <c r="J14" s="172"/>
      <c r="K14" s="172"/>
      <c r="L14" s="172"/>
      <c r="M14" s="172"/>
      <c r="N14" s="7"/>
    </row>
    <row r="15" spans="1:14">
      <c r="A15" s="167"/>
      <c r="B15" s="167"/>
      <c r="C15" s="167"/>
      <c r="D15" s="167"/>
      <c r="E15" s="167"/>
      <c r="F15" s="167"/>
      <c r="G15" s="167"/>
      <c r="H15" s="167"/>
      <c r="I15" s="167"/>
      <c r="J15" s="167"/>
      <c r="K15" s="167"/>
      <c r="L15" s="167"/>
      <c r="M15" s="167"/>
    </row>
    <row r="16" spans="1:14">
      <c r="A16" s="166" t="s">
        <v>47</v>
      </c>
      <c r="B16" s="166"/>
      <c r="C16" s="166"/>
      <c r="D16" s="166"/>
      <c r="E16" s="166"/>
      <c r="F16" s="166"/>
      <c r="G16" s="166"/>
      <c r="H16" s="166"/>
      <c r="I16" s="166"/>
      <c r="J16" s="166"/>
      <c r="K16" s="166"/>
      <c r="L16" s="166"/>
      <c r="M16" s="166"/>
    </row>
    <row r="17" spans="1:13" ht="32.25" customHeight="1">
      <c r="A17" s="143" t="s">
        <v>57</v>
      </c>
      <c r="B17" s="143"/>
      <c r="C17" s="143"/>
      <c r="D17" s="143"/>
      <c r="E17" s="143"/>
      <c r="F17" s="143"/>
      <c r="G17" s="143"/>
      <c r="H17" s="143"/>
      <c r="I17" s="143"/>
      <c r="J17" s="143"/>
      <c r="K17" s="143"/>
      <c r="L17" s="143"/>
      <c r="M17" s="143"/>
    </row>
    <row r="18" spans="1:13">
      <c r="A18" s="142" t="s">
        <v>58</v>
      </c>
      <c r="B18" s="142"/>
      <c r="C18" s="142"/>
      <c r="D18" s="142"/>
      <c r="E18" s="142"/>
      <c r="F18" s="142"/>
      <c r="G18" s="142"/>
      <c r="H18" s="142"/>
      <c r="I18" s="142"/>
      <c r="J18" s="142"/>
      <c r="K18" s="142"/>
      <c r="L18" s="142"/>
      <c r="M18" s="142"/>
    </row>
    <row r="19" spans="1:13">
      <c r="A19" s="142" t="s">
        <v>48</v>
      </c>
      <c r="B19" s="142"/>
      <c r="C19" s="142"/>
      <c r="D19" s="142"/>
      <c r="E19" s="142"/>
      <c r="F19" s="142"/>
      <c r="G19" s="142"/>
      <c r="H19" s="142"/>
      <c r="I19" s="142"/>
      <c r="J19" s="142"/>
      <c r="K19" s="142"/>
      <c r="L19" s="142"/>
      <c r="M19" s="142"/>
    </row>
    <row r="20" spans="1:13">
      <c r="A20" s="142" t="s">
        <v>42</v>
      </c>
      <c r="B20" s="142"/>
      <c r="C20" s="142"/>
      <c r="D20" s="142"/>
      <c r="E20" s="142"/>
      <c r="F20" s="142"/>
      <c r="G20" s="142"/>
      <c r="H20" s="142"/>
      <c r="I20" s="142"/>
      <c r="J20" s="142"/>
      <c r="K20" s="142"/>
      <c r="L20" s="142"/>
      <c r="M20" s="142"/>
    </row>
    <row r="21" spans="1:13">
      <c r="A21" s="142" t="s">
        <v>49</v>
      </c>
      <c r="B21" s="142"/>
      <c r="C21" s="142"/>
      <c r="D21" s="142"/>
      <c r="E21" s="142"/>
      <c r="F21" s="142"/>
      <c r="G21" s="142"/>
      <c r="H21" s="142"/>
      <c r="I21" s="142"/>
      <c r="J21" s="142"/>
      <c r="K21" s="142"/>
      <c r="L21" s="142"/>
      <c r="M21" s="142"/>
    </row>
    <row r="22" spans="1:13">
      <c r="A22" s="142" t="s">
        <v>43</v>
      </c>
      <c r="B22" s="142"/>
      <c r="C22" s="142"/>
      <c r="D22" s="142"/>
      <c r="E22" s="142"/>
      <c r="F22" s="142"/>
      <c r="G22" s="142"/>
      <c r="H22" s="142"/>
      <c r="I22" s="142"/>
      <c r="J22" s="142"/>
      <c r="K22" s="142"/>
      <c r="L22" s="142"/>
      <c r="M22" s="142"/>
    </row>
    <row r="23" spans="1:13">
      <c r="A23" s="144" t="s">
        <v>52</v>
      </c>
      <c r="B23" s="144"/>
      <c r="C23" s="144"/>
      <c r="D23" s="144"/>
      <c r="E23" s="144"/>
      <c r="F23" s="144"/>
      <c r="G23" s="144"/>
      <c r="H23" s="144"/>
      <c r="I23" s="144"/>
      <c r="J23" s="144"/>
      <c r="K23" s="144"/>
      <c r="L23" s="144"/>
      <c r="M23" s="144"/>
    </row>
    <row r="24" spans="1:13">
      <c r="A24" s="142" t="s">
        <v>44</v>
      </c>
      <c r="B24" s="142"/>
      <c r="C24" s="142"/>
      <c r="D24" s="142"/>
      <c r="E24" s="142"/>
      <c r="F24" s="142"/>
      <c r="G24" s="142"/>
      <c r="H24" s="142"/>
      <c r="I24" s="142"/>
      <c r="J24" s="142"/>
      <c r="K24" s="142"/>
      <c r="L24" s="142"/>
      <c r="M24" s="142"/>
    </row>
    <row r="25" spans="1:13">
      <c r="A25" s="142" t="s">
        <v>45</v>
      </c>
      <c r="B25" s="142"/>
      <c r="C25" s="142"/>
      <c r="D25" s="142"/>
      <c r="E25" s="142"/>
      <c r="F25" s="142"/>
      <c r="G25" s="142"/>
      <c r="H25" s="142"/>
      <c r="I25" s="142"/>
      <c r="J25" s="142"/>
      <c r="K25" s="142"/>
      <c r="L25" s="142"/>
      <c r="M25" s="142"/>
    </row>
    <row r="26" spans="1:13">
      <c r="A26" s="142" t="s">
        <v>46</v>
      </c>
      <c r="B26" s="142"/>
      <c r="C26" s="142"/>
      <c r="D26" s="142"/>
      <c r="E26" s="142"/>
      <c r="F26" s="142"/>
      <c r="G26" s="142"/>
      <c r="H26" s="142"/>
      <c r="I26" s="142"/>
      <c r="J26" s="142"/>
      <c r="K26" s="142"/>
      <c r="L26" s="142"/>
      <c r="M26" s="142"/>
    </row>
    <row r="27" spans="1:13">
      <c r="A27" s="141" t="s">
        <v>50</v>
      </c>
      <c r="B27" s="141"/>
      <c r="C27" s="141"/>
      <c r="D27" s="141"/>
      <c r="E27" s="141"/>
      <c r="F27" s="141"/>
      <c r="G27" s="141"/>
      <c r="H27" s="141"/>
      <c r="I27" s="141"/>
      <c r="J27" s="141"/>
      <c r="K27" s="141"/>
      <c r="L27" s="141"/>
      <c r="M27" s="141"/>
    </row>
    <row r="28" spans="1:13">
      <c r="A28" s="142" t="s">
        <v>51</v>
      </c>
      <c r="B28" s="142"/>
      <c r="C28" s="142"/>
      <c r="D28" s="142"/>
      <c r="E28" s="142"/>
      <c r="F28" s="142"/>
      <c r="G28" s="142"/>
      <c r="H28" s="142"/>
      <c r="I28" s="142"/>
      <c r="J28" s="142"/>
      <c r="K28" s="142"/>
      <c r="L28" s="142"/>
      <c r="M28" s="142"/>
    </row>
    <row r="29" spans="1:13" ht="44.25" customHeight="1">
      <c r="A29" s="139" t="s">
        <v>59</v>
      </c>
      <c r="B29" s="139"/>
      <c r="C29" s="139"/>
      <c r="D29" s="139"/>
      <c r="E29" s="139"/>
      <c r="F29" s="139"/>
      <c r="G29" s="139"/>
      <c r="H29" s="139"/>
      <c r="I29" s="139"/>
      <c r="J29" s="139"/>
      <c r="K29" s="139"/>
      <c r="L29" s="139"/>
      <c r="M29" s="139"/>
    </row>
  </sheetData>
  <sheetProtection deleteColumns="0" deleteRows="0"/>
  <mergeCells count="50">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6 D10:D13 K6:L6 L10:L13"/>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sheetPr>
  <dimension ref="A1:T110"/>
  <sheetViews>
    <sheetView workbookViewId="0">
      <pane xSplit="3" ySplit="4" topLeftCell="D99" activePane="bottomRight" state="frozen"/>
      <selection pane="topRight" activeCell="D1" sqref="D1"/>
      <selection pane="bottomLeft" activeCell="A5" sqref="A5"/>
      <selection pane="bottomRight" activeCell="D103" sqref="D103"/>
    </sheetView>
  </sheetViews>
  <sheetFormatPr defaultRowHeight="15"/>
  <cols>
    <col min="1" max="1" width="8.85546875" style="114" customWidth="1"/>
    <col min="2" max="2" width="9.42578125" style="48" customWidth="1"/>
    <col min="3" max="3" width="26.85546875" style="114" customWidth="1"/>
    <col min="4" max="4" width="17.42578125" style="114" bestFit="1" customWidth="1"/>
    <col min="5" max="6" width="10.7109375" style="48" customWidth="1"/>
    <col min="7" max="7" width="6.140625" style="48" customWidth="1"/>
    <col min="8" max="8" width="8.28515625" style="48" customWidth="1"/>
    <col min="9" max="9" width="6" style="114" bestFit="1" customWidth="1"/>
    <col min="10" max="10" width="11.85546875" style="114" customWidth="1"/>
    <col min="11" max="11" width="19.7109375" style="114" customWidth="1"/>
    <col min="12" max="12" width="14" style="114" customWidth="1"/>
    <col min="13" max="13" width="12.140625" style="48" customWidth="1"/>
    <col min="14" max="14" width="15.140625" style="114" customWidth="1"/>
    <col min="15" max="15" width="11.85546875" style="48" customWidth="1"/>
    <col min="16" max="16" width="13" style="114" customWidth="1"/>
    <col min="17" max="17" width="11.5703125" style="114" bestFit="1" customWidth="1"/>
    <col min="18" max="18" width="17.5703125" style="114" customWidth="1"/>
    <col min="19" max="19" width="19.5703125" style="114" customWidth="1"/>
    <col min="20" max="16384" width="9.140625" style="114"/>
  </cols>
  <sheetData>
    <row r="1" spans="1:20" ht="51" customHeight="1">
      <c r="A1" s="192" t="s">
        <v>1365</v>
      </c>
      <c r="B1" s="192"/>
      <c r="C1" s="192"/>
      <c r="D1" s="193"/>
      <c r="E1" s="193"/>
      <c r="F1" s="193"/>
      <c r="G1" s="193"/>
      <c r="H1" s="193"/>
      <c r="I1" s="193"/>
      <c r="J1" s="193"/>
      <c r="K1" s="193"/>
      <c r="L1" s="193"/>
      <c r="M1" s="193"/>
      <c r="N1" s="193"/>
      <c r="O1" s="193"/>
      <c r="P1" s="193"/>
      <c r="Q1" s="193"/>
      <c r="R1" s="193"/>
      <c r="S1" s="193"/>
    </row>
    <row r="2" spans="1:20" ht="16.5" customHeight="1">
      <c r="A2" s="194" t="s">
        <v>60</v>
      </c>
      <c r="B2" s="195"/>
      <c r="C2" s="195"/>
      <c r="D2" s="50" t="s">
        <v>418</v>
      </c>
      <c r="E2" s="67"/>
      <c r="F2" s="67"/>
      <c r="G2" s="67"/>
      <c r="H2" s="67"/>
      <c r="I2" s="67"/>
      <c r="J2" s="67"/>
      <c r="K2" s="51"/>
      <c r="L2" s="51"/>
      <c r="M2" s="67"/>
      <c r="N2" s="51"/>
      <c r="O2" s="67"/>
      <c r="P2" s="67"/>
      <c r="Q2" s="67"/>
      <c r="R2" s="67"/>
      <c r="S2" s="67"/>
    </row>
    <row r="3" spans="1:20" ht="39" customHeight="1">
      <c r="A3" s="187" t="s">
        <v>14</v>
      </c>
      <c r="B3" s="190" t="s">
        <v>424</v>
      </c>
      <c r="C3" s="187" t="s">
        <v>7</v>
      </c>
      <c r="D3" s="187" t="s">
        <v>56</v>
      </c>
      <c r="E3" s="187" t="s">
        <v>16</v>
      </c>
      <c r="F3" s="187" t="s">
        <v>383</v>
      </c>
      <c r="G3" s="187" t="s">
        <v>8</v>
      </c>
      <c r="H3" s="187"/>
      <c r="I3" s="187"/>
      <c r="J3" s="187" t="s">
        <v>34</v>
      </c>
      <c r="K3" s="188" t="s">
        <v>36</v>
      </c>
      <c r="L3" s="188" t="s">
        <v>53</v>
      </c>
      <c r="M3" s="190" t="s">
        <v>54</v>
      </c>
      <c r="N3" s="188" t="s">
        <v>37</v>
      </c>
      <c r="O3" s="190" t="s">
        <v>38</v>
      </c>
      <c r="P3" s="187" t="s">
        <v>55</v>
      </c>
      <c r="Q3" s="187" t="s">
        <v>425</v>
      </c>
      <c r="R3" s="187" t="s">
        <v>35</v>
      </c>
      <c r="S3" s="187" t="s">
        <v>426</v>
      </c>
      <c r="T3" s="187" t="s">
        <v>13</v>
      </c>
    </row>
    <row r="4" spans="1:20" ht="25.5" customHeight="1">
      <c r="A4" s="187"/>
      <c r="B4" s="191"/>
      <c r="C4" s="187"/>
      <c r="D4" s="187"/>
      <c r="E4" s="187"/>
      <c r="F4" s="187"/>
      <c r="G4" s="66" t="s">
        <v>9</v>
      </c>
      <c r="H4" s="66" t="s">
        <v>10</v>
      </c>
      <c r="I4" s="66" t="s">
        <v>11</v>
      </c>
      <c r="J4" s="187"/>
      <c r="K4" s="189"/>
      <c r="L4" s="189"/>
      <c r="M4" s="191"/>
      <c r="N4" s="189"/>
      <c r="O4" s="191"/>
      <c r="P4" s="187"/>
      <c r="Q4" s="187"/>
      <c r="R4" s="187"/>
      <c r="S4" s="187"/>
      <c r="T4" s="187"/>
    </row>
    <row r="5" spans="1:20" s="78" customFormat="1">
      <c r="A5" s="52">
        <v>1</v>
      </c>
      <c r="B5" s="53" t="s">
        <v>62</v>
      </c>
      <c r="C5" s="116" t="s">
        <v>244</v>
      </c>
      <c r="D5" s="117" t="s">
        <v>26</v>
      </c>
      <c r="E5" s="117">
        <v>122603</v>
      </c>
      <c r="F5" s="53" t="s">
        <v>87</v>
      </c>
      <c r="G5" s="41">
        <v>27</v>
      </c>
      <c r="H5" s="41">
        <v>26</v>
      </c>
      <c r="I5" s="41">
        <f>SUM(G5:H5)</f>
        <v>53</v>
      </c>
      <c r="J5" s="41">
        <v>9435087477</v>
      </c>
      <c r="K5" s="79" t="s">
        <v>79</v>
      </c>
      <c r="L5" s="79" t="s">
        <v>80</v>
      </c>
      <c r="M5" s="53">
        <v>7399329595</v>
      </c>
      <c r="N5" s="79" t="s">
        <v>81</v>
      </c>
      <c r="O5" s="53">
        <v>9577558989</v>
      </c>
      <c r="P5" s="112">
        <v>43110</v>
      </c>
      <c r="Q5" s="41" t="s">
        <v>83</v>
      </c>
      <c r="R5" s="112"/>
      <c r="S5" s="118" t="s">
        <v>1357</v>
      </c>
      <c r="T5" s="113"/>
    </row>
    <row r="6" spans="1:20" s="78" customFormat="1">
      <c r="A6" s="52">
        <v>2</v>
      </c>
      <c r="B6" s="53" t="s">
        <v>62</v>
      </c>
      <c r="C6" s="116" t="s">
        <v>245</v>
      </c>
      <c r="D6" s="117" t="s">
        <v>28</v>
      </c>
      <c r="E6" s="43">
        <v>81</v>
      </c>
      <c r="F6" s="53"/>
      <c r="G6" s="43">
        <v>25</v>
      </c>
      <c r="H6" s="43">
        <v>29</v>
      </c>
      <c r="I6" s="43">
        <f t="shared" ref="I6:I7" si="0">SUM(G6+H6)</f>
        <v>54</v>
      </c>
      <c r="J6" s="119" t="s">
        <v>296</v>
      </c>
      <c r="K6" s="79" t="s">
        <v>79</v>
      </c>
      <c r="L6" s="79" t="s">
        <v>80</v>
      </c>
      <c r="M6" s="53">
        <v>7399329595</v>
      </c>
      <c r="N6" s="79" t="s">
        <v>81</v>
      </c>
      <c r="O6" s="53">
        <v>9577558989</v>
      </c>
      <c r="P6" s="112">
        <v>43110</v>
      </c>
      <c r="Q6" s="41" t="s">
        <v>83</v>
      </c>
      <c r="R6" s="112"/>
      <c r="S6" s="118" t="s">
        <v>1357</v>
      </c>
      <c r="T6" s="113"/>
    </row>
    <row r="7" spans="1:20" s="78" customFormat="1">
      <c r="A7" s="52">
        <v>3</v>
      </c>
      <c r="B7" s="53" t="s">
        <v>62</v>
      </c>
      <c r="C7" s="116" t="s">
        <v>245</v>
      </c>
      <c r="D7" s="43" t="s">
        <v>28</v>
      </c>
      <c r="E7" s="43">
        <v>179</v>
      </c>
      <c r="F7" s="53"/>
      <c r="G7" s="43">
        <v>24</v>
      </c>
      <c r="H7" s="43">
        <v>34</v>
      </c>
      <c r="I7" s="43">
        <f t="shared" si="0"/>
        <v>58</v>
      </c>
      <c r="J7" s="119" t="s">
        <v>297</v>
      </c>
      <c r="K7" s="79" t="s">
        <v>79</v>
      </c>
      <c r="L7" s="79" t="s">
        <v>80</v>
      </c>
      <c r="M7" s="53">
        <v>7399329595</v>
      </c>
      <c r="N7" s="79" t="s">
        <v>81</v>
      </c>
      <c r="O7" s="53">
        <v>9577558989</v>
      </c>
      <c r="P7" s="112">
        <v>43110</v>
      </c>
      <c r="Q7" s="41" t="s">
        <v>83</v>
      </c>
      <c r="R7" s="112"/>
      <c r="S7" s="118" t="s">
        <v>1357</v>
      </c>
      <c r="T7" s="113"/>
    </row>
    <row r="8" spans="1:20" s="78" customFormat="1">
      <c r="A8" s="52">
        <v>4</v>
      </c>
      <c r="B8" s="53" t="s">
        <v>62</v>
      </c>
      <c r="C8" s="116" t="s">
        <v>246</v>
      </c>
      <c r="D8" s="117" t="s">
        <v>26</v>
      </c>
      <c r="E8" s="117">
        <v>122604</v>
      </c>
      <c r="F8" s="53" t="s">
        <v>87</v>
      </c>
      <c r="G8" s="41">
        <v>46</v>
      </c>
      <c r="H8" s="41">
        <v>39</v>
      </c>
      <c r="I8" s="41">
        <f t="shared" ref="I8:I59" si="1">SUM(G8:H8)</f>
        <v>85</v>
      </c>
      <c r="J8" s="41">
        <v>9577084972</v>
      </c>
      <c r="K8" s="79" t="s">
        <v>79</v>
      </c>
      <c r="L8" s="79" t="s">
        <v>80</v>
      </c>
      <c r="M8" s="53">
        <v>7399329595</v>
      </c>
      <c r="N8" s="79" t="s">
        <v>81</v>
      </c>
      <c r="O8" s="53">
        <v>9577558989</v>
      </c>
      <c r="P8" s="112">
        <v>43169</v>
      </c>
      <c r="Q8" s="41" t="s">
        <v>93</v>
      </c>
      <c r="R8" s="112"/>
      <c r="S8" s="118" t="s">
        <v>1357</v>
      </c>
      <c r="T8" s="113"/>
    </row>
    <row r="9" spans="1:20" s="78" customFormat="1">
      <c r="A9" s="52">
        <v>5</v>
      </c>
      <c r="B9" s="53" t="s">
        <v>62</v>
      </c>
      <c r="C9" s="116" t="s">
        <v>245</v>
      </c>
      <c r="D9" s="43" t="s">
        <v>28</v>
      </c>
      <c r="E9" s="43">
        <v>95</v>
      </c>
      <c r="F9" s="53"/>
      <c r="G9" s="43">
        <v>27</v>
      </c>
      <c r="H9" s="43">
        <v>28</v>
      </c>
      <c r="I9" s="43">
        <f t="shared" ref="I9:I10" si="2">SUM(G9+H9)</f>
        <v>55</v>
      </c>
      <c r="J9" s="119" t="s">
        <v>298</v>
      </c>
      <c r="K9" s="27" t="s">
        <v>79</v>
      </c>
      <c r="L9" s="79" t="s">
        <v>84</v>
      </c>
      <c r="M9" s="53">
        <v>9577812064</v>
      </c>
      <c r="N9" s="79" t="s">
        <v>85</v>
      </c>
      <c r="O9" s="53">
        <v>9577704275</v>
      </c>
      <c r="P9" s="112">
        <v>43169</v>
      </c>
      <c r="Q9" s="41" t="s">
        <v>93</v>
      </c>
      <c r="R9" s="112"/>
      <c r="S9" s="118" t="s">
        <v>1357</v>
      </c>
      <c r="T9" s="113"/>
    </row>
    <row r="10" spans="1:20" s="78" customFormat="1">
      <c r="A10" s="52">
        <v>6</v>
      </c>
      <c r="B10" s="53" t="s">
        <v>62</v>
      </c>
      <c r="C10" s="116" t="s">
        <v>245</v>
      </c>
      <c r="D10" s="43" t="s">
        <v>28</v>
      </c>
      <c r="E10" s="43">
        <v>307</v>
      </c>
      <c r="F10" s="53"/>
      <c r="G10" s="43">
        <v>27</v>
      </c>
      <c r="H10" s="43">
        <v>45</v>
      </c>
      <c r="I10" s="43">
        <f t="shared" si="2"/>
        <v>72</v>
      </c>
      <c r="J10" s="119">
        <v>9859124465</v>
      </c>
      <c r="K10" s="27" t="s">
        <v>79</v>
      </c>
      <c r="L10" s="79" t="s">
        <v>84</v>
      </c>
      <c r="M10" s="53">
        <v>9577812064</v>
      </c>
      <c r="N10" s="79" t="s">
        <v>85</v>
      </c>
      <c r="O10" s="53">
        <v>9577704275</v>
      </c>
      <c r="P10" s="112">
        <v>43169</v>
      </c>
      <c r="Q10" s="41" t="s">
        <v>93</v>
      </c>
      <c r="R10" s="112"/>
      <c r="S10" s="118" t="s">
        <v>1357</v>
      </c>
      <c r="T10" s="113"/>
    </row>
    <row r="11" spans="1:20" s="78" customFormat="1">
      <c r="A11" s="52">
        <v>7</v>
      </c>
      <c r="B11" s="53" t="s">
        <v>62</v>
      </c>
      <c r="C11" s="116" t="s">
        <v>247</v>
      </c>
      <c r="D11" s="117" t="s">
        <v>26</v>
      </c>
      <c r="E11" s="117">
        <v>122804</v>
      </c>
      <c r="F11" s="53" t="s">
        <v>87</v>
      </c>
      <c r="G11" s="41">
        <v>43</v>
      </c>
      <c r="H11" s="41">
        <v>53</v>
      </c>
      <c r="I11" s="41">
        <f t="shared" si="1"/>
        <v>96</v>
      </c>
      <c r="J11" s="41">
        <v>9854728152</v>
      </c>
      <c r="K11" s="27" t="s">
        <v>79</v>
      </c>
      <c r="L11" s="79" t="s">
        <v>84</v>
      </c>
      <c r="M11" s="53">
        <v>9577812064</v>
      </c>
      <c r="N11" s="79" t="s">
        <v>85</v>
      </c>
      <c r="O11" s="53">
        <v>9577704275</v>
      </c>
      <c r="P11" s="112">
        <v>43200</v>
      </c>
      <c r="Q11" s="41" t="s">
        <v>98</v>
      </c>
      <c r="R11" s="112"/>
      <c r="S11" s="118" t="s">
        <v>1357</v>
      </c>
      <c r="T11" s="113"/>
    </row>
    <row r="12" spans="1:20" s="78" customFormat="1">
      <c r="A12" s="52">
        <v>8</v>
      </c>
      <c r="B12" s="53" t="s">
        <v>62</v>
      </c>
      <c r="C12" s="116" t="s">
        <v>165</v>
      </c>
      <c r="D12" s="43" t="s">
        <v>28</v>
      </c>
      <c r="E12" s="43">
        <v>97</v>
      </c>
      <c r="F12" s="53"/>
      <c r="G12" s="43">
        <v>18</v>
      </c>
      <c r="H12" s="43">
        <v>27</v>
      </c>
      <c r="I12" s="43">
        <f t="shared" ref="I12:I15" si="3">SUM(G12+H12)</f>
        <v>45</v>
      </c>
      <c r="J12" s="119" t="s">
        <v>299</v>
      </c>
      <c r="K12" s="27" t="s">
        <v>79</v>
      </c>
      <c r="L12" s="79" t="s">
        <v>89</v>
      </c>
      <c r="M12" s="53">
        <v>9854748126</v>
      </c>
      <c r="N12" s="79" t="s">
        <v>90</v>
      </c>
      <c r="O12" s="53">
        <v>9859586057</v>
      </c>
      <c r="P12" s="112">
        <v>43200</v>
      </c>
      <c r="Q12" s="41" t="s">
        <v>98</v>
      </c>
      <c r="R12" s="112"/>
      <c r="S12" s="118" t="s">
        <v>1357</v>
      </c>
      <c r="T12" s="113"/>
    </row>
    <row r="13" spans="1:20" s="78" customFormat="1">
      <c r="A13" s="52">
        <v>9</v>
      </c>
      <c r="B13" s="53" t="s">
        <v>62</v>
      </c>
      <c r="C13" s="116" t="s">
        <v>248</v>
      </c>
      <c r="D13" s="117" t="s">
        <v>26</v>
      </c>
      <c r="E13" s="117">
        <v>122803</v>
      </c>
      <c r="F13" s="53" t="s">
        <v>87</v>
      </c>
      <c r="G13" s="41">
        <v>9</v>
      </c>
      <c r="H13" s="41">
        <v>10</v>
      </c>
      <c r="I13" s="41">
        <f>SUM(G13:H13)</f>
        <v>19</v>
      </c>
      <c r="J13" s="41">
        <v>9401275646</v>
      </c>
      <c r="K13" s="27" t="s">
        <v>79</v>
      </c>
      <c r="L13" s="79" t="s">
        <v>89</v>
      </c>
      <c r="M13" s="53">
        <v>9854748126</v>
      </c>
      <c r="N13" s="79" t="s">
        <v>90</v>
      </c>
      <c r="O13" s="53">
        <v>9859586057</v>
      </c>
      <c r="P13" s="112">
        <v>43200</v>
      </c>
      <c r="Q13" s="41" t="s">
        <v>98</v>
      </c>
      <c r="R13" s="112"/>
      <c r="S13" s="118" t="s">
        <v>1357</v>
      </c>
      <c r="T13" s="113"/>
    </row>
    <row r="14" spans="1:20" s="78" customFormat="1">
      <c r="A14" s="52">
        <v>10</v>
      </c>
      <c r="B14" s="53" t="s">
        <v>62</v>
      </c>
      <c r="C14" s="116" t="s">
        <v>165</v>
      </c>
      <c r="D14" s="43" t="s">
        <v>28</v>
      </c>
      <c r="E14" s="43">
        <v>181</v>
      </c>
      <c r="F14" s="53"/>
      <c r="G14" s="43">
        <v>16</v>
      </c>
      <c r="H14" s="43">
        <v>26</v>
      </c>
      <c r="I14" s="43">
        <f>SUM(G14+H14)</f>
        <v>42</v>
      </c>
      <c r="J14" s="119" t="s">
        <v>300</v>
      </c>
      <c r="K14" s="27" t="s">
        <v>79</v>
      </c>
      <c r="L14" s="79" t="s">
        <v>89</v>
      </c>
      <c r="M14" s="53">
        <v>9854748126</v>
      </c>
      <c r="N14" s="79" t="s">
        <v>90</v>
      </c>
      <c r="O14" s="53">
        <v>9859586057</v>
      </c>
      <c r="P14" s="112">
        <v>43230</v>
      </c>
      <c r="Q14" s="41" t="s">
        <v>101</v>
      </c>
      <c r="R14" s="112"/>
      <c r="S14" s="118" t="s">
        <v>1357</v>
      </c>
      <c r="T14" s="113"/>
    </row>
    <row r="15" spans="1:20" s="78" customFormat="1">
      <c r="A15" s="52">
        <v>11</v>
      </c>
      <c r="B15" s="53" t="s">
        <v>62</v>
      </c>
      <c r="C15" s="116" t="s">
        <v>165</v>
      </c>
      <c r="D15" s="43" t="s">
        <v>28</v>
      </c>
      <c r="E15" s="43">
        <v>309</v>
      </c>
      <c r="F15" s="53"/>
      <c r="G15" s="43">
        <v>13</v>
      </c>
      <c r="H15" s="43">
        <v>24</v>
      </c>
      <c r="I15" s="43">
        <f t="shared" si="3"/>
        <v>37</v>
      </c>
      <c r="J15" s="119" t="s">
        <v>301</v>
      </c>
      <c r="K15" s="27" t="s">
        <v>79</v>
      </c>
      <c r="L15" s="79" t="s">
        <v>89</v>
      </c>
      <c r="M15" s="53">
        <v>9854748126</v>
      </c>
      <c r="N15" s="79" t="s">
        <v>90</v>
      </c>
      <c r="O15" s="53">
        <v>9859586057</v>
      </c>
      <c r="P15" s="112">
        <v>43230</v>
      </c>
      <c r="Q15" s="41" t="s">
        <v>101</v>
      </c>
      <c r="R15" s="112"/>
      <c r="S15" s="118" t="s">
        <v>1357</v>
      </c>
      <c r="T15" s="113"/>
    </row>
    <row r="16" spans="1:20" s="78" customFormat="1">
      <c r="A16" s="52">
        <v>12</v>
      </c>
      <c r="B16" s="53" t="s">
        <v>62</v>
      </c>
      <c r="C16" s="116" t="s">
        <v>165</v>
      </c>
      <c r="D16" s="43" t="s">
        <v>28</v>
      </c>
      <c r="E16" s="43">
        <v>83</v>
      </c>
      <c r="F16" s="53"/>
      <c r="G16" s="43">
        <v>27</v>
      </c>
      <c r="H16" s="43">
        <v>29</v>
      </c>
      <c r="I16" s="43">
        <f>SUM(G16+H16)</f>
        <v>56</v>
      </c>
      <c r="J16" s="119" t="s">
        <v>302</v>
      </c>
      <c r="K16" s="27" t="s">
        <v>79</v>
      </c>
      <c r="L16" s="79" t="s">
        <v>89</v>
      </c>
      <c r="M16" s="53">
        <v>9854748126</v>
      </c>
      <c r="N16" s="79" t="s">
        <v>90</v>
      </c>
      <c r="O16" s="53">
        <v>9859586057</v>
      </c>
      <c r="P16" s="112">
        <v>43230</v>
      </c>
      <c r="Q16" s="41" t="s">
        <v>101</v>
      </c>
      <c r="R16" s="112"/>
      <c r="S16" s="118" t="s">
        <v>1357</v>
      </c>
      <c r="T16" s="113"/>
    </row>
    <row r="17" spans="1:20" s="78" customFormat="1">
      <c r="A17" s="52">
        <v>13</v>
      </c>
      <c r="B17" s="53" t="s">
        <v>62</v>
      </c>
      <c r="C17" s="116" t="s">
        <v>249</v>
      </c>
      <c r="D17" s="117" t="s">
        <v>26</v>
      </c>
      <c r="E17" s="117">
        <v>122802</v>
      </c>
      <c r="F17" s="53" t="s">
        <v>87</v>
      </c>
      <c r="G17" s="41">
        <v>27</v>
      </c>
      <c r="H17" s="41">
        <v>16</v>
      </c>
      <c r="I17" s="41">
        <f t="shared" si="1"/>
        <v>43</v>
      </c>
      <c r="J17" s="41">
        <v>9859255558</v>
      </c>
      <c r="K17" s="27" t="s">
        <v>79</v>
      </c>
      <c r="L17" s="79" t="s">
        <v>89</v>
      </c>
      <c r="M17" s="53">
        <v>9854748126</v>
      </c>
      <c r="N17" s="79" t="s">
        <v>90</v>
      </c>
      <c r="O17" s="53">
        <v>9859586057</v>
      </c>
      <c r="P17" s="112">
        <v>43261</v>
      </c>
      <c r="Q17" s="41" t="s">
        <v>82</v>
      </c>
      <c r="R17" s="112"/>
      <c r="S17" s="118" t="s">
        <v>1357</v>
      </c>
      <c r="T17" s="113"/>
    </row>
    <row r="18" spans="1:20" s="78" customFormat="1">
      <c r="A18" s="52">
        <v>14</v>
      </c>
      <c r="B18" s="53" t="s">
        <v>62</v>
      </c>
      <c r="C18" s="116" t="s">
        <v>250</v>
      </c>
      <c r="D18" s="117" t="s">
        <v>26</v>
      </c>
      <c r="E18" s="117">
        <v>122801</v>
      </c>
      <c r="F18" s="53" t="s">
        <v>91</v>
      </c>
      <c r="G18" s="41">
        <v>23</v>
      </c>
      <c r="H18" s="41">
        <v>20</v>
      </c>
      <c r="I18" s="41">
        <f t="shared" si="1"/>
        <v>43</v>
      </c>
      <c r="J18" s="43">
        <v>9854311411</v>
      </c>
      <c r="K18" s="27" t="s">
        <v>79</v>
      </c>
      <c r="L18" s="79" t="s">
        <v>89</v>
      </c>
      <c r="M18" s="53">
        <v>9854748126</v>
      </c>
      <c r="N18" s="79" t="s">
        <v>90</v>
      </c>
      <c r="O18" s="53">
        <v>9859586057</v>
      </c>
      <c r="P18" s="112">
        <v>43261</v>
      </c>
      <c r="Q18" s="41" t="s">
        <v>82</v>
      </c>
      <c r="R18" s="112"/>
      <c r="S18" s="118" t="s">
        <v>1357</v>
      </c>
      <c r="T18" s="113"/>
    </row>
    <row r="19" spans="1:20" s="78" customFormat="1">
      <c r="A19" s="52">
        <v>15</v>
      </c>
      <c r="B19" s="53" t="s">
        <v>62</v>
      </c>
      <c r="C19" s="120" t="s">
        <v>251</v>
      </c>
      <c r="D19" s="117" t="s">
        <v>26</v>
      </c>
      <c r="E19" s="117" t="s">
        <v>283</v>
      </c>
      <c r="F19" s="53" t="s">
        <v>87</v>
      </c>
      <c r="G19" s="41">
        <v>20</v>
      </c>
      <c r="H19" s="41">
        <v>19</v>
      </c>
      <c r="I19" s="41">
        <f t="shared" si="1"/>
        <v>39</v>
      </c>
      <c r="J19" s="41">
        <v>7399172417</v>
      </c>
      <c r="K19" s="27" t="s">
        <v>79</v>
      </c>
      <c r="L19" s="79" t="s">
        <v>89</v>
      </c>
      <c r="M19" s="53">
        <v>9854748126</v>
      </c>
      <c r="N19" s="79" t="s">
        <v>90</v>
      </c>
      <c r="O19" s="53">
        <v>9859586057</v>
      </c>
      <c r="P19" s="112">
        <v>43261</v>
      </c>
      <c r="Q19" s="41" t="s">
        <v>82</v>
      </c>
      <c r="R19" s="112"/>
      <c r="S19" s="118" t="s">
        <v>1357</v>
      </c>
      <c r="T19" s="113"/>
    </row>
    <row r="20" spans="1:20" s="78" customFormat="1">
      <c r="A20" s="52">
        <v>16</v>
      </c>
      <c r="B20" s="53" t="s">
        <v>62</v>
      </c>
      <c r="C20" s="116" t="s">
        <v>252</v>
      </c>
      <c r="D20" s="117" t="s">
        <v>26</v>
      </c>
      <c r="E20" s="117">
        <v>100205</v>
      </c>
      <c r="F20" s="53" t="s">
        <v>87</v>
      </c>
      <c r="G20" s="41">
        <v>57</v>
      </c>
      <c r="H20" s="41">
        <v>55</v>
      </c>
      <c r="I20" s="41">
        <f t="shared" si="1"/>
        <v>112</v>
      </c>
      <c r="J20" s="43">
        <v>9577558370</v>
      </c>
      <c r="K20" s="27" t="s">
        <v>79</v>
      </c>
      <c r="L20" s="79" t="s">
        <v>89</v>
      </c>
      <c r="M20" s="53">
        <v>9854748126</v>
      </c>
      <c r="N20" s="79" t="s">
        <v>90</v>
      </c>
      <c r="O20" s="53">
        <v>9859586057</v>
      </c>
      <c r="P20" s="121">
        <v>43322</v>
      </c>
      <c r="Q20" s="41" t="s">
        <v>83</v>
      </c>
      <c r="R20" s="112"/>
      <c r="S20" s="118" t="s">
        <v>1357</v>
      </c>
      <c r="T20" s="113"/>
    </row>
    <row r="21" spans="1:20" s="78" customFormat="1">
      <c r="A21" s="52">
        <v>17</v>
      </c>
      <c r="B21" s="53" t="s">
        <v>62</v>
      </c>
      <c r="C21" s="116" t="s">
        <v>253</v>
      </c>
      <c r="D21" s="43" t="s">
        <v>28</v>
      </c>
      <c r="E21" s="43">
        <v>84</v>
      </c>
      <c r="F21" s="53"/>
      <c r="G21" s="43">
        <v>18</v>
      </c>
      <c r="H21" s="43">
        <v>27</v>
      </c>
      <c r="I21" s="43">
        <f t="shared" ref="I21" si="4">SUM(G21+H21)</f>
        <v>45</v>
      </c>
      <c r="J21" s="119" t="s">
        <v>303</v>
      </c>
      <c r="K21" s="27" t="s">
        <v>79</v>
      </c>
      <c r="L21" s="79" t="s">
        <v>96</v>
      </c>
      <c r="M21" s="53">
        <v>7399714744</v>
      </c>
      <c r="N21" s="79" t="s">
        <v>97</v>
      </c>
      <c r="O21" s="53">
        <v>9859691771</v>
      </c>
      <c r="P21" s="121">
        <v>43322</v>
      </c>
      <c r="Q21" s="41" t="s">
        <v>83</v>
      </c>
      <c r="R21" s="112"/>
      <c r="S21" s="118" t="s">
        <v>1357</v>
      </c>
      <c r="T21" s="113"/>
    </row>
    <row r="22" spans="1:20" s="78" customFormat="1">
      <c r="A22" s="52">
        <v>18</v>
      </c>
      <c r="B22" s="53" t="s">
        <v>62</v>
      </c>
      <c r="C22" s="116" t="s">
        <v>254</v>
      </c>
      <c r="D22" s="117" t="s">
        <v>26</v>
      </c>
      <c r="E22" s="117">
        <v>100204</v>
      </c>
      <c r="F22" s="53" t="s">
        <v>87</v>
      </c>
      <c r="G22" s="41">
        <v>19</v>
      </c>
      <c r="H22" s="41">
        <v>12</v>
      </c>
      <c r="I22" s="41">
        <f t="shared" si="1"/>
        <v>31</v>
      </c>
      <c r="J22" s="41">
        <v>9435379553</v>
      </c>
      <c r="K22" s="27" t="s">
        <v>79</v>
      </c>
      <c r="L22" s="79" t="s">
        <v>96</v>
      </c>
      <c r="M22" s="53">
        <v>7399714744</v>
      </c>
      <c r="N22" s="79" t="s">
        <v>97</v>
      </c>
      <c r="O22" s="53">
        <v>9859691771</v>
      </c>
      <c r="P22" s="121">
        <v>43322</v>
      </c>
      <c r="Q22" s="41" t="s">
        <v>83</v>
      </c>
      <c r="R22" s="112"/>
      <c r="S22" s="118" t="s">
        <v>1357</v>
      </c>
      <c r="T22" s="113"/>
    </row>
    <row r="23" spans="1:20" s="78" customFormat="1">
      <c r="A23" s="52">
        <v>19</v>
      </c>
      <c r="B23" s="53" t="s">
        <v>62</v>
      </c>
      <c r="C23" s="116" t="s">
        <v>255</v>
      </c>
      <c r="D23" s="43" t="s">
        <v>28</v>
      </c>
      <c r="E23" s="43">
        <v>310</v>
      </c>
      <c r="F23" s="53"/>
      <c r="G23" s="43">
        <v>19</v>
      </c>
      <c r="H23" s="43">
        <v>29</v>
      </c>
      <c r="I23" s="43">
        <f t="shared" ref="I23" si="5">SUM(G23+H23)</f>
        <v>48</v>
      </c>
      <c r="J23" s="119" t="s">
        <v>304</v>
      </c>
      <c r="K23" s="27" t="s">
        <v>79</v>
      </c>
      <c r="L23" s="79" t="s">
        <v>96</v>
      </c>
      <c r="M23" s="53">
        <v>7399714744</v>
      </c>
      <c r="N23" s="79" t="s">
        <v>97</v>
      </c>
      <c r="O23" s="53">
        <v>9859691771</v>
      </c>
      <c r="P23" s="122">
        <v>43353</v>
      </c>
      <c r="Q23" s="41" t="s">
        <v>86</v>
      </c>
      <c r="R23" s="112"/>
      <c r="S23" s="118" t="s">
        <v>1357</v>
      </c>
      <c r="T23" s="113"/>
    </row>
    <row r="24" spans="1:20" s="78" customFormat="1">
      <c r="A24" s="52">
        <v>20</v>
      </c>
      <c r="B24" s="53" t="s">
        <v>62</v>
      </c>
      <c r="C24" s="116" t="s">
        <v>256</v>
      </c>
      <c r="D24" s="117" t="s">
        <v>26</v>
      </c>
      <c r="E24" s="117">
        <v>100201</v>
      </c>
      <c r="F24" s="53" t="s">
        <v>91</v>
      </c>
      <c r="G24" s="41">
        <v>8</v>
      </c>
      <c r="H24" s="41">
        <v>14</v>
      </c>
      <c r="I24" s="41">
        <f t="shared" si="1"/>
        <v>22</v>
      </c>
      <c r="J24" s="41">
        <v>9854545138</v>
      </c>
      <c r="K24" s="27" t="s">
        <v>79</v>
      </c>
      <c r="L24" s="79" t="s">
        <v>96</v>
      </c>
      <c r="M24" s="53">
        <v>7399714744</v>
      </c>
      <c r="N24" s="79" t="s">
        <v>97</v>
      </c>
      <c r="O24" s="53">
        <v>9859691771</v>
      </c>
      <c r="P24" s="122">
        <v>43353</v>
      </c>
      <c r="Q24" s="41" t="s">
        <v>86</v>
      </c>
      <c r="R24" s="112"/>
      <c r="S24" s="118" t="s">
        <v>1357</v>
      </c>
      <c r="T24" s="113"/>
    </row>
    <row r="25" spans="1:20" s="78" customFormat="1">
      <c r="A25" s="52">
        <v>21</v>
      </c>
      <c r="B25" s="53" t="s">
        <v>62</v>
      </c>
      <c r="C25" s="116" t="s">
        <v>257</v>
      </c>
      <c r="D25" s="117" t="s">
        <v>26</v>
      </c>
      <c r="E25" s="117">
        <v>122605</v>
      </c>
      <c r="F25" s="53" t="s">
        <v>87</v>
      </c>
      <c r="G25" s="41">
        <v>13</v>
      </c>
      <c r="H25" s="41">
        <v>8</v>
      </c>
      <c r="I25" s="41">
        <f t="shared" si="1"/>
        <v>21</v>
      </c>
      <c r="J25" s="43">
        <v>7399763083</v>
      </c>
      <c r="K25" s="27" t="s">
        <v>79</v>
      </c>
      <c r="L25" s="79" t="s">
        <v>96</v>
      </c>
      <c r="M25" s="53">
        <v>7399714744</v>
      </c>
      <c r="N25" s="79" t="s">
        <v>97</v>
      </c>
      <c r="O25" s="53">
        <v>9859691771</v>
      </c>
      <c r="P25" s="122">
        <v>43353</v>
      </c>
      <c r="Q25" s="41" t="s">
        <v>86</v>
      </c>
      <c r="R25" s="112"/>
      <c r="S25" s="118" t="s">
        <v>1357</v>
      </c>
      <c r="T25" s="113"/>
    </row>
    <row r="26" spans="1:20" s="78" customFormat="1">
      <c r="A26" s="52">
        <v>22</v>
      </c>
      <c r="B26" s="53" t="s">
        <v>62</v>
      </c>
      <c r="C26" s="116" t="s">
        <v>258</v>
      </c>
      <c r="D26" s="117" t="s">
        <v>26</v>
      </c>
      <c r="E26" s="117">
        <v>100202</v>
      </c>
      <c r="F26" s="53" t="s">
        <v>87</v>
      </c>
      <c r="G26" s="41">
        <v>15</v>
      </c>
      <c r="H26" s="41">
        <v>14</v>
      </c>
      <c r="I26" s="41">
        <f t="shared" si="1"/>
        <v>29</v>
      </c>
      <c r="J26" s="43">
        <v>9854894560</v>
      </c>
      <c r="K26" s="27" t="s">
        <v>79</v>
      </c>
      <c r="L26" s="79" t="s">
        <v>96</v>
      </c>
      <c r="M26" s="53">
        <v>7399714744</v>
      </c>
      <c r="N26" s="79" t="s">
        <v>97</v>
      </c>
      <c r="O26" s="53">
        <v>9859691771</v>
      </c>
      <c r="P26" s="122">
        <v>43383</v>
      </c>
      <c r="Q26" s="41" t="s">
        <v>93</v>
      </c>
      <c r="R26" s="112"/>
      <c r="S26" s="118" t="s">
        <v>1357</v>
      </c>
      <c r="T26" s="113"/>
    </row>
    <row r="27" spans="1:20" s="78" customFormat="1">
      <c r="A27" s="52">
        <v>23</v>
      </c>
      <c r="B27" s="53" t="s">
        <v>62</v>
      </c>
      <c r="C27" s="116" t="s">
        <v>255</v>
      </c>
      <c r="D27" s="43" t="s">
        <v>28</v>
      </c>
      <c r="E27" s="43">
        <v>182</v>
      </c>
      <c r="F27" s="53"/>
      <c r="G27" s="43">
        <v>20</v>
      </c>
      <c r="H27" s="43">
        <v>30</v>
      </c>
      <c r="I27" s="43">
        <f t="shared" ref="I27" si="6">SUM(G27+H27)</f>
        <v>50</v>
      </c>
      <c r="J27" s="119" t="s">
        <v>305</v>
      </c>
      <c r="K27" s="27" t="s">
        <v>79</v>
      </c>
      <c r="L27" s="79" t="s">
        <v>96</v>
      </c>
      <c r="M27" s="53">
        <v>7399714744</v>
      </c>
      <c r="N27" s="79" t="s">
        <v>97</v>
      </c>
      <c r="O27" s="53">
        <v>9859691771</v>
      </c>
      <c r="P27" s="122">
        <v>43383</v>
      </c>
      <c r="Q27" s="41" t="s">
        <v>93</v>
      </c>
      <c r="R27" s="112"/>
      <c r="S27" s="118" t="s">
        <v>1357</v>
      </c>
      <c r="T27" s="113"/>
    </row>
    <row r="28" spans="1:20" s="78" customFormat="1">
      <c r="A28" s="52">
        <v>24</v>
      </c>
      <c r="B28" s="53" t="s">
        <v>62</v>
      </c>
      <c r="C28" s="116" t="s">
        <v>259</v>
      </c>
      <c r="D28" s="117" t="s">
        <v>26</v>
      </c>
      <c r="E28" s="117">
        <v>100203</v>
      </c>
      <c r="F28" s="53" t="s">
        <v>87</v>
      </c>
      <c r="G28" s="41">
        <v>23</v>
      </c>
      <c r="H28" s="41">
        <v>25</v>
      </c>
      <c r="I28" s="41">
        <f t="shared" si="1"/>
        <v>48</v>
      </c>
      <c r="J28" s="43">
        <v>9859490085</v>
      </c>
      <c r="K28" s="27" t="s">
        <v>79</v>
      </c>
      <c r="L28" s="79" t="s">
        <v>96</v>
      </c>
      <c r="M28" s="53">
        <v>7399714744</v>
      </c>
      <c r="N28" s="79" t="s">
        <v>97</v>
      </c>
      <c r="O28" s="53">
        <v>9859691771</v>
      </c>
      <c r="P28" s="122">
        <v>43383</v>
      </c>
      <c r="Q28" s="41" t="s">
        <v>93</v>
      </c>
      <c r="R28" s="112"/>
      <c r="S28" s="118" t="s">
        <v>1357</v>
      </c>
      <c r="T28" s="113"/>
    </row>
    <row r="29" spans="1:20" s="78" customFormat="1">
      <c r="A29" s="52">
        <v>25</v>
      </c>
      <c r="B29" s="53" t="s">
        <v>62</v>
      </c>
      <c r="C29" s="116" t="s">
        <v>260</v>
      </c>
      <c r="D29" s="43" t="s">
        <v>28</v>
      </c>
      <c r="E29" s="43">
        <v>85</v>
      </c>
      <c r="F29" s="53"/>
      <c r="G29" s="43">
        <v>22</v>
      </c>
      <c r="H29" s="43">
        <v>13</v>
      </c>
      <c r="I29" s="43">
        <f t="shared" ref="I29" si="7">SUM(G29+H29)</f>
        <v>35</v>
      </c>
      <c r="J29" s="43"/>
      <c r="K29" s="27" t="s">
        <v>79</v>
      </c>
      <c r="L29" s="79" t="s">
        <v>96</v>
      </c>
      <c r="M29" s="53">
        <v>7399714744</v>
      </c>
      <c r="N29" s="79" t="s">
        <v>97</v>
      </c>
      <c r="O29" s="53">
        <v>9859691771</v>
      </c>
      <c r="P29" s="121">
        <v>43414</v>
      </c>
      <c r="Q29" s="41" t="s">
        <v>98</v>
      </c>
      <c r="R29" s="112"/>
      <c r="S29" s="118" t="s">
        <v>1357</v>
      </c>
      <c r="T29" s="113"/>
    </row>
    <row r="30" spans="1:20" s="78" customFormat="1">
      <c r="A30" s="52">
        <v>26</v>
      </c>
      <c r="B30" s="53" t="s">
        <v>62</v>
      </c>
      <c r="C30" s="116" t="s">
        <v>261</v>
      </c>
      <c r="D30" s="117" t="s">
        <v>26</v>
      </c>
      <c r="E30" s="117">
        <v>122805</v>
      </c>
      <c r="F30" s="53" t="s">
        <v>87</v>
      </c>
      <c r="G30" s="41">
        <v>12</v>
      </c>
      <c r="H30" s="41">
        <v>14</v>
      </c>
      <c r="I30" s="41">
        <f t="shared" si="1"/>
        <v>26</v>
      </c>
      <c r="J30" s="41">
        <v>9859299327</v>
      </c>
      <c r="K30" s="27" t="s">
        <v>79</v>
      </c>
      <c r="L30" s="79" t="s">
        <v>96</v>
      </c>
      <c r="M30" s="53">
        <v>7399714744</v>
      </c>
      <c r="N30" s="79" t="s">
        <v>97</v>
      </c>
      <c r="O30" s="53">
        <v>9859691771</v>
      </c>
      <c r="P30" s="121">
        <v>43414</v>
      </c>
      <c r="Q30" s="41" t="s">
        <v>98</v>
      </c>
      <c r="R30" s="112"/>
      <c r="S30" s="118" t="s">
        <v>1357</v>
      </c>
      <c r="T30" s="113"/>
    </row>
    <row r="31" spans="1:20" s="78" customFormat="1">
      <c r="A31" s="52">
        <v>27</v>
      </c>
      <c r="B31" s="53" t="s">
        <v>62</v>
      </c>
      <c r="C31" s="116" t="s">
        <v>262</v>
      </c>
      <c r="D31" s="117" t="s">
        <v>26</v>
      </c>
      <c r="E31" s="117">
        <v>122701</v>
      </c>
      <c r="F31" s="53" t="s">
        <v>87</v>
      </c>
      <c r="G31" s="41">
        <v>19</v>
      </c>
      <c r="H31" s="41">
        <v>15</v>
      </c>
      <c r="I31" s="41">
        <f t="shared" si="1"/>
        <v>34</v>
      </c>
      <c r="J31" s="43">
        <v>7896321671</v>
      </c>
      <c r="K31" s="27" t="s">
        <v>79</v>
      </c>
      <c r="L31" s="79" t="s">
        <v>96</v>
      </c>
      <c r="M31" s="53">
        <v>7399714744</v>
      </c>
      <c r="N31" s="79" t="s">
        <v>97</v>
      </c>
      <c r="O31" s="53">
        <v>9859691771</v>
      </c>
      <c r="P31" s="121">
        <v>43414</v>
      </c>
      <c r="Q31" s="41" t="s">
        <v>98</v>
      </c>
      <c r="R31" s="112"/>
      <c r="S31" s="118" t="s">
        <v>1357</v>
      </c>
      <c r="T31" s="113"/>
    </row>
    <row r="32" spans="1:20" s="78" customFormat="1">
      <c r="A32" s="52">
        <v>28</v>
      </c>
      <c r="B32" s="53" t="s">
        <v>62</v>
      </c>
      <c r="C32" s="116" t="s">
        <v>164</v>
      </c>
      <c r="D32" s="43" t="s">
        <v>28</v>
      </c>
      <c r="E32" s="43">
        <v>82</v>
      </c>
      <c r="F32" s="53"/>
      <c r="G32" s="43">
        <v>45</v>
      </c>
      <c r="H32" s="43">
        <v>40</v>
      </c>
      <c r="I32" s="43">
        <f t="shared" ref="I32:I34" si="8">SUM(G32+H32)</f>
        <v>85</v>
      </c>
      <c r="J32" s="119">
        <v>7399730675</v>
      </c>
      <c r="K32" s="27" t="s">
        <v>79</v>
      </c>
      <c r="L32" s="79" t="s">
        <v>96</v>
      </c>
      <c r="M32" s="53">
        <v>7399714744</v>
      </c>
      <c r="N32" s="79" t="s">
        <v>97</v>
      </c>
      <c r="O32" s="53">
        <v>9859691771</v>
      </c>
      <c r="P32" s="122">
        <v>43444</v>
      </c>
      <c r="Q32" s="41" t="s">
        <v>101</v>
      </c>
      <c r="R32" s="112"/>
      <c r="S32" s="118" t="s">
        <v>1357</v>
      </c>
      <c r="T32" s="113"/>
    </row>
    <row r="33" spans="1:20" s="78" customFormat="1">
      <c r="A33" s="52">
        <v>29</v>
      </c>
      <c r="B33" s="53" t="s">
        <v>62</v>
      </c>
      <c r="C33" s="116" t="s">
        <v>164</v>
      </c>
      <c r="D33" s="43" t="s">
        <v>28</v>
      </c>
      <c r="E33" s="43">
        <v>180</v>
      </c>
      <c r="F33" s="53"/>
      <c r="G33" s="43">
        <v>13</v>
      </c>
      <c r="H33" s="43">
        <v>36</v>
      </c>
      <c r="I33" s="43">
        <f t="shared" si="8"/>
        <v>49</v>
      </c>
      <c r="J33" s="119" t="s">
        <v>306</v>
      </c>
      <c r="K33" s="27" t="s">
        <v>79</v>
      </c>
      <c r="L33" s="79" t="s">
        <v>96</v>
      </c>
      <c r="M33" s="53">
        <v>7399714744</v>
      </c>
      <c r="N33" s="79" t="s">
        <v>97</v>
      </c>
      <c r="O33" s="53">
        <v>9859691771</v>
      </c>
      <c r="P33" s="122">
        <v>43444</v>
      </c>
      <c r="Q33" s="41" t="s">
        <v>101</v>
      </c>
      <c r="R33" s="112"/>
      <c r="S33" s="118" t="s">
        <v>1357</v>
      </c>
      <c r="T33" s="113"/>
    </row>
    <row r="34" spans="1:20" s="78" customFormat="1">
      <c r="A34" s="52">
        <v>30</v>
      </c>
      <c r="B34" s="53" t="s">
        <v>62</v>
      </c>
      <c r="C34" s="116" t="s">
        <v>164</v>
      </c>
      <c r="D34" s="43" t="s">
        <v>28</v>
      </c>
      <c r="E34" s="43">
        <v>308</v>
      </c>
      <c r="F34" s="53"/>
      <c r="G34" s="43">
        <v>39</v>
      </c>
      <c r="H34" s="43">
        <v>36</v>
      </c>
      <c r="I34" s="43">
        <f t="shared" si="8"/>
        <v>75</v>
      </c>
      <c r="J34" s="119" t="s">
        <v>307</v>
      </c>
      <c r="K34" s="27" t="s">
        <v>79</v>
      </c>
      <c r="L34" s="79" t="s">
        <v>96</v>
      </c>
      <c r="M34" s="53">
        <v>7399714744</v>
      </c>
      <c r="N34" s="79" t="s">
        <v>97</v>
      </c>
      <c r="O34" s="53">
        <v>9859691771</v>
      </c>
      <c r="P34" s="123" t="s">
        <v>1371</v>
      </c>
      <c r="Q34" s="41" t="s">
        <v>82</v>
      </c>
      <c r="R34" s="112"/>
      <c r="S34" s="118" t="s">
        <v>1357</v>
      </c>
      <c r="T34" s="113"/>
    </row>
    <row r="35" spans="1:20" s="78" customFormat="1">
      <c r="A35" s="52">
        <v>31</v>
      </c>
      <c r="B35" s="53" t="s">
        <v>62</v>
      </c>
      <c r="C35" s="116" t="s">
        <v>263</v>
      </c>
      <c r="D35" s="117" t="s">
        <v>26</v>
      </c>
      <c r="E35" s="117">
        <v>122702</v>
      </c>
      <c r="F35" s="53" t="s">
        <v>91</v>
      </c>
      <c r="G35" s="41">
        <v>38</v>
      </c>
      <c r="H35" s="41">
        <v>49</v>
      </c>
      <c r="I35" s="41">
        <f t="shared" si="1"/>
        <v>87</v>
      </c>
      <c r="J35" s="43">
        <v>9401136584</v>
      </c>
      <c r="K35" s="27" t="s">
        <v>79</v>
      </c>
      <c r="L35" s="79" t="s">
        <v>96</v>
      </c>
      <c r="M35" s="53">
        <v>7399714744</v>
      </c>
      <c r="N35" s="79" t="s">
        <v>97</v>
      </c>
      <c r="O35" s="53">
        <v>9859691771</v>
      </c>
      <c r="P35" s="123" t="s">
        <v>1371</v>
      </c>
      <c r="Q35" s="41" t="s">
        <v>82</v>
      </c>
      <c r="R35" s="112"/>
      <c r="S35" s="118" t="s">
        <v>1357</v>
      </c>
      <c r="T35" s="113"/>
    </row>
    <row r="36" spans="1:20" s="78" customFormat="1">
      <c r="A36" s="52">
        <v>32</v>
      </c>
      <c r="B36" s="53" t="s">
        <v>62</v>
      </c>
      <c r="C36" s="116" t="s">
        <v>164</v>
      </c>
      <c r="D36" s="43" t="s">
        <v>28</v>
      </c>
      <c r="E36" s="43">
        <v>96</v>
      </c>
      <c r="F36" s="53"/>
      <c r="G36" s="43">
        <v>20</v>
      </c>
      <c r="H36" s="43">
        <v>21</v>
      </c>
      <c r="I36" s="43">
        <f>SUM(G36+H36)</f>
        <v>41</v>
      </c>
      <c r="J36" s="119" t="s">
        <v>308</v>
      </c>
      <c r="K36" s="27" t="s">
        <v>79</v>
      </c>
      <c r="L36" s="79" t="s">
        <v>96</v>
      </c>
      <c r="M36" s="53">
        <v>7399714744</v>
      </c>
      <c r="N36" s="79" t="s">
        <v>97</v>
      </c>
      <c r="O36" s="53">
        <v>9859691771</v>
      </c>
      <c r="P36" s="124" t="s">
        <v>1372</v>
      </c>
      <c r="Q36" s="41" t="s">
        <v>83</v>
      </c>
      <c r="R36" s="112"/>
      <c r="S36" s="118" t="s">
        <v>1357</v>
      </c>
      <c r="T36" s="113"/>
    </row>
    <row r="37" spans="1:20" s="78" customFormat="1">
      <c r="A37" s="52">
        <v>33</v>
      </c>
      <c r="B37" s="53" t="s">
        <v>62</v>
      </c>
      <c r="C37" s="116" t="s">
        <v>264</v>
      </c>
      <c r="D37" s="117" t="s">
        <v>26</v>
      </c>
      <c r="E37" s="117">
        <v>1022602</v>
      </c>
      <c r="F37" s="53" t="s">
        <v>87</v>
      </c>
      <c r="G37" s="41">
        <v>12</v>
      </c>
      <c r="H37" s="41">
        <v>10</v>
      </c>
      <c r="I37" s="41">
        <f t="shared" si="1"/>
        <v>22</v>
      </c>
      <c r="J37" s="43">
        <v>9401275364</v>
      </c>
      <c r="K37" s="27" t="s">
        <v>79</v>
      </c>
      <c r="L37" s="79" t="s">
        <v>96</v>
      </c>
      <c r="M37" s="53">
        <v>7399714744</v>
      </c>
      <c r="N37" s="79" t="s">
        <v>97</v>
      </c>
      <c r="O37" s="53">
        <v>9859691771</v>
      </c>
      <c r="P37" s="124" t="s">
        <v>1372</v>
      </c>
      <c r="Q37" s="41" t="s">
        <v>83</v>
      </c>
      <c r="R37" s="112"/>
      <c r="S37" s="118" t="s">
        <v>1357</v>
      </c>
      <c r="T37" s="113"/>
    </row>
    <row r="38" spans="1:20" s="78" customFormat="1">
      <c r="A38" s="52">
        <v>34</v>
      </c>
      <c r="B38" s="53" t="s">
        <v>62</v>
      </c>
      <c r="C38" s="116" t="s">
        <v>245</v>
      </c>
      <c r="D38" s="43" t="s">
        <v>28</v>
      </c>
      <c r="E38" s="43">
        <v>178</v>
      </c>
      <c r="F38" s="53"/>
      <c r="G38" s="43">
        <v>22</v>
      </c>
      <c r="H38" s="43">
        <v>35</v>
      </c>
      <c r="I38" s="43">
        <f t="shared" ref="I38" si="9">SUM(G38+H38)</f>
        <v>57</v>
      </c>
      <c r="J38" s="119">
        <v>9707360681</v>
      </c>
      <c r="K38" s="27" t="s">
        <v>79</v>
      </c>
      <c r="L38" s="79" t="s">
        <v>96</v>
      </c>
      <c r="M38" s="53">
        <v>7399714744</v>
      </c>
      <c r="N38" s="79" t="s">
        <v>97</v>
      </c>
      <c r="O38" s="53">
        <v>9859691771</v>
      </c>
      <c r="P38" s="124" t="s">
        <v>1372</v>
      </c>
      <c r="Q38" s="41" t="s">
        <v>83</v>
      </c>
      <c r="R38" s="112"/>
      <c r="S38" s="118" t="s">
        <v>1357</v>
      </c>
      <c r="T38" s="113"/>
    </row>
    <row r="39" spans="1:20" s="78" customFormat="1">
      <c r="A39" s="52">
        <v>35</v>
      </c>
      <c r="B39" s="53" t="s">
        <v>62</v>
      </c>
      <c r="C39" s="116" t="s">
        <v>265</v>
      </c>
      <c r="D39" s="117" t="s">
        <v>26</v>
      </c>
      <c r="E39" s="117">
        <v>122601</v>
      </c>
      <c r="F39" s="53" t="s">
        <v>91</v>
      </c>
      <c r="G39" s="41">
        <v>4</v>
      </c>
      <c r="H39" s="41">
        <v>4</v>
      </c>
      <c r="I39" s="41">
        <f t="shared" si="1"/>
        <v>8</v>
      </c>
      <c r="J39" s="41">
        <v>9707719448</v>
      </c>
      <c r="K39" s="27" t="s">
        <v>79</v>
      </c>
      <c r="L39" s="79" t="s">
        <v>96</v>
      </c>
      <c r="M39" s="53">
        <v>7399714744</v>
      </c>
      <c r="N39" s="79" t="s">
        <v>97</v>
      </c>
      <c r="O39" s="53">
        <v>9859691771</v>
      </c>
      <c r="P39" s="123" t="s">
        <v>1373</v>
      </c>
      <c r="Q39" s="41" t="s">
        <v>86</v>
      </c>
      <c r="R39" s="112"/>
      <c r="S39" s="118" t="s">
        <v>1357</v>
      </c>
      <c r="T39" s="113"/>
    </row>
    <row r="40" spans="1:20" s="78" customFormat="1">
      <c r="A40" s="52">
        <v>36</v>
      </c>
      <c r="B40" s="53" t="s">
        <v>62</v>
      </c>
      <c r="C40" s="125" t="s">
        <v>266</v>
      </c>
      <c r="D40" s="117" t="s">
        <v>26</v>
      </c>
      <c r="E40" s="117" t="s">
        <v>284</v>
      </c>
      <c r="F40" s="53" t="s">
        <v>87</v>
      </c>
      <c r="G40" s="41">
        <v>58</v>
      </c>
      <c r="H40" s="41">
        <v>68</v>
      </c>
      <c r="I40" s="41">
        <f t="shared" si="1"/>
        <v>126</v>
      </c>
      <c r="J40" s="41" t="s">
        <v>309</v>
      </c>
      <c r="K40" s="27" t="s">
        <v>79</v>
      </c>
      <c r="L40" s="79" t="s">
        <v>96</v>
      </c>
      <c r="M40" s="53">
        <v>7399714744</v>
      </c>
      <c r="N40" s="79" t="s">
        <v>97</v>
      </c>
      <c r="O40" s="53">
        <v>9859691771</v>
      </c>
      <c r="P40" s="123" t="s">
        <v>1373</v>
      </c>
      <c r="Q40" s="41" t="s">
        <v>86</v>
      </c>
      <c r="R40" s="112"/>
      <c r="S40" s="118" t="s">
        <v>1357</v>
      </c>
      <c r="T40" s="113"/>
    </row>
    <row r="41" spans="1:20" s="78" customFormat="1">
      <c r="A41" s="52">
        <v>37</v>
      </c>
      <c r="B41" s="53" t="s">
        <v>62</v>
      </c>
      <c r="C41" s="116" t="s">
        <v>267</v>
      </c>
      <c r="D41" s="43" t="s">
        <v>28</v>
      </c>
      <c r="E41" s="43">
        <v>153</v>
      </c>
      <c r="F41" s="53"/>
      <c r="G41" s="43">
        <v>31</v>
      </c>
      <c r="H41" s="43">
        <v>43</v>
      </c>
      <c r="I41" s="43">
        <f t="shared" ref="I41" si="10">SUM(G41+H41)</f>
        <v>74</v>
      </c>
      <c r="J41" s="119" t="s">
        <v>310</v>
      </c>
      <c r="K41" s="27" t="s">
        <v>79</v>
      </c>
      <c r="L41" s="79" t="s">
        <v>107</v>
      </c>
      <c r="M41" s="53">
        <v>9401377905</v>
      </c>
      <c r="N41" s="79" t="s">
        <v>108</v>
      </c>
      <c r="O41" s="53">
        <v>9508508057</v>
      </c>
      <c r="P41" s="123" t="s">
        <v>1374</v>
      </c>
      <c r="Q41" s="41" t="s">
        <v>93</v>
      </c>
      <c r="R41" s="112"/>
      <c r="S41" s="118" t="s">
        <v>1357</v>
      </c>
      <c r="T41" s="113"/>
    </row>
    <row r="42" spans="1:20" s="78" customFormat="1">
      <c r="A42" s="52">
        <v>38</v>
      </c>
      <c r="B42" s="53" t="s">
        <v>62</v>
      </c>
      <c r="C42" s="125" t="s">
        <v>268</v>
      </c>
      <c r="D42" s="117" t="s">
        <v>26</v>
      </c>
      <c r="E42" s="117" t="s">
        <v>285</v>
      </c>
      <c r="F42" s="53" t="s">
        <v>87</v>
      </c>
      <c r="G42" s="41">
        <v>25</v>
      </c>
      <c r="H42" s="41">
        <v>20</v>
      </c>
      <c r="I42" s="41">
        <f t="shared" si="1"/>
        <v>45</v>
      </c>
      <c r="J42" s="41" t="s">
        <v>311</v>
      </c>
      <c r="K42" s="27" t="s">
        <v>79</v>
      </c>
      <c r="L42" s="79" t="s">
        <v>107</v>
      </c>
      <c r="M42" s="53">
        <v>9401377905</v>
      </c>
      <c r="N42" s="79" t="s">
        <v>108</v>
      </c>
      <c r="O42" s="53">
        <v>9508508057</v>
      </c>
      <c r="P42" s="123" t="s">
        <v>1374</v>
      </c>
      <c r="Q42" s="41" t="s">
        <v>93</v>
      </c>
      <c r="R42" s="112"/>
      <c r="S42" s="118" t="s">
        <v>1357</v>
      </c>
      <c r="T42" s="113"/>
    </row>
    <row r="43" spans="1:20" s="78" customFormat="1">
      <c r="A43" s="52">
        <v>39</v>
      </c>
      <c r="B43" s="53" t="s">
        <v>62</v>
      </c>
      <c r="C43" s="116" t="s">
        <v>134</v>
      </c>
      <c r="D43" s="43" t="s">
        <v>28</v>
      </c>
      <c r="E43" s="43">
        <v>57</v>
      </c>
      <c r="F43" s="53"/>
      <c r="G43" s="43">
        <v>10</v>
      </c>
      <c r="H43" s="43">
        <v>20</v>
      </c>
      <c r="I43" s="43">
        <f t="shared" ref="I43" si="11">SUM(G43+H43)</f>
        <v>30</v>
      </c>
      <c r="J43" s="119" t="s">
        <v>312</v>
      </c>
      <c r="K43" s="27" t="s">
        <v>79</v>
      </c>
      <c r="L43" s="79" t="s">
        <v>107</v>
      </c>
      <c r="M43" s="53">
        <v>9401377905</v>
      </c>
      <c r="N43" s="79" t="s">
        <v>108</v>
      </c>
      <c r="O43" s="53">
        <v>9508508057</v>
      </c>
      <c r="P43" s="124" t="s">
        <v>1375</v>
      </c>
      <c r="Q43" s="41" t="s">
        <v>98</v>
      </c>
      <c r="R43" s="112"/>
      <c r="S43" s="118" t="s">
        <v>1357</v>
      </c>
      <c r="T43" s="113"/>
    </row>
    <row r="44" spans="1:20" s="78" customFormat="1">
      <c r="A44" s="52">
        <v>40</v>
      </c>
      <c r="B44" s="53" t="s">
        <v>62</v>
      </c>
      <c r="C44" s="125" t="s">
        <v>269</v>
      </c>
      <c r="D44" s="117" t="s">
        <v>26</v>
      </c>
      <c r="E44" s="117" t="s">
        <v>286</v>
      </c>
      <c r="F44" s="53" t="s">
        <v>87</v>
      </c>
      <c r="G44" s="41">
        <v>31</v>
      </c>
      <c r="H44" s="41">
        <v>25</v>
      </c>
      <c r="I44" s="41">
        <f t="shared" si="1"/>
        <v>56</v>
      </c>
      <c r="J44" s="41" t="s">
        <v>122</v>
      </c>
      <c r="K44" s="27" t="s">
        <v>79</v>
      </c>
      <c r="L44" s="79" t="s">
        <v>107</v>
      </c>
      <c r="M44" s="53">
        <v>9401377905</v>
      </c>
      <c r="N44" s="79" t="s">
        <v>108</v>
      </c>
      <c r="O44" s="53">
        <v>9508508057</v>
      </c>
      <c r="P44" s="124" t="s">
        <v>1375</v>
      </c>
      <c r="Q44" s="41" t="s">
        <v>98</v>
      </c>
      <c r="R44" s="112"/>
      <c r="S44" s="118" t="s">
        <v>1357</v>
      </c>
      <c r="T44" s="113"/>
    </row>
    <row r="45" spans="1:20" s="78" customFormat="1">
      <c r="A45" s="52">
        <v>41</v>
      </c>
      <c r="B45" s="53" t="s">
        <v>62</v>
      </c>
      <c r="C45" s="116" t="s">
        <v>151</v>
      </c>
      <c r="D45" s="43" t="s">
        <v>28</v>
      </c>
      <c r="E45" s="43">
        <v>154</v>
      </c>
      <c r="F45" s="53"/>
      <c r="G45" s="43">
        <v>20</v>
      </c>
      <c r="H45" s="43">
        <v>17</v>
      </c>
      <c r="I45" s="43">
        <f t="shared" ref="I45" si="12">SUM(G45+H45)</f>
        <v>37</v>
      </c>
      <c r="J45" s="119" t="s">
        <v>153</v>
      </c>
      <c r="K45" s="27" t="s">
        <v>79</v>
      </c>
      <c r="L45" s="79" t="s">
        <v>107</v>
      </c>
      <c r="M45" s="53">
        <v>9401377905</v>
      </c>
      <c r="N45" s="79" t="s">
        <v>108</v>
      </c>
      <c r="O45" s="53">
        <v>9508508057</v>
      </c>
      <c r="P45" s="124" t="s">
        <v>1375</v>
      </c>
      <c r="Q45" s="41" t="s">
        <v>98</v>
      </c>
      <c r="R45" s="112"/>
      <c r="S45" s="118" t="s">
        <v>1357</v>
      </c>
      <c r="T45" s="113"/>
    </row>
    <row r="46" spans="1:20" s="78" customFormat="1">
      <c r="A46" s="52">
        <v>42</v>
      </c>
      <c r="B46" s="53" t="s">
        <v>62</v>
      </c>
      <c r="C46" s="116" t="s">
        <v>270</v>
      </c>
      <c r="D46" s="43" t="s">
        <v>28</v>
      </c>
      <c r="E46" s="43">
        <v>282</v>
      </c>
      <c r="F46" s="53"/>
      <c r="G46" s="43">
        <v>20</v>
      </c>
      <c r="H46" s="43">
        <v>25</v>
      </c>
      <c r="I46" s="43">
        <f t="shared" ref="I46" si="13">SUM(G46+H46)</f>
        <v>45</v>
      </c>
      <c r="J46" s="119" t="s">
        <v>313</v>
      </c>
      <c r="K46" s="27" t="s">
        <v>79</v>
      </c>
      <c r="L46" s="79" t="s">
        <v>107</v>
      </c>
      <c r="M46" s="53">
        <v>9401377905</v>
      </c>
      <c r="N46" s="79" t="s">
        <v>108</v>
      </c>
      <c r="O46" s="53">
        <v>9508508057</v>
      </c>
      <c r="P46" s="121" t="s">
        <v>1376</v>
      </c>
      <c r="Q46" s="41" t="s">
        <v>101</v>
      </c>
      <c r="R46" s="112"/>
      <c r="S46" s="118" t="s">
        <v>1357</v>
      </c>
      <c r="T46" s="113"/>
    </row>
    <row r="47" spans="1:20" s="78" customFormat="1">
      <c r="A47" s="52">
        <v>43</v>
      </c>
      <c r="B47" s="53" t="s">
        <v>62</v>
      </c>
      <c r="C47" s="125" t="s">
        <v>271</v>
      </c>
      <c r="D47" s="117" t="s">
        <v>26</v>
      </c>
      <c r="E47" s="117" t="s">
        <v>287</v>
      </c>
      <c r="F47" s="53" t="s">
        <v>87</v>
      </c>
      <c r="G47" s="41">
        <v>6</v>
      </c>
      <c r="H47" s="41">
        <v>15</v>
      </c>
      <c r="I47" s="41">
        <f t="shared" si="1"/>
        <v>21</v>
      </c>
      <c r="J47" s="41" t="s">
        <v>314</v>
      </c>
      <c r="K47" s="27" t="s">
        <v>79</v>
      </c>
      <c r="L47" s="79" t="s">
        <v>107</v>
      </c>
      <c r="M47" s="53">
        <v>9401377905</v>
      </c>
      <c r="N47" s="79" t="s">
        <v>108</v>
      </c>
      <c r="O47" s="53">
        <v>9508508057</v>
      </c>
      <c r="P47" s="121" t="s">
        <v>1376</v>
      </c>
      <c r="Q47" s="41" t="s">
        <v>101</v>
      </c>
      <c r="R47" s="112"/>
      <c r="S47" s="118" t="s">
        <v>1357</v>
      </c>
      <c r="T47" s="113"/>
    </row>
    <row r="48" spans="1:20" s="78" customFormat="1">
      <c r="A48" s="52">
        <v>44</v>
      </c>
      <c r="B48" s="53" t="s">
        <v>62</v>
      </c>
      <c r="C48" s="125" t="s">
        <v>272</v>
      </c>
      <c r="D48" s="117" t="s">
        <v>26</v>
      </c>
      <c r="E48" s="117" t="s">
        <v>288</v>
      </c>
      <c r="F48" s="53" t="s">
        <v>87</v>
      </c>
      <c r="G48" s="41">
        <v>11</v>
      </c>
      <c r="H48" s="41">
        <v>12</v>
      </c>
      <c r="I48" s="41">
        <f t="shared" si="1"/>
        <v>23</v>
      </c>
      <c r="J48" s="41" t="s">
        <v>315</v>
      </c>
      <c r="K48" s="27" t="s">
        <v>79</v>
      </c>
      <c r="L48" s="79" t="s">
        <v>107</v>
      </c>
      <c r="M48" s="53">
        <v>9401377905</v>
      </c>
      <c r="N48" s="79" t="s">
        <v>108</v>
      </c>
      <c r="O48" s="53">
        <v>9508508057</v>
      </c>
      <c r="P48" s="121" t="s">
        <v>1376</v>
      </c>
      <c r="Q48" s="41" t="s">
        <v>101</v>
      </c>
      <c r="R48" s="112"/>
      <c r="S48" s="118" t="s">
        <v>1357</v>
      </c>
      <c r="T48" s="113"/>
    </row>
    <row r="49" spans="1:20" s="78" customFormat="1">
      <c r="A49" s="52">
        <v>45</v>
      </c>
      <c r="B49" s="53" t="s">
        <v>62</v>
      </c>
      <c r="C49" s="125" t="s">
        <v>273</v>
      </c>
      <c r="D49" s="117" t="s">
        <v>26</v>
      </c>
      <c r="E49" s="117" t="s">
        <v>289</v>
      </c>
      <c r="F49" s="53" t="s">
        <v>87</v>
      </c>
      <c r="G49" s="41">
        <v>22</v>
      </c>
      <c r="H49" s="41">
        <v>14</v>
      </c>
      <c r="I49" s="41">
        <f t="shared" si="1"/>
        <v>36</v>
      </c>
      <c r="J49" s="41" t="s">
        <v>316</v>
      </c>
      <c r="K49" s="27" t="s">
        <v>79</v>
      </c>
      <c r="L49" s="79" t="s">
        <v>107</v>
      </c>
      <c r="M49" s="53">
        <v>9401377905</v>
      </c>
      <c r="N49" s="79" t="s">
        <v>108</v>
      </c>
      <c r="O49" s="53">
        <v>9508508057</v>
      </c>
      <c r="P49" s="123" t="s">
        <v>1377</v>
      </c>
      <c r="Q49" s="41" t="s">
        <v>82</v>
      </c>
      <c r="R49" s="112"/>
      <c r="S49" s="118" t="s">
        <v>1357</v>
      </c>
      <c r="T49" s="113"/>
    </row>
    <row r="50" spans="1:20" s="78" customFormat="1">
      <c r="A50" s="52">
        <v>46</v>
      </c>
      <c r="B50" s="53" t="s">
        <v>62</v>
      </c>
      <c r="C50" s="116" t="s">
        <v>274</v>
      </c>
      <c r="D50" s="43" t="s">
        <v>28</v>
      </c>
      <c r="E50" s="43">
        <v>157</v>
      </c>
      <c r="F50" s="53"/>
      <c r="G50" s="43">
        <v>18</v>
      </c>
      <c r="H50" s="43">
        <v>36</v>
      </c>
      <c r="I50" s="43">
        <f t="shared" ref="I50" si="14">SUM(G50+H50)</f>
        <v>54</v>
      </c>
      <c r="J50" s="119" t="s">
        <v>317</v>
      </c>
      <c r="K50" s="27" t="s">
        <v>79</v>
      </c>
      <c r="L50" s="79" t="s">
        <v>107</v>
      </c>
      <c r="M50" s="53">
        <v>9401377905</v>
      </c>
      <c r="N50" s="79" t="s">
        <v>108</v>
      </c>
      <c r="O50" s="53">
        <v>9508508057</v>
      </c>
      <c r="P50" s="123" t="s">
        <v>1377</v>
      </c>
      <c r="Q50" s="41" t="s">
        <v>82</v>
      </c>
      <c r="R50" s="112"/>
      <c r="S50" s="118" t="s">
        <v>1357</v>
      </c>
      <c r="T50" s="113"/>
    </row>
    <row r="51" spans="1:20" s="78" customFormat="1">
      <c r="A51" s="52">
        <v>47</v>
      </c>
      <c r="B51" s="53" t="s">
        <v>62</v>
      </c>
      <c r="C51" s="125" t="s">
        <v>275</v>
      </c>
      <c r="D51" s="117" t="s">
        <v>26</v>
      </c>
      <c r="E51" s="117" t="s">
        <v>290</v>
      </c>
      <c r="F51" s="53" t="s">
        <v>87</v>
      </c>
      <c r="G51" s="41">
        <v>11</v>
      </c>
      <c r="H51" s="41">
        <v>24</v>
      </c>
      <c r="I51" s="41">
        <f t="shared" si="1"/>
        <v>35</v>
      </c>
      <c r="J51" s="41" t="s">
        <v>318</v>
      </c>
      <c r="K51" s="27" t="s">
        <v>79</v>
      </c>
      <c r="L51" s="79" t="s">
        <v>107</v>
      </c>
      <c r="M51" s="53">
        <v>9401377905</v>
      </c>
      <c r="N51" s="79" t="s">
        <v>108</v>
      </c>
      <c r="O51" s="53">
        <v>9508508057</v>
      </c>
      <c r="P51" s="123" t="s">
        <v>1377</v>
      </c>
      <c r="Q51" s="41" t="s">
        <v>82</v>
      </c>
      <c r="R51" s="112"/>
      <c r="S51" s="118" t="s">
        <v>1357</v>
      </c>
      <c r="T51" s="113"/>
    </row>
    <row r="52" spans="1:20" s="78" customFormat="1">
      <c r="A52" s="52">
        <v>48</v>
      </c>
      <c r="B52" s="53" t="s">
        <v>62</v>
      </c>
      <c r="C52" s="116" t="s">
        <v>274</v>
      </c>
      <c r="D52" s="43" t="s">
        <v>28</v>
      </c>
      <c r="E52" s="43">
        <v>60</v>
      </c>
      <c r="F52" s="53"/>
      <c r="G52" s="43">
        <v>25</v>
      </c>
      <c r="H52" s="43">
        <v>43</v>
      </c>
      <c r="I52" s="43">
        <f t="shared" ref="I52" si="15">SUM(G52+H52)</f>
        <v>68</v>
      </c>
      <c r="J52" s="119" t="s">
        <v>319</v>
      </c>
      <c r="K52" s="27" t="s">
        <v>79</v>
      </c>
      <c r="L52" s="79" t="s">
        <v>107</v>
      </c>
      <c r="M52" s="53">
        <v>9401377905</v>
      </c>
      <c r="N52" s="79" t="s">
        <v>108</v>
      </c>
      <c r="O52" s="53">
        <v>9508508057</v>
      </c>
      <c r="P52" s="123" t="s">
        <v>1378</v>
      </c>
      <c r="Q52" s="41" t="s">
        <v>83</v>
      </c>
      <c r="R52" s="112"/>
      <c r="S52" s="118" t="s">
        <v>1357</v>
      </c>
      <c r="T52" s="113"/>
    </row>
    <row r="53" spans="1:20" s="78" customFormat="1">
      <c r="A53" s="52">
        <v>49</v>
      </c>
      <c r="B53" s="53" t="s">
        <v>62</v>
      </c>
      <c r="C53" s="125" t="s">
        <v>276</v>
      </c>
      <c r="D53" s="117" t="s">
        <v>26</v>
      </c>
      <c r="E53" s="117" t="s">
        <v>291</v>
      </c>
      <c r="F53" s="53" t="s">
        <v>87</v>
      </c>
      <c r="G53" s="41">
        <v>34</v>
      </c>
      <c r="H53" s="41">
        <v>16</v>
      </c>
      <c r="I53" s="41">
        <f t="shared" si="1"/>
        <v>50</v>
      </c>
      <c r="J53" s="41" t="s">
        <v>320</v>
      </c>
      <c r="K53" s="27" t="s">
        <v>79</v>
      </c>
      <c r="L53" s="79" t="s">
        <v>107</v>
      </c>
      <c r="M53" s="53">
        <v>9401377905</v>
      </c>
      <c r="N53" s="79" t="s">
        <v>108</v>
      </c>
      <c r="O53" s="53">
        <v>9508508057</v>
      </c>
      <c r="P53" s="123" t="s">
        <v>1378</v>
      </c>
      <c r="Q53" s="41" t="s">
        <v>83</v>
      </c>
      <c r="R53" s="112"/>
      <c r="S53" s="118" t="s">
        <v>1357</v>
      </c>
      <c r="T53" s="113"/>
    </row>
    <row r="54" spans="1:20" s="78" customFormat="1">
      <c r="A54" s="52">
        <v>50</v>
      </c>
      <c r="B54" s="53" t="s">
        <v>62</v>
      </c>
      <c r="C54" s="116" t="s">
        <v>277</v>
      </c>
      <c r="D54" s="43" t="s">
        <v>28</v>
      </c>
      <c r="E54" s="43">
        <v>222</v>
      </c>
      <c r="F54" s="53"/>
      <c r="G54" s="43">
        <v>32</v>
      </c>
      <c r="H54" s="43">
        <v>26</v>
      </c>
      <c r="I54" s="43">
        <f t="shared" ref="I54" si="16">SUM(G54+H54)</f>
        <v>58</v>
      </c>
      <c r="J54" s="119" t="s">
        <v>321</v>
      </c>
      <c r="K54" s="27" t="s">
        <v>79</v>
      </c>
      <c r="L54" s="79" t="s">
        <v>107</v>
      </c>
      <c r="M54" s="53">
        <v>9401377905</v>
      </c>
      <c r="N54" s="79" t="s">
        <v>108</v>
      </c>
      <c r="O54" s="53">
        <v>9508508057</v>
      </c>
      <c r="P54" s="123" t="s">
        <v>1378</v>
      </c>
      <c r="Q54" s="41" t="s">
        <v>83</v>
      </c>
      <c r="R54" s="112"/>
      <c r="S54" s="118" t="s">
        <v>1357</v>
      </c>
      <c r="T54" s="113"/>
    </row>
    <row r="55" spans="1:20" s="78" customFormat="1">
      <c r="A55" s="52">
        <v>51</v>
      </c>
      <c r="B55" s="53" t="s">
        <v>62</v>
      </c>
      <c r="C55" s="125" t="s">
        <v>278</v>
      </c>
      <c r="D55" s="117" t="s">
        <v>26</v>
      </c>
      <c r="E55" s="117" t="s">
        <v>292</v>
      </c>
      <c r="F55" s="53" t="s">
        <v>87</v>
      </c>
      <c r="G55" s="41">
        <v>15</v>
      </c>
      <c r="H55" s="41">
        <v>34</v>
      </c>
      <c r="I55" s="41">
        <f t="shared" si="1"/>
        <v>49</v>
      </c>
      <c r="J55" s="41" t="s">
        <v>322</v>
      </c>
      <c r="K55" s="27" t="s">
        <v>79</v>
      </c>
      <c r="L55" s="79" t="s">
        <v>107</v>
      </c>
      <c r="M55" s="53">
        <v>9401377905</v>
      </c>
      <c r="N55" s="79" t="s">
        <v>108</v>
      </c>
      <c r="O55" s="53">
        <v>9508508057</v>
      </c>
      <c r="P55" s="121" t="s">
        <v>1379</v>
      </c>
      <c r="Q55" s="41" t="s">
        <v>86</v>
      </c>
      <c r="R55" s="112"/>
      <c r="S55" s="118" t="s">
        <v>1357</v>
      </c>
      <c r="T55" s="113"/>
    </row>
    <row r="56" spans="1:20" s="78" customFormat="1">
      <c r="A56" s="52">
        <v>52</v>
      </c>
      <c r="B56" s="53" t="s">
        <v>62</v>
      </c>
      <c r="C56" s="116" t="s">
        <v>134</v>
      </c>
      <c r="D56" s="43" t="s">
        <v>28</v>
      </c>
      <c r="E56" s="43">
        <v>90</v>
      </c>
      <c r="F56" s="53"/>
      <c r="G56" s="43">
        <v>20</v>
      </c>
      <c r="H56" s="43">
        <v>13</v>
      </c>
      <c r="I56" s="43">
        <f t="shared" ref="I56" si="17">SUM(G56+H56)</f>
        <v>33</v>
      </c>
      <c r="J56" s="119" t="s">
        <v>323</v>
      </c>
      <c r="K56" s="27" t="s">
        <v>79</v>
      </c>
      <c r="L56" s="79" t="s">
        <v>107</v>
      </c>
      <c r="M56" s="53">
        <v>9401377905</v>
      </c>
      <c r="N56" s="79" t="s">
        <v>108</v>
      </c>
      <c r="O56" s="53">
        <v>9508508057</v>
      </c>
      <c r="P56" s="121" t="s">
        <v>1379</v>
      </c>
      <c r="Q56" s="41" t="s">
        <v>86</v>
      </c>
      <c r="R56" s="112"/>
      <c r="S56" s="118" t="s">
        <v>1357</v>
      </c>
      <c r="T56" s="113"/>
    </row>
    <row r="57" spans="1:20" s="78" customFormat="1">
      <c r="A57" s="52">
        <v>53</v>
      </c>
      <c r="B57" s="53" t="s">
        <v>62</v>
      </c>
      <c r="C57" s="125" t="s">
        <v>279</v>
      </c>
      <c r="D57" s="117" t="s">
        <v>26</v>
      </c>
      <c r="E57" s="117" t="s">
        <v>293</v>
      </c>
      <c r="F57" s="53" t="s">
        <v>87</v>
      </c>
      <c r="G57" s="41">
        <v>40</v>
      </c>
      <c r="H57" s="41">
        <v>51</v>
      </c>
      <c r="I57" s="41">
        <f t="shared" si="1"/>
        <v>91</v>
      </c>
      <c r="J57" s="41" t="s">
        <v>324</v>
      </c>
      <c r="K57" s="27" t="s">
        <v>79</v>
      </c>
      <c r="L57" s="79" t="s">
        <v>107</v>
      </c>
      <c r="M57" s="53">
        <v>9401377905</v>
      </c>
      <c r="N57" s="79" t="s">
        <v>108</v>
      </c>
      <c r="O57" s="53">
        <v>9508508057</v>
      </c>
      <c r="P57" s="121" t="s">
        <v>1379</v>
      </c>
      <c r="Q57" s="41" t="s">
        <v>86</v>
      </c>
      <c r="R57" s="112"/>
      <c r="S57" s="118" t="s">
        <v>1357</v>
      </c>
      <c r="T57" s="113"/>
    </row>
    <row r="58" spans="1:20" s="78" customFormat="1">
      <c r="A58" s="52">
        <v>54</v>
      </c>
      <c r="B58" s="53" t="s">
        <v>62</v>
      </c>
      <c r="C58" s="116" t="s">
        <v>280</v>
      </c>
      <c r="D58" s="43" t="s">
        <v>28</v>
      </c>
      <c r="E58" s="43">
        <v>59</v>
      </c>
      <c r="F58" s="53"/>
      <c r="G58" s="43">
        <v>26</v>
      </c>
      <c r="H58" s="43">
        <v>39</v>
      </c>
      <c r="I58" s="43">
        <f t="shared" ref="I58" si="18">SUM(G58+H58)</f>
        <v>65</v>
      </c>
      <c r="J58" s="119" t="s">
        <v>325</v>
      </c>
      <c r="K58" s="27" t="s">
        <v>79</v>
      </c>
      <c r="L58" s="79" t="s">
        <v>107</v>
      </c>
      <c r="M58" s="53">
        <v>9401377905</v>
      </c>
      <c r="N58" s="79" t="s">
        <v>108</v>
      </c>
      <c r="O58" s="53">
        <v>9508508057</v>
      </c>
      <c r="P58" s="121" t="s">
        <v>1380</v>
      </c>
      <c r="Q58" s="41" t="s">
        <v>93</v>
      </c>
      <c r="R58" s="112"/>
      <c r="S58" s="118" t="s">
        <v>1357</v>
      </c>
      <c r="T58" s="113"/>
    </row>
    <row r="59" spans="1:20" s="78" customFormat="1">
      <c r="A59" s="52">
        <v>55</v>
      </c>
      <c r="B59" s="53" t="s">
        <v>62</v>
      </c>
      <c r="C59" s="125" t="s">
        <v>281</v>
      </c>
      <c r="D59" s="117" t="s">
        <v>26</v>
      </c>
      <c r="E59" s="117" t="s">
        <v>294</v>
      </c>
      <c r="F59" s="53" t="s">
        <v>87</v>
      </c>
      <c r="G59" s="41">
        <v>16</v>
      </c>
      <c r="H59" s="41">
        <v>24</v>
      </c>
      <c r="I59" s="41">
        <f t="shared" si="1"/>
        <v>40</v>
      </c>
      <c r="J59" s="41" t="s">
        <v>326</v>
      </c>
      <c r="K59" s="27" t="s">
        <v>79</v>
      </c>
      <c r="L59" s="79" t="s">
        <v>107</v>
      </c>
      <c r="M59" s="53">
        <v>9401377905</v>
      </c>
      <c r="N59" s="79" t="s">
        <v>108</v>
      </c>
      <c r="O59" s="53">
        <v>9508508057</v>
      </c>
      <c r="P59" s="121" t="s">
        <v>1380</v>
      </c>
      <c r="Q59" s="123" t="s">
        <v>93</v>
      </c>
      <c r="R59" s="112"/>
      <c r="S59" s="118" t="s">
        <v>1357</v>
      </c>
      <c r="T59" s="113"/>
    </row>
    <row r="60" spans="1:20" s="78" customFormat="1">
      <c r="A60" s="52">
        <v>56</v>
      </c>
      <c r="B60" s="53" t="s">
        <v>62</v>
      </c>
      <c r="C60" s="116" t="s">
        <v>151</v>
      </c>
      <c r="D60" s="43" t="s">
        <v>28</v>
      </c>
      <c r="E60" s="43">
        <v>56</v>
      </c>
      <c r="F60" s="53"/>
      <c r="G60" s="43">
        <v>21</v>
      </c>
      <c r="H60" s="43">
        <v>24</v>
      </c>
      <c r="I60" s="43">
        <f t="shared" ref="I60" si="19">SUM(G60+H60)</f>
        <v>45</v>
      </c>
      <c r="J60" s="119" t="s">
        <v>152</v>
      </c>
      <c r="K60" s="27" t="s">
        <v>79</v>
      </c>
      <c r="L60" s="79" t="s">
        <v>107</v>
      </c>
      <c r="M60" s="53">
        <v>9401377905</v>
      </c>
      <c r="N60" s="79" t="s">
        <v>108</v>
      </c>
      <c r="O60" s="53">
        <v>9508508057</v>
      </c>
      <c r="P60" s="121" t="s">
        <v>1380</v>
      </c>
      <c r="Q60" s="123" t="s">
        <v>93</v>
      </c>
      <c r="R60" s="112"/>
      <c r="S60" s="118" t="s">
        <v>1357</v>
      </c>
      <c r="T60" s="113"/>
    </row>
    <row r="61" spans="1:20" s="78" customFormat="1">
      <c r="A61" s="52">
        <v>57</v>
      </c>
      <c r="B61" s="53" t="s">
        <v>62</v>
      </c>
      <c r="C61" s="125" t="s">
        <v>282</v>
      </c>
      <c r="D61" s="117" t="s">
        <v>26</v>
      </c>
      <c r="E61" s="117" t="s">
        <v>295</v>
      </c>
      <c r="F61" s="53" t="s">
        <v>87</v>
      </c>
      <c r="G61" s="41">
        <v>9</v>
      </c>
      <c r="H61" s="41">
        <v>8</v>
      </c>
      <c r="I61" s="41">
        <f>SUM(G61:H61)</f>
        <v>17</v>
      </c>
      <c r="J61" s="41" t="s">
        <v>327</v>
      </c>
      <c r="K61" s="27" t="s">
        <v>79</v>
      </c>
      <c r="L61" s="79" t="s">
        <v>107</v>
      </c>
      <c r="M61" s="53">
        <v>9401377905</v>
      </c>
      <c r="N61" s="79" t="s">
        <v>108</v>
      </c>
      <c r="O61" s="53">
        <v>9508508057</v>
      </c>
      <c r="P61" s="124" t="s">
        <v>1381</v>
      </c>
      <c r="Q61" s="123" t="s">
        <v>98</v>
      </c>
      <c r="R61" s="112"/>
      <c r="S61" s="118" t="s">
        <v>1357</v>
      </c>
      <c r="T61" s="113"/>
    </row>
    <row r="62" spans="1:20" s="78" customFormat="1">
      <c r="A62" s="52">
        <v>58</v>
      </c>
      <c r="B62" s="53" t="s">
        <v>62</v>
      </c>
      <c r="C62" s="125" t="s">
        <v>328</v>
      </c>
      <c r="D62" s="117" t="s">
        <v>26</v>
      </c>
      <c r="E62" s="117" t="s">
        <v>368</v>
      </c>
      <c r="F62" s="53" t="s">
        <v>87</v>
      </c>
      <c r="G62" s="41">
        <v>27</v>
      </c>
      <c r="H62" s="41">
        <v>34</v>
      </c>
      <c r="I62" s="41">
        <f>SUM(G62:H62)</f>
        <v>61</v>
      </c>
      <c r="J62" s="41" t="s">
        <v>384</v>
      </c>
      <c r="K62" s="27" t="s">
        <v>79</v>
      </c>
      <c r="L62" s="79" t="s">
        <v>107</v>
      </c>
      <c r="M62" s="53">
        <v>9401377905</v>
      </c>
      <c r="N62" s="79" t="s">
        <v>108</v>
      </c>
      <c r="O62" s="53">
        <v>9508508057</v>
      </c>
      <c r="P62" s="124" t="s">
        <v>1381</v>
      </c>
      <c r="Q62" s="41" t="s">
        <v>98</v>
      </c>
      <c r="R62" s="112"/>
      <c r="S62" s="118" t="s">
        <v>1357</v>
      </c>
      <c r="T62" s="113"/>
    </row>
    <row r="63" spans="1:20" s="78" customFormat="1">
      <c r="A63" s="52">
        <v>59</v>
      </c>
      <c r="B63" s="53" t="s">
        <v>62</v>
      </c>
      <c r="C63" s="116" t="s">
        <v>329</v>
      </c>
      <c r="D63" s="43" t="s">
        <v>28</v>
      </c>
      <c r="E63" s="43">
        <v>225</v>
      </c>
      <c r="F63" s="53"/>
      <c r="G63" s="43">
        <v>18</v>
      </c>
      <c r="H63" s="43">
        <v>28</v>
      </c>
      <c r="I63" s="43">
        <f t="shared" ref="I63" si="20">SUM(G63+H63)</f>
        <v>46</v>
      </c>
      <c r="J63" s="43">
        <v>9854423382</v>
      </c>
      <c r="K63" s="27" t="s">
        <v>79</v>
      </c>
      <c r="L63" s="79" t="s">
        <v>107</v>
      </c>
      <c r="M63" s="53">
        <v>9401377905</v>
      </c>
      <c r="N63" s="79" t="s">
        <v>108</v>
      </c>
      <c r="O63" s="53">
        <v>9508508057</v>
      </c>
      <c r="P63" s="124" t="s">
        <v>1381</v>
      </c>
      <c r="Q63" s="41" t="s">
        <v>98</v>
      </c>
      <c r="R63" s="112"/>
      <c r="S63" s="118" t="s">
        <v>1357</v>
      </c>
      <c r="T63" s="113"/>
    </row>
    <row r="64" spans="1:20" s="78" customFormat="1">
      <c r="A64" s="52">
        <v>60</v>
      </c>
      <c r="B64" s="53" t="s">
        <v>62</v>
      </c>
      <c r="C64" s="125" t="s">
        <v>330</v>
      </c>
      <c r="D64" s="117" t="s">
        <v>26</v>
      </c>
      <c r="E64" s="117" t="s">
        <v>369</v>
      </c>
      <c r="F64" s="53" t="s">
        <v>87</v>
      </c>
      <c r="G64" s="41">
        <v>16</v>
      </c>
      <c r="H64" s="41">
        <v>18</v>
      </c>
      <c r="I64" s="41">
        <f>SUM(G64:H64)</f>
        <v>34</v>
      </c>
      <c r="J64" s="41" t="s">
        <v>385</v>
      </c>
      <c r="K64" s="27" t="s">
        <v>79</v>
      </c>
      <c r="L64" s="79" t="s">
        <v>107</v>
      </c>
      <c r="M64" s="53">
        <v>9401377905</v>
      </c>
      <c r="N64" s="79" t="s">
        <v>108</v>
      </c>
      <c r="O64" s="53">
        <v>9508508057</v>
      </c>
      <c r="P64" s="124" t="s">
        <v>1366</v>
      </c>
      <c r="Q64" s="41" t="s">
        <v>101</v>
      </c>
      <c r="R64" s="112"/>
      <c r="S64" s="118" t="s">
        <v>1357</v>
      </c>
      <c r="T64" s="113"/>
    </row>
    <row r="65" spans="1:20" s="78" customFormat="1">
      <c r="A65" s="52">
        <v>61</v>
      </c>
      <c r="B65" s="53" t="s">
        <v>62</v>
      </c>
      <c r="C65" s="125" t="s">
        <v>331</v>
      </c>
      <c r="D65" s="117" t="s">
        <v>26</v>
      </c>
      <c r="E65" s="117" t="s">
        <v>370</v>
      </c>
      <c r="F65" s="53" t="s">
        <v>87</v>
      </c>
      <c r="G65" s="41">
        <v>13</v>
      </c>
      <c r="H65" s="41">
        <v>11</v>
      </c>
      <c r="I65" s="41">
        <f>SUM(G65:H65)</f>
        <v>24</v>
      </c>
      <c r="J65" s="41" t="s">
        <v>386</v>
      </c>
      <c r="K65" s="27" t="s">
        <v>79</v>
      </c>
      <c r="L65" s="79" t="s">
        <v>107</v>
      </c>
      <c r="M65" s="53">
        <v>9401377905</v>
      </c>
      <c r="N65" s="79" t="s">
        <v>108</v>
      </c>
      <c r="O65" s="53">
        <v>9508508057</v>
      </c>
      <c r="P65" s="124" t="s">
        <v>1366</v>
      </c>
      <c r="Q65" s="41" t="s">
        <v>101</v>
      </c>
      <c r="R65" s="112"/>
      <c r="S65" s="118" t="s">
        <v>1357</v>
      </c>
      <c r="T65" s="113"/>
    </row>
    <row r="66" spans="1:20" s="78" customFormat="1">
      <c r="A66" s="52">
        <v>62</v>
      </c>
      <c r="B66" s="53" t="s">
        <v>62</v>
      </c>
      <c r="C66" s="116" t="s">
        <v>332</v>
      </c>
      <c r="D66" s="43" t="s">
        <v>28</v>
      </c>
      <c r="E66" s="43">
        <v>55</v>
      </c>
      <c r="F66" s="53"/>
      <c r="G66" s="43">
        <v>40</v>
      </c>
      <c r="H66" s="43">
        <v>45</v>
      </c>
      <c r="I66" s="43">
        <f t="shared" ref="I66" si="21">SUM(G66+H66)</f>
        <v>85</v>
      </c>
      <c r="J66" s="119" t="s">
        <v>387</v>
      </c>
      <c r="K66" s="27" t="s">
        <v>79</v>
      </c>
      <c r="L66" s="79" t="s">
        <v>107</v>
      </c>
      <c r="M66" s="53">
        <v>9401377905</v>
      </c>
      <c r="N66" s="79" t="s">
        <v>108</v>
      </c>
      <c r="O66" s="53">
        <v>9508508057</v>
      </c>
      <c r="P66" s="124" t="s">
        <v>1366</v>
      </c>
      <c r="Q66" s="41" t="s">
        <v>101</v>
      </c>
      <c r="R66" s="112"/>
      <c r="S66" s="118" t="s">
        <v>1357</v>
      </c>
      <c r="T66" s="113"/>
    </row>
    <row r="67" spans="1:20" s="78" customFormat="1">
      <c r="A67" s="52">
        <v>63</v>
      </c>
      <c r="B67" s="53" t="s">
        <v>62</v>
      </c>
      <c r="C67" s="120" t="s">
        <v>333</v>
      </c>
      <c r="D67" s="117" t="s">
        <v>26</v>
      </c>
      <c r="E67" s="46">
        <v>18230100408</v>
      </c>
      <c r="F67" s="53" t="s">
        <v>87</v>
      </c>
      <c r="G67" s="41">
        <v>15</v>
      </c>
      <c r="H67" s="41">
        <v>12</v>
      </c>
      <c r="I67" s="41">
        <f>SUM(G67:H67)</f>
        <v>27</v>
      </c>
      <c r="J67" s="41" t="s">
        <v>388</v>
      </c>
      <c r="K67" s="27" t="s">
        <v>79</v>
      </c>
      <c r="L67" s="79" t="s">
        <v>107</v>
      </c>
      <c r="M67" s="53">
        <v>9401377905</v>
      </c>
      <c r="N67" s="79" t="s">
        <v>108</v>
      </c>
      <c r="O67" s="53">
        <v>9508508057</v>
      </c>
      <c r="P67" s="124" t="s">
        <v>1367</v>
      </c>
      <c r="Q67" s="41" t="s">
        <v>82</v>
      </c>
      <c r="R67" s="112"/>
      <c r="S67" s="118" t="s">
        <v>1357</v>
      </c>
      <c r="T67" s="113"/>
    </row>
    <row r="68" spans="1:20" s="78" customFormat="1">
      <c r="A68" s="52">
        <v>64</v>
      </c>
      <c r="B68" s="53" t="s">
        <v>62</v>
      </c>
      <c r="C68" s="125" t="s">
        <v>334</v>
      </c>
      <c r="D68" s="117" t="s">
        <v>26</v>
      </c>
      <c r="E68" s="117" t="s">
        <v>371</v>
      </c>
      <c r="F68" s="34" t="s">
        <v>87</v>
      </c>
      <c r="G68" s="41">
        <v>32</v>
      </c>
      <c r="H68" s="41">
        <v>37</v>
      </c>
      <c r="I68" s="41">
        <f>SUM(G68:H68)</f>
        <v>69</v>
      </c>
      <c r="J68" s="41" t="s">
        <v>389</v>
      </c>
      <c r="K68" s="27" t="s">
        <v>79</v>
      </c>
      <c r="L68" s="79" t="s">
        <v>112</v>
      </c>
      <c r="M68" s="53">
        <v>9613725244</v>
      </c>
      <c r="N68" s="79" t="s">
        <v>97</v>
      </c>
      <c r="O68" s="53">
        <v>9859691771</v>
      </c>
      <c r="P68" s="124" t="s">
        <v>1367</v>
      </c>
      <c r="Q68" s="41" t="s">
        <v>82</v>
      </c>
      <c r="R68" s="112"/>
      <c r="S68" s="118" t="s">
        <v>1357</v>
      </c>
      <c r="T68" s="113"/>
    </row>
    <row r="69" spans="1:20" s="78" customFormat="1">
      <c r="A69" s="52">
        <v>65</v>
      </c>
      <c r="B69" s="53" t="s">
        <v>62</v>
      </c>
      <c r="C69" s="116" t="s">
        <v>151</v>
      </c>
      <c r="D69" s="43" t="s">
        <v>28</v>
      </c>
      <c r="E69" s="43">
        <v>283</v>
      </c>
      <c r="F69" s="34"/>
      <c r="G69" s="43">
        <v>17</v>
      </c>
      <c r="H69" s="43">
        <v>11</v>
      </c>
      <c r="I69" s="43">
        <f>SUM(G69+H69)</f>
        <v>28</v>
      </c>
      <c r="J69" s="119" t="s">
        <v>390</v>
      </c>
      <c r="K69" s="27" t="s">
        <v>79</v>
      </c>
      <c r="L69" s="79" t="s">
        <v>112</v>
      </c>
      <c r="M69" s="53">
        <v>9613725244</v>
      </c>
      <c r="N69" s="79" t="s">
        <v>97</v>
      </c>
      <c r="O69" s="53">
        <v>9859691771</v>
      </c>
      <c r="P69" s="124" t="s">
        <v>1367</v>
      </c>
      <c r="Q69" s="41" t="s">
        <v>82</v>
      </c>
      <c r="R69" s="112"/>
      <c r="S69" s="118" t="s">
        <v>1357</v>
      </c>
      <c r="T69" s="113"/>
    </row>
    <row r="70" spans="1:20" s="78" customFormat="1">
      <c r="A70" s="52">
        <v>66</v>
      </c>
      <c r="B70" s="53" t="s">
        <v>62</v>
      </c>
      <c r="C70" s="125" t="s">
        <v>335</v>
      </c>
      <c r="D70" s="117" t="s">
        <v>26</v>
      </c>
      <c r="E70" s="117" t="s">
        <v>372</v>
      </c>
      <c r="F70" s="53" t="s">
        <v>91</v>
      </c>
      <c r="G70" s="41">
        <v>14</v>
      </c>
      <c r="H70" s="41">
        <v>16</v>
      </c>
      <c r="I70" s="41">
        <f>SUM(G70:H70)</f>
        <v>30</v>
      </c>
      <c r="J70" s="41" t="s">
        <v>391</v>
      </c>
      <c r="K70" s="27" t="s">
        <v>79</v>
      </c>
      <c r="L70" s="79" t="s">
        <v>112</v>
      </c>
      <c r="M70" s="53">
        <v>9613725244</v>
      </c>
      <c r="N70" s="79" t="s">
        <v>97</v>
      </c>
      <c r="O70" s="53">
        <v>9859691771</v>
      </c>
      <c r="P70" s="123" t="s">
        <v>1368</v>
      </c>
      <c r="Q70" s="41" t="s">
        <v>83</v>
      </c>
      <c r="R70" s="112"/>
      <c r="S70" s="118" t="s">
        <v>1357</v>
      </c>
      <c r="T70" s="113"/>
    </row>
    <row r="71" spans="1:20" s="78" customFormat="1">
      <c r="A71" s="52">
        <v>67</v>
      </c>
      <c r="B71" s="53" t="s">
        <v>62</v>
      </c>
      <c r="C71" s="125" t="s">
        <v>336</v>
      </c>
      <c r="D71" s="117" t="s">
        <v>26</v>
      </c>
      <c r="E71" s="117" t="s">
        <v>373</v>
      </c>
      <c r="F71" s="53" t="s">
        <v>91</v>
      </c>
      <c r="G71" s="41">
        <v>21</v>
      </c>
      <c r="H71" s="41">
        <v>9</v>
      </c>
      <c r="I71" s="41">
        <f>SUM(G71:H71)</f>
        <v>30</v>
      </c>
      <c r="J71" s="41" t="s">
        <v>392</v>
      </c>
      <c r="K71" s="27" t="s">
        <v>79</v>
      </c>
      <c r="L71" s="79" t="s">
        <v>112</v>
      </c>
      <c r="M71" s="53">
        <v>9613725244</v>
      </c>
      <c r="N71" s="79" t="s">
        <v>97</v>
      </c>
      <c r="O71" s="53">
        <v>9859691771</v>
      </c>
      <c r="P71" s="123" t="s">
        <v>1368</v>
      </c>
      <c r="Q71" s="41" t="s">
        <v>83</v>
      </c>
      <c r="R71" s="112"/>
      <c r="S71" s="118" t="s">
        <v>1357</v>
      </c>
      <c r="T71" s="113"/>
    </row>
    <row r="72" spans="1:20" s="78" customFormat="1">
      <c r="A72" s="52">
        <v>68</v>
      </c>
      <c r="B72" s="53" t="s">
        <v>62</v>
      </c>
      <c r="C72" s="125" t="s">
        <v>337</v>
      </c>
      <c r="D72" s="117" t="s">
        <v>26</v>
      </c>
      <c r="E72" s="117" t="s">
        <v>374</v>
      </c>
      <c r="F72" s="34" t="s">
        <v>91</v>
      </c>
      <c r="G72" s="41">
        <v>13</v>
      </c>
      <c r="H72" s="41">
        <v>18</v>
      </c>
      <c r="I72" s="41">
        <f>SUM(G72:H72)</f>
        <v>31</v>
      </c>
      <c r="J72" s="41" t="s">
        <v>393</v>
      </c>
      <c r="K72" s="27" t="s">
        <v>79</v>
      </c>
      <c r="L72" s="79" t="s">
        <v>113</v>
      </c>
      <c r="M72" s="53">
        <v>9577747179</v>
      </c>
      <c r="N72" s="79" t="s">
        <v>108</v>
      </c>
      <c r="O72" s="53">
        <v>9508508057</v>
      </c>
      <c r="P72" s="123" t="s">
        <v>1368</v>
      </c>
      <c r="Q72" s="41" t="s">
        <v>83</v>
      </c>
      <c r="R72" s="112"/>
      <c r="S72" s="118" t="s">
        <v>1357</v>
      </c>
      <c r="T72" s="113"/>
    </row>
    <row r="73" spans="1:20" s="78" customFormat="1">
      <c r="A73" s="52">
        <v>69</v>
      </c>
      <c r="B73" s="53" t="s">
        <v>62</v>
      </c>
      <c r="C73" s="125" t="s">
        <v>338</v>
      </c>
      <c r="D73" s="117" t="s">
        <v>26</v>
      </c>
      <c r="E73" s="117" t="s">
        <v>375</v>
      </c>
      <c r="F73" s="34" t="s">
        <v>91</v>
      </c>
      <c r="G73" s="41">
        <v>43</v>
      </c>
      <c r="H73" s="41">
        <v>16</v>
      </c>
      <c r="I73" s="41">
        <f>SUM(G73:H73)</f>
        <v>59</v>
      </c>
      <c r="J73" s="41">
        <v>9401280598</v>
      </c>
      <c r="K73" s="27" t="s">
        <v>79</v>
      </c>
      <c r="L73" s="79" t="s">
        <v>113</v>
      </c>
      <c r="M73" s="53">
        <v>9577747179</v>
      </c>
      <c r="N73" s="79" t="s">
        <v>108</v>
      </c>
      <c r="O73" s="53">
        <v>9508508057</v>
      </c>
      <c r="P73" s="123" t="s">
        <v>1368</v>
      </c>
      <c r="Q73" s="41" t="s">
        <v>83</v>
      </c>
      <c r="R73" s="112"/>
      <c r="S73" s="118" t="s">
        <v>1357</v>
      </c>
      <c r="T73" s="113"/>
    </row>
    <row r="74" spans="1:20" s="78" customFormat="1">
      <c r="A74" s="52">
        <v>70</v>
      </c>
      <c r="B74" s="53" t="s">
        <v>62</v>
      </c>
      <c r="C74" s="125" t="s">
        <v>339</v>
      </c>
      <c r="D74" s="117" t="s">
        <v>26</v>
      </c>
      <c r="E74" s="117" t="s">
        <v>376</v>
      </c>
      <c r="F74" s="53" t="s">
        <v>87</v>
      </c>
      <c r="G74" s="41">
        <v>19</v>
      </c>
      <c r="H74" s="41">
        <v>13</v>
      </c>
      <c r="I74" s="41">
        <f>SUM(G74:H74)</f>
        <v>32</v>
      </c>
      <c r="J74" s="41" t="s">
        <v>394</v>
      </c>
      <c r="K74" s="27" t="s">
        <v>79</v>
      </c>
      <c r="L74" s="79" t="s">
        <v>114</v>
      </c>
      <c r="M74" s="53">
        <v>7399172240</v>
      </c>
      <c r="N74" s="79" t="s">
        <v>108</v>
      </c>
      <c r="O74" s="53">
        <v>9508508057</v>
      </c>
      <c r="P74" s="121" t="s">
        <v>1369</v>
      </c>
      <c r="Q74" s="41" t="s">
        <v>86</v>
      </c>
      <c r="R74" s="112"/>
      <c r="S74" s="118" t="s">
        <v>1357</v>
      </c>
      <c r="T74" s="113"/>
    </row>
    <row r="75" spans="1:20" s="78" customFormat="1">
      <c r="A75" s="52">
        <v>71</v>
      </c>
      <c r="B75" s="53" t="s">
        <v>62</v>
      </c>
      <c r="C75" s="116" t="s">
        <v>340</v>
      </c>
      <c r="D75" s="43" t="s">
        <v>28</v>
      </c>
      <c r="E75" s="43">
        <v>221</v>
      </c>
      <c r="F75" s="53"/>
      <c r="G75" s="43">
        <v>30</v>
      </c>
      <c r="H75" s="43">
        <v>40</v>
      </c>
      <c r="I75" s="43">
        <f t="shared" ref="I75" si="22">SUM(G75+H75)</f>
        <v>70</v>
      </c>
      <c r="J75" s="119" t="s">
        <v>395</v>
      </c>
      <c r="K75" s="27" t="s">
        <v>79</v>
      </c>
      <c r="L75" s="79" t="s">
        <v>114</v>
      </c>
      <c r="M75" s="53">
        <v>7399172240</v>
      </c>
      <c r="N75" s="79" t="s">
        <v>108</v>
      </c>
      <c r="O75" s="53">
        <v>9508508057</v>
      </c>
      <c r="P75" s="121" t="s">
        <v>1369</v>
      </c>
      <c r="Q75" s="41" t="s">
        <v>86</v>
      </c>
      <c r="R75" s="112"/>
      <c r="S75" s="118" t="s">
        <v>1357</v>
      </c>
      <c r="T75" s="113"/>
    </row>
    <row r="76" spans="1:20" s="78" customFormat="1">
      <c r="A76" s="52">
        <v>72</v>
      </c>
      <c r="B76" s="53" t="s">
        <v>62</v>
      </c>
      <c r="C76" s="125" t="s">
        <v>341</v>
      </c>
      <c r="D76" s="117" t="s">
        <v>26</v>
      </c>
      <c r="E76" s="117" t="s">
        <v>377</v>
      </c>
      <c r="F76" s="34" t="s">
        <v>91</v>
      </c>
      <c r="G76" s="41">
        <v>0</v>
      </c>
      <c r="H76" s="41">
        <v>122</v>
      </c>
      <c r="I76" s="41">
        <f>SUM(G76:H76)</f>
        <v>122</v>
      </c>
      <c r="J76" s="41" t="s">
        <v>396</v>
      </c>
      <c r="K76" s="27" t="s">
        <v>79</v>
      </c>
      <c r="L76" s="79" t="s">
        <v>115</v>
      </c>
      <c r="M76" s="53">
        <v>9577405551</v>
      </c>
      <c r="N76" s="79" t="s">
        <v>108</v>
      </c>
      <c r="O76" s="53">
        <v>9508508057</v>
      </c>
      <c r="P76" s="123" t="s">
        <v>1370</v>
      </c>
      <c r="Q76" s="41" t="s">
        <v>93</v>
      </c>
      <c r="R76" s="112"/>
      <c r="S76" s="118" t="s">
        <v>1357</v>
      </c>
      <c r="T76" s="113"/>
    </row>
    <row r="77" spans="1:20" s="78" customFormat="1">
      <c r="A77" s="52">
        <v>73</v>
      </c>
      <c r="B77" s="53" t="s">
        <v>62</v>
      </c>
      <c r="C77" s="116" t="s">
        <v>342</v>
      </c>
      <c r="D77" s="43" t="s">
        <v>28</v>
      </c>
      <c r="E77" s="43">
        <v>156</v>
      </c>
      <c r="F77" s="53"/>
      <c r="G77" s="43">
        <v>22</v>
      </c>
      <c r="H77" s="43">
        <v>30</v>
      </c>
      <c r="I77" s="43">
        <f t="shared" ref="I77" si="23">SUM(G77+H77)</f>
        <v>52</v>
      </c>
      <c r="J77" s="119" t="s">
        <v>397</v>
      </c>
      <c r="K77" s="27" t="s">
        <v>79</v>
      </c>
      <c r="L77" s="79" t="s">
        <v>116</v>
      </c>
      <c r="M77" s="53">
        <v>8753053329</v>
      </c>
      <c r="N77" s="79" t="s">
        <v>108</v>
      </c>
      <c r="O77" s="53">
        <v>9508508057</v>
      </c>
      <c r="P77" s="123" t="s">
        <v>1370</v>
      </c>
      <c r="Q77" s="41" t="s">
        <v>93</v>
      </c>
      <c r="R77" s="112"/>
      <c r="S77" s="118" t="s">
        <v>1357</v>
      </c>
      <c r="T77" s="113"/>
    </row>
    <row r="78" spans="1:20" s="78" customFormat="1">
      <c r="A78" s="52">
        <v>74</v>
      </c>
      <c r="B78" s="53" t="s">
        <v>63</v>
      </c>
      <c r="C78" s="120" t="s">
        <v>186</v>
      </c>
      <c r="D78" s="117" t="s">
        <v>26</v>
      </c>
      <c r="E78" s="41">
        <v>18230100308</v>
      </c>
      <c r="F78" s="34" t="s">
        <v>109</v>
      </c>
      <c r="G78" s="41">
        <v>0</v>
      </c>
      <c r="H78" s="41">
        <v>334</v>
      </c>
      <c r="I78" s="41">
        <f>SUM(G78:H78)</f>
        <v>334</v>
      </c>
      <c r="J78" s="43">
        <v>9613934777</v>
      </c>
      <c r="K78" s="27" t="s">
        <v>79</v>
      </c>
      <c r="L78" s="79" t="s">
        <v>115</v>
      </c>
      <c r="M78" s="53">
        <v>9577405551</v>
      </c>
      <c r="N78" s="79" t="s">
        <v>108</v>
      </c>
      <c r="O78" s="53">
        <v>9508508057</v>
      </c>
      <c r="P78" s="112" t="s">
        <v>1382</v>
      </c>
      <c r="Q78" s="115" t="s">
        <v>1224</v>
      </c>
      <c r="R78" s="112"/>
      <c r="S78" s="118" t="s">
        <v>1357</v>
      </c>
      <c r="T78" s="113"/>
    </row>
    <row r="79" spans="1:20" s="78" customFormat="1">
      <c r="A79" s="52">
        <v>75</v>
      </c>
      <c r="B79" s="53" t="s">
        <v>63</v>
      </c>
      <c r="C79" s="125" t="s">
        <v>343</v>
      </c>
      <c r="D79" s="117" t="s">
        <v>26</v>
      </c>
      <c r="E79" s="117" t="s">
        <v>378</v>
      </c>
      <c r="F79" s="53" t="s">
        <v>91</v>
      </c>
      <c r="G79" s="41">
        <v>7</v>
      </c>
      <c r="H79" s="41">
        <v>14</v>
      </c>
      <c r="I79" s="41">
        <f t="shared" ref="I79:I86" si="24">SUM(G79:H79)</f>
        <v>21</v>
      </c>
      <c r="J79" s="41" t="s">
        <v>398</v>
      </c>
      <c r="K79" s="27" t="s">
        <v>79</v>
      </c>
      <c r="L79" s="79" t="s">
        <v>116</v>
      </c>
      <c r="M79" s="53">
        <v>8753053329</v>
      </c>
      <c r="N79" s="79" t="s">
        <v>108</v>
      </c>
      <c r="O79" s="53">
        <v>9508508057</v>
      </c>
      <c r="P79" s="112">
        <v>43200</v>
      </c>
      <c r="Q79" s="41" t="s">
        <v>98</v>
      </c>
      <c r="R79" s="112"/>
      <c r="S79" s="118" t="s">
        <v>1357</v>
      </c>
      <c r="T79" s="113"/>
    </row>
    <row r="80" spans="1:20" s="78" customFormat="1">
      <c r="A80" s="52">
        <v>76</v>
      </c>
      <c r="B80" s="53" t="s">
        <v>63</v>
      </c>
      <c r="C80" s="120" t="s">
        <v>344</v>
      </c>
      <c r="D80" s="117" t="s">
        <v>26</v>
      </c>
      <c r="E80" s="46">
        <v>18230100505</v>
      </c>
      <c r="F80" s="34" t="s">
        <v>91</v>
      </c>
      <c r="G80" s="41">
        <v>22</v>
      </c>
      <c r="H80" s="41">
        <v>33</v>
      </c>
      <c r="I80" s="41">
        <f t="shared" si="24"/>
        <v>55</v>
      </c>
      <c r="J80" s="41" t="s">
        <v>399</v>
      </c>
      <c r="K80" s="27" t="s">
        <v>79</v>
      </c>
      <c r="L80" s="79" t="s">
        <v>115</v>
      </c>
      <c r="M80" s="53">
        <v>9577405551</v>
      </c>
      <c r="N80" s="79" t="s">
        <v>108</v>
      </c>
      <c r="O80" s="53">
        <v>9508508057</v>
      </c>
      <c r="P80" s="112">
        <v>43200</v>
      </c>
      <c r="Q80" s="41" t="s">
        <v>98</v>
      </c>
      <c r="R80" s="112"/>
      <c r="S80" s="118" t="s">
        <v>1357</v>
      </c>
      <c r="T80" s="113"/>
    </row>
    <row r="81" spans="1:20" s="78" customFormat="1">
      <c r="A81" s="52">
        <v>77</v>
      </c>
      <c r="B81" s="53" t="s">
        <v>63</v>
      </c>
      <c r="C81" s="120" t="s">
        <v>345</v>
      </c>
      <c r="D81" s="117" t="s">
        <v>26</v>
      </c>
      <c r="E81" s="46">
        <v>18230100312</v>
      </c>
      <c r="F81" s="34" t="s">
        <v>91</v>
      </c>
      <c r="G81" s="41">
        <v>14</v>
      </c>
      <c r="H81" s="41">
        <v>16</v>
      </c>
      <c r="I81" s="41">
        <f t="shared" si="24"/>
        <v>30</v>
      </c>
      <c r="J81" s="41" t="s">
        <v>400</v>
      </c>
      <c r="K81" s="27" t="s">
        <v>79</v>
      </c>
      <c r="L81" s="79" t="s">
        <v>115</v>
      </c>
      <c r="M81" s="53">
        <v>9577405551</v>
      </c>
      <c r="N81" s="79" t="s">
        <v>108</v>
      </c>
      <c r="O81" s="53">
        <v>9508508057</v>
      </c>
      <c r="P81" s="112">
        <v>43200</v>
      </c>
      <c r="Q81" s="41" t="s">
        <v>98</v>
      </c>
      <c r="R81" s="112"/>
      <c r="S81" s="118" t="s">
        <v>1357</v>
      </c>
      <c r="T81" s="113"/>
    </row>
    <row r="82" spans="1:20" s="78" customFormat="1">
      <c r="A82" s="52">
        <v>78</v>
      </c>
      <c r="B82" s="53" t="s">
        <v>63</v>
      </c>
      <c r="C82" s="120" t="s">
        <v>346</v>
      </c>
      <c r="D82" s="117" t="s">
        <v>26</v>
      </c>
      <c r="E82" s="46">
        <v>18230100313</v>
      </c>
      <c r="F82" s="53" t="s">
        <v>91</v>
      </c>
      <c r="G82" s="41">
        <v>20</v>
      </c>
      <c r="H82" s="41">
        <v>12</v>
      </c>
      <c r="I82" s="41">
        <f t="shared" si="24"/>
        <v>32</v>
      </c>
      <c r="J82" s="41" t="s">
        <v>401</v>
      </c>
      <c r="K82" s="27" t="s">
        <v>79</v>
      </c>
      <c r="L82" s="79" t="s">
        <v>117</v>
      </c>
      <c r="M82" s="53">
        <v>9508508057</v>
      </c>
      <c r="N82" s="79" t="s">
        <v>108</v>
      </c>
      <c r="O82" s="53">
        <v>9508508057</v>
      </c>
      <c r="P82" s="112">
        <v>43230</v>
      </c>
      <c r="Q82" s="41" t="s">
        <v>101</v>
      </c>
      <c r="R82" s="112"/>
      <c r="S82" s="118" t="s">
        <v>1357</v>
      </c>
      <c r="T82" s="113"/>
    </row>
    <row r="83" spans="1:20" s="78" customFormat="1">
      <c r="A83" s="52">
        <v>79</v>
      </c>
      <c r="B83" s="53" t="s">
        <v>63</v>
      </c>
      <c r="C83" s="116" t="s">
        <v>347</v>
      </c>
      <c r="D83" s="117" t="s">
        <v>26</v>
      </c>
      <c r="E83" s="46">
        <v>18230100315</v>
      </c>
      <c r="F83" s="53" t="s">
        <v>91</v>
      </c>
      <c r="G83" s="41">
        <v>18</v>
      </c>
      <c r="H83" s="41">
        <v>20</v>
      </c>
      <c r="I83" s="41">
        <f t="shared" si="24"/>
        <v>38</v>
      </c>
      <c r="J83" s="43">
        <v>9859149862</v>
      </c>
      <c r="K83" s="27" t="s">
        <v>79</v>
      </c>
      <c r="L83" s="79" t="s">
        <v>117</v>
      </c>
      <c r="M83" s="53">
        <v>9508508057</v>
      </c>
      <c r="N83" s="79" t="s">
        <v>108</v>
      </c>
      <c r="O83" s="53">
        <v>9508508057</v>
      </c>
      <c r="P83" s="112">
        <v>43230</v>
      </c>
      <c r="Q83" s="41" t="s">
        <v>101</v>
      </c>
      <c r="R83" s="112"/>
      <c r="S83" s="118" t="s">
        <v>1357</v>
      </c>
      <c r="T83" s="113"/>
    </row>
    <row r="84" spans="1:20" s="78" customFormat="1">
      <c r="A84" s="52">
        <v>80</v>
      </c>
      <c r="B84" s="53" t="s">
        <v>63</v>
      </c>
      <c r="C84" s="116" t="s">
        <v>348</v>
      </c>
      <c r="D84" s="117" t="s">
        <v>26</v>
      </c>
      <c r="E84" s="46">
        <v>18230100406</v>
      </c>
      <c r="F84" s="34" t="s">
        <v>91</v>
      </c>
      <c r="G84" s="41">
        <v>0</v>
      </c>
      <c r="H84" s="41">
        <v>44</v>
      </c>
      <c r="I84" s="41">
        <f t="shared" si="24"/>
        <v>44</v>
      </c>
      <c r="J84" s="43">
        <v>9854212605</v>
      </c>
      <c r="K84" s="27" t="s">
        <v>79</v>
      </c>
      <c r="L84" s="79" t="s">
        <v>118</v>
      </c>
      <c r="M84" s="53">
        <v>8749975464</v>
      </c>
      <c r="N84" s="79" t="s">
        <v>108</v>
      </c>
      <c r="O84" s="53">
        <v>9508508057</v>
      </c>
      <c r="P84" s="112">
        <v>43230</v>
      </c>
      <c r="Q84" s="41" t="s">
        <v>101</v>
      </c>
      <c r="R84" s="112"/>
      <c r="S84" s="118" t="s">
        <v>1357</v>
      </c>
      <c r="T84" s="113"/>
    </row>
    <row r="85" spans="1:20" s="78" customFormat="1">
      <c r="A85" s="52">
        <v>81</v>
      </c>
      <c r="B85" s="53" t="s">
        <v>63</v>
      </c>
      <c r="C85" s="120" t="s">
        <v>349</v>
      </c>
      <c r="D85" s="117" t="s">
        <v>26</v>
      </c>
      <c r="E85" s="46">
        <v>18230100310</v>
      </c>
      <c r="F85" s="34" t="s">
        <v>91</v>
      </c>
      <c r="G85" s="41">
        <v>17</v>
      </c>
      <c r="H85" s="41">
        <v>13</v>
      </c>
      <c r="I85" s="41">
        <f t="shared" si="24"/>
        <v>30</v>
      </c>
      <c r="J85" s="41" t="s">
        <v>402</v>
      </c>
      <c r="K85" s="27" t="s">
        <v>79</v>
      </c>
      <c r="L85" s="79" t="s">
        <v>118</v>
      </c>
      <c r="M85" s="53">
        <v>8749975464</v>
      </c>
      <c r="N85" s="79" t="s">
        <v>108</v>
      </c>
      <c r="O85" s="53">
        <v>9508508057</v>
      </c>
      <c r="P85" s="112">
        <v>43230</v>
      </c>
      <c r="Q85" s="41" t="s">
        <v>101</v>
      </c>
      <c r="R85" s="112"/>
      <c r="S85" s="118" t="s">
        <v>1357</v>
      </c>
      <c r="T85" s="113"/>
    </row>
    <row r="86" spans="1:20" s="78" customFormat="1">
      <c r="A86" s="52">
        <v>82</v>
      </c>
      <c r="B86" s="53" t="s">
        <v>63</v>
      </c>
      <c r="C86" s="120" t="s">
        <v>77</v>
      </c>
      <c r="D86" s="117" t="s">
        <v>26</v>
      </c>
      <c r="E86" s="41">
        <v>18230100309</v>
      </c>
      <c r="F86" s="53" t="s">
        <v>78</v>
      </c>
      <c r="G86" s="41">
        <v>381</v>
      </c>
      <c r="H86" s="41">
        <v>350</v>
      </c>
      <c r="I86" s="41">
        <f t="shared" si="24"/>
        <v>731</v>
      </c>
      <c r="J86" s="43" t="s">
        <v>403</v>
      </c>
      <c r="K86" s="27" t="s">
        <v>79</v>
      </c>
      <c r="L86" s="79" t="s">
        <v>116</v>
      </c>
      <c r="M86" s="53">
        <v>8753053329</v>
      </c>
      <c r="N86" s="79" t="s">
        <v>108</v>
      </c>
      <c r="O86" s="53">
        <v>9508508057</v>
      </c>
      <c r="P86" s="112" t="s">
        <v>1383</v>
      </c>
      <c r="Q86" s="41" t="s">
        <v>1387</v>
      </c>
      <c r="R86" s="112"/>
      <c r="S86" s="118" t="s">
        <v>1357</v>
      </c>
      <c r="T86" s="113"/>
    </row>
    <row r="87" spans="1:20" s="78" customFormat="1">
      <c r="A87" s="52">
        <v>83</v>
      </c>
      <c r="B87" s="53" t="s">
        <v>63</v>
      </c>
      <c r="C87" s="126" t="s">
        <v>350</v>
      </c>
      <c r="D87" s="43" t="s">
        <v>26</v>
      </c>
      <c r="E87" s="117" t="s">
        <v>203</v>
      </c>
      <c r="F87" s="53" t="s">
        <v>87</v>
      </c>
      <c r="G87" s="41">
        <v>37</v>
      </c>
      <c r="H87" s="41">
        <v>35</v>
      </c>
      <c r="I87" s="41">
        <f t="shared" ref="I87:I104" si="25">SUM(G87:H87)</f>
        <v>72</v>
      </c>
      <c r="J87" s="41" t="s">
        <v>404</v>
      </c>
      <c r="K87" s="27" t="s">
        <v>110</v>
      </c>
      <c r="L87" s="79" t="s">
        <v>119</v>
      </c>
      <c r="M87" s="53">
        <v>9954398341</v>
      </c>
      <c r="N87" s="79" t="s">
        <v>97</v>
      </c>
      <c r="O87" s="53">
        <v>9859691771</v>
      </c>
      <c r="P87" s="121">
        <v>43414</v>
      </c>
      <c r="Q87" s="41" t="s">
        <v>98</v>
      </c>
      <c r="R87" s="112"/>
      <c r="S87" s="118" t="s">
        <v>1357</v>
      </c>
      <c r="T87" s="113"/>
    </row>
    <row r="88" spans="1:20" s="78" customFormat="1">
      <c r="A88" s="52">
        <v>84</v>
      </c>
      <c r="B88" s="53" t="s">
        <v>63</v>
      </c>
      <c r="C88" s="116" t="s">
        <v>351</v>
      </c>
      <c r="D88" s="43" t="s">
        <v>26</v>
      </c>
      <c r="E88" s="117" t="s">
        <v>204</v>
      </c>
      <c r="F88" s="34" t="s">
        <v>87</v>
      </c>
      <c r="G88" s="41">
        <v>8</v>
      </c>
      <c r="H88" s="41">
        <v>14</v>
      </c>
      <c r="I88" s="41">
        <f t="shared" si="25"/>
        <v>22</v>
      </c>
      <c r="J88" s="41" t="s">
        <v>405</v>
      </c>
      <c r="K88" s="27" t="s">
        <v>110</v>
      </c>
      <c r="L88" s="79" t="s">
        <v>119</v>
      </c>
      <c r="M88" s="53">
        <v>9954398341</v>
      </c>
      <c r="N88" s="79" t="s">
        <v>97</v>
      </c>
      <c r="O88" s="53">
        <v>9859691771</v>
      </c>
      <c r="P88" s="121">
        <v>43414</v>
      </c>
      <c r="Q88" s="41" t="s">
        <v>98</v>
      </c>
      <c r="R88" s="112"/>
      <c r="S88" s="118" t="s">
        <v>1357</v>
      </c>
      <c r="T88" s="113"/>
    </row>
    <row r="89" spans="1:20" s="78" customFormat="1">
      <c r="A89" s="52">
        <v>85</v>
      </c>
      <c r="B89" s="53" t="s">
        <v>63</v>
      </c>
      <c r="C89" s="126" t="s">
        <v>352</v>
      </c>
      <c r="D89" s="43" t="s">
        <v>26</v>
      </c>
      <c r="E89" s="117" t="s">
        <v>205</v>
      </c>
      <c r="F89" s="34" t="s">
        <v>87</v>
      </c>
      <c r="G89" s="41">
        <v>6</v>
      </c>
      <c r="H89" s="41">
        <v>3</v>
      </c>
      <c r="I89" s="41">
        <f t="shared" si="25"/>
        <v>9</v>
      </c>
      <c r="J89" s="41">
        <v>9864087784</v>
      </c>
      <c r="K89" s="27" t="s">
        <v>110</v>
      </c>
      <c r="L89" s="79" t="s">
        <v>119</v>
      </c>
      <c r="M89" s="53">
        <v>9954398341</v>
      </c>
      <c r="N89" s="79" t="s">
        <v>97</v>
      </c>
      <c r="O89" s="53">
        <v>9859691771</v>
      </c>
      <c r="P89" s="121">
        <v>43414</v>
      </c>
      <c r="Q89" s="41" t="s">
        <v>98</v>
      </c>
      <c r="R89" s="112"/>
      <c r="S89" s="118" t="s">
        <v>1357</v>
      </c>
      <c r="T89" s="113"/>
    </row>
    <row r="90" spans="1:20" s="78" customFormat="1">
      <c r="A90" s="52">
        <v>86</v>
      </c>
      <c r="B90" s="53" t="s">
        <v>63</v>
      </c>
      <c r="C90" s="126" t="s">
        <v>353</v>
      </c>
      <c r="D90" s="43" t="s">
        <v>26</v>
      </c>
      <c r="E90" s="117" t="s">
        <v>206</v>
      </c>
      <c r="F90" s="53" t="s">
        <v>87</v>
      </c>
      <c r="G90" s="41">
        <v>45</v>
      </c>
      <c r="H90" s="41">
        <v>39</v>
      </c>
      <c r="I90" s="41">
        <f t="shared" si="25"/>
        <v>84</v>
      </c>
      <c r="J90" s="41" t="s">
        <v>406</v>
      </c>
      <c r="K90" s="27" t="s">
        <v>110</v>
      </c>
      <c r="L90" s="79" t="s">
        <v>119</v>
      </c>
      <c r="M90" s="53">
        <v>9954398341</v>
      </c>
      <c r="N90" s="79" t="s">
        <v>97</v>
      </c>
      <c r="O90" s="53">
        <v>9859691771</v>
      </c>
      <c r="P90" s="122">
        <v>43444</v>
      </c>
      <c r="Q90" s="41" t="s">
        <v>101</v>
      </c>
      <c r="R90" s="112"/>
      <c r="S90" s="118" t="s">
        <v>1357</v>
      </c>
      <c r="T90" s="113"/>
    </row>
    <row r="91" spans="1:20" s="78" customFormat="1">
      <c r="A91" s="52">
        <v>87</v>
      </c>
      <c r="B91" s="53" t="s">
        <v>63</v>
      </c>
      <c r="C91" s="126" t="s">
        <v>354</v>
      </c>
      <c r="D91" s="43" t="s">
        <v>26</v>
      </c>
      <c r="E91" s="117" t="s">
        <v>207</v>
      </c>
      <c r="F91" s="53" t="s">
        <v>87</v>
      </c>
      <c r="G91" s="41">
        <v>17</v>
      </c>
      <c r="H91" s="61">
        <v>14</v>
      </c>
      <c r="I91" s="41">
        <v>31</v>
      </c>
      <c r="J91" s="41" t="s">
        <v>407</v>
      </c>
      <c r="K91" s="27" t="s">
        <v>110</v>
      </c>
      <c r="L91" s="79" t="s">
        <v>119</v>
      </c>
      <c r="M91" s="53">
        <v>9954398341</v>
      </c>
      <c r="N91" s="79" t="s">
        <v>97</v>
      </c>
      <c r="O91" s="53">
        <v>9859691771</v>
      </c>
      <c r="P91" s="122">
        <v>43444</v>
      </c>
      <c r="Q91" s="41" t="s">
        <v>101</v>
      </c>
      <c r="R91" s="112"/>
      <c r="S91" s="118" t="s">
        <v>1357</v>
      </c>
      <c r="T91" s="113"/>
    </row>
    <row r="92" spans="1:20" s="78" customFormat="1">
      <c r="A92" s="52">
        <v>88</v>
      </c>
      <c r="B92" s="53" t="s">
        <v>63</v>
      </c>
      <c r="C92" s="126" t="s">
        <v>355</v>
      </c>
      <c r="D92" s="43" t="s">
        <v>26</v>
      </c>
      <c r="E92" s="117" t="s">
        <v>379</v>
      </c>
      <c r="F92" s="34" t="s">
        <v>87</v>
      </c>
      <c r="G92" s="41">
        <v>107</v>
      </c>
      <c r="H92" s="41">
        <v>105</v>
      </c>
      <c r="I92" s="41">
        <f t="shared" si="25"/>
        <v>212</v>
      </c>
      <c r="J92" s="41" t="s">
        <v>408</v>
      </c>
      <c r="K92" s="27" t="s">
        <v>110</v>
      </c>
      <c r="L92" s="79" t="s">
        <v>119</v>
      </c>
      <c r="M92" s="53">
        <v>9954398341</v>
      </c>
      <c r="N92" s="79" t="s">
        <v>97</v>
      </c>
      <c r="O92" s="53">
        <v>9859691771</v>
      </c>
      <c r="P92" s="123" t="s">
        <v>1371</v>
      </c>
      <c r="Q92" s="41" t="s">
        <v>82</v>
      </c>
      <c r="R92" s="112"/>
      <c r="S92" s="118" t="s">
        <v>1357</v>
      </c>
      <c r="T92" s="113"/>
    </row>
    <row r="93" spans="1:20" s="78" customFormat="1">
      <c r="A93" s="52">
        <v>89</v>
      </c>
      <c r="B93" s="53" t="s">
        <v>63</v>
      </c>
      <c r="C93" s="126" t="s">
        <v>356</v>
      </c>
      <c r="D93" s="43" t="s">
        <v>26</v>
      </c>
      <c r="E93" s="117" t="s">
        <v>380</v>
      </c>
      <c r="F93" s="34" t="s">
        <v>87</v>
      </c>
      <c r="G93" s="41">
        <v>64</v>
      </c>
      <c r="H93" s="41">
        <v>38</v>
      </c>
      <c r="I93" s="41">
        <f t="shared" si="25"/>
        <v>102</v>
      </c>
      <c r="J93" s="41">
        <v>9707780090</v>
      </c>
      <c r="K93" s="27" t="s">
        <v>110</v>
      </c>
      <c r="L93" s="79" t="s">
        <v>119</v>
      </c>
      <c r="M93" s="53">
        <v>9954398341</v>
      </c>
      <c r="N93" s="79" t="s">
        <v>97</v>
      </c>
      <c r="O93" s="53">
        <v>9859691771</v>
      </c>
      <c r="P93" s="124" t="s">
        <v>1372</v>
      </c>
      <c r="Q93" s="41" t="s">
        <v>83</v>
      </c>
      <c r="R93" s="112"/>
      <c r="S93" s="118" t="s">
        <v>1357</v>
      </c>
      <c r="T93" s="113"/>
    </row>
    <row r="94" spans="1:20" s="78" customFormat="1">
      <c r="A94" s="52">
        <v>90</v>
      </c>
      <c r="B94" s="53" t="s">
        <v>63</v>
      </c>
      <c r="C94" s="126" t="s">
        <v>357</v>
      </c>
      <c r="D94" s="43" t="s">
        <v>26</v>
      </c>
      <c r="E94" s="117" t="s">
        <v>208</v>
      </c>
      <c r="F94" s="53" t="s">
        <v>87</v>
      </c>
      <c r="G94" s="41">
        <v>7</v>
      </c>
      <c r="H94" s="41">
        <v>12</v>
      </c>
      <c r="I94" s="41">
        <f t="shared" si="25"/>
        <v>19</v>
      </c>
      <c r="J94" s="41" t="s">
        <v>409</v>
      </c>
      <c r="K94" s="27" t="s">
        <v>110</v>
      </c>
      <c r="L94" s="79" t="s">
        <v>119</v>
      </c>
      <c r="M94" s="53">
        <v>9954398341</v>
      </c>
      <c r="N94" s="79" t="s">
        <v>108</v>
      </c>
      <c r="O94" s="53">
        <v>9508508057</v>
      </c>
      <c r="P94" s="124" t="s">
        <v>1372</v>
      </c>
      <c r="Q94" s="41" t="s">
        <v>83</v>
      </c>
      <c r="R94" s="112"/>
      <c r="S94" s="118" t="s">
        <v>1357</v>
      </c>
      <c r="T94" s="113"/>
    </row>
    <row r="95" spans="1:20" s="78" customFormat="1">
      <c r="A95" s="52">
        <v>91</v>
      </c>
      <c r="B95" s="53" t="s">
        <v>63</v>
      </c>
      <c r="C95" s="126" t="s">
        <v>358</v>
      </c>
      <c r="D95" s="43" t="s">
        <v>26</v>
      </c>
      <c r="E95" s="117" t="s">
        <v>381</v>
      </c>
      <c r="F95" s="53" t="s">
        <v>87</v>
      </c>
      <c r="G95" s="41">
        <v>10</v>
      </c>
      <c r="H95" s="41">
        <v>15</v>
      </c>
      <c r="I95" s="41">
        <f t="shared" si="25"/>
        <v>25</v>
      </c>
      <c r="J95" s="41" t="s">
        <v>410</v>
      </c>
      <c r="K95" s="27" t="s">
        <v>110</v>
      </c>
      <c r="L95" s="79" t="s">
        <v>119</v>
      </c>
      <c r="M95" s="53">
        <v>9954398341</v>
      </c>
      <c r="N95" s="79" t="s">
        <v>108</v>
      </c>
      <c r="O95" s="53">
        <v>9508508057</v>
      </c>
      <c r="P95" s="124" t="s">
        <v>1372</v>
      </c>
      <c r="Q95" s="41" t="s">
        <v>83</v>
      </c>
      <c r="R95" s="112"/>
      <c r="S95" s="118" t="s">
        <v>1357</v>
      </c>
      <c r="T95" s="113"/>
    </row>
    <row r="96" spans="1:20" s="78" customFormat="1">
      <c r="A96" s="52">
        <v>92</v>
      </c>
      <c r="B96" s="53" t="s">
        <v>63</v>
      </c>
      <c r="C96" s="126" t="s">
        <v>359</v>
      </c>
      <c r="D96" s="43" t="s">
        <v>26</v>
      </c>
      <c r="E96" s="117" t="s">
        <v>210</v>
      </c>
      <c r="F96" s="53" t="s">
        <v>87</v>
      </c>
      <c r="G96" s="41">
        <v>6</v>
      </c>
      <c r="H96" s="41">
        <v>4</v>
      </c>
      <c r="I96" s="41">
        <f t="shared" si="25"/>
        <v>10</v>
      </c>
      <c r="J96" s="41" t="s">
        <v>411</v>
      </c>
      <c r="K96" s="27" t="s">
        <v>110</v>
      </c>
      <c r="L96" s="79" t="s">
        <v>119</v>
      </c>
      <c r="M96" s="53">
        <v>9954398341</v>
      </c>
      <c r="N96" s="79" t="s">
        <v>108</v>
      </c>
      <c r="O96" s="53">
        <v>9508508057</v>
      </c>
      <c r="P96" s="123" t="s">
        <v>1373</v>
      </c>
      <c r="Q96" s="41" t="s">
        <v>86</v>
      </c>
      <c r="R96" s="112"/>
      <c r="S96" s="118" t="s">
        <v>1357</v>
      </c>
      <c r="T96" s="113"/>
    </row>
    <row r="97" spans="1:20" s="78" customFormat="1">
      <c r="A97" s="52">
        <v>93</v>
      </c>
      <c r="B97" s="53" t="s">
        <v>63</v>
      </c>
      <c r="C97" s="126" t="s">
        <v>360</v>
      </c>
      <c r="D97" s="43" t="s">
        <v>26</v>
      </c>
      <c r="E97" s="117" t="s">
        <v>211</v>
      </c>
      <c r="F97" s="53" t="s">
        <v>87</v>
      </c>
      <c r="G97" s="41">
        <v>59</v>
      </c>
      <c r="H97" s="41">
        <v>73</v>
      </c>
      <c r="I97" s="41">
        <f t="shared" si="25"/>
        <v>132</v>
      </c>
      <c r="J97" s="41" t="s">
        <v>412</v>
      </c>
      <c r="K97" s="27" t="s">
        <v>110</v>
      </c>
      <c r="L97" s="79" t="s">
        <v>119</v>
      </c>
      <c r="M97" s="53">
        <v>9954398341</v>
      </c>
      <c r="N97" s="79" t="s">
        <v>108</v>
      </c>
      <c r="O97" s="53">
        <v>9508508057</v>
      </c>
      <c r="P97" s="123" t="s">
        <v>1373</v>
      </c>
      <c r="Q97" s="41" t="s">
        <v>86</v>
      </c>
      <c r="R97" s="112"/>
      <c r="S97" s="118" t="s">
        <v>1357</v>
      </c>
      <c r="T97" s="113"/>
    </row>
    <row r="98" spans="1:20" s="78" customFormat="1">
      <c r="A98" s="52">
        <v>94</v>
      </c>
      <c r="B98" s="53" t="s">
        <v>63</v>
      </c>
      <c r="C98" s="126" t="s">
        <v>361</v>
      </c>
      <c r="D98" s="43" t="s">
        <v>26</v>
      </c>
      <c r="E98" s="117" t="s">
        <v>212</v>
      </c>
      <c r="F98" s="53" t="s">
        <v>91</v>
      </c>
      <c r="G98" s="41">
        <v>103</v>
      </c>
      <c r="H98" s="41">
        <v>119</v>
      </c>
      <c r="I98" s="41">
        <f t="shared" si="25"/>
        <v>222</v>
      </c>
      <c r="J98" s="41" t="s">
        <v>413</v>
      </c>
      <c r="K98" s="27" t="s">
        <v>110</v>
      </c>
      <c r="L98" s="79" t="s">
        <v>119</v>
      </c>
      <c r="M98" s="53">
        <v>9954398341</v>
      </c>
      <c r="N98" s="79" t="s">
        <v>108</v>
      </c>
      <c r="O98" s="53">
        <v>9508508057</v>
      </c>
      <c r="P98" s="123" t="s">
        <v>1374</v>
      </c>
      <c r="Q98" s="41" t="s">
        <v>93</v>
      </c>
      <c r="R98" s="112"/>
      <c r="S98" s="118" t="s">
        <v>1357</v>
      </c>
      <c r="T98" s="113"/>
    </row>
    <row r="99" spans="1:20" s="78" customFormat="1">
      <c r="A99" s="52">
        <v>95</v>
      </c>
      <c r="B99" s="53" t="s">
        <v>63</v>
      </c>
      <c r="C99" s="126" t="s">
        <v>362</v>
      </c>
      <c r="D99" s="43" t="s">
        <v>26</v>
      </c>
      <c r="E99" s="117" t="s">
        <v>213</v>
      </c>
      <c r="F99" s="53" t="s">
        <v>91</v>
      </c>
      <c r="G99" s="41">
        <v>11</v>
      </c>
      <c r="H99" s="41">
        <v>20</v>
      </c>
      <c r="I99" s="41">
        <f t="shared" si="25"/>
        <v>31</v>
      </c>
      <c r="J99" s="41" t="s">
        <v>414</v>
      </c>
      <c r="K99" s="27" t="s">
        <v>110</v>
      </c>
      <c r="L99" s="79" t="s">
        <v>119</v>
      </c>
      <c r="M99" s="53">
        <v>9954398341</v>
      </c>
      <c r="N99" s="79" t="s">
        <v>108</v>
      </c>
      <c r="O99" s="53">
        <v>9508508057</v>
      </c>
      <c r="P99" s="124" t="s">
        <v>1375</v>
      </c>
      <c r="Q99" s="41" t="s">
        <v>98</v>
      </c>
      <c r="R99" s="112"/>
      <c r="S99" s="118" t="s">
        <v>1357</v>
      </c>
      <c r="T99" s="113"/>
    </row>
    <row r="100" spans="1:20" s="78" customFormat="1">
      <c r="A100" s="52">
        <v>96</v>
      </c>
      <c r="B100" s="53" t="s">
        <v>63</v>
      </c>
      <c r="C100" s="126" t="s">
        <v>363</v>
      </c>
      <c r="D100" s="43" t="s">
        <v>26</v>
      </c>
      <c r="E100" s="117" t="s">
        <v>214</v>
      </c>
      <c r="F100" s="53" t="s">
        <v>91</v>
      </c>
      <c r="G100" s="41">
        <v>6</v>
      </c>
      <c r="H100" s="41">
        <v>9</v>
      </c>
      <c r="I100" s="41">
        <f t="shared" si="25"/>
        <v>15</v>
      </c>
      <c r="J100" s="41" t="s">
        <v>415</v>
      </c>
      <c r="K100" s="27" t="s">
        <v>110</v>
      </c>
      <c r="L100" s="79" t="s">
        <v>119</v>
      </c>
      <c r="M100" s="53">
        <v>9954398341</v>
      </c>
      <c r="N100" s="79" t="s">
        <v>108</v>
      </c>
      <c r="O100" s="53">
        <v>9508508057</v>
      </c>
      <c r="P100" s="124" t="s">
        <v>1375</v>
      </c>
      <c r="Q100" s="41" t="s">
        <v>98</v>
      </c>
      <c r="R100" s="112"/>
      <c r="S100" s="118" t="s">
        <v>1357</v>
      </c>
      <c r="T100" s="113"/>
    </row>
    <row r="101" spans="1:20" s="78" customFormat="1">
      <c r="A101" s="52">
        <v>97</v>
      </c>
      <c r="B101" s="53" t="s">
        <v>63</v>
      </c>
      <c r="C101" s="126" t="s">
        <v>364</v>
      </c>
      <c r="D101" s="43" t="s">
        <v>26</v>
      </c>
      <c r="E101" s="117" t="s">
        <v>215</v>
      </c>
      <c r="F101" s="53" t="s">
        <v>91</v>
      </c>
      <c r="G101" s="41">
        <v>16</v>
      </c>
      <c r="H101" s="41">
        <v>4</v>
      </c>
      <c r="I101" s="41">
        <f t="shared" si="25"/>
        <v>20</v>
      </c>
      <c r="J101" s="41">
        <v>9435178287</v>
      </c>
      <c r="K101" s="27" t="s">
        <v>110</v>
      </c>
      <c r="L101" s="79" t="s">
        <v>119</v>
      </c>
      <c r="M101" s="53">
        <v>9954398341</v>
      </c>
      <c r="N101" s="79" t="s">
        <v>108</v>
      </c>
      <c r="O101" s="53">
        <v>9508508057</v>
      </c>
      <c r="P101" s="124" t="s">
        <v>1375</v>
      </c>
      <c r="Q101" s="41" t="s">
        <v>98</v>
      </c>
      <c r="R101" s="112"/>
      <c r="S101" s="118" t="s">
        <v>1357</v>
      </c>
      <c r="T101" s="113"/>
    </row>
    <row r="102" spans="1:20" s="78" customFormat="1">
      <c r="A102" s="52">
        <v>98</v>
      </c>
      <c r="B102" s="53" t="s">
        <v>63</v>
      </c>
      <c r="C102" s="126" t="s">
        <v>365</v>
      </c>
      <c r="D102" s="43" t="s">
        <v>26</v>
      </c>
      <c r="E102" s="117" t="s">
        <v>216</v>
      </c>
      <c r="F102" s="53" t="s">
        <v>91</v>
      </c>
      <c r="G102" s="41">
        <v>11</v>
      </c>
      <c r="H102" s="41">
        <v>16</v>
      </c>
      <c r="I102" s="41">
        <f t="shared" si="25"/>
        <v>27</v>
      </c>
      <c r="J102" s="41">
        <v>7399980035</v>
      </c>
      <c r="K102" s="27" t="s">
        <v>110</v>
      </c>
      <c r="L102" s="79" t="s">
        <v>119</v>
      </c>
      <c r="M102" s="53">
        <v>9954398341</v>
      </c>
      <c r="N102" s="79" t="s">
        <v>108</v>
      </c>
      <c r="O102" s="53">
        <v>9508508057</v>
      </c>
      <c r="P102" s="121" t="s">
        <v>1376</v>
      </c>
      <c r="Q102" s="123" t="s">
        <v>101</v>
      </c>
      <c r="R102" s="112"/>
      <c r="S102" s="118" t="s">
        <v>1357</v>
      </c>
      <c r="T102" s="113"/>
    </row>
    <row r="103" spans="1:20" s="78" customFormat="1">
      <c r="A103" s="52">
        <v>99</v>
      </c>
      <c r="B103" s="53" t="s">
        <v>63</v>
      </c>
      <c r="C103" s="126" t="s">
        <v>366</v>
      </c>
      <c r="D103" s="43" t="s">
        <v>26</v>
      </c>
      <c r="E103" s="117" t="s">
        <v>217</v>
      </c>
      <c r="F103" s="53" t="s">
        <v>91</v>
      </c>
      <c r="G103" s="41">
        <v>98</v>
      </c>
      <c r="H103" s="41">
        <v>115</v>
      </c>
      <c r="I103" s="41">
        <f t="shared" si="25"/>
        <v>213</v>
      </c>
      <c r="J103" s="41" t="s">
        <v>416</v>
      </c>
      <c r="K103" s="27" t="s">
        <v>110</v>
      </c>
      <c r="L103" s="79" t="s">
        <v>119</v>
      </c>
      <c r="M103" s="53">
        <v>9954398341</v>
      </c>
      <c r="N103" s="79" t="s">
        <v>108</v>
      </c>
      <c r="O103" s="53">
        <v>9508508057</v>
      </c>
      <c r="P103" s="121" t="s">
        <v>1376</v>
      </c>
      <c r="Q103" s="123" t="s">
        <v>101</v>
      </c>
      <c r="R103" s="112"/>
      <c r="S103" s="118" t="s">
        <v>1357</v>
      </c>
      <c r="T103" s="113"/>
    </row>
    <row r="104" spans="1:20" s="78" customFormat="1">
      <c r="A104" s="52">
        <v>100</v>
      </c>
      <c r="B104" s="53" t="s">
        <v>63</v>
      </c>
      <c r="C104" s="126" t="s">
        <v>367</v>
      </c>
      <c r="D104" s="43" t="s">
        <v>26</v>
      </c>
      <c r="E104" s="117" t="s">
        <v>382</v>
      </c>
      <c r="F104" s="53" t="s">
        <v>91</v>
      </c>
      <c r="G104" s="41">
        <v>72</v>
      </c>
      <c r="H104" s="41">
        <v>56</v>
      </c>
      <c r="I104" s="41">
        <f t="shared" si="25"/>
        <v>128</v>
      </c>
      <c r="J104" s="41" t="s">
        <v>417</v>
      </c>
      <c r="K104" s="27" t="s">
        <v>110</v>
      </c>
      <c r="L104" s="79" t="s">
        <v>119</v>
      </c>
      <c r="M104" s="53">
        <v>9954398341</v>
      </c>
      <c r="N104" s="79" t="s">
        <v>108</v>
      </c>
      <c r="O104" s="53">
        <v>9508508057</v>
      </c>
      <c r="P104" s="123" t="s">
        <v>1377</v>
      </c>
      <c r="Q104" s="123" t="s">
        <v>82</v>
      </c>
      <c r="R104" s="112"/>
      <c r="S104" s="118" t="s">
        <v>1357</v>
      </c>
      <c r="T104" s="113"/>
    </row>
    <row r="105" spans="1:20" s="78" customFormat="1">
      <c r="A105" s="52">
        <v>101</v>
      </c>
      <c r="B105" s="53" t="s">
        <v>63</v>
      </c>
      <c r="C105" s="120" t="s">
        <v>427</v>
      </c>
      <c r="D105" s="117" t="s">
        <v>26</v>
      </c>
      <c r="E105" s="41">
        <v>18230113905</v>
      </c>
      <c r="F105" s="118" t="s">
        <v>109</v>
      </c>
      <c r="G105" s="120">
        <v>0</v>
      </c>
      <c r="H105" s="120">
        <v>200</v>
      </c>
      <c r="I105" s="41">
        <f>SUM(G105:H105)</f>
        <v>200</v>
      </c>
      <c r="J105" s="117" t="s">
        <v>453</v>
      </c>
      <c r="K105" s="27" t="s">
        <v>110</v>
      </c>
      <c r="L105" s="79" t="s">
        <v>119</v>
      </c>
      <c r="M105" s="53">
        <v>9954398341</v>
      </c>
      <c r="N105" s="79" t="s">
        <v>108</v>
      </c>
      <c r="O105" s="53">
        <v>9508508057</v>
      </c>
      <c r="P105" s="123" t="s">
        <v>1378</v>
      </c>
      <c r="Q105" s="118" t="s">
        <v>83</v>
      </c>
      <c r="R105" s="112"/>
      <c r="S105" s="113"/>
      <c r="T105" s="113"/>
    </row>
    <row r="106" spans="1:20" s="78" customFormat="1">
      <c r="A106" s="52">
        <v>102</v>
      </c>
      <c r="B106" s="53" t="s">
        <v>63</v>
      </c>
      <c r="C106" s="120" t="s">
        <v>141</v>
      </c>
      <c r="D106" s="117" t="s">
        <v>26</v>
      </c>
      <c r="E106" s="41">
        <v>18230124104</v>
      </c>
      <c r="F106" s="118" t="s">
        <v>78</v>
      </c>
      <c r="G106" s="120">
        <v>693</v>
      </c>
      <c r="H106" s="120">
        <v>349</v>
      </c>
      <c r="I106" s="41">
        <f>SUM(G106:H106)</f>
        <v>1042</v>
      </c>
      <c r="J106" s="117" t="s">
        <v>454</v>
      </c>
      <c r="K106" s="27" t="s">
        <v>110</v>
      </c>
      <c r="L106" s="79" t="s">
        <v>119</v>
      </c>
      <c r="M106" s="53">
        <v>9954398341</v>
      </c>
      <c r="N106" s="79" t="s">
        <v>108</v>
      </c>
      <c r="O106" s="53">
        <v>9508508057</v>
      </c>
      <c r="P106" s="121" t="s">
        <v>1384</v>
      </c>
      <c r="Q106" s="127" t="s">
        <v>1386</v>
      </c>
      <c r="R106" s="112"/>
      <c r="S106" s="113"/>
      <c r="T106" s="113"/>
    </row>
    <row r="107" spans="1:20" s="78" customFormat="1">
      <c r="A107" s="52">
        <v>103</v>
      </c>
      <c r="B107" s="53" t="s">
        <v>63</v>
      </c>
      <c r="C107" s="120" t="s">
        <v>143</v>
      </c>
      <c r="D107" s="117" t="s">
        <v>26</v>
      </c>
      <c r="E107" s="41">
        <v>18230124206</v>
      </c>
      <c r="F107" s="118" t="s">
        <v>78</v>
      </c>
      <c r="G107" s="120">
        <v>384</v>
      </c>
      <c r="H107" s="120">
        <v>0</v>
      </c>
      <c r="I107" s="41">
        <f>SUM(G107:H107)</f>
        <v>384</v>
      </c>
      <c r="J107" s="117" t="s">
        <v>455</v>
      </c>
      <c r="K107" s="27" t="s">
        <v>110</v>
      </c>
      <c r="L107" s="79" t="s">
        <v>119</v>
      </c>
      <c r="M107" s="53">
        <v>9954398341</v>
      </c>
      <c r="N107" s="79" t="s">
        <v>108</v>
      </c>
      <c r="O107" s="53">
        <v>9508508057</v>
      </c>
      <c r="P107" s="123" t="s">
        <v>1385</v>
      </c>
      <c r="Q107" s="118" t="s">
        <v>1224</v>
      </c>
      <c r="R107" s="112"/>
      <c r="S107" s="113"/>
      <c r="T107" s="113"/>
    </row>
    <row r="108" spans="1:20">
      <c r="A108" s="66" t="s">
        <v>11</v>
      </c>
      <c r="B108" s="66"/>
      <c r="C108" s="66">
        <f>COUNTIFS(C5:C107,"*")</f>
        <v>103</v>
      </c>
      <c r="D108" s="66"/>
      <c r="E108" s="93"/>
      <c r="F108" s="66"/>
      <c r="G108" s="93">
        <f>SUM(G5:G107)</f>
        <v>3890</v>
      </c>
      <c r="H108" s="93">
        <f>SUM(H5:H107)</f>
        <v>4045</v>
      </c>
      <c r="I108" s="93">
        <f>SUM(I5:I107)</f>
        <v>7935</v>
      </c>
      <c r="J108" s="66"/>
      <c r="K108" s="92"/>
      <c r="L108" s="92"/>
      <c r="M108" s="66"/>
      <c r="N108" s="92"/>
      <c r="O108" s="66"/>
      <c r="P108" s="128"/>
      <c r="Q108" s="66"/>
      <c r="R108" s="66"/>
      <c r="S108" s="66"/>
      <c r="T108" s="128"/>
    </row>
    <row r="109" spans="1:20">
      <c r="A109" s="98" t="s">
        <v>62</v>
      </c>
      <c r="B109" s="99">
        <f>COUNTIF(B$5:B$107,"Team 1")</f>
        <v>73</v>
      </c>
      <c r="C109" s="98" t="s">
        <v>28</v>
      </c>
      <c r="D109" s="99">
        <f>COUNTIF(D5:D107,"Anganwadi")</f>
        <v>32</v>
      </c>
    </row>
    <row r="110" spans="1:20">
      <c r="A110" s="98" t="s">
        <v>63</v>
      </c>
      <c r="B110" s="99">
        <f>COUNTIF(B$6:B$107,"Team 2")</f>
        <v>30</v>
      </c>
      <c r="C110" s="98" t="s">
        <v>26</v>
      </c>
      <c r="D110" s="99">
        <f>COUNTIF(D5:D107,"School")</f>
        <v>71</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conditionalFormatting sqref="E67">
    <cfRule type="duplicateValues" dxfId="114" priority="8" stopIfTrue="1"/>
  </conditionalFormatting>
  <conditionalFormatting sqref="E80">
    <cfRule type="duplicateValues" dxfId="113" priority="7" stopIfTrue="1"/>
  </conditionalFormatting>
  <conditionalFormatting sqref="E81">
    <cfRule type="duplicateValues" dxfId="112" priority="6" stopIfTrue="1"/>
  </conditionalFormatting>
  <conditionalFormatting sqref="E82">
    <cfRule type="duplicateValues" dxfId="111" priority="5" stopIfTrue="1"/>
  </conditionalFormatting>
  <conditionalFormatting sqref="E83">
    <cfRule type="duplicateValues" dxfId="110" priority="4" stopIfTrue="1"/>
  </conditionalFormatting>
  <conditionalFormatting sqref="E84">
    <cfRule type="duplicateValues" dxfId="109" priority="3" stopIfTrue="1"/>
  </conditionalFormatting>
  <conditionalFormatting sqref="E85">
    <cfRule type="duplicateValues" dxfId="108" priority="2" stopIfTrue="1"/>
  </conditionalFormatting>
  <dataValidations count="3">
    <dataValidation type="list" allowBlank="1" showInputMessage="1" showErrorMessage="1" sqref="D108">
      <formula1>"School,Anganwadi Centre"</formula1>
    </dataValidation>
    <dataValidation type="list" allowBlank="1" showInputMessage="1" showErrorMessage="1" error="Please select type of institution from drop down list." sqref="G100 D105:D107 D76 D5:D6 D11 D17:D20 D22:E22 D13:E13 D24:D26 D28:E28 D35:E35 D51 D30:D31 D55 D53:E53 D57:E57 D39:D40 D37 D42 D44:E44 D59 E17 E19 E25:E26 E30 E5 E48:E49 D61:D62 D64:D65 D70:D74 D47:D49 D67:D68 E62 E65 E74 E67 E70 E72 E39 D8 D78:E78 D79:D86 E84:E85 E82 E79 E87:E88 E92:E99 E101:E105 E90 G89">
      <formula1>"Anganwadi,School"</formula1>
    </dataValidation>
    <dataValidation type="list" allowBlank="1" showInputMessage="1" showErrorMessage="1" sqref="B5:B107">
      <formula1>"Team 1, Team 2"</formula1>
    </dataValidation>
  </dataValidation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sheetPr>
    <tabColor rgb="FFC00000"/>
  </sheetPr>
  <dimension ref="A1:T90"/>
  <sheetViews>
    <sheetView workbookViewId="0">
      <pane xSplit="3" ySplit="4" topLeftCell="D82" activePane="bottomRight" state="frozen"/>
      <selection pane="topRight" activeCell="D1" sqref="D1"/>
      <selection pane="bottomLeft" activeCell="A5" sqref="A5"/>
      <selection pane="bottomRight" activeCell="A5" sqref="A5:A87"/>
    </sheetView>
  </sheetViews>
  <sheetFormatPr defaultRowHeight="15"/>
  <cols>
    <col min="1" max="1" width="9" style="49" customWidth="1"/>
    <col min="2" max="2" width="7.85546875" style="62" customWidth="1"/>
    <col min="3" max="3" width="27.7109375" style="49" customWidth="1"/>
    <col min="4" max="4" width="14.85546875" style="49" customWidth="1"/>
    <col min="5" max="5" width="19.140625" style="61" customWidth="1"/>
    <col min="6" max="6" width="13.7109375" style="49" customWidth="1"/>
    <col min="7" max="7" width="6.140625" style="61" customWidth="1"/>
    <col min="8" max="8" width="6.28515625" style="61" bestFit="1" customWidth="1"/>
    <col min="9" max="9" width="6" style="49" bestFit="1" customWidth="1"/>
    <col min="10" max="10" width="12.28515625" style="49" customWidth="1"/>
    <col min="11" max="17" width="11.140625" style="49" customWidth="1"/>
    <col min="18" max="18" width="17.5703125" style="49" customWidth="1"/>
    <col min="19" max="19" width="19.5703125" style="49" customWidth="1"/>
    <col min="20" max="16384" width="9.140625" style="49"/>
  </cols>
  <sheetData>
    <row r="1" spans="1:20" ht="51" customHeight="1">
      <c r="A1" s="192" t="s">
        <v>1365</v>
      </c>
      <c r="B1" s="192"/>
      <c r="C1" s="192"/>
      <c r="D1" s="193"/>
      <c r="E1" s="193"/>
      <c r="F1" s="193"/>
      <c r="G1" s="193"/>
      <c r="H1" s="193"/>
      <c r="I1" s="193"/>
      <c r="J1" s="193"/>
      <c r="K1" s="193"/>
      <c r="L1" s="193"/>
      <c r="M1" s="193"/>
      <c r="N1" s="193"/>
      <c r="O1" s="193"/>
      <c r="P1" s="193"/>
      <c r="Q1" s="193"/>
      <c r="R1" s="193"/>
      <c r="S1" s="193"/>
    </row>
    <row r="2" spans="1:20">
      <c r="A2" s="194" t="s">
        <v>60</v>
      </c>
      <c r="B2" s="195"/>
      <c r="C2" s="195"/>
      <c r="D2" s="50" t="s">
        <v>420</v>
      </c>
      <c r="E2" s="63"/>
      <c r="F2" s="63"/>
      <c r="G2" s="63"/>
      <c r="H2" s="63"/>
      <c r="I2" s="63"/>
      <c r="J2" s="63"/>
      <c r="K2" s="63"/>
      <c r="L2" s="63"/>
      <c r="M2" s="63"/>
      <c r="N2" s="63"/>
      <c r="O2" s="63"/>
      <c r="P2" s="63"/>
      <c r="Q2" s="63"/>
      <c r="R2" s="63"/>
      <c r="S2" s="63"/>
    </row>
    <row r="3" spans="1:20" ht="31.5" customHeight="1">
      <c r="A3" s="196" t="s">
        <v>14</v>
      </c>
      <c r="B3" s="190" t="s">
        <v>1358</v>
      </c>
      <c r="C3" s="187" t="s">
        <v>7</v>
      </c>
      <c r="D3" s="187" t="s">
        <v>56</v>
      </c>
      <c r="E3" s="187" t="s">
        <v>16</v>
      </c>
      <c r="F3" s="187" t="s">
        <v>383</v>
      </c>
      <c r="G3" s="187" t="s">
        <v>8</v>
      </c>
      <c r="H3" s="187"/>
      <c r="I3" s="187"/>
      <c r="J3" s="187" t="s">
        <v>34</v>
      </c>
      <c r="K3" s="190" t="s">
        <v>36</v>
      </c>
      <c r="L3" s="190" t="s">
        <v>53</v>
      </c>
      <c r="M3" s="190" t="s">
        <v>54</v>
      </c>
      <c r="N3" s="190" t="s">
        <v>37</v>
      </c>
      <c r="O3" s="190" t="s">
        <v>38</v>
      </c>
      <c r="P3" s="196" t="s">
        <v>55</v>
      </c>
      <c r="Q3" s="187" t="s">
        <v>1359</v>
      </c>
      <c r="R3" s="187" t="s">
        <v>35</v>
      </c>
      <c r="S3" s="187" t="s">
        <v>1360</v>
      </c>
      <c r="T3" s="187" t="s">
        <v>13</v>
      </c>
    </row>
    <row r="4" spans="1:20" ht="25.5" customHeight="1">
      <c r="A4" s="196"/>
      <c r="B4" s="197"/>
      <c r="C4" s="187"/>
      <c r="D4" s="187"/>
      <c r="E4" s="187"/>
      <c r="F4" s="187"/>
      <c r="G4" s="64" t="s">
        <v>9</v>
      </c>
      <c r="H4" s="64" t="s">
        <v>10</v>
      </c>
      <c r="I4" s="64" t="s">
        <v>11</v>
      </c>
      <c r="J4" s="187"/>
      <c r="K4" s="191"/>
      <c r="L4" s="191"/>
      <c r="M4" s="191"/>
      <c r="N4" s="191"/>
      <c r="O4" s="191"/>
      <c r="P4" s="196"/>
      <c r="Q4" s="196"/>
      <c r="R4" s="187"/>
      <c r="S4" s="187"/>
      <c r="T4" s="187"/>
    </row>
    <row r="5" spans="1:20" ht="45">
      <c r="A5" s="52">
        <v>1</v>
      </c>
      <c r="B5" s="53" t="s">
        <v>62</v>
      </c>
      <c r="C5" s="44" t="s">
        <v>428</v>
      </c>
      <c r="D5" s="36" t="s">
        <v>26</v>
      </c>
      <c r="E5" s="37">
        <v>18230124706</v>
      </c>
      <c r="F5" s="69" t="s">
        <v>109</v>
      </c>
      <c r="G5" s="44">
        <v>358</v>
      </c>
      <c r="H5" s="44">
        <v>0</v>
      </c>
      <c r="I5" s="37">
        <f t="shared" ref="I5:I22" si="0">SUM(G5:H5)</f>
        <v>358</v>
      </c>
      <c r="J5" s="36" t="s">
        <v>456</v>
      </c>
      <c r="K5" s="68" t="s">
        <v>110</v>
      </c>
      <c r="L5" s="79" t="s">
        <v>119</v>
      </c>
      <c r="M5" s="53">
        <v>9954398341</v>
      </c>
      <c r="N5" s="54" t="s">
        <v>108</v>
      </c>
      <c r="O5" s="28">
        <v>9508508057</v>
      </c>
      <c r="P5" s="38" t="s">
        <v>1404</v>
      </c>
      <c r="Q5" s="37" t="s">
        <v>1474</v>
      </c>
      <c r="R5" s="130"/>
      <c r="S5" s="69" t="s">
        <v>1357</v>
      </c>
      <c r="T5" s="55"/>
    </row>
    <row r="6" spans="1:20" ht="30">
      <c r="A6" s="52">
        <v>2</v>
      </c>
      <c r="B6" s="53" t="s">
        <v>62</v>
      </c>
      <c r="C6" s="44" t="s">
        <v>224</v>
      </c>
      <c r="D6" s="36" t="s">
        <v>26</v>
      </c>
      <c r="E6" s="37">
        <v>18230124709</v>
      </c>
      <c r="F6" s="69" t="s">
        <v>109</v>
      </c>
      <c r="G6" s="44">
        <v>0</v>
      </c>
      <c r="H6" s="44">
        <v>109</v>
      </c>
      <c r="I6" s="37">
        <f t="shared" si="0"/>
        <v>109</v>
      </c>
      <c r="J6" s="36" t="s">
        <v>457</v>
      </c>
      <c r="K6" s="68" t="s">
        <v>110</v>
      </c>
      <c r="L6" s="79" t="s">
        <v>119</v>
      </c>
      <c r="M6" s="53">
        <v>9954398341</v>
      </c>
      <c r="N6" s="54" t="s">
        <v>108</v>
      </c>
      <c r="O6" s="28">
        <v>9508508057</v>
      </c>
      <c r="P6" s="130">
        <v>43231</v>
      </c>
      <c r="Q6" s="37" t="s">
        <v>83</v>
      </c>
      <c r="R6" s="130"/>
      <c r="S6" s="69" t="s">
        <v>1357</v>
      </c>
      <c r="T6" s="55"/>
    </row>
    <row r="7" spans="1:20" ht="45">
      <c r="A7" s="52">
        <v>3</v>
      </c>
      <c r="B7" s="53" t="s">
        <v>62</v>
      </c>
      <c r="C7" s="44" t="s">
        <v>158</v>
      </c>
      <c r="D7" s="36" t="s">
        <v>26</v>
      </c>
      <c r="E7" s="37">
        <v>18230124103</v>
      </c>
      <c r="F7" s="69" t="s">
        <v>78</v>
      </c>
      <c r="G7" s="44">
        <v>0</v>
      </c>
      <c r="H7" s="44">
        <v>724</v>
      </c>
      <c r="I7" s="37">
        <f t="shared" si="0"/>
        <v>724</v>
      </c>
      <c r="J7" s="41">
        <v>9435379398</v>
      </c>
      <c r="K7" s="68" t="s">
        <v>110</v>
      </c>
      <c r="L7" s="79" t="s">
        <v>119</v>
      </c>
      <c r="M7" s="53">
        <v>9954398341</v>
      </c>
      <c r="N7" s="54" t="s">
        <v>108</v>
      </c>
      <c r="O7" s="28">
        <v>9508508057</v>
      </c>
      <c r="P7" s="129" t="s">
        <v>1405</v>
      </c>
      <c r="Q7" s="37" t="s">
        <v>1475</v>
      </c>
      <c r="R7" s="130"/>
      <c r="S7" s="69" t="s">
        <v>1357</v>
      </c>
      <c r="T7" s="55"/>
    </row>
    <row r="8" spans="1:20" ht="30">
      <c r="A8" s="52">
        <v>4</v>
      </c>
      <c r="B8" s="53" t="s">
        <v>62</v>
      </c>
      <c r="C8" s="44" t="s">
        <v>236</v>
      </c>
      <c r="D8" s="36" t="s">
        <v>26</v>
      </c>
      <c r="E8" s="37">
        <v>18230124404</v>
      </c>
      <c r="F8" s="69" t="s">
        <v>109</v>
      </c>
      <c r="G8" s="44">
        <v>109</v>
      </c>
      <c r="H8" s="44">
        <v>114</v>
      </c>
      <c r="I8" s="37">
        <f t="shared" si="0"/>
        <v>223</v>
      </c>
      <c r="J8" s="36" t="s">
        <v>458</v>
      </c>
      <c r="K8" s="68" t="s">
        <v>110</v>
      </c>
      <c r="L8" s="79" t="s">
        <v>119</v>
      </c>
      <c r="M8" s="53">
        <v>9954398341</v>
      </c>
      <c r="N8" s="54" t="s">
        <v>108</v>
      </c>
      <c r="O8" s="28">
        <v>9508508057</v>
      </c>
      <c r="P8" s="130">
        <v>43445</v>
      </c>
      <c r="Q8" s="37" t="s">
        <v>83</v>
      </c>
      <c r="R8" s="130"/>
      <c r="S8" s="69" t="s">
        <v>1357</v>
      </c>
      <c r="T8" s="55"/>
    </row>
    <row r="9" spans="1:20" ht="30">
      <c r="A9" s="52">
        <v>5</v>
      </c>
      <c r="B9" s="53" t="s">
        <v>62</v>
      </c>
      <c r="C9" s="44" t="s">
        <v>232</v>
      </c>
      <c r="D9" s="36" t="s">
        <v>26</v>
      </c>
      <c r="E9" s="37">
        <v>18230124005</v>
      </c>
      <c r="F9" s="69" t="s">
        <v>109</v>
      </c>
      <c r="G9" s="44">
        <v>181</v>
      </c>
      <c r="H9" s="44">
        <v>0</v>
      </c>
      <c r="I9" s="37">
        <f t="shared" si="0"/>
        <v>181</v>
      </c>
      <c r="J9" s="36" t="s">
        <v>459</v>
      </c>
      <c r="K9" s="68" t="s">
        <v>110</v>
      </c>
      <c r="L9" s="79" t="s">
        <v>119</v>
      </c>
      <c r="M9" s="53">
        <v>9954398341</v>
      </c>
      <c r="N9" s="54" t="s">
        <v>108</v>
      </c>
      <c r="O9" s="28">
        <v>9508508057</v>
      </c>
      <c r="P9" s="131" t="s">
        <v>1390</v>
      </c>
      <c r="Q9" s="37" t="s">
        <v>86</v>
      </c>
      <c r="R9" s="130"/>
      <c r="S9" s="69" t="s">
        <v>1357</v>
      </c>
      <c r="T9" s="55"/>
    </row>
    <row r="10" spans="1:20" ht="30">
      <c r="A10" s="52">
        <v>6</v>
      </c>
      <c r="B10" s="53" t="s">
        <v>62</v>
      </c>
      <c r="C10" s="44" t="s">
        <v>242</v>
      </c>
      <c r="D10" s="36" t="s">
        <v>26</v>
      </c>
      <c r="E10" s="37">
        <v>18230124504</v>
      </c>
      <c r="F10" s="69" t="s">
        <v>109</v>
      </c>
      <c r="G10" s="44">
        <v>11</v>
      </c>
      <c r="H10" s="44">
        <v>32</v>
      </c>
      <c r="I10" s="37">
        <f t="shared" si="0"/>
        <v>43</v>
      </c>
      <c r="J10" s="36" t="s">
        <v>460</v>
      </c>
      <c r="K10" s="68" t="s">
        <v>110</v>
      </c>
      <c r="L10" s="79" t="s">
        <v>119</v>
      </c>
      <c r="M10" s="53">
        <v>9954398341</v>
      </c>
      <c r="N10" s="54" t="s">
        <v>108</v>
      </c>
      <c r="O10" s="28">
        <v>9508508057</v>
      </c>
      <c r="P10" s="131" t="s">
        <v>1391</v>
      </c>
      <c r="Q10" s="37" t="s">
        <v>93</v>
      </c>
      <c r="R10" s="130"/>
      <c r="S10" s="69" t="s">
        <v>1357</v>
      </c>
      <c r="T10" s="55"/>
    </row>
    <row r="11" spans="1:20" ht="30">
      <c r="A11" s="52">
        <v>7</v>
      </c>
      <c r="B11" s="53" t="s">
        <v>62</v>
      </c>
      <c r="C11" s="44" t="s">
        <v>429</v>
      </c>
      <c r="D11" s="36" t="s">
        <v>26</v>
      </c>
      <c r="E11" s="46">
        <v>18230124210</v>
      </c>
      <c r="F11" s="69" t="s">
        <v>91</v>
      </c>
      <c r="G11" s="44">
        <v>11</v>
      </c>
      <c r="H11" s="44">
        <v>16</v>
      </c>
      <c r="I11" s="37">
        <f t="shared" si="0"/>
        <v>27</v>
      </c>
      <c r="J11" s="37" t="s">
        <v>461</v>
      </c>
      <c r="K11" s="68" t="s">
        <v>110</v>
      </c>
      <c r="L11" s="79" t="s">
        <v>119</v>
      </c>
      <c r="M11" s="53">
        <v>9954398341</v>
      </c>
      <c r="N11" s="54" t="s">
        <v>108</v>
      </c>
      <c r="O11" s="28">
        <v>9508508057</v>
      </c>
      <c r="P11" s="131" t="s">
        <v>1391</v>
      </c>
      <c r="Q11" s="37" t="s">
        <v>93</v>
      </c>
      <c r="R11" s="130"/>
      <c r="S11" s="69" t="s">
        <v>1357</v>
      </c>
      <c r="T11" s="55"/>
    </row>
    <row r="12" spans="1:20" ht="30">
      <c r="A12" s="52">
        <v>8</v>
      </c>
      <c r="B12" s="53" t="s">
        <v>62</v>
      </c>
      <c r="C12" s="47" t="s">
        <v>430</v>
      </c>
      <c r="D12" s="36" t="s">
        <v>26</v>
      </c>
      <c r="E12" s="36" t="s">
        <v>218</v>
      </c>
      <c r="F12" s="69" t="s">
        <v>91</v>
      </c>
      <c r="G12" s="44">
        <v>45</v>
      </c>
      <c r="H12" s="44">
        <v>21</v>
      </c>
      <c r="I12" s="37">
        <f t="shared" si="0"/>
        <v>66</v>
      </c>
      <c r="J12" s="37" t="s">
        <v>462</v>
      </c>
      <c r="K12" s="68" t="s">
        <v>110</v>
      </c>
      <c r="L12" s="79" t="s">
        <v>119</v>
      </c>
      <c r="M12" s="53">
        <v>9954398341</v>
      </c>
      <c r="N12" s="54" t="s">
        <v>108</v>
      </c>
      <c r="O12" s="28">
        <v>9508508057</v>
      </c>
      <c r="P12" s="131" t="s">
        <v>1391</v>
      </c>
      <c r="Q12" s="37" t="s">
        <v>93</v>
      </c>
      <c r="R12" s="130"/>
      <c r="S12" s="69" t="s">
        <v>1357</v>
      </c>
      <c r="T12" s="55"/>
    </row>
    <row r="13" spans="1:20" ht="30">
      <c r="A13" s="52">
        <v>9</v>
      </c>
      <c r="B13" s="53" t="s">
        <v>62</v>
      </c>
      <c r="C13" s="47" t="s">
        <v>431</v>
      </c>
      <c r="D13" s="36" t="s">
        <v>26</v>
      </c>
      <c r="E13" s="36" t="s">
        <v>219</v>
      </c>
      <c r="F13" s="69" t="s">
        <v>87</v>
      </c>
      <c r="G13" s="44">
        <v>22</v>
      </c>
      <c r="H13" s="44">
        <v>38</v>
      </c>
      <c r="I13" s="37">
        <f t="shared" si="0"/>
        <v>60</v>
      </c>
      <c r="J13" s="37">
        <v>9859034019</v>
      </c>
      <c r="K13" s="68" t="s">
        <v>110</v>
      </c>
      <c r="L13" s="79" t="s">
        <v>119</v>
      </c>
      <c r="M13" s="53">
        <v>9954398341</v>
      </c>
      <c r="N13" s="54" t="s">
        <v>108</v>
      </c>
      <c r="O13" s="28">
        <v>9508508057</v>
      </c>
      <c r="P13" s="131" t="s">
        <v>1392</v>
      </c>
      <c r="Q13" s="37" t="s">
        <v>98</v>
      </c>
      <c r="R13" s="130"/>
      <c r="S13" s="69" t="s">
        <v>1357</v>
      </c>
      <c r="T13" s="55"/>
    </row>
    <row r="14" spans="1:20" ht="30">
      <c r="A14" s="52">
        <v>10</v>
      </c>
      <c r="B14" s="53" t="s">
        <v>62</v>
      </c>
      <c r="C14" s="44" t="s">
        <v>432</v>
      </c>
      <c r="D14" s="36" t="s">
        <v>26</v>
      </c>
      <c r="E14" s="37">
        <v>18230124006</v>
      </c>
      <c r="F14" s="69" t="s">
        <v>109</v>
      </c>
      <c r="G14" s="44">
        <v>73</v>
      </c>
      <c r="H14" s="44">
        <v>11</v>
      </c>
      <c r="I14" s="37">
        <f t="shared" si="0"/>
        <v>84</v>
      </c>
      <c r="J14" s="36" t="s">
        <v>463</v>
      </c>
      <c r="K14" s="68" t="s">
        <v>110</v>
      </c>
      <c r="L14" s="79" t="s">
        <v>119</v>
      </c>
      <c r="M14" s="53">
        <v>9954398341</v>
      </c>
      <c r="N14" s="54" t="s">
        <v>108</v>
      </c>
      <c r="O14" s="28">
        <v>9508508057</v>
      </c>
      <c r="P14" s="131" t="s">
        <v>1392</v>
      </c>
      <c r="Q14" s="37" t="s">
        <v>98</v>
      </c>
      <c r="R14" s="130"/>
      <c r="S14" s="69" t="s">
        <v>1357</v>
      </c>
      <c r="T14" s="55"/>
    </row>
    <row r="15" spans="1:20" ht="30">
      <c r="A15" s="52">
        <v>11</v>
      </c>
      <c r="B15" s="53" t="s">
        <v>62</v>
      </c>
      <c r="C15" s="47" t="s">
        <v>433</v>
      </c>
      <c r="D15" s="36" t="s">
        <v>26</v>
      </c>
      <c r="E15" s="36" t="s">
        <v>447</v>
      </c>
      <c r="F15" s="69" t="s">
        <v>87</v>
      </c>
      <c r="G15" s="44">
        <v>41</v>
      </c>
      <c r="H15" s="44">
        <v>40</v>
      </c>
      <c r="I15" s="37">
        <f t="shared" si="0"/>
        <v>81</v>
      </c>
      <c r="J15" s="37" t="s">
        <v>464</v>
      </c>
      <c r="K15" s="68" t="s">
        <v>110</v>
      </c>
      <c r="L15" s="79" t="s">
        <v>119</v>
      </c>
      <c r="M15" s="53">
        <v>9954398341</v>
      </c>
      <c r="N15" s="54" t="s">
        <v>108</v>
      </c>
      <c r="O15" s="28">
        <v>9508508057</v>
      </c>
      <c r="P15" s="131" t="s">
        <v>1392</v>
      </c>
      <c r="Q15" s="37" t="s">
        <v>98</v>
      </c>
      <c r="R15" s="130"/>
      <c r="S15" s="69" t="s">
        <v>1357</v>
      </c>
      <c r="T15" s="55"/>
    </row>
    <row r="16" spans="1:20" ht="30">
      <c r="A16" s="52">
        <v>12</v>
      </c>
      <c r="B16" s="53" t="s">
        <v>62</v>
      </c>
      <c r="C16" s="47" t="s">
        <v>434</v>
      </c>
      <c r="D16" s="36" t="s">
        <v>26</v>
      </c>
      <c r="E16" s="36" t="s">
        <v>221</v>
      </c>
      <c r="F16" s="69" t="s">
        <v>87</v>
      </c>
      <c r="G16" s="44">
        <v>41</v>
      </c>
      <c r="H16" s="44">
        <v>59</v>
      </c>
      <c r="I16" s="37">
        <f t="shared" si="0"/>
        <v>100</v>
      </c>
      <c r="J16" s="37" t="s">
        <v>465</v>
      </c>
      <c r="K16" s="68" t="s">
        <v>110</v>
      </c>
      <c r="L16" s="79" t="s">
        <v>119</v>
      </c>
      <c r="M16" s="53">
        <v>9954398341</v>
      </c>
      <c r="N16" s="54" t="s">
        <v>108</v>
      </c>
      <c r="O16" s="28">
        <v>9508508057</v>
      </c>
      <c r="P16" s="131" t="s">
        <v>1393</v>
      </c>
      <c r="Q16" s="37" t="s">
        <v>101</v>
      </c>
      <c r="R16" s="130"/>
      <c r="S16" s="69" t="s">
        <v>1357</v>
      </c>
      <c r="T16" s="55"/>
    </row>
    <row r="17" spans="1:20" ht="30">
      <c r="A17" s="52">
        <v>13</v>
      </c>
      <c r="B17" s="53" t="s">
        <v>62</v>
      </c>
      <c r="C17" s="47" t="s">
        <v>435</v>
      </c>
      <c r="D17" s="36" t="s">
        <v>26</v>
      </c>
      <c r="E17" s="36" t="s">
        <v>448</v>
      </c>
      <c r="F17" s="69" t="s">
        <v>87</v>
      </c>
      <c r="G17" s="44">
        <v>142</v>
      </c>
      <c r="H17" s="44">
        <v>125</v>
      </c>
      <c r="I17" s="37">
        <f t="shared" si="0"/>
        <v>267</v>
      </c>
      <c r="J17" s="37">
        <v>9435377395</v>
      </c>
      <c r="K17" s="68" t="s">
        <v>110</v>
      </c>
      <c r="L17" s="79" t="s">
        <v>119</v>
      </c>
      <c r="M17" s="53">
        <v>9954398341</v>
      </c>
      <c r="N17" s="54" t="s">
        <v>108</v>
      </c>
      <c r="O17" s="28">
        <v>9508508057</v>
      </c>
      <c r="P17" s="131" t="s">
        <v>1393</v>
      </c>
      <c r="Q17" s="37" t="s">
        <v>101</v>
      </c>
      <c r="R17" s="130"/>
      <c r="S17" s="69" t="s">
        <v>1357</v>
      </c>
      <c r="T17" s="55"/>
    </row>
    <row r="18" spans="1:20" ht="30">
      <c r="A18" s="52">
        <v>14</v>
      </c>
      <c r="B18" s="53" t="s">
        <v>62</v>
      </c>
      <c r="C18" s="47" t="s">
        <v>436</v>
      </c>
      <c r="D18" s="36" t="s">
        <v>26</v>
      </c>
      <c r="E18" s="36" t="s">
        <v>222</v>
      </c>
      <c r="F18" s="69" t="s">
        <v>87</v>
      </c>
      <c r="G18" s="44">
        <v>8</v>
      </c>
      <c r="H18" s="44">
        <v>7</v>
      </c>
      <c r="I18" s="37">
        <f t="shared" si="0"/>
        <v>15</v>
      </c>
      <c r="J18" s="37" t="s">
        <v>466</v>
      </c>
      <c r="K18" s="68" t="s">
        <v>110</v>
      </c>
      <c r="L18" s="79" t="s">
        <v>119</v>
      </c>
      <c r="M18" s="53">
        <v>9954398341</v>
      </c>
      <c r="N18" s="54" t="s">
        <v>108</v>
      </c>
      <c r="O18" s="28">
        <v>9508508057</v>
      </c>
      <c r="P18" s="131" t="s">
        <v>1406</v>
      </c>
      <c r="Q18" s="37" t="s">
        <v>82</v>
      </c>
      <c r="R18" s="130"/>
      <c r="S18" s="69" t="s">
        <v>1357</v>
      </c>
      <c r="T18" s="55"/>
    </row>
    <row r="19" spans="1:20" ht="30">
      <c r="A19" s="52">
        <v>15</v>
      </c>
      <c r="B19" s="53" t="s">
        <v>62</v>
      </c>
      <c r="C19" s="47" t="s">
        <v>437</v>
      </c>
      <c r="D19" s="36" t="s">
        <v>26</v>
      </c>
      <c r="E19" s="36" t="s">
        <v>223</v>
      </c>
      <c r="F19" s="69" t="s">
        <v>87</v>
      </c>
      <c r="G19" s="44">
        <v>14</v>
      </c>
      <c r="H19" s="44">
        <v>20</v>
      </c>
      <c r="I19" s="37">
        <f t="shared" si="0"/>
        <v>34</v>
      </c>
      <c r="J19" s="37" t="s">
        <v>467</v>
      </c>
      <c r="K19" s="68" t="s">
        <v>110</v>
      </c>
      <c r="L19" s="79" t="s">
        <v>119</v>
      </c>
      <c r="M19" s="53">
        <v>9954398341</v>
      </c>
      <c r="N19" s="54" t="s">
        <v>108</v>
      </c>
      <c r="O19" s="28">
        <v>9508508057</v>
      </c>
      <c r="P19" s="131" t="s">
        <v>1406</v>
      </c>
      <c r="Q19" s="37" t="s">
        <v>82</v>
      </c>
      <c r="R19" s="130"/>
      <c r="S19" s="69" t="s">
        <v>1357</v>
      </c>
      <c r="T19" s="55"/>
    </row>
    <row r="20" spans="1:20" ht="30">
      <c r="A20" s="52">
        <v>16</v>
      </c>
      <c r="B20" s="53" t="s">
        <v>62</v>
      </c>
      <c r="C20" s="47" t="s">
        <v>438</v>
      </c>
      <c r="D20" s="36" t="s">
        <v>26</v>
      </c>
      <c r="E20" s="36" t="s">
        <v>227</v>
      </c>
      <c r="F20" s="69" t="s">
        <v>87</v>
      </c>
      <c r="G20" s="44">
        <v>47</v>
      </c>
      <c r="H20" s="44">
        <v>50</v>
      </c>
      <c r="I20" s="37">
        <f t="shared" si="0"/>
        <v>97</v>
      </c>
      <c r="J20" s="37" t="s">
        <v>468</v>
      </c>
      <c r="K20" s="68" t="s">
        <v>110</v>
      </c>
      <c r="L20" s="79" t="s">
        <v>119</v>
      </c>
      <c r="M20" s="53">
        <v>9954398341</v>
      </c>
      <c r="N20" s="54" t="s">
        <v>108</v>
      </c>
      <c r="O20" s="28">
        <v>9508508057</v>
      </c>
      <c r="P20" s="131" t="s">
        <v>1406</v>
      </c>
      <c r="Q20" s="37" t="s">
        <v>82</v>
      </c>
      <c r="R20" s="130"/>
      <c r="S20" s="69" t="s">
        <v>1357</v>
      </c>
      <c r="T20" s="55"/>
    </row>
    <row r="21" spans="1:20" ht="30">
      <c r="A21" s="52">
        <v>17</v>
      </c>
      <c r="B21" s="53" t="s">
        <v>62</v>
      </c>
      <c r="C21" s="47" t="s">
        <v>439</v>
      </c>
      <c r="D21" s="36" t="s">
        <v>26</v>
      </c>
      <c r="E21" s="36" t="s">
        <v>229</v>
      </c>
      <c r="F21" s="69" t="s">
        <v>87</v>
      </c>
      <c r="G21" s="44">
        <v>86</v>
      </c>
      <c r="H21" s="44">
        <v>107</v>
      </c>
      <c r="I21" s="37">
        <f t="shared" si="0"/>
        <v>193</v>
      </c>
      <c r="J21" s="37" t="s">
        <v>469</v>
      </c>
      <c r="K21" s="68" t="s">
        <v>110</v>
      </c>
      <c r="L21" s="79" t="s">
        <v>119</v>
      </c>
      <c r="M21" s="53">
        <v>9954398341</v>
      </c>
      <c r="N21" s="54" t="s">
        <v>108</v>
      </c>
      <c r="O21" s="28">
        <v>9508508057</v>
      </c>
      <c r="P21" s="131" t="s">
        <v>1394</v>
      </c>
      <c r="Q21" s="37" t="s">
        <v>83</v>
      </c>
      <c r="R21" s="130"/>
      <c r="S21" s="69" t="s">
        <v>1357</v>
      </c>
      <c r="T21" s="55"/>
    </row>
    <row r="22" spans="1:20" ht="30">
      <c r="A22" s="52">
        <v>18</v>
      </c>
      <c r="B22" s="53" t="s">
        <v>62</v>
      </c>
      <c r="C22" s="47" t="s">
        <v>440</v>
      </c>
      <c r="D22" s="36" t="s">
        <v>26</v>
      </c>
      <c r="E22" s="36" t="s">
        <v>231</v>
      </c>
      <c r="F22" s="69" t="s">
        <v>87</v>
      </c>
      <c r="G22" s="44">
        <v>37</v>
      </c>
      <c r="H22" s="44">
        <v>40</v>
      </c>
      <c r="I22" s="37">
        <f t="shared" si="0"/>
        <v>77</v>
      </c>
      <c r="J22" s="37">
        <v>9707774416</v>
      </c>
      <c r="K22" s="68" t="s">
        <v>110</v>
      </c>
      <c r="L22" s="79" t="s">
        <v>119</v>
      </c>
      <c r="M22" s="53">
        <v>9954398341</v>
      </c>
      <c r="N22" s="54" t="s">
        <v>108</v>
      </c>
      <c r="O22" s="28">
        <v>9508508057</v>
      </c>
      <c r="P22" s="131" t="s">
        <v>1395</v>
      </c>
      <c r="Q22" s="37" t="s">
        <v>86</v>
      </c>
      <c r="R22" s="130"/>
      <c r="S22" s="69" t="s">
        <v>1357</v>
      </c>
      <c r="T22" s="55"/>
    </row>
    <row r="23" spans="1:20" ht="30">
      <c r="A23" s="52">
        <v>19</v>
      </c>
      <c r="B23" s="53" t="s">
        <v>62</v>
      </c>
      <c r="C23" s="74" t="s">
        <v>230</v>
      </c>
      <c r="D23" s="39" t="s">
        <v>28</v>
      </c>
      <c r="E23" s="39">
        <v>69</v>
      </c>
      <c r="F23" s="55"/>
      <c r="G23" s="39">
        <v>22</v>
      </c>
      <c r="H23" s="39">
        <v>19</v>
      </c>
      <c r="I23" s="39">
        <v>41</v>
      </c>
      <c r="J23" s="39">
        <v>7399459211</v>
      </c>
      <c r="K23" s="69" t="s">
        <v>1361</v>
      </c>
      <c r="L23" s="55" t="s">
        <v>124</v>
      </c>
      <c r="M23" s="55">
        <v>9401725626</v>
      </c>
      <c r="N23" s="70" t="s">
        <v>123</v>
      </c>
      <c r="O23" s="70">
        <v>9401549026</v>
      </c>
      <c r="P23" s="131" t="s">
        <v>1395</v>
      </c>
      <c r="Q23" s="37" t="s">
        <v>86</v>
      </c>
      <c r="R23" s="130"/>
      <c r="S23" s="69" t="s">
        <v>1357</v>
      </c>
      <c r="T23" s="55"/>
    </row>
    <row r="24" spans="1:20" ht="30">
      <c r="A24" s="52">
        <v>20</v>
      </c>
      <c r="B24" s="53" t="s">
        <v>62</v>
      </c>
      <c r="C24" s="47" t="s">
        <v>441</v>
      </c>
      <c r="D24" s="36" t="s">
        <v>26</v>
      </c>
      <c r="E24" s="36" t="s">
        <v>449</v>
      </c>
      <c r="F24" s="69" t="s">
        <v>91</v>
      </c>
      <c r="G24" s="44">
        <v>107</v>
      </c>
      <c r="H24" s="44">
        <v>98</v>
      </c>
      <c r="I24" s="37">
        <f t="shared" ref="I24:I35" si="1">SUM(G24:H24)</f>
        <v>205</v>
      </c>
      <c r="J24" s="37" t="s">
        <v>470</v>
      </c>
      <c r="K24" s="69" t="s">
        <v>1361</v>
      </c>
      <c r="L24" s="55" t="s">
        <v>124</v>
      </c>
      <c r="M24" s="55">
        <v>9401725626</v>
      </c>
      <c r="N24" s="70" t="s">
        <v>123</v>
      </c>
      <c r="O24" s="70">
        <v>9401549026</v>
      </c>
      <c r="P24" s="131" t="s">
        <v>1396</v>
      </c>
      <c r="Q24" s="37" t="s">
        <v>93</v>
      </c>
      <c r="R24" s="130"/>
      <c r="S24" s="69" t="s">
        <v>1357</v>
      </c>
      <c r="T24" s="55"/>
    </row>
    <row r="25" spans="1:20" ht="30">
      <c r="A25" s="52">
        <v>21</v>
      </c>
      <c r="B25" s="53" t="s">
        <v>62</v>
      </c>
      <c r="C25" s="47" t="s">
        <v>442</v>
      </c>
      <c r="D25" s="36" t="s">
        <v>26</v>
      </c>
      <c r="E25" s="36" t="s">
        <v>450</v>
      </c>
      <c r="F25" s="69" t="s">
        <v>91</v>
      </c>
      <c r="G25" s="44">
        <v>33</v>
      </c>
      <c r="H25" s="44">
        <v>40</v>
      </c>
      <c r="I25" s="37">
        <f t="shared" si="1"/>
        <v>73</v>
      </c>
      <c r="J25" s="37" t="s">
        <v>471</v>
      </c>
      <c r="K25" s="69" t="s">
        <v>1361</v>
      </c>
      <c r="L25" s="55" t="s">
        <v>124</v>
      </c>
      <c r="M25" s="55">
        <v>9401725626</v>
      </c>
      <c r="N25" s="70" t="s">
        <v>123</v>
      </c>
      <c r="O25" s="70">
        <v>9401549026</v>
      </c>
      <c r="P25" s="131" t="s">
        <v>1397</v>
      </c>
      <c r="Q25" s="37" t="s">
        <v>1476</v>
      </c>
      <c r="R25" s="130"/>
      <c r="S25" s="69" t="s">
        <v>1357</v>
      </c>
      <c r="T25" s="55"/>
    </row>
    <row r="26" spans="1:20" ht="30">
      <c r="A26" s="52">
        <v>22</v>
      </c>
      <c r="B26" s="53" t="s">
        <v>62</v>
      </c>
      <c r="C26" s="47" t="s">
        <v>443</v>
      </c>
      <c r="D26" s="36" t="s">
        <v>26</v>
      </c>
      <c r="E26" s="36" t="s">
        <v>451</v>
      </c>
      <c r="F26" s="69" t="s">
        <v>91</v>
      </c>
      <c r="G26" s="44">
        <v>0</v>
      </c>
      <c r="H26" s="44">
        <v>137</v>
      </c>
      <c r="I26" s="37">
        <f t="shared" si="1"/>
        <v>137</v>
      </c>
      <c r="J26" s="37" t="s">
        <v>472</v>
      </c>
      <c r="K26" s="69" t="s">
        <v>1361</v>
      </c>
      <c r="L26" s="55" t="s">
        <v>124</v>
      </c>
      <c r="M26" s="55">
        <v>9401725626</v>
      </c>
      <c r="N26" s="70" t="s">
        <v>123</v>
      </c>
      <c r="O26" s="70">
        <v>9401549026</v>
      </c>
      <c r="P26" s="131" t="s">
        <v>1397</v>
      </c>
      <c r="Q26" s="37" t="s">
        <v>1476</v>
      </c>
      <c r="R26" s="130"/>
      <c r="S26" s="69" t="s">
        <v>1357</v>
      </c>
      <c r="T26" s="55"/>
    </row>
    <row r="27" spans="1:20" ht="30">
      <c r="A27" s="52">
        <v>23</v>
      </c>
      <c r="B27" s="53" t="s">
        <v>62</v>
      </c>
      <c r="C27" s="47" t="s">
        <v>147</v>
      </c>
      <c r="D27" s="36" t="s">
        <v>26</v>
      </c>
      <c r="E27" s="36" t="s">
        <v>148</v>
      </c>
      <c r="F27" s="69" t="s">
        <v>87</v>
      </c>
      <c r="G27" s="44">
        <v>41</v>
      </c>
      <c r="H27" s="44">
        <v>45</v>
      </c>
      <c r="I27" s="37">
        <f t="shared" si="1"/>
        <v>86</v>
      </c>
      <c r="J27" s="37" t="s">
        <v>473</v>
      </c>
      <c r="K27" s="68" t="s">
        <v>110</v>
      </c>
      <c r="L27" s="79" t="s">
        <v>119</v>
      </c>
      <c r="M27" s="53">
        <v>9954398341</v>
      </c>
      <c r="N27" s="54" t="s">
        <v>108</v>
      </c>
      <c r="O27" s="28">
        <v>9508508057</v>
      </c>
      <c r="P27" s="131" t="s">
        <v>1398</v>
      </c>
      <c r="Q27" s="37" t="s">
        <v>82</v>
      </c>
      <c r="R27" s="130"/>
      <c r="S27" s="69" t="s">
        <v>1357</v>
      </c>
      <c r="T27" s="55"/>
    </row>
    <row r="28" spans="1:20" ht="30">
      <c r="A28" s="52">
        <v>24</v>
      </c>
      <c r="B28" s="53" t="s">
        <v>62</v>
      </c>
      <c r="C28" s="47" t="s">
        <v>149</v>
      </c>
      <c r="D28" s="36" t="s">
        <v>26</v>
      </c>
      <c r="E28" s="36" t="s">
        <v>150</v>
      </c>
      <c r="F28" s="69" t="s">
        <v>87</v>
      </c>
      <c r="G28" s="44">
        <v>17</v>
      </c>
      <c r="H28" s="44">
        <v>16</v>
      </c>
      <c r="I28" s="37">
        <f t="shared" si="1"/>
        <v>33</v>
      </c>
      <c r="J28" s="37" t="s">
        <v>474</v>
      </c>
      <c r="K28" s="68" t="s">
        <v>110</v>
      </c>
      <c r="L28" s="79" t="s">
        <v>119</v>
      </c>
      <c r="M28" s="53">
        <v>9954398341</v>
      </c>
      <c r="N28" s="54" t="s">
        <v>108</v>
      </c>
      <c r="O28" s="28">
        <v>9508508057</v>
      </c>
      <c r="P28" s="131" t="s">
        <v>1398</v>
      </c>
      <c r="Q28" s="37" t="s">
        <v>82</v>
      </c>
      <c r="R28" s="130"/>
      <c r="S28" s="69" t="s">
        <v>1357</v>
      </c>
      <c r="T28" s="55"/>
    </row>
    <row r="29" spans="1:20" ht="30">
      <c r="A29" s="52">
        <v>25</v>
      </c>
      <c r="B29" s="53" t="s">
        <v>62</v>
      </c>
      <c r="C29" s="74" t="s">
        <v>226</v>
      </c>
      <c r="D29" s="39" t="s">
        <v>28</v>
      </c>
      <c r="E29" s="39">
        <v>63</v>
      </c>
      <c r="F29" s="69"/>
      <c r="G29" s="39">
        <v>34</v>
      </c>
      <c r="H29" s="39">
        <v>42</v>
      </c>
      <c r="I29" s="37">
        <f t="shared" si="1"/>
        <v>76</v>
      </c>
      <c r="J29" s="39" t="s">
        <v>475</v>
      </c>
      <c r="K29" s="68" t="s">
        <v>110</v>
      </c>
      <c r="L29" s="79" t="s">
        <v>119</v>
      </c>
      <c r="M29" s="53">
        <v>9954398341</v>
      </c>
      <c r="N29" s="54" t="s">
        <v>108</v>
      </c>
      <c r="O29" s="28">
        <v>9508508057</v>
      </c>
      <c r="P29" s="131" t="s">
        <v>1398</v>
      </c>
      <c r="Q29" s="37" t="s">
        <v>82</v>
      </c>
      <c r="R29" s="130"/>
      <c r="S29" s="69" t="s">
        <v>1357</v>
      </c>
      <c r="T29" s="55"/>
    </row>
    <row r="30" spans="1:20" ht="30">
      <c r="A30" s="52">
        <v>26</v>
      </c>
      <c r="B30" s="53" t="s">
        <v>62</v>
      </c>
      <c r="C30" s="47" t="s">
        <v>154</v>
      </c>
      <c r="D30" s="36" t="s">
        <v>26</v>
      </c>
      <c r="E30" s="36" t="s">
        <v>155</v>
      </c>
      <c r="F30" s="69" t="s">
        <v>87</v>
      </c>
      <c r="G30" s="44">
        <v>32</v>
      </c>
      <c r="H30" s="44">
        <v>41</v>
      </c>
      <c r="I30" s="37">
        <f t="shared" si="1"/>
        <v>73</v>
      </c>
      <c r="J30" s="37" t="s">
        <v>476</v>
      </c>
      <c r="K30" s="68" t="s">
        <v>110</v>
      </c>
      <c r="L30" s="79" t="s">
        <v>119</v>
      </c>
      <c r="M30" s="53">
        <v>9954398341</v>
      </c>
      <c r="N30" s="54" t="s">
        <v>108</v>
      </c>
      <c r="O30" s="28">
        <v>9508508057</v>
      </c>
      <c r="P30" s="131" t="s">
        <v>1399</v>
      </c>
      <c r="Q30" s="37" t="s">
        <v>83</v>
      </c>
      <c r="R30" s="130"/>
      <c r="S30" s="69" t="s">
        <v>1357</v>
      </c>
      <c r="T30" s="55"/>
    </row>
    <row r="31" spans="1:20" ht="30">
      <c r="A31" s="52">
        <v>27</v>
      </c>
      <c r="B31" s="53" t="s">
        <v>62</v>
      </c>
      <c r="C31" s="74" t="s">
        <v>444</v>
      </c>
      <c r="D31" s="39" t="s">
        <v>28</v>
      </c>
      <c r="E31" s="39">
        <v>20</v>
      </c>
      <c r="F31" s="55"/>
      <c r="G31" s="39">
        <v>45</v>
      </c>
      <c r="H31" s="39">
        <v>33</v>
      </c>
      <c r="I31" s="37">
        <f t="shared" si="1"/>
        <v>78</v>
      </c>
      <c r="J31" s="39">
        <v>9859048733</v>
      </c>
      <c r="K31" s="68" t="s">
        <v>110</v>
      </c>
      <c r="L31" s="79" t="s">
        <v>119</v>
      </c>
      <c r="M31" s="53">
        <v>9954398341</v>
      </c>
      <c r="N31" s="54" t="s">
        <v>108</v>
      </c>
      <c r="O31" s="28">
        <v>9508508057</v>
      </c>
      <c r="P31" s="131" t="s">
        <v>1399</v>
      </c>
      <c r="Q31" s="37" t="s">
        <v>83</v>
      </c>
      <c r="R31" s="130"/>
      <c r="S31" s="69" t="s">
        <v>1357</v>
      </c>
      <c r="T31" s="55"/>
    </row>
    <row r="32" spans="1:20" ht="30">
      <c r="A32" s="52">
        <v>28</v>
      </c>
      <c r="B32" s="53" t="s">
        <v>62</v>
      </c>
      <c r="C32" s="47" t="s">
        <v>156</v>
      </c>
      <c r="D32" s="36" t="s">
        <v>26</v>
      </c>
      <c r="E32" s="36" t="s">
        <v>157</v>
      </c>
      <c r="F32" s="69" t="s">
        <v>87</v>
      </c>
      <c r="G32" s="44">
        <v>37</v>
      </c>
      <c r="H32" s="44">
        <v>37</v>
      </c>
      <c r="I32" s="37">
        <f t="shared" si="1"/>
        <v>74</v>
      </c>
      <c r="J32" s="37" t="s">
        <v>477</v>
      </c>
      <c r="K32" s="68" t="s">
        <v>110</v>
      </c>
      <c r="L32" s="79" t="s">
        <v>119</v>
      </c>
      <c r="M32" s="53">
        <v>9954398341</v>
      </c>
      <c r="N32" s="54" t="s">
        <v>108</v>
      </c>
      <c r="O32" s="28">
        <v>9508508057</v>
      </c>
      <c r="P32" s="131" t="s">
        <v>1400</v>
      </c>
      <c r="Q32" s="37" t="s">
        <v>86</v>
      </c>
      <c r="R32" s="130"/>
      <c r="S32" s="69" t="s">
        <v>1357</v>
      </c>
      <c r="T32" s="55"/>
    </row>
    <row r="33" spans="1:20" ht="30">
      <c r="A33" s="52">
        <v>29</v>
      </c>
      <c r="B33" s="53" t="s">
        <v>62</v>
      </c>
      <c r="C33" s="74" t="s">
        <v>444</v>
      </c>
      <c r="D33" s="39" t="s">
        <v>28</v>
      </c>
      <c r="E33" s="39">
        <v>105</v>
      </c>
      <c r="F33" s="55"/>
      <c r="G33" s="39">
        <v>81</v>
      </c>
      <c r="H33" s="39">
        <v>44</v>
      </c>
      <c r="I33" s="37">
        <f t="shared" si="1"/>
        <v>125</v>
      </c>
      <c r="J33" s="39">
        <v>7896300829</v>
      </c>
      <c r="K33" s="68" t="s">
        <v>110</v>
      </c>
      <c r="L33" s="79" t="s">
        <v>119</v>
      </c>
      <c r="M33" s="53">
        <v>9954398341</v>
      </c>
      <c r="N33" s="54" t="s">
        <v>108</v>
      </c>
      <c r="O33" s="28">
        <v>9508508057</v>
      </c>
      <c r="P33" s="131" t="s">
        <v>1400</v>
      </c>
      <c r="Q33" s="37" t="s">
        <v>86</v>
      </c>
      <c r="R33" s="130"/>
      <c r="S33" s="69" t="s">
        <v>1357</v>
      </c>
      <c r="T33" s="55"/>
    </row>
    <row r="34" spans="1:20" ht="30">
      <c r="A34" s="52">
        <v>30</v>
      </c>
      <c r="B34" s="53" t="s">
        <v>62</v>
      </c>
      <c r="C34" s="47" t="s">
        <v>445</v>
      </c>
      <c r="D34" s="36" t="s">
        <v>26</v>
      </c>
      <c r="E34" s="36" t="s">
        <v>452</v>
      </c>
      <c r="F34" s="69" t="s">
        <v>87</v>
      </c>
      <c r="G34" s="44">
        <v>66</v>
      </c>
      <c r="H34" s="44">
        <v>49</v>
      </c>
      <c r="I34" s="37">
        <f t="shared" si="1"/>
        <v>115</v>
      </c>
      <c r="J34" s="37" t="s">
        <v>478</v>
      </c>
      <c r="K34" s="68" t="s">
        <v>110</v>
      </c>
      <c r="L34" s="79" t="s">
        <v>119</v>
      </c>
      <c r="M34" s="53">
        <v>9954398341</v>
      </c>
      <c r="N34" s="54" t="s">
        <v>108</v>
      </c>
      <c r="O34" s="28">
        <v>9508508057</v>
      </c>
      <c r="P34" s="131" t="s">
        <v>1401</v>
      </c>
      <c r="Q34" s="37" t="s">
        <v>93</v>
      </c>
      <c r="R34" s="130"/>
      <c r="S34" s="69" t="s">
        <v>1357</v>
      </c>
      <c r="T34" s="55"/>
    </row>
    <row r="35" spans="1:20" ht="30">
      <c r="A35" s="52">
        <v>31</v>
      </c>
      <c r="B35" s="53" t="s">
        <v>62</v>
      </c>
      <c r="C35" s="74" t="s">
        <v>446</v>
      </c>
      <c r="D35" s="39" t="s">
        <v>28</v>
      </c>
      <c r="E35" s="39">
        <v>24</v>
      </c>
      <c r="F35" s="55"/>
      <c r="G35" s="39">
        <v>43</v>
      </c>
      <c r="H35" s="39">
        <v>24</v>
      </c>
      <c r="I35" s="37">
        <f t="shared" si="1"/>
        <v>67</v>
      </c>
      <c r="J35" s="39">
        <v>9854320774</v>
      </c>
      <c r="K35" s="68" t="s">
        <v>110</v>
      </c>
      <c r="L35" s="79" t="s">
        <v>119</v>
      </c>
      <c r="M35" s="53">
        <v>9954398341</v>
      </c>
      <c r="N35" s="54" t="s">
        <v>108</v>
      </c>
      <c r="O35" s="28">
        <v>9508508057</v>
      </c>
      <c r="P35" s="131" t="s">
        <v>1401</v>
      </c>
      <c r="Q35" s="37" t="s">
        <v>93</v>
      </c>
      <c r="R35" s="130"/>
      <c r="S35" s="69" t="s">
        <v>1357</v>
      </c>
      <c r="T35" s="55"/>
    </row>
    <row r="36" spans="1:20" ht="30">
      <c r="A36" s="52">
        <v>32</v>
      </c>
      <c r="B36" s="53" t="s">
        <v>62</v>
      </c>
      <c r="C36" s="47" t="s">
        <v>160</v>
      </c>
      <c r="D36" s="36" t="s">
        <v>26</v>
      </c>
      <c r="E36" s="36" t="s">
        <v>161</v>
      </c>
      <c r="F36" s="69" t="s">
        <v>87</v>
      </c>
      <c r="G36" s="44">
        <v>17</v>
      </c>
      <c r="H36" s="44">
        <v>27</v>
      </c>
      <c r="I36" s="37">
        <f t="shared" ref="I36:I58" si="2">SUM(G36:H36)</f>
        <v>44</v>
      </c>
      <c r="J36" s="37" t="s">
        <v>515</v>
      </c>
      <c r="K36" s="68" t="s">
        <v>110</v>
      </c>
      <c r="L36" s="79" t="s">
        <v>119</v>
      </c>
      <c r="M36" s="53">
        <v>9954398341</v>
      </c>
      <c r="N36" s="54" t="s">
        <v>108</v>
      </c>
      <c r="O36" s="28">
        <v>9508508057</v>
      </c>
      <c r="P36" s="131" t="s">
        <v>1402</v>
      </c>
      <c r="Q36" s="37" t="s">
        <v>98</v>
      </c>
      <c r="R36" s="130"/>
      <c r="S36" s="69" t="s">
        <v>1357</v>
      </c>
      <c r="T36" s="55"/>
    </row>
    <row r="37" spans="1:20" ht="30">
      <c r="A37" s="52">
        <v>33</v>
      </c>
      <c r="B37" s="53" t="s">
        <v>62</v>
      </c>
      <c r="C37" s="47" t="s">
        <v>162</v>
      </c>
      <c r="D37" s="36" t="s">
        <v>26</v>
      </c>
      <c r="E37" s="36" t="s">
        <v>163</v>
      </c>
      <c r="F37" s="55"/>
      <c r="G37" s="44">
        <v>94</v>
      </c>
      <c r="H37" s="44">
        <v>87</v>
      </c>
      <c r="I37" s="37">
        <f t="shared" si="2"/>
        <v>181</v>
      </c>
      <c r="J37" s="37" t="s">
        <v>516</v>
      </c>
      <c r="K37" s="68" t="s">
        <v>110</v>
      </c>
      <c r="L37" s="79" t="s">
        <v>119</v>
      </c>
      <c r="M37" s="53">
        <v>9954398341</v>
      </c>
      <c r="N37" s="54" t="s">
        <v>108</v>
      </c>
      <c r="O37" s="28">
        <v>9508508057</v>
      </c>
      <c r="P37" s="131" t="s">
        <v>1402</v>
      </c>
      <c r="Q37" s="37" t="s">
        <v>98</v>
      </c>
      <c r="R37" s="130"/>
      <c r="S37" s="69" t="s">
        <v>1357</v>
      </c>
      <c r="T37" s="55"/>
    </row>
    <row r="38" spans="1:20" ht="30">
      <c r="A38" s="52">
        <v>34</v>
      </c>
      <c r="B38" s="53" t="s">
        <v>62</v>
      </c>
      <c r="C38" s="74" t="s">
        <v>225</v>
      </c>
      <c r="D38" s="39" t="s">
        <v>28</v>
      </c>
      <c r="E38" s="39">
        <v>21</v>
      </c>
      <c r="F38" s="55"/>
      <c r="G38" s="39">
        <v>39</v>
      </c>
      <c r="H38" s="39">
        <v>55</v>
      </c>
      <c r="I38" s="37">
        <f t="shared" si="2"/>
        <v>94</v>
      </c>
      <c r="J38" s="39">
        <v>9577356151</v>
      </c>
      <c r="K38" s="68" t="s">
        <v>110</v>
      </c>
      <c r="L38" s="79" t="s">
        <v>119</v>
      </c>
      <c r="M38" s="53">
        <v>9954398341</v>
      </c>
      <c r="N38" s="54" t="s">
        <v>108</v>
      </c>
      <c r="O38" s="28">
        <v>9508508057</v>
      </c>
      <c r="P38" s="131" t="s">
        <v>1403</v>
      </c>
      <c r="Q38" s="135" t="s">
        <v>101</v>
      </c>
      <c r="R38" s="130"/>
      <c r="S38" s="69" t="s">
        <v>1357</v>
      </c>
      <c r="T38" s="55"/>
    </row>
    <row r="39" spans="1:20" ht="30">
      <c r="A39" s="52">
        <v>35</v>
      </c>
      <c r="B39" s="53" t="s">
        <v>62</v>
      </c>
      <c r="C39" s="47" t="s">
        <v>479</v>
      </c>
      <c r="D39" s="36" t="s">
        <v>26</v>
      </c>
      <c r="E39" s="36">
        <v>113802</v>
      </c>
      <c r="F39" s="69" t="s">
        <v>87</v>
      </c>
      <c r="G39" s="44">
        <v>14</v>
      </c>
      <c r="H39" s="44">
        <v>11</v>
      </c>
      <c r="I39" s="37">
        <f t="shared" si="2"/>
        <v>25</v>
      </c>
      <c r="J39" s="37" t="s">
        <v>517</v>
      </c>
      <c r="K39" s="68" t="s">
        <v>110</v>
      </c>
      <c r="L39" s="79" t="s">
        <v>119</v>
      </c>
      <c r="M39" s="53">
        <v>9954398341</v>
      </c>
      <c r="N39" s="54" t="s">
        <v>108</v>
      </c>
      <c r="O39" s="28">
        <v>9508508057</v>
      </c>
      <c r="P39" s="131" t="s">
        <v>1403</v>
      </c>
      <c r="Q39" s="135" t="s">
        <v>101</v>
      </c>
      <c r="R39" s="130"/>
      <c r="S39" s="69" t="s">
        <v>1357</v>
      </c>
      <c r="T39" s="55"/>
    </row>
    <row r="40" spans="1:20" ht="30">
      <c r="A40" s="52">
        <v>36</v>
      </c>
      <c r="B40" s="28" t="s">
        <v>63</v>
      </c>
      <c r="C40" s="74" t="s">
        <v>480</v>
      </c>
      <c r="D40" s="39" t="s">
        <v>28</v>
      </c>
      <c r="E40" s="39">
        <v>19</v>
      </c>
      <c r="F40" s="55"/>
      <c r="G40" s="39">
        <v>18</v>
      </c>
      <c r="H40" s="39">
        <v>14</v>
      </c>
      <c r="I40" s="37">
        <f t="shared" si="2"/>
        <v>32</v>
      </c>
      <c r="J40" s="39">
        <v>9435928131</v>
      </c>
      <c r="K40" s="68" t="s">
        <v>110</v>
      </c>
      <c r="L40" s="79" t="s">
        <v>119</v>
      </c>
      <c r="M40" s="53">
        <v>9954398341</v>
      </c>
      <c r="N40" s="54" t="s">
        <v>108</v>
      </c>
      <c r="O40" s="28">
        <v>9508508057</v>
      </c>
      <c r="P40" s="38">
        <v>43111</v>
      </c>
      <c r="Q40" s="39" t="s">
        <v>98</v>
      </c>
      <c r="R40" s="130"/>
      <c r="S40" s="69" t="s">
        <v>1357</v>
      </c>
      <c r="T40" s="55"/>
    </row>
    <row r="41" spans="1:20" ht="30">
      <c r="A41" s="52">
        <v>37</v>
      </c>
      <c r="B41" s="28" t="s">
        <v>63</v>
      </c>
      <c r="C41" s="47" t="s">
        <v>166</v>
      </c>
      <c r="D41" s="36" t="s">
        <v>26</v>
      </c>
      <c r="E41" s="36" t="s">
        <v>167</v>
      </c>
      <c r="F41" s="69" t="s">
        <v>87</v>
      </c>
      <c r="G41" s="44">
        <v>49</v>
      </c>
      <c r="H41" s="44">
        <v>86</v>
      </c>
      <c r="I41" s="37">
        <f t="shared" si="2"/>
        <v>135</v>
      </c>
      <c r="J41" s="37" t="s">
        <v>518</v>
      </c>
      <c r="K41" s="68" t="s">
        <v>110</v>
      </c>
      <c r="L41" s="79" t="s">
        <v>119</v>
      </c>
      <c r="M41" s="53">
        <v>9954398341</v>
      </c>
      <c r="N41" s="54" t="s">
        <v>108</v>
      </c>
      <c r="O41" s="28">
        <v>9508508057</v>
      </c>
      <c r="P41" s="38">
        <v>43111</v>
      </c>
      <c r="Q41" s="39" t="s">
        <v>98</v>
      </c>
      <c r="R41" s="130"/>
      <c r="S41" s="69" t="s">
        <v>1357</v>
      </c>
      <c r="T41" s="55"/>
    </row>
    <row r="42" spans="1:20" ht="30">
      <c r="A42" s="52">
        <v>38</v>
      </c>
      <c r="B42" s="28" t="s">
        <v>63</v>
      </c>
      <c r="C42" s="47" t="s">
        <v>481</v>
      </c>
      <c r="D42" s="36" t="s">
        <v>26</v>
      </c>
      <c r="E42" s="36" t="s">
        <v>482</v>
      </c>
      <c r="F42" s="69" t="s">
        <v>87</v>
      </c>
      <c r="G42" s="44">
        <v>38</v>
      </c>
      <c r="H42" s="44">
        <v>40</v>
      </c>
      <c r="I42" s="37">
        <f t="shared" si="2"/>
        <v>78</v>
      </c>
      <c r="J42" s="37" t="s">
        <v>519</v>
      </c>
      <c r="K42" s="68" t="s">
        <v>110</v>
      </c>
      <c r="L42" s="79" t="s">
        <v>119</v>
      </c>
      <c r="M42" s="53">
        <v>9954398341</v>
      </c>
      <c r="N42" s="54" t="s">
        <v>108</v>
      </c>
      <c r="O42" s="28">
        <v>9508508057</v>
      </c>
      <c r="P42" s="38">
        <v>43142</v>
      </c>
      <c r="Q42" s="39" t="s">
        <v>101</v>
      </c>
      <c r="R42" s="130"/>
      <c r="S42" s="69" t="s">
        <v>1357</v>
      </c>
      <c r="T42" s="55"/>
    </row>
    <row r="43" spans="1:20" ht="30">
      <c r="A43" s="52">
        <v>39</v>
      </c>
      <c r="B43" s="28" t="s">
        <v>63</v>
      </c>
      <c r="C43" s="74" t="s">
        <v>483</v>
      </c>
      <c r="D43" s="39" t="s">
        <v>28</v>
      </c>
      <c r="E43" s="39">
        <v>109</v>
      </c>
      <c r="F43" s="55"/>
      <c r="G43" s="39">
        <v>49</v>
      </c>
      <c r="H43" s="39">
        <v>46</v>
      </c>
      <c r="I43" s="37">
        <f t="shared" si="2"/>
        <v>95</v>
      </c>
      <c r="J43" s="39">
        <v>9401275178</v>
      </c>
      <c r="K43" s="68" t="s">
        <v>110</v>
      </c>
      <c r="L43" s="79" t="s">
        <v>119</v>
      </c>
      <c r="M43" s="53">
        <v>9954398341</v>
      </c>
      <c r="N43" s="54" t="s">
        <v>108</v>
      </c>
      <c r="O43" s="28">
        <v>9508508057</v>
      </c>
      <c r="P43" s="38">
        <v>43142</v>
      </c>
      <c r="Q43" s="135" t="s">
        <v>101</v>
      </c>
      <c r="R43" s="130"/>
      <c r="S43" s="69" t="s">
        <v>1357</v>
      </c>
      <c r="T43" s="55"/>
    </row>
    <row r="44" spans="1:20" ht="30">
      <c r="A44" s="52">
        <v>40</v>
      </c>
      <c r="B44" s="28" t="s">
        <v>63</v>
      </c>
      <c r="C44" s="47" t="s">
        <v>484</v>
      </c>
      <c r="D44" s="36" t="s">
        <v>26</v>
      </c>
      <c r="E44" s="36" t="s">
        <v>485</v>
      </c>
      <c r="F44" s="69" t="s">
        <v>87</v>
      </c>
      <c r="G44" s="44">
        <v>28</v>
      </c>
      <c r="H44" s="44">
        <v>40</v>
      </c>
      <c r="I44" s="37">
        <f t="shared" si="2"/>
        <v>68</v>
      </c>
      <c r="J44" s="37" t="s">
        <v>520</v>
      </c>
      <c r="K44" s="68" t="s">
        <v>110</v>
      </c>
      <c r="L44" s="79" t="s">
        <v>119</v>
      </c>
      <c r="M44" s="53">
        <v>9954398341</v>
      </c>
      <c r="N44" s="54" t="s">
        <v>108</v>
      </c>
      <c r="O44" s="28">
        <v>9508508057</v>
      </c>
      <c r="P44" s="42">
        <v>43170</v>
      </c>
      <c r="Q44" s="135" t="s">
        <v>82</v>
      </c>
      <c r="R44" s="130"/>
      <c r="S44" s="69" t="s">
        <v>1357</v>
      </c>
      <c r="T44" s="55"/>
    </row>
    <row r="45" spans="1:20" ht="30">
      <c r="A45" s="52">
        <v>41</v>
      </c>
      <c r="B45" s="28" t="s">
        <v>63</v>
      </c>
      <c r="C45" s="47" t="s">
        <v>168</v>
      </c>
      <c r="D45" s="36" t="s">
        <v>26</v>
      </c>
      <c r="E45" s="36" t="s">
        <v>169</v>
      </c>
      <c r="F45" s="69" t="s">
        <v>87</v>
      </c>
      <c r="G45" s="44">
        <v>35</v>
      </c>
      <c r="H45" s="44">
        <v>47</v>
      </c>
      <c r="I45" s="37">
        <f t="shared" si="2"/>
        <v>82</v>
      </c>
      <c r="J45" s="37" t="s">
        <v>521</v>
      </c>
      <c r="K45" s="68" t="s">
        <v>110</v>
      </c>
      <c r="L45" s="79" t="s">
        <v>119</v>
      </c>
      <c r="M45" s="53">
        <v>9954398341</v>
      </c>
      <c r="N45" s="54" t="s">
        <v>108</v>
      </c>
      <c r="O45" s="28">
        <v>9508508057</v>
      </c>
      <c r="P45" s="42">
        <v>43170</v>
      </c>
      <c r="Q45" s="135" t="s">
        <v>82</v>
      </c>
      <c r="R45" s="130"/>
      <c r="S45" s="69" t="s">
        <v>1357</v>
      </c>
      <c r="T45" s="55"/>
    </row>
    <row r="46" spans="1:20" ht="30">
      <c r="A46" s="52">
        <v>42</v>
      </c>
      <c r="B46" s="28" t="s">
        <v>63</v>
      </c>
      <c r="C46" s="74" t="s">
        <v>486</v>
      </c>
      <c r="D46" s="39" t="s">
        <v>28</v>
      </c>
      <c r="E46" s="39">
        <v>82</v>
      </c>
      <c r="F46" s="55"/>
      <c r="G46" s="39">
        <v>44</v>
      </c>
      <c r="H46" s="39">
        <v>30</v>
      </c>
      <c r="I46" s="37">
        <f t="shared" si="2"/>
        <v>74</v>
      </c>
      <c r="J46" s="39">
        <v>9707737681</v>
      </c>
      <c r="K46" s="68" t="s">
        <v>110</v>
      </c>
      <c r="L46" s="79" t="s">
        <v>119</v>
      </c>
      <c r="M46" s="53">
        <v>9954398341</v>
      </c>
      <c r="N46" s="54" t="s">
        <v>108</v>
      </c>
      <c r="O46" s="28">
        <v>9508508057</v>
      </c>
      <c r="P46" s="42">
        <v>43231</v>
      </c>
      <c r="Q46" s="135" t="s">
        <v>83</v>
      </c>
      <c r="R46" s="130"/>
      <c r="S46" s="69" t="s">
        <v>1357</v>
      </c>
      <c r="T46" s="55"/>
    </row>
    <row r="47" spans="1:20" ht="30">
      <c r="A47" s="52">
        <v>43</v>
      </c>
      <c r="B47" s="28" t="s">
        <v>63</v>
      </c>
      <c r="C47" s="44" t="s">
        <v>487</v>
      </c>
      <c r="D47" s="36" t="s">
        <v>26</v>
      </c>
      <c r="E47" s="46">
        <v>18230122407</v>
      </c>
      <c r="F47" s="69" t="s">
        <v>87</v>
      </c>
      <c r="G47" s="44">
        <v>32</v>
      </c>
      <c r="H47" s="44">
        <v>36</v>
      </c>
      <c r="I47" s="37">
        <f t="shared" si="2"/>
        <v>68</v>
      </c>
      <c r="J47" s="37" t="s">
        <v>522</v>
      </c>
      <c r="K47" s="68" t="s">
        <v>110</v>
      </c>
      <c r="L47" s="79" t="s">
        <v>119</v>
      </c>
      <c r="M47" s="53">
        <v>9954398341</v>
      </c>
      <c r="N47" s="54" t="s">
        <v>108</v>
      </c>
      <c r="O47" s="28">
        <v>9508508057</v>
      </c>
      <c r="P47" s="42">
        <v>43231</v>
      </c>
      <c r="Q47" s="135" t="s">
        <v>83</v>
      </c>
      <c r="R47" s="130"/>
      <c r="S47" s="69" t="s">
        <v>1357</v>
      </c>
      <c r="T47" s="55"/>
    </row>
    <row r="48" spans="1:20" ht="30">
      <c r="A48" s="52">
        <v>44</v>
      </c>
      <c r="B48" s="28" t="s">
        <v>63</v>
      </c>
      <c r="C48" s="47" t="s">
        <v>488</v>
      </c>
      <c r="D48" s="36" t="s">
        <v>26</v>
      </c>
      <c r="E48" s="36" t="s">
        <v>489</v>
      </c>
      <c r="F48" s="69" t="s">
        <v>91</v>
      </c>
      <c r="G48" s="44">
        <v>54</v>
      </c>
      <c r="H48" s="44">
        <v>51</v>
      </c>
      <c r="I48" s="37">
        <f t="shared" si="2"/>
        <v>105</v>
      </c>
      <c r="J48" s="37">
        <v>9707055020</v>
      </c>
      <c r="K48" s="68" t="s">
        <v>110</v>
      </c>
      <c r="L48" s="79" t="s">
        <v>119</v>
      </c>
      <c r="M48" s="53">
        <v>9954398341</v>
      </c>
      <c r="N48" s="54" t="s">
        <v>108</v>
      </c>
      <c r="O48" s="28">
        <v>9508508057</v>
      </c>
      <c r="P48" s="42">
        <v>43262</v>
      </c>
      <c r="Q48" s="135" t="s">
        <v>86</v>
      </c>
      <c r="R48" s="130"/>
      <c r="S48" s="69" t="s">
        <v>1357</v>
      </c>
      <c r="T48" s="55"/>
    </row>
    <row r="49" spans="1:20" ht="30">
      <c r="A49" s="52">
        <v>45</v>
      </c>
      <c r="B49" s="28" t="s">
        <v>63</v>
      </c>
      <c r="C49" s="47" t="s">
        <v>174</v>
      </c>
      <c r="D49" s="36" t="s">
        <v>26</v>
      </c>
      <c r="E49" s="36" t="s">
        <v>175</v>
      </c>
      <c r="F49" s="69" t="s">
        <v>91</v>
      </c>
      <c r="G49" s="44">
        <v>10</v>
      </c>
      <c r="H49" s="44">
        <v>26</v>
      </c>
      <c r="I49" s="37">
        <f>SUM(G49:H49)</f>
        <v>36</v>
      </c>
      <c r="J49" s="37" t="s">
        <v>524</v>
      </c>
      <c r="K49" s="68" t="s">
        <v>110</v>
      </c>
      <c r="L49" s="79" t="s">
        <v>119</v>
      </c>
      <c r="M49" s="53">
        <v>9954398341</v>
      </c>
      <c r="N49" s="54" t="s">
        <v>108</v>
      </c>
      <c r="O49" s="28">
        <v>9508508057</v>
      </c>
      <c r="P49" s="42">
        <v>43262</v>
      </c>
      <c r="Q49" s="135" t="s">
        <v>86</v>
      </c>
      <c r="R49" s="130"/>
      <c r="S49" s="69" t="s">
        <v>1357</v>
      </c>
      <c r="T49" s="55"/>
    </row>
    <row r="50" spans="1:20" ht="30">
      <c r="A50" s="52">
        <v>46</v>
      </c>
      <c r="B50" s="28" t="s">
        <v>63</v>
      </c>
      <c r="C50" s="47" t="s">
        <v>490</v>
      </c>
      <c r="D50" s="36" t="s">
        <v>26</v>
      </c>
      <c r="E50" s="36" t="s">
        <v>491</v>
      </c>
      <c r="F50" s="69" t="s">
        <v>91</v>
      </c>
      <c r="G50" s="44">
        <v>72</v>
      </c>
      <c r="H50" s="44">
        <v>73</v>
      </c>
      <c r="I50" s="37">
        <f t="shared" si="2"/>
        <v>145</v>
      </c>
      <c r="J50" s="37" t="s">
        <v>523</v>
      </c>
      <c r="K50" s="68" t="s">
        <v>110</v>
      </c>
      <c r="L50" s="79" t="s">
        <v>119</v>
      </c>
      <c r="M50" s="53">
        <v>9954398341</v>
      </c>
      <c r="N50" s="54" t="s">
        <v>108</v>
      </c>
      <c r="O50" s="28">
        <v>9508508057</v>
      </c>
      <c r="P50" s="42">
        <v>43292</v>
      </c>
      <c r="Q50" s="135" t="s">
        <v>93</v>
      </c>
      <c r="R50" s="130"/>
      <c r="S50" s="69" t="s">
        <v>1357</v>
      </c>
      <c r="T50" s="55"/>
    </row>
    <row r="51" spans="1:20" ht="30">
      <c r="A51" s="52">
        <v>47</v>
      </c>
      <c r="B51" s="28" t="s">
        <v>63</v>
      </c>
      <c r="C51" s="44" t="s">
        <v>492</v>
      </c>
      <c r="D51" s="36" t="s">
        <v>26</v>
      </c>
      <c r="E51" s="46">
        <v>18230113709</v>
      </c>
      <c r="F51" s="69" t="s">
        <v>91</v>
      </c>
      <c r="G51" s="44">
        <v>24</v>
      </c>
      <c r="H51" s="44">
        <v>27</v>
      </c>
      <c r="I51" s="37">
        <f t="shared" si="2"/>
        <v>51</v>
      </c>
      <c r="J51" s="37" t="s">
        <v>525</v>
      </c>
      <c r="K51" s="68" t="s">
        <v>110</v>
      </c>
      <c r="L51" s="79" t="s">
        <v>119</v>
      </c>
      <c r="M51" s="53">
        <v>9954398341</v>
      </c>
      <c r="N51" s="54" t="s">
        <v>108</v>
      </c>
      <c r="O51" s="28">
        <v>9508508057</v>
      </c>
      <c r="P51" s="42">
        <v>43292</v>
      </c>
      <c r="Q51" s="135" t="s">
        <v>93</v>
      </c>
      <c r="R51" s="130"/>
      <c r="S51" s="69" t="s">
        <v>1357</v>
      </c>
      <c r="T51" s="55"/>
    </row>
    <row r="52" spans="1:20" ht="30">
      <c r="A52" s="52">
        <v>48</v>
      </c>
      <c r="B52" s="28" t="s">
        <v>63</v>
      </c>
      <c r="C52" s="47" t="s">
        <v>176</v>
      </c>
      <c r="D52" s="36" t="s">
        <v>26</v>
      </c>
      <c r="E52" s="36" t="s">
        <v>177</v>
      </c>
      <c r="F52" s="69" t="s">
        <v>91</v>
      </c>
      <c r="G52" s="44">
        <v>35</v>
      </c>
      <c r="H52" s="44">
        <v>54</v>
      </c>
      <c r="I52" s="37">
        <f t="shared" si="2"/>
        <v>89</v>
      </c>
      <c r="J52" s="37"/>
      <c r="K52" s="68" t="s">
        <v>110</v>
      </c>
      <c r="L52" s="79" t="s">
        <v>119</v>
      </c>
      <c r="M52" s="53">
        <v>9954398341</v>
      </c>
      <c r="N52" s="54" t="s">
        <v>108</v>
      </c>
      <c r="O52" s="28">
        <v>9508508057</v>
      </c>
      <c r="P52" s="42">
        <v>43323</v>
      </c>
      <c r="Q52" s="37" t="s">
        <v>98</v>
      </c>
      <c r="R52" s="130"/>
      <c r="S52" s="69" t="s">
        <v>1357</v>
      </c>
      <c r="T52" s="55"/>
    </row>
    <row r="53" spans="1:20" ht="30">
      <c r="A53" s="52">
        <v>49</v>
      </c>
      <c r="B53" s="28" t="s">
        <v>63</v>
      </c>
      <c r="C53" s="47" t="s">
        <v>179</v>
      </c>
      <c r="D53" s="36" t="s">
        <v>26</v>
      </c>
      <c r="E53" s="36" t="s">
        <v>180</v>
      </c>
      <c r="F53" s="69" t="s">
        <v>91</v>
      </c>
      <c r="G53" s="44">
        <v>0</v>
      </c>
      <c r="H53" s="44">
        <v>159</v>
      </c>
      <c r="I53" s="37">
        <f t="shared" si="2"/>
        <v>159</v>
      </c>
      <c r="J53" s="37" t="s">
        <v>526</v>
      </c>
      <c r="K53" s="68" t="s">
        <v>110</v>
      </c>
      <c r="L53" s="79" t="s">
        <v>119</v>
      </c>
      <c r="M53" s="53">
        <v>9954398341</v>
      </c>
      <c r="N53" s="54" t="s">
        <v>108</v>
      </c>
      <c r="O53" s="28">
        <v>9508508057</v>
      </c>
      <c r="P53" s="42">
        <v>43323</v>
      </c>
      <c r="Q53" s="37" t="s">
        <v>98</v>
      </c>
      <c r="R53" s="130"/>
      <c r="S53" s="69" t="s">
        <v>1357</v>
      </c>
      <c r="T53" s="55"/>
    </row>
    <row r="54" spans="1:20" ht="30">
      <c r="A54" s="52">
        <v>50</v>
      </c>
      <c r="B54" s="28" t="s">
        <v>63</v>
      </c>
      <c r="C54" s="44" t="s">
        <v>493</v>
      </c>
      <c r="D54" s="36" t="s">
        <v>26</v>
      </c>
      <c r="E54" s="46">
        <v>18230122406</v>
      </c>
      <c r="F54" s="69" t="s">
        <v>87</v>
      </c>
      <c r="G54" s="44">
        <v>36</v>
      </c>
      <c r="H54" s="44">
        <v>32</v>
      </c>
      <c r="I54" s="37">
        <f t="shared" si="2"/>
        <v>68</v>
      </c>
      <c r="J54" s="37" t="s">
        <v>527</v>
      </c>
      <c r="K54" s="68" t="s">
        <v>110</v>
      </c>
      <c r="L54" s="79" t="s">
        <v>119</v>
      </c>
      <c r="M54" s="53">
        <v>9954398341</v>
      </c>
      <c r="N54" s="54" t="s">
        <v>108</v>
      </c>
      <c r="O54" s="28">
        <v>9508508057</v>
      </c>
      <c r="P54" s="42">
        <v>43354</v>
      </c>
      <c r="Q54" s="37" t="s">
        <v>101</v>
      </c>
      <c r="R54" s="130"/>
      <c r="S54" s="69" t="s">
        <v>1357</v>
      </c>
      <c r="T54" s="55"/>
    </row>
    <row r="55" spans="1:20" ht="30">
      <c r="A55" s="52">
        <v>51</v>
      </c>
      <c r="B55" s="28" t="s">
        <v>63</v>
      </c>
      <c r="C55" s="44" t="s">
        <v>494</v>
      </c>
      <c r="D55" s="36" t="s">
        <v>26</v>
      </c>
      <c r="E55" s="46">
        <v>18230113501</v>
      </c>
      <c r="F55" s="69" t="s">
        <v>91</v>
      </c>
      <c r="G55" s="44">
        <v>42</v>
      </c>
      <c r="H55" s="44">
        <v>35</v>
      </c>
      <c r="I55" s="37">
        <f t="shared" si="2"/>
        <v>77</v>
      </c>
      <c r="J55" s="37" t="s">
        <v>528</v>
      </c>
      <c r="K55" s="68" t="s">
        <v>110</v>
      </c>
      <c r="L55" s="79" t="s">
        <v>119</v>
      </c>
      <c r="M55" s="53">
        <v>9954398341</v>
      </c>
      <c r="N55" s="54" t="s">
        <v>108</v>
      </c>
      <c r="O55" s="28">
        <v>9508508057</v>
      </c>
      <c r="P55" s="42">
        <v>43354</v>
      </c>
      <c r="Q55" s="135" t="s">
        <v>101</v>
      </c>
      <c r="R55" s="130"/>
      <c r="S55" s="69" t="s">
        <v>1357</v>
      </c>
      <c r="T55" s="55"/>
    </row>
    <row r="56" spans="1:20" ht="30">
      <c r="A56" s="52">
        <v>52</v>
      </c>
      <c r="B56" s="28" t="s">
        <v>63</v>
      </c>
      <c r="C56" s="47" t="s">
        <v>170</v>
      </c>
      <c r="D56" s="36" t="s">
        <v>26</v>
      </c>
      <c r="E56" s="36">
        <v>113505</v>
      </c>
      <c r="F56" s="109" t="s">
        <v>87</v>
      </c>
      <c r="G56" s="44">
        <v>25</v>
      </c>
      <c r="H56" s="44">
        <v>28</v>
      </c>
      <c r="I56" s="37">
        <f t="shared" si="2"/>
        <v>53</v>
      </c>
      <c r="J56" s="37" t="s">
        <v>529</v>
      </c>
      <c r="K56" s="68" t="s">
        <v>110</v>
      </c>
      <c r="L56" s="79" t="s">
        <v>119</v>
      </c>
      <c r="M56" s="53">
        <v>9954398341</v>
      </c>
      <c r="N56" s="54" t="s">
        <v>108</v>
      </c>
      <c r="O56" s="28">
        <v>9508508057</v>
      </c>
      <c r="P56" s="38">
        <v>43384</v>
      </c>
      <c r="Q56" s="135" t="s">
        <v>82</v>
      </c>
      <c r="R56" s="130"/>
      <c r="S56" s="69" t="s">
        <v>1357</v>
      </c>
      <c r="T56" s="71"/>
    </row>
    <row r="57" spans="1:20" ht="30">
      <c r="A57" s="52">
        <v>53</v>
      </c>
      <c r="B57" s="28" t="s">
        <v>63</v>
      </c>
      <c r="C57" s="76" t="s">
        <v>182</v>
      </c>
      <c r="D57" s="36" t="s">
        <v>26</v>
      </c>
      <c r="E57" s="41">
        <v>18230113706</v>
      </c>
      <c r="F57" s="109" t="s">
        <v>91</v>
      </c>
      <c r="G57" s="44">
        <v>14</v>
      </c>
      <c r="H57" s="44">
        <v>7</v>
      </c>
      <c r="I57" s="37">
        <f t="shared" si="2"/>
        <v>21</v>
      </c>
      <c r="J57" s="37" t="s">
        <v>530</v>
      </c>
      <c r="K57" s="68" t="s">
        <v>110</v>
      </c>
      <c r="L57" s="79" t="s">
        <v>119</v>
      </c>
      <c r="M57" s="53">
        <v>9954398341</v>
      </c>
      <c r="N57" s="54" t="s">
        <v>108</v>
      </c>
      <c r="O57" s="28">
        <v>9508508057</v>
      </c>
      <c r="P57" s="38">
        <v>43384</v>
      </c>
      <c r="Q57" s="135" t="s">
        <v>82</v>
      </c>
      <c r="R57" s="130"/>
      <c r="S57" s="69" t="s">
        <v>1357</v>
      </c>
      <c r="T57" s="71"/>
    </row>
    <row r="58" spans="1:20" ht="30">
      <c r="A58" s="52">
        <v>54</v>
      </c>
      <c r="B58" s="28" t="s">
        <v>63</v>
      </c>
      <c r="C58" s="35" t="s">
        <v>495</v>
      </c>
      <c r="D58" s="36" t="s">
        <v>26</v>
      </c>
      <c r="E58" s="36">
        <v>18230108002</v>
      </c>
      <c r="F58" s="109" t="s">
        <v>87</v>
      </c>
      <c r="G58" s="44">
        <v>24</v>
      </c>
      <c r="H58" s="44">
        <v>27</v>
      </c>
      <c r="I58" s="37">
        <f t="shared" si="2"/>
        <v>51</v>
      </c>
      <c r="J58" s="37" t="s">
        <v>531</v>
      </c>
      <c r="K58" s="68" t="s">
        <v>110</v>
      </c>
      <c r="L58" s="79" t="s">
        <v>119</v>
      </c>
      <c r="M58" s="53">
        <v>9954398341</v>
      </c>
      <c r="N58" s="54" t="s">
        <v>108</v>
      </c>
      <c r="O58" s="28">
        <v>9508508057</v>
      </c>
      <c r="P58" s="38">
        <v>43384</v>
      </c>
      <c r="Q58" s="37" t="s">
        <v>82</v>
      </c>
      <c r="R58" s="130"/>
      <c r="S58" s="69" t="s">
        <v>1357</v>
      </c>
      <c r="T58" s="71"/>
    </row>
    <row r="59" spans="1:20" ht="30">
      <c r="A59" s="52">
        <v>55</v>
      </c>
      <c r="B59" s="28" t="s">
        <v>63</v>
      </c>
      <c r="C59" s="74" t="s">
        <v>193</v>
      </c>
      <c r="D59" s="39" t="s">
        <v>28</v>
      </c>
      <c r="E59" s="39">
        <v>203</v>
      </c>
      <c r="F59" s="71"/>
      <c r="G59" s="39">
        <v>25</v>
      </c>
      <c r="H59" s="39">
        <v>13</v>
      </c>
      <c r="I59" s="39">
        <v>38</v>
      </c>
      <c r="J59" s="39" t="s">
        <v>532</v>
      </c>
      <c r="K59" s="68" t="s">
        <v>110</v>
      </c>
      <c r="L59" s="79" t="s">
        <v>119</v>
      </c>
      <c r="M59" s="53">
        <v>9954398341</v>
      </c>
      <c r="N59" s="54" t="s">
        <v>108</v>
      </c>
      <c r="O59" s="28">
        <v>9508508057</v>
      </c>
      <c r="P59" s="130">
        <v>43445</v>
      </c>
      <c r="Q59" s="37" t="s">
        <v>83</v>
      </c>
      <c r="R59" s="130"/>
      <c r="S59" s="69" t="s">
        <v>1357</v>
      </c>
      <c r="T59" s="71"/>
    </row>
    <row r="60" spans="1:20" ht="30">
      <c r="A60" s="52">
        <v>56</v>
      </c>
      <c r="B60" s="28" t="s">
        <v>63</v>
      </c>
      <c r="C60" s="35" t="s">
        <v>496</v>
      </c>
      <c r="D60" s="36" t="s">
        <v>26</v>
      </c>
      <c r="E60" s="36">
        <v>18230108001</v>
      </c>
      <c r="F60" s="109" t="s">
        <v>87</v>
      </c>
      <c r="G60" s="44">
        <v>16</v>
      </c>
      <c r="H60" s="44">
        <v>20</v>
      </c>
      <c r="I60" s="37">
        <f>SUM(G60:H60)</f>
        <v>36</v>
      </c>
      <c r="J60" s="37" t="s">
        <v>533</v>
      </c>
      <c r="K60" s="68" t="s">
        <v>110</v>
      </c>
      <c r="L60" s="79" t="s">
        <v>119</v>
      </c>
      <c r="M60" s="53">
        <v>9954398341</v>
      </c>
      <c r="N60" s="54" t="s">
        <v>108</v>
      </c>
      <c r="O60" s="28">
        <v>9508508057</v>
      </c>
      <c r="P60" s="130">
        <v>43445</v>
      </c>
      <c r="Q60" s="37" t="s">
        <v>83</v>
      </c>
      <c r="R60" s="130"/>
      <c r="S60" s="69" t="s">
        <v>1357</v>
      </c>
      <c r="T60" s="71"/>
    </row>
    <row r="61" spans="1:20" ht="30">
      <c r="A61" s="52">
        <v>57</v>
      </c>
      <c r="B61" s="28" t="s">
        <v>63</v>
      </c>
      <c r="C61" s="74" t="s">
        <v>191</v>
      </c>
      <c r="D61" s="39" t="s">
        <v>28</v>
      </c>
      <c r="E61" s="39">
        <v>29</v>
      </c>
      <c r="F61" s="71"/>
      <c r="G61" s="39">
        <v>52</v>
      </c>
      <c r="H61" s="39">
        <v>22</v>
      </c>
      <c r="I61" s="39">
        <v>74</v>
      </c>
      <c r="J61" s="39" t="s">
        <v>534</v>
      </c>
      <c r="K61" s="68" t="s">
        <v>110</v>
      </c>
      <c r="L61" s="79" t="s">
        <v>119</v>
      </c>
      <c r="M61" s="53">
        <v>9954398341</v>
      </c>
      <c r="N61" s="54" t="s">
        <v>108</v>
      </c>
      <c r="O61" s="28">
        <v>9508508057</v>
      </c>
      <c r="P61" s="130">
        <v>43445</v>
      </c>
      <c r="Q61" s="37" t="s">
        <v>83</v>
      </c>
      <c r="R61" s="130"/>
      <c r="S61" s="69" t="s">
        <v>1357</v>
      </c>
      <c r="T61" s="71"/>
    </row>
    <row r="62" spans="1:20" ht="30">
      <c r="A62" s="52">
        <v>58</v>
      </c>
      <c r="B62" s="28" t="s">
        <v>63</v>
      </c>
      <c r="C62" s="35" t="s">
        <v>497</v>
      </c>
      <c r="D62" s="36" t="s">
        <v>26</v>
      </c>
      <c r="E62" s="36">
        <v>18230109404</v>
      </c>
      <c r="F62" s="109" t="s">
        <v>87</v>
      </c>
      <c r="G62" s="44">
        <v>118</v>
      </c>
      <c r="H62" s="44">
        <v>107</v>
      </c>
      <c r="I62" s="37">
        <f t="shared" ref="I62:I87" si="3">SUM(G62:H62)</f>
        <v>225</v>
      </c>
      <c r="J62" s="37" t="s">
        <v>535</v>
      </c>
      <c r="K62" s="68" t="s">
        <v>110</v>
      </c>
      <c r="L62" s="79" t="s">
        <v>119</v>
      </c>
      <c r="M62" s="53">
        <v>9954398341</v>
      </c>
      <c r="N62" s="54" t="s">
        <v>108</v>
      </c>
      <c r="O62" s="28">
        <v>9508508057</v>
      </c>
      <c r="P62" s="131" t="s">
        <v>1390</v>
      </c>
      <c r="Q62" s="37" t="s">
        <v>86</v>
      </c>
      <c r="R62" s="130"/>
      <c r="S62" s="69" t="s">
        <v>1357</v>
      </c>
      <c r="T62" s="71"/>
    </row>
    <row r="63" spans="1:20" ht="30">
      <c r="A63" s="52">
        <v>59</v>
      </c>
      <c r="B63" s="28" t="s">
        <v>63</v>
      </c>
      <c r="C63" s="74" t="s">
        <v>209</v>
      </c>
      <c r="D63" s="39" t="s">
        <v>28</v>
      </c>
      <c r="E63" s="39">
        <v>50</v>
      </c>
      <c r="F63" s="71"/>
      <c r="G63" s="39">
        <v>70</v>
      </c>
      <c r="H63" s="39">
        <v>57</v>
      </c>
      <c r="I63" s="39">
        <v>127</v>
      </c>
      <c r="J63" s="39">
        <v>9435219788</v>
      </c>
      <c r="K63" s="68" t="s">
        <v>110</v>
      </c>
      <c r="L63" s="79" t="s">
        <v>119</v>
      </c>
      <c r="M63" s="53">
        <v>9954398341</v>
      </c>
      <c r="N63" s="54" t="s">
        <v>108</v>
      </c>
      <c r="O63" s="28">
        <v>9508508057</v>
      </c>
      <c r="P63" s="131" t="s">
        <v>1391</v>
      </c>
      <c r="Q63" s="37" t="s">
        <v>93</v>
      </c>
      <c r="R63" s="130"/>
      <c r="S63" s="69" t="s">
        <v>1357</v>
      </c>
      <c r="T63" s="71"/>
    </row>
    <row r="64" spans="1:20" ht="30">
      <c r="A64" s="52">
        <v>60</v>
      </c>
      <c r="B64" s="28" t="s">
        <v>63</v>
      </c>
      <c r="C64" s="35" t="s">
        <v>498</v>
      </c>
      <c r="D64" s="36" t="s">
        <v>26</v>
      </c>
      <c r="E64" s="46">
        <v>18230108004</v>
      </c>
      <c r="F64" s="109" t="s">
        <v>87</v>
      </c>
      <c r="G64" s="44">
        <v>22</v>
      </c>
      <c r="H64" s="44">
        <v>26</v>
      </c>
      <c r="I64" s="37">
        <f t="shared" si="3"/>
        <v>48</v>
      </c>
      <c r="J64" s="39">
        <v>9435452342</v>
      </c>
      <c r="K64" s="68" t="s">
        <v>110</v>
      </c>
      <c r="L64" s="79" t="s">
        <v>119</v>
      </c>
      <c r="M64" s="53">
        <v>9954398341</v>
      </c>
      <c r="N64" s="54" t="s">
        <v>108</v>
      </c>
      <c r="O64" s="28">
        <v>9508508057</v>
      </c>
      <c r="P64" s="131" t="s">
        <v>1391</v>
      </c>
      <c r="Q64" s="37" t="s">
        <v>93</v>
      </c>
      <c r="R64" s="130"/>
      <c r="S64" s="69" t="s">
        <v>1357</v>
      </c>
      <c r="T64" s="71"/>
    </row>
    <row r="65" spans="1:20" ht="30">
      <c r="A65" s="52">
        <v>61</v>
      </c>
      <c r="B65" s="28" t="s">
        <v>63</v>
      </c>
      <c r="C65" s="35" t="s">
        <v>499</v>
      </c>
      <c r="D65" s="36" t="s">
        <v>26</v>
      </c>
      <c r="E65" s="36">
        <v>18230111002</v>
      </c>
      <c r="F65" s="72"/>
      <c r="G65" s="44">
        <v>31</v>
      </c>
      <c r="H65" s="44">
        <v>36</v>
      </c>
      <c r="I65" s="37">
        <f t="shared" si="3"/>
        <v>67</v>
      </c>
      <c r="J65" s="37" t="s">
        <v>536</v>
      </c>
      <c r="K65" s="69" t="s">
        <v>1361</v>
      </c>
      <c r="L65" s="55" t="s">
        <v>124</v>
      </c>
      <c r="M65" s="55">
        <v>9401725626</v>
      </c>
      <c r="N65" s="70" t="s">
        <v>123</v>
      </c>
      <c r="O65" s="70">
        <v>9401549026</v>
      </c>
      <c r="P65" s="131" t="s">
        <v>1392</v>
      </c>
      <c r="Q65" s="37" t="s">
        <v>98</v>
      </c>
      <c r="R65" s="130"/>
      <c r="S65" s="69" t="s">
        <v>1357</v>
      </c>
      <c r="T65" s="55"/>
    </row>
    <row r="66" spans="1:20" ht="30">
      <c r="A66" s="52">
        <v>62</v>
      </c>
      <c r="B66" s="28" t="s">
        <v>63</v>
      </c>
      <c r="C66" s="35" t="s">
        <v>500</v>
      </c>
      <c r="D66" s="36" t="s">
        <v>26</v>
      </c>
      <c r="E66" s="36">
        <v>18230111101</v>
      </c>
      <c r="F66" s="69" t="s">
        <v>87</v>
      </c>
      <c r="G66" s="44">
        <v>61</v>
      </c>
      <c r="H66" s="44">
        <v>62</v>
      </c>
      <c r="I66" s="37">
        <f t="shared" si="3"/>
        <v>123</v>
      </c>
      <c r="J66" s="37" t="s">
        <v>537</v>
      </c>
      <c r="K66" s="69" t="s">
        <v>1361</v>
      </c>
      <c r="L66" s="55" t="s">
        <v>124</v>
      </c>
      <c r="M66" s="55">
        <v>9401725626</v>
      </c>
      <c r="N66" s="70" t="s">
        <v>123</v>
      </c>
      <c r="O66" s="70">
        <v>9401549026</v>
      </c>
      <c r="P66" s="131" t="s">
        <v>1392</v>
      </c>
      <c r="Q66" s="37" t="s">
        <v>98</v>
      </c>
      <c r="R66" s="130"/>
      <c r="S66" s="69" t="s">
        <v>1357</v>
      </c>
      <c r="T66" s="55"/>
    </row>
    <row r="67" spans="1:20" ht="30">
      <c r="A67" s="52">
        <v>63</v>
      </c>
      <c r="B67" s="28" t="s">
        <v>63</v>
      </c>
      <c r="C67" s="35" t="s">
        <v>501</v>
      </c>
      <c r="D67" s="36" t="s">
        <v>26</v>
      </c>
      <c r="E67" s="36">
        <v>18230111102</v>
      </c>
      <c r="F67" s="69" t="s">
        <v>87</v>
      </c>
      <c r="G67" s="44">
        <v>69</v>
      </c>
      <c r="H67" s="44">
        <v>50</v>
      </c>
      <c r="I67" s="37">
        <f t="shared" si="3"/>
        <v>119</v>
      </c>
      <c r="J67" s="37" t="s">
        <v>538</v>
      </c>
      <c r="K67" s="69" t="s">
        <v>1361</v>
      </c>
      <c r="L67" s="55" t="s">
        <v>124</v>
      </c>
      <c r="M67" s="55">
        <v>9401725626</v>
      </c>
      <c r="N67" s="70" t="s">
        <v>123</v>
      </c>
      <c r="O67" s="70">
        <v>9401549026</v>
      </c>
      <c r="P67" s="131" t="s">
        <v>1393</v>
      </c>
      <c r="Q67" s="37" t="s">
        <v>101</v>
      </c>
      <c r="R67" s="130"/>
      <c r="S67" s="69" t="s">
        <v>1357</v>
      </c>
      <c r="T67" s="55"/>
    </row>
    <row r="68" spans="1:20" ht="30">
      <c r="A68" s="52">
        <v>64</v>
      </c>
      <c r="B68" s="28" t="s">
        <v>63</v>
      </c>
      <c r="C68" s="74" t="s">
        <v>201</v>
      </c>
      <c r="D68" s="39" t="s">
        <v>28</v>
      </c>
      <c r="E68" s="39">
        <v>26</v>
      </c>
      <c r="F68" s="69"/>
      <c r="G68" s="39">
        <v>55</v>
      </c>
      <c r="H68" s="39">
        <v>43</v>
      </c>
      <c r="I68" s="39">
        <v>98</v>
      </c>
      <c r="J68" s="39">
        <v>7399645777</v>
      </c>
      <c r="K68" s="69" t="s">
        <v>1361</v>
      </c>
      <c r="L68" s="55" t="s">
        <v>124</v>
      </c>
      <c r="M68" s="55">
        <v>9401725626</v>
      </c>
      <c r="N68" s="70" t="s">
        <v>123</v>
      </c>
      <c r="O68" s="70">
        <v>9401549026</v>
      </c>
      <c r="P68" s="131" t="s">
        <v>1393</v>
      </c>
      <c r="Q68" s="37" t="s">
        <v>101</v>
      </c>
      <c r="R68" s="130"/>
      <c r="S68" s="69" t="s">
        <v>1357</v>
      </c>
      <c r="T68" s="71"/>
    </row>
    <row r="69" spans="1:20" ht="30">
      <c r="A69" s="52">
        <v>65</v>
      </c>
      <c r="B69" s="28" t="s">
        <v>63</v>
      </c>
      <c r="C69" s="35" t="s">
        <v>502</v>
      </c>
      <c r="D69" s="36" t="s">
        <v>26</v>
      </c>
      <c r="E69" s="36">
        <v>18230111103</v>
      </c>
      <c r="F69" s="69" t="s">
        <v>87</v>
      </c>
      <c r="G69" s="44">
        <v>33</v>
      </c>
      <c r="H69" s="44">
        <v>41</v>
      </c>
      <c r="I69" s="37">
        <f t="shared" si="3"/>
        <v>74</v>
      </c>
      <c r="J69" s="37" t="s">
        <v>539</v>
      </c>
      <c r="K69" s="69" t="s">
        <v>1361</v>
      </c>
      <c r="L69" s="55" t="s">
        <v>124</v>
      </c>
      <c r="M69" s="55">
        <v>9401725626</v>
      </c>
      <c r="N69" s="70" t="s">
        <v>123</v>
      </c>
      <c r="O69" s="70">
        <v>9401549026</v>
      </c>
      <c r="P69" s="131" t="s">
        <v>1406</v>
      </c>
      <c r="Q69" s="37" t="s">
        <v>82</v>
      </c>
      <c r="R69" s="130"/>
      <c r="S69" s="69" t="s">
        <v>1357</v>
      </c>
      <c r="T69" s="55"/>
    </row>
    <row r="70" spans="1:20" ht="30">
      <c r="A70" s="52">
        <v>66</v>
      </c>
      <c r="B70" s="28" t="s">
        <v>63</v>
      </c>
      <c r="C70" s="74" t="s">
        <v>202</v>
      </c>
      <c r="D70" s="39" t="s">
        <v>28</v>
      </c>
      <c r="E70" s="39">
        <v>27</v>
      </c>
      <c r="F70" s="55"/>
      <c r="G70" s="39">
        <v>24</v>
      </c>
      <c r="H70" s="39">
        <v>17</v>
      </c>
      <c r="I70" s="39">
        <v>41</v>
      </c>
      <c r="J70" s="39" t="s">
        <v>540</v>
      </c>
      <c r="K70" s="69" t="s">
        <v>1361</v>
      </c>
      <c r="L70" s="55" t="s">
        <v>124</v>
      </c>
      <c r="M70" s="55">
        <v>9401725626</v>
      </c>
      <c r="N70" s="70" t="s">
        <v>123</v>
      </c>
      <c r="O70" s="70">
        <v>9401549026</v>
      </c>
      <c r="P70" s="131" t="s">
        <v>1406</v>
      </c>
      <c r="Q70" s="37" t="s">
        <v>82</v>
      </c>
      <c r="R70" s="130"/>
      <c r="S70" s="69" t="s">
        <v>1357</v>
      </c>
      <c r="T70" s="55"/>
    </row>
    <row r="71" spans="1:20" ht="30">
      <c r="A71" s="52">
        <v>67</v>
      </c>
      <c r="B71" s="28" t="s">
        <v>63</v>
      </c>
      <c r="C71" s="35" t="s">
        <v>503</v>
      </c>
      <c r="D71" s="36" t="s">
        <v>26</v>
      </c>
      <c r="E71" s="36">
        <v>18230111301</v>
      </c>
      <c r="F71" s="69" t="s">
        <v>87</v>
      </c>
      <c r="G71" s="44">
        <v>34</v>
      </c>
      <c r="H71" s="44">
        <v>39</v>
      </c>
      <c r="I71" s="37">
        <f t="shared" si="3"/>
        <v>73</v>
      </c>
      <c r="J71" s="37" t="s">
        <v>541</v>
      </c>
      <c r="K71" s="69" t="s">
        <v>1361</v>
      </c>
      <c r="L71" s="55" t="s">
        <v>124</v>
      </c>
      <c r="M71" s="55">
        <v>9401725626</v>
      </c>
      <c r="N71" s="70" t="s">
        <v>123</v>
      </c>
      <c r="O71" s="70">
        <v>9401549026</v>
      </c>
      <c r="P71" s="131" t="s">
        <v>1406</v>
      </c>
      <c r="Q71" s="37" t="s">
        <v>82</v>
      </c>
      <c r="R71" s="130"/>
      <c r="S71" s="69" t="s">
        <v>1357</v>
      </c>
      <c r="T71" s="55"/>
    </row>
    <row r="72" spans="1:20" ht="30">
      <c r="A72" s="52">
        <v>68</v>
      </c>
      <c r="B72" s="28" t="s">
        <v>63</v>
      </c>
      <c r="C72" s="74" t="s">
        <v>228</v>
      </c>
      <c r="D72" s="39" t="s">
        <v>28</v>
      </c>
      <c r="E72" s="39">
        <v>28</v>
      </c>
      <c r="F72" s="55"/>
      <c r="G72" s="39">
        <v>16</v>
      </c>
      <c r="H72" s="39">
        <v>17</v>
      </c>
      <c r="I72" s="39">
        <v>33</v>
      </c>
      <c r="J72" s="40" t="s">
        <v>542</v>
      </c>
      <c r="K72" s="69" t="s">
        <v>1361</v>
      </c>
      <c r="L72" s="55" t="s">
        <v>124</v>
      </c>
      <c r="M72" s="55">
        <v>9401725626</v>
      </c>
      <c r="N72" s="70" t="s">
        <v>123</v>
      </c>
      <c r="O72" s="70">
        <v>9401549026</v>
      </c>
      <c r="P72" s="131" t="s">
        <v>1394</v>
      </c>
      <c r="Q72" s="37" t="s">
        <v>83</v>
      </c>
      <c r="R72" s="130"/>
      <c r="S72" s="69" t="s">
        <v>1357</v>
      </c>
      <c r="T72" s="71"/>
    </row>
    <row r="73" spans="1:20" ht="30">
      <c r="A73" s="52">
        <v>69</v>
      </c>
      <c r="B73" s="28" t="s">
        <v>63</v>
      </c>
      <c r="C73" s="74" t="s">
        <v>199</v>
      </c>
      <c r="D73" s="39" t="s">
        <v>28</v>
      </c>
      <c r="E73" s="39">
        <v>25</v>
      </c>
      <c r="F73" s="55"/>
      <c r="G73" s="39">
        <v>76</v>
      </c>
      <c r="H73" s="39">
        <v>49</v>
      </c>
      <c r="I73" s="39">
        <v>125</v>
      </c>
      <c r="J73" s="39">
        <v>9678280573</v>
      </c>
      <c r="K73" s="69" t="s">
        <v>1361</v>
      </c>
      <c r="L73" s="55" t="s">
        <v>124</v>
      </c>
      <c r="M73" s="55">
        <v>9401725626</v>
      </c>
      <c r="N73" s="70" t="s">
        <v>123</v>
      </c>
      <c r="O73" s="70">
        <v>9401549026</v>
      </c>
      <c r="P73" s="131" t="s">
        <v>1394</v>
      </c>
      <c r="Q73" s="37" t="s">
        <v>83</v>
      </c>
      <c r="R73" s="130"/>
      <c r="S73" s="69" t="s">
        <v>1357</v>
      </c>
      <c r="T73" s="55"/>
    </row>
    <row r="74" spans="1:20" ht="45">
      <c r="A74" s="52">
        <v>70</v>
      </c>
      <c r="B74" s="28" t="s">
        <v>63</v>
      </c>
      <c r="C74" s="35" t="s">
        <v>504</v>
      </c>
      <c r="D74" s="36" t="s">
        <v>26</v>
      </c>
      <c r="E74" s="36">
        <v>18230111001</v>
      </c>
      <c r="F74" s="69" t="s">
        <v>91</v>
      </c>
      <c r="G74" s="44">
        <v>146</v>
      </c>
      <c r="H74" s="44">
        <v>180</v>
      </c>
      <c r="I74" s="37">
        <f t="shared" si="3"/>
        <v>326</v>
      </c>
      <c r="J74" s="37" t="s">
        <v>543</v>
      </c>
      <c r="K74" s="69" t="s">
        <v>1361</v>
      </c>
      <c r="L74" s="55" t="s">
        <v>124</v>
      </c>
      <c r="M74" s="55">
        <v>9401725626</v>
      </c>
      <c r="N74" s="70" t="s">
        <v>123</v>
      </c>
      <c r="O74" s="70">
        <v>9401549026</v>
      </c>
      <c r="P74" s="134" t="s">
        <v>1407</v>
      </c>
      <c r="Q74" s="37" t="s">
        <v>1225</v>
      </c>
      <c r="R74" s="130"/>
      <c r="S74" s="69" t="s">
        <v>1357</v>
      </c>
      <c r="T74" s="55"/>
    </row>
    <row r="75" spans="1:20" ht="30">
      <c r="A75" s="52">
        <v>71</v>
      </c>
      <c r="B75" s="28" t="s">
        <v>63</v>
      </c>
      <c r="C75" s="76" t="s">
        <v>144</v>
      </c>
      <c r="D75" s="36" t="s">
        <v>26</v>
      </c>
      <c r="E75" s="41">
        <v>18230108003</v>
      </c>
      <c r="F75" s="69" t="s">
        <v>91</v>
      </c>
      <c r="G75" s="44">
        <v>22</v>
      </c>
      <c r="H75" s="44">
        <v>20</v>
      </c>
      <c r="I75" s="37">
        <f t="shared" si="3"/>
        <v>42</v>
      </c>
      <c r="J75" s="37" t="s">
        <v>544</v>
      </c>
      <c r="K75" s="69" t="s">
        <v>1361</v>
      </c>
      <c r="L75" s="55" t="s">
        <v>124</v>
      </c>
      <c r="M75" s="55">
        <v>9401725626</v>
      </c>
      <c r="N75" s="70" t="s">
        <v>123</v>
      </c>
      <c r="O75" s="70">
        <v>9401549026</v>
      </c>
      <c r="P75" s="131" t="s">
        <v>1397</v>
      </c>
      <c r="Q75" s="37" t="s">
        <v>1477</v>
      </c>
      <c r="R75" s="130"/>
      <c r="S75" s="69" t="s">
        <v>1357</v>
      </c>
      <c r="T75" s="55"/>
    </row>
    <row r="76" spans="1:20" ht="30">
      <c r="A76" s="52">
        <v>72</v>
      </c>
      <c r="B76" s="28" t="s">
        <v>63</v>
      </c>
      <c r="C76" s="47" t="s">
        <v>505</v>
      </c>
      <c r="D76" s="36" t="s">
        <v>26</v>
      </c>
      <c r="E76" s="36" t="s">
        <v>506</v>
      </c>
      <c r="F76" s="69" t="s">
        <v>87</v>
      </c>
      <c r="G76" s="44">
        <v>42</v>
      </c>
      <c r="H76" s="44">
        <v>53</v>
      </c>
      <c r="I76" s="37">
        <f t="shared" si="3"/>
        <v>95</v>
      </c>
      <c r="J76" s="37" t="s">
        <v>545</v>
      </c>
      <c r="K76" s="69" t="s">
        <v>1361</v>
      </c>
      <c r="L76" s="55" t="s">
        <v>124</v>
      </c>
      <c r="M76" s="55">
        <v>9401725626</v>
      </c>
      <c r="N76" s="70" t="s">
        <v>123</v>
      </c>
      <c r="O76" s="70">
        <v>9401549026</v>
      </c>
      <c r="P76" s="131" t="s">
        <v>1397</v>
      </c>
      <c r="Q76" s="37" t="s">
        <v>1477</v>
      </c>
      <c r="R76" s="130"/>
      <c r="S76" s="69" t="s">
        <v>1357</v>
      </c>
      <c r="T76" s="71"/>
    </row>
    <row r="77" spans="1:20" ht="30">
      <c r="A77" s="52">
        <v>73</v>
      </c>
      <c r="B77" s="28" t="s">
        <v>63</v>
      </c>
      <c r="C77" s="35" t="s">
        <v>507</v>
      </c>
      <c r="D77" s="36" t="s">
        <v>26</v>
      </c>
      <c r="E77" s="46">
        <v>18230116906</v>
      </c>
      <c r="F77" s="69" t="s">
        <v>91</v>
      </c>
      <c r="G77" s="44">
        <v>18</v>
      </c>
      <c r="H77" s="44">
        <v>25</v>
      </c>
      <c r="I77" s="37">
        <f t="shared" si="3"/>
        <v>43</v>
      </c>
      <c r="J77" s="39">
        <v>9859553517</v>
      </c>
      <c r="K77" s="69" t="s">
        <v>1361</v>
      </c>
      <c r="L77" s="55" t="s">
        <v>124</v>
      </c>
      <c r="M77" s="55">
        <v>9401725626</v>
      </c>
      <c r="N77" s="70" t="s">
        <v>123</v>
      </c>
      <c r="O77" s="70">
        <v>9401549026</v>
      </c>
      <c r="P77" s="131" t="s">
        <v>1398</v>
      </c>
      <c r="Q77" s="37" t="s">
        <v>82</v>
      </c>
      <c r="R77" s="130"/>
      <c r="S77" s="69" t="s">
        <v>1357</v>
      </c>
      <c r="T77" s="55"/>
    </row>
    <row r="78" spans="1:20" ht="30">
      <c r="A78" s="52">
        <v>74</v>
      </c>
      <c r="B78" s="28" t="s">
        <v>63</v>
      </c>
      <c r="C78" s="47" t="s">
        <v>126</v>
      </c>
      <c r="D78" s="36" t="s">
        <v>26</v>
      </c>
      <c r="E78" s="36" t="s">
        <v>127</v>
      </c>
      <c r="F78" s="69" t="s">
        <v>87</v>
      </c>
      <c r="G78" s="44">
        <v>41</v>
      </c>
      <c r="H78" s="44">
        <v>36</v>
      </c>
      <c r="I78" s="37">
        <f t="shared" si="3"/>
        <v>77</v>
      </c>
      <c r="J78" s="37" t="s">
        <v>546</v>
      </c>
      <c r="K78" s="69" t="s">
        <v>1361</v>
      </c>
      <c r="L78" s="55" t="s">
        <v>124</v>
      </c>
      <c r="M78" s="55">
        <v>9401725626</v>
      </c>
      <c r="N78" s="70" t="s">
        <v>123</v>
      </c>
      <c r="O78" s="70">
        <v>9401549026</v>
      </c>
      <c r="P78" s="131" t="s">
        <v>1398</v>
      </c>
      <c r="Q78" s="37" t="s">
        <v>82</v>
      </c>
      <c r="R78" s="130"/>
      <c r="S78" s="69" t="s">
        <v>1357</v>
      </c>
      <c r="T78" s="55"/>
    </row>
    <row r="79" spans="1:20" ht="30">
      <c r="A79" s="52">
        <v>75</v>
      </c>
      <c r="B79" s="28" t="s">
        <v>63</v>
      </c>
      <c r="C79" s="74" t="s">
        <v>197</v>
      </c>
      <c r="D79" s="39" t="s">
        <v>28</v>
      </c>
      <c r="E79" s="39">
        <v>145</v>
      </c>
      <c r="F79" s="55"/>
      <c r="G79" s="39">
        <v>111</v>
      </c>
      <c r="H79" s="39">
        <v>123</v>
      </c>
      <c r="I79" s="37">
        <f t="shared" si="3"/>
        <v>234</v>
      </c>
      <c r="J79" s="39">
        <v>9577018423</v>
      </c>
      <c r="K79" s="69" t="s">
        <v>1361</v>
      </c>
      <c r="L79" s="55" t="s">
        <v>124</v>
      </c>
      <c r="M79" s="55">
        <v>9401725626</v>
      </c>
      <c r="N79" s="70" t="s">
        <v>123</v>
      </c>
      <c r="O79" s="70">
        <v>9401549026</v>
      </c>
      <c r="P79" s="131" t="s">
        <v>1399</v>
      </c>
      <c r="Q79" s="37" t="s">
        <v>83</v>
      </c>
      <c r="R79" s="130"/>
      <c r="S79" s="69" t="s">
        <v>1357</v>
      </c>
      <c r="T79" s="55"/>
    </row>
    <row r="80" spans="1:20" ht="30">
      <c r="A80" s="52">
        <v>76</v>
      </c>
      <c r="B80" s="28" t="s">
        <v>63</v>
      </c>
      <c r="C80" s="44" t="s">
        <v>508</v>
      </c>
      <c r="D80" s="36" t="s">
        <v>26</v>
      </c>
      <c r="E80" s="46">
        <v>18230116901</v>
      </c>
      <c r="F80" s="69" t="s">
        <v>91</v>
      </c>
      <c r="G80" s="44">
        <v>23</v>
      </c>
      <c r="H80" s="44">
        <v>28</v>
      </c>
      <c r="I80" s="37">
        <f t="shared" si="3"/>
        <v>51</v>
      </c>
      <c r="J80" s="37" t="s">
        <v>547</v>
      </c>
      <c r="K80" s="69" t="s">
        <v>1361</v>
      </c>
      <c r="L80" s="55" t="s">
        <v>124</v>
      </c>
      <c r="M80" s="55">
        <v>9401725626</v>
      </c>
      <c r="N80" s="70" t="s">
        <v>123</v>
      </c>
      <c r="O80" s="70">
        <v>9401549026</v>
      </c>
      <c r="P80" s="131" t="s">
        <v>1400</v>
      </c>
      <c r="Q80" s="37" t="s">
        <v>86</v>
      </c>
      <c r="R80" s="130"/>
      <c r="S80" s="69" t="s">
        <v>1357</v>
      </c>
      <c r="T80" s="71"/>
    </row>
    <row r="81" spans="1:20" ht="30">
      <c r="A81" s="52">
        <v>77</v>
      </c>
      <c r="B81" s="28" t="s">
        <v>63</v>
      </c>
      <c r="C81" s="47" t="s">
        <v>128</v>
      </c>
      <c r="D81" s="36" t="s">
        <v>26</v>
      </c>
      <c r="E81" s="36" t="s">
        <v>129</v>
      </c>
      <c r="F81" s="69" t="s">
        <v>87</v>
      </c>
      <c r="G81" s="44">
        <v>73</v>
      </c>
      <c r="H81" s="44">
        <v>67</v>
      </c>
      <c r="I81" s="37">
        <f t="shared" si="3"/>
        <v>140</v>
      </c>
      <c r="J81" s="37" t="s">
        <v>548</v>
      </c>
      <c r="K81" s="69" t="s">
        <v>1361</v>
      </c>
      <c r="L81" s="55" t="s">
        <v>124</v>
      </c>
      <c r="M81" s="55">
        <v>9401725626</v>
      </c>
      <c r="N81" s="70" t="s">
        <v>123</v>
      </c>
      <c r="O81" s="70">
        <v>9401549026</v>
      </c>
      <c r="P81" s="131" t="s">
        <v>1400</v>
      </c>
      <c r="Q81" s="37" t="s">
        <v>86</v>
      </c>
      <c r="R81" s="130"/>
      <c r="S81" s="69" t="s">
        <v>1357</v>
      </c>
      <c r="T81" s="55"/>
    </row>
    <row r="82" spans="1:20" ht="30">
      <c r="A82" s="52">
        <v>78</v>
      </c>
      <c r="B82" s="28" t="s">
        <v>63</v>
      </c>
      <c r="C82" s="47" t="s">
        <v>509</v>
      </c>
      <c r="D82" s="36" t="s">
        <v>26</v>
      </c>
      <c r="E82" s="36" t="s">
        <v>510</v>
      </c>
      <c r="F82" s="69" t="s">
        <v>87</v>
      </c>
      <c r="G82" s="44">
        <v>38</v>
      </c>
      <c r="H82" s="44">
        <v>33</v>
      </c>
      <c r="I82" s="37">
        <f t="shared" si="3"/>
        <v>71</v>
      </c>
      <c r="J82" s="37" t="s">
        <v>549</v>
      </c>
      <c r="K82" s="69" t="s">
        <v>131</v>
      </c>
      <c r="L82" s="55" t="s">
        <v>121</v>
      </c>
      <c r="M82" s="55">
        <v>7399227552</v>
      </c>
      <c r="N82" s="70" t="s">
        <v>136</v>
      </c>
      <c r="O82" s="75">
        <v>9707746019</v>
      </c>
      <c r="P82" s="131" t="s">
        <v>1401</v>
      </c>
      <c r="Q82" s="37" t="s">
        <v>93</v>
      </c>
      <c r="R82" s="130"/>
      <c r="S82" s="69" t="s">
        <v>1357</v>
      </c>
      <c r="T82" s="55"/>
    </row>
    <row r="83" spans="1:20" ht="30">
      <c r="A83" s="52">
        <v>79</v>
      </c>
      <c r="B83" s="28" t="s">
        <v>63</v>
      </c>
      <c r="C83" s="74" t="s">
        <v>235</v>
      </c>
      <c r="D83" s="39" t="s">
        <v>28</v>
      </c>
      <c r="E83" s="39">
        <v>60</v>
      </c>
      <c r="F83" s="55"/>
      <c r="G83" s="39">
        <v>24</v>
      </c>
      <c r="H83" s="39">
        <v>32</v>
      </c>
      <c r="I83" s="37">
        <f t="shared" si="3"/>
        <v>56</v>
      </c>
      <c r="J83" s="39" t="s">
        <v>550</v>
      </c>
      <c r="K83" s="69" t="s">
        <v>131</v>
      </c>
      <c r="L83" s="55" t="s">
        <v>121</v>
      </c>
      <c r="M83" s="55">
        <v>7399227552</v>
      </c>
      <c r="N83" s="70" t="s">
        <v>136</v>
      </c>
      <c r="O83" s="75">
        <v>9707746019</v>
      </c>
      <c r="P83" s="131" t="s">
        <v>1401</v>
      </c>
      <c r="Q83" s="37" t="s">
        <v>93</v>
      </c>
      <c r="R83" s="130"/>
      <c r="S83" s="69" t="s">
        <v>1357</v>
      </c>
      <c r="T83" s="55"/>
    </row>
    <row r="84" spans="1:20" ht="30">
      <c r="A84" s="52">
        <v>80</v>
      </c>
      <c r="B84" s="28" t="s">
        <v>63</v>
      </c>
      <c r="C84" s="74" t="s">
        <v>511</v>
      </c>
      <c r="D84" s="39" t="s">
        <v>28</v>
      </c>
      <c r="E84" s="39">
        <v>160</v>
      </c>
      <c r="F84" s="55"/>
      <c r="G84" s="39">
        <v>13</v>
      </c>
      <c r="H84" s="39">
        <v>11</v>
      </c>
      <c r="I84" s="37">
        <f t="shared" si="3"/>
        <v>24</v>
      </c>
      <c r="J84" s="39" t="s">
        <v>551</v>
      </c>
      <c r="K84" s="69" t="s">
        <v>131</v>
      </c>
      <c r="L84" s="55" t="s">
        <v>121</v>
      </c>
      <c r="M84" s="55">
        <v>7399227552</v>
      </c>
      <c r="N84" s="70" t="s">
        <v>136</v>
      </c>
      <c r="O84" s="75">
        <v>9707746019</v>
      </c>
      <c r="P84" s="131" t="s">
        <v>1402</v>
      </c>
      <c r="Q84" s="37" t="s">
        <v>98</v>
      </c>
      <c r="R84" s="130"/>
      <c r="S84" s="69" t="s">
        <v>1357</v>
      </c>
      <c r="T84" s="71"/>
    </row>
    <row r="85" spans="1:20" ht="30">
      <c r="A85" s="52">
        <v>81</v>
      </c>
      <c r="B85" s="28" t="s">
        <v>63</v>
      </c>
      <c r="C85" s="47" t="s">
        <v>512</v>
      </c>
      <c r="D85" s="36" t="s">
        <v>26</v>
      </c>
      <c r="E85" s="36" t="s">
        <v>513</v>
      </c>
      <c r="F85" s="69" t="s">
        <v>87</v>
      </c>
      <c r="G85" s="44">
        <v>78</v>
      </c>
      <c r="H85" s="44">
        <v>81</v>
      </c>
      <c r="I85" s="37">
        <f t="shared" si="3"/>
        <v>159</v>
      </c>
      <c r="J85" s="37" t="s">
        <v>552</v>
      </c>
      <c r="K85" s="69" t="s">
        <v>131</v>
      </c>
      <c r="L85" s="55" t="s">
        <v>121</v>
      </c>
      <c r="M85" s="55">
        <v>7399227552</v>
      </c>
      <c r="N85" s="70" t="s">
        <v>136</v>
      </c>
      <c r="O85" s="75">
        <v>9707746019</v>
      </c>
      <c r="P85" s="131" t="s">
        <v>1402</v>
      </c>
      <c r="Q85" s="37" t="s">
        <v>98</v>
      </c>
      <c r="R85" s="130"/>
      <c r="S85" s="69" t="s">
        <v>1357</v>
      </c>
      <c r="T85" s="55"/>
    </row>
    <row r="86" spans="1:20" ht="30">
      <c r="A86" s="52">
        <v>82</v>
      </c>
      <c r="B86" s="28" t="s">
        <v>63</v>
      </c>
      <c r="C86" s="74" t="s">
        <v>511</v>
      </c>
      <c r="D86" s="39" t="s">
        <v>28</v>
      </c>
      <c r="E86" s="39">
        <v>72</v>
      </c>
      <c r="F86" s="55"/>
      <c r="G86" s="39">
        <v>40</v>
      </c>
      <c r="H86" s="39">
        <v>31</v>
      </c>
      <c r="I86" s="37">
        <f t="shared" si="3"/>
        <v>71</v>
      </c>
      <c r="J86" s="39">
        <v>7399389504</v>
      </c>
      <c r="K86" s="69" t="s">
        <v>131</v>
      </c>
      <c r="L86" s="55" t="s">
        <v>121</v>
      </c>
      <c r="M86" s="55">
        <v>7399227552</v>
      </c>
      <c r="N86" s="70" t="s">
        <v>136</v>
      </c>
      <c r="O86" s="75">
        <v>9707746019</v>
      </c>
      <c r="P86" s="131" t="s">
        <v>1403</v>
      </c>
      <c r="Q86" s="37" t="s">
        <v>101</v>
      </c>
      <c r="R86" s="130"/>
      <c r="S86" s="69" t="s">
        <v>1357</v>
      </c>
      <c r="T86" s="55"/>
    </row>
    <row r="87" spans="1:20" ht="30">
      <c r="A87" s="52">
        <v>83</v>
      </c>
      <c r="B87" s="28" t="s">
        <v>63</v>
      </c>
      <c r="C87" s="47" t="s">
        <v>514</v>
      </c>
      <c r="D87" s="36" t="s">
        <v>26</v>
      </c>
      <c r="E87" s="36" t="s">
        <v>130</v>
      </c>
      <c r="F87" s="69" t="s">
        <v>87</v>
      </c>
      <c r="G87" s="44">
        <v>63</v>
      </c>
      <c r="H87" s="44">
        <v>80</v>
      </c>
      <c r="I87" s="37">
        <f t="shared" si="3"/>
        <v>143</v>
      </c>
      <c r="J87" s="37" t="s">
        <v>553</v>
      </c>
      <c r="K87" s="69" t="s">
        <v>131</v>
      </c>
      <c r="L87" s="55" t="s">
        <v>121</v>
      </c>
      <c r="M87" s="55">
        <v>7399227552</v>
      </c>
      <c r="N87" s="70" t="s">
        <v>136</v>
      </c>
      <c r="O87" s="75">
        <v>9707746019</v>
      </c>
      <c r="P87" s="131" t="s">
        <v>1403</v>
      </c>
      <c r="Q87" s="43" t="s">
        <v>101</v>
      </c>
      <c r="R87" s="130"/>
      <c r="S87" s="69" t="s">
        <v>1357</v>
      </c>
      <c r="T87" s="55"/>
    </row>
    <row r="88" spans="1:20">
      <c r="A88" s="64" t="s">
        <v>11</v>
      </c>
      <c r="B88" s="64"/>
      <c r="C88" s="64">
        <f>COUNTIFS(C16:C87,"*")</f>
        <v>72</v>
      </c>
      <c r="D88" s="64"/>
      <c r="E88" s="56"/>
      <c r="F88" s="64"/>
      <c r="G88" s="64">
        <f>SUM(G16:G87)</f>
        <v>3160</v>
      </c>
      <c r="H88" s="64">
        <f>SUM(H16:H87)</f>
        <v>3470</v>
      </c>
      <c r="I88" s="64">
        <f>SUM(I16:I87)</f>
        <v>6630</v>
      </c>
      <c r="J88" s="64"/>
      <c r="K88" s="64"/>
      <c r="L88" s="64"/>
      <c r="M88" s="64"/>
      <c r="N88" s="64"/>
      <c r="O88" s="64"/>
      <c r="P88" s="57"/>
      <c r="Q88" s="57"/>
      <c r="R88" s="57"/>
      <c r="S88" s="64"/>
      <c r="T88" s="58"/>
    </row>
    <row r="89" spans="1:20">
      <c r="A89" s="59" t="s">
        <v>62</v>
      </c>
      <c r="B89" s="60">
        <f>COUNTIF(B$5:B$87,"Team 1")</f>
        <v>35</v>
      </c>
      <c r="C89" s="59" t="s">
        <v>28</v>
      </c>
      <c r="D89" s="60">
        <f>COUNTIF(D16:D87,"Anganwadi")</f>
        <v>20</v>
      </c>
    </row>
    <row r="90" spans="1:20">
      <c r="A90" s="59" t="s">
        <v>63</v>
      </c>
      <c r="B90" s="60">
        <f>COUNTIF(B$6:B$87,"Team 2")</f>
        <v>48</v>
      </c>
      <c r="C90" s="59" t="s">
        <v>26</v>
      </c>
      <c r="D90" s="60">
        <f>COUNTIF(D16:D87,"School")</f>
        <v>52</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conditionalFormatting sqref="E47">
    <cfRule type="duplicateValues" dxfId="107" priority="8" stopIfTrue="1"/>
  </conditionalFormatting>
  <conditionalFormatting sqref="E55">
    <cfRule type="duplicateValues" dxfId="106" priority="7" stopIfTrue="1"/>
  </conditionalFormatting>
  <conditionalFormatting sqref="E54">
    <cfRule type="duplicateValues" dxfId="105" priority="6" stopIfTrue="1"/>
  </conditionalFormatting>
  <conditionalFormatting sqref="E51">
    <cfRule type="duplicateValues" dxfId="104" priority="5"/>
  </conditionalFormatting>
  <conditionalFormatting sqref="E64">
    <cfRule type="duplicateValues" dxfId="103" priority="4" stopIfTrue="1"/>
  </conditionalFormatting>
  <conditionalFormatting sqref="E77">
    <cfRule type="duplicateValues" dxfId="102" priority="3" stopIfTrue="1"/>
  </conditionalFormatting>
  <conditionalFormatting sqref="E80">
    <cfRule type="duplicateValues" dxfId="101" priority="2" stopIfTrue="1"/>
  </conditionalFormatting>
  <conditionalFormatting sqref="E11">
    <cfRule type="duplicateValues" dxfId="100" priority="1" stopIfTrue="1"/>
  </conditionalFormatting>
  <dataValidations count="3">
    <dataValidation type="list" allowBlank="1" showInputMessage="1" showErrorMessage="1" sqref="D88">
      <formula1>"School,Anganwadi Centre"</formula1>
    </dataValidation>
    <dataValidation type="list" allowBlank="1" showInputMessage="1" showErrorMessage="1" error="Please select type of institution from drop down list." sqref="D85 E86 D87 D80:D82 E83:E84 E79 G61 D49:E49 D50:D58 D47:D48 G38 D44:E44 E38 D37:E37 D36 D39 E40 D41:D42 E43 D45 E46 G29 E16 E19 E26 E22:E24 E28:E29 E31 E35 E33 D24:D28 D30 D34 D32 E13 E9 D5:D22 G23 D69 E70 D74:D78 D71 E68 D67 D62 E63 D64:D65 E59 E54:E55 D66:E66 E61 D60:E60 E72:E73">
      <formula1>"Anganwadi,School"</formula1>
    </dataValidation>
    <dataValidation type="list" allowBlank="1" showInputMessage="1" showErrorMessage="1" sqref="B5:B87">
      <formula1>"Team 1, Team 2"</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sheetPr>
    <tabColor rgb="FFC00000"/>
  </sheetPr>
  <dimension ref="A1:T159"/>
  <sheetViews>
    <sheetView workbookViewId="0">
      <selection activeCell="D133" sqref="D133"/>
    </sheetView>
  </sheetViews>
  <sheetFormatPr defaultRowHeight="15"/>
  <cols>
    <col min="1" max="1" width="5.28515625" style="80" customWidth="1"/>
    <col min="2" max="2" width="8.140625" style="77" customWidth="1"/>
    <col min="3" max="3" width="23.7109375" style="80" customWidth="1"/>
    <col min="4" max="4" width="8.28515625" style="80" customWidth="1"/>
    <col min="5" max="5" width="9.140625" style="48" customWidth="1"/>
    <col min="6" max="6" width="7" style="80" customWidth="1"/>
    <col min="7" max="7" width="6.140625" style="48" customWidth="1"/>
    <col min="8" max="8" width="6.28515625" style="48" bestFit="1" customWidth="1"/>
    <col min="9" max="9" width="6" style="80" bestFit="1" customWidth="1"/>
    <col min="10" max="15" width="8.28515625" style="80" customWidth="1"/>
    <col min="16" max="16" width="15.28515625" style="80" customWidth="1"/>
    <col min="17" max="17" width="11.5703125" style="80" bestFit="1" customWidth="1"/>
    <col min="18" max="18" width="17.5703125" style="80" customWidth="1"/>
    <col min="19" max="19" width="19.5703125" style="80" customWidth="1"/>
    <col min="20" max="16384" width="9.140625" style="80"/>
  </cols>
  <sheetData>
    <row r="1" spans="1:20" ht="51" customHeight="1">
      <c r="A1" s="192" t="s">
        <v>1365</v>
      </c>
      <c r="B1" s="192"/>
      <c r="C1" s="192"/>
      <c r="D1" s="193"/>
      <c r="E1" s="193"/>
      <c r="F1" s="193"/>
      <c r="G1" s="193"/>
      <c r="H1" s="193"/>
      <c r="I1" s="193"/>
      <c r="J1" s="193"/>
      <c r="K1" s="193"/>
      <c r="L1" s="193"/>
      <c r="M1" s="193"/>
      <c r="N1" s="193"/>
      <c r="O1" s="193"/>
      <c r="P1" s="193"/>
      <c r="Q1" s="193"/>
      <c r="R1" s="193"/>
      <c r="S1" s="193"/>
    </row>
    <row r="2" spans="1:20">
      <c r="A2" s="194" t="s">
        <v>60</v>
      </c>
      <c r="B2" s="195"/>
      <c r="C2" s="195"/>
      <c r="D2" s="50" t="s">
        <v>419</v>
      </c>
      <c r="E2" s="63"/>
      <c r="F2" s="63"/>
      <c r="G2" s="63"/>
      <c r="H2" s="63"/>
      <c r="I2" s="63"/>
      <c r="J2" s="63"/>
      <c r="K2" s="63"/>
      <c r="L2" s="63"/>
      <c r="M2" s="63"/>
      <c r="N2" s="63"/>
      <c r="O2" s="63"/>
      <c r="P2" s="63"/>
      <c r="Q2" s="63"/>
      <c r="R2" s="111"/>
      <c r="S2" s="63"/>
    </row>
    <row r="3" spans="1:20" ht="40.5" customHeight="1">
      <c r="A3" s="187" t="s">
        <v>14</v>
      </c>
      <c r="B3" s="190" t="s">
        <v>1358</v>
      </c>
      <c r="C3" s="198" t="s">
        <v>7</v>
      </c>
      <c r="D3" s="187" t="s">
        <v>56</v>
      </c>
      <c r="E3" s="187" t="s">
        <v>16</v>
      </c>
      <c r="F3" s="187" t="s">
        <v>383</v>
      </c>
      <c r="G3" s="187" t="s">
        <v>8</v>
      </c>
      <c r="H3" s="187"/>
      <c r="I3" s="187"/>
      <c r="J3" s="187" t="s">
        <v>34</v>
      </c>
      <c r="K3" s="190" t="s">
        <v>36</v>
      </c>
      <c r="L3" s="190" t="s">
        <v>53</v>
      </c>
      <c r="M3" s="190" t="s">
        <v>54</v>
      </c>
      <c r="N3" s="190" t="s">
        <v>37</v>
      </c>
      <c r="O3" s="190" t="s">
        <v>38</v>
      </c>
      <c r="P3" s="187" t="s">
        <v>55</v>
      </c>
      <c r="Q3" s="187" t="s">
        <v>1359</v>
      </c>
      <c r="R3" s="187" t="s">
        <v>35</v>
      </c>
      <c r="S3" s="187" t="s">
        <v>1360</v>
      </c>
      <c r="T3" s="187" t="s">
        <v>13</v>
      </c>
    </row>
    <row r="4" spans="1:20" ht="25.5" customHeight="1">
      <c r="A4" s="187"/>
      <c r="B4" s="191"/>
      <c r="C4" s="198"/>
      <c r="D4" s="187"/>
      <c r="E4" s="187"/>
      <c r="F4" s="187"/>
      <c r="G4" s="65" t="s">
        <v>9</v>
      </c>
      <c r="H4" s="65" t="s">
        <v>10</v>
      </c>
      <c r="I4" s="65" t="s">
        <v>11</v>
      </c>
      <c r="J4" s="187"/>
      <c r="K4" s="191"/>
      <c r="L4" s="191"/>
      <c r="M4" s="191"/>
      <c r="N4" s="191"/>
      <c r="O4" s="191"/>
      <c r="P4" s="187"/>
      <c r="Q4" s="187"/>
      <c r="R4" s="187"/>
      <c r="S4" s="187"/>
      <c r="T4" s="187"/>
    </row>
    <row r="5" spans="1:20" ht="21.75" customHeight="1">
      <c r="A5" s="81">
        <v>1</v>
      </c>
      <c r="B5" s="28" t="s">
        <v>62</v>
      </c>
      <c r="C5" s="82" t="s">
        <v>554</v>
      </c>
      <c r="D5" s="36" t="s">
        <v>26</v>
      </c>
      <c r="E5" s="36">
        <v>101805</v>
      </c>
      <c r="F5" s="83" t="s">
        <v>87</v>
      </c>
      <c r="G5" s="37">
        <v>47</v>
      </c>
      <c r="H5" s="37">
        <v>47</v>
      </c>
      <c r="I5" s="37">
        <f>SUM(G5:H5)</f>
        <v>94</v>
      </c>
      <c r="J5" s="37" t="s">
        <v>621</v>
      </c>
      <c r="K5" s="83" t="s">
        <v>88</v>
      </c>
      <c r="L5" s="84" t="s">
        <v>142</v>
      </c>
      <c r="M5" s="55">
        <v>7399979725</v>
      </c>
      <c r="N5" s="54" t="s">
        <v>139</v>
      </c>
      <c r="O5" s="54">
        <v>9613564452</v>
      </c>
      <c r="P5" s="129">
        <v>43112</v>
      </c>
      <c r="Q5" s="37" t="s">
        <v>82</v>
      </c>
      <c r="R5" s="138"/>
      <c r="S5" s="69" t="s">
        <v>1357</v>
      </c>
      <c r="T5" s="55"/>
    </row>
    <row r="6" spans="1:20" ht="21.75" customHeight="1">
      <c r="A6" s="81">
        <v>2</v>
      </c>
      <c r="B6" s="28" t="s">
        <v>62</v>
      </c>
      <c r="C6" s="82" t="s">
        <v>111</v>
      </c>
      <c r="D6" s="36" t="s">
        <v>28</v>
      </c>
      <c r="E6" s="39">
        <v>66</v>
      </c>
      <c r="F6" s="83"/>
      <c r="G6" s="39">
        <v>27</v>
      </c>
      <c r="H6" s="39">
        <v>31</v>
      </c>
      <c r="I6" s="37">
        <f t="shared" ref="I6:I69" si="0">SUM(G6:H6)</f>
        <v>58</v>
      </c>
      <c r="J6" s="40" t="s">
        <v>622</v>
      </c>
      <c r="K6" s="83" t="s">
        <v>88</v>
      </c>
      <c r="L6" s="84" t="s">
        <v>142</v>
      </c>
      <c r="M6" s="55">
        <v>7399979725</v>
      </c>
      <c r="N6" s="54" t="s">
        <v>139</v>
      </c>
      <c r="O6" s="54">
        <v>9613564452</v>
      </c>
      <c r="P6" s="129">
        <v>43112</v>
      </c>
      <c r="Q6" s="37" t="s">
        <v>82</v>
      </c>
      <c r="R6" s="138"/>
      <c r="S6" s="69" t="s">
        <v>1357</v>
      </c>
      <c r="T6" s="55"/>
    </row>
    <row r="7" spans="1:20" ht="45">
      <c r="A7" s="81">
        <v>3</v>
      </c>
      <c r="B7" s="28" t="s">
        <v>62</v>
      </c>
      <c r="C7" s="82" t="s">
        <v>555</v>
      </c>
      <c r="D7" s="36" t="s">
        <v>26</v>
      </c>
      <c r="E7" s="36">
        <v>101807</v>
      </c>
      <c r="F7" s="83" t="s">
        <v>87</v>
      </c>
      <c r="G7" s="37">
        <v>17</v>
      </c>
      <c r="H7" s="37">
        <v>46</v>
      </c>
      <c r="I7" s="37">
        <f t="shared" si="0"/>
        <v>63</v>
      </c>
      <c r="J7" s="37" t="s">
        <v>623</v>
      </c>
      <c r="K7" s="83" t="s">
        <v>88</v>
      </c>
      <c r="L7" s="84" t="s">
        <v>142</v>
      </c>
      <c r="M7" s="55">
        <v>7399979725</v>
      </c>
      <c r="N7" s="54" t="s">
        <v>139</v>
      </c>
      <c r="O7" s="54">
        <v>9613564452</v>
      </c>
      <c r="P7" s="129">
        <v>43171</v>
      </c>
      <c r="Q7" s="37" t="s">
        <v>83</v>
      </c>
      <c r="R7" s="138"/>
      <c r="S7" s="69" t="s">
        <v>1357</v>
      </c>
      <c r="T7" s="55"/>
    </row>
    <row r="8" spans="1:20" ht="45">
      <c r="A8" s="81">
        <v>4</v>
      </c>
      <c r="B8" s="28" t="s">
        <v>62</v>
      </c>
      <c r="C8" s="82" t="s">
        <v>556</v>
      </c>
      <c r="D8" s="36" t="s">
        <v>26</v>
      </c>
      <c r="E8" s="36">
        <v>101801</v>
      </c>
      <c r="F8" s="83" t="s">
        <v>91</v>
      </c>
      <c r="G8" s="37">
        <v>3</v>
      </c>
      <c r="H8" s="37">
        <v>4</v>
      </c>
      <c r="I8" s="37">
        <f t="shared" si="0"/>
        <v>7</v>
      </c>
      <c r="J8" s="37" t="s">
        <v>624</v>
      </c>
      <c r="K8" s="83" t="s">
        <v>88</v>
      </c>
      <c r="L8" s="84" t="s">
        <v>142</v>
      </c>
      <c r="M8" s="55">
        <v>7399979725</v>
      </c>
      <c r="N8" s="54" t="s">
        <v>139</v>
      </c>
      <c r="O8" s="54">
        <v>9613564452</v>
      </c>
      <c r="P8" s="129">
        <v>43171</v>
      </c>
      <c r="Q8" s="37" t="s">
        <v>83</v>
      </c>
      <c r="R8" s="138"/>
      <c r="S8" s="69" t="s">
        <v>1357</v>
      </c>
      <c r="T8" s="55"/>
    </row>
    <row r="9" spans="1:20" ht="45">
      <c r="A9" s="81">
        <v>5</v>
      </c>
      <c r="B9" s="28" t="s">
        <v>62</v>
      </c>
      <c r="C9" s="82" t="s">
        <v>557</v>
      </c>
      <c r="D9" s="39" t="s">
        <v>28</v>
      </c>
      <c r="E9" s="39">
        <v>94</v>
      </c>
      <c r="F9" s="71"/>
      <c r="G9" s="39">
        <v>22</v>
      </c>
      <c r="H9" s="39">
        <v>34</v>
      </c>
      <c r="I9" s="37">
        <f t="shared" si="0"/>
        <v>56</v>
      </c>
      <c r="J9" s="40" t="s">
        <v>625</v>
      </c>
      <c r="K9" s="83" t="s">
        <v>88</v>
      </c>
      <c r="L9" s="84" t="s">
        <v>142</v>
      </c>
      <c r="M9" s="55">
        <v>7399979725</v>
      </c>
      <c r="N9" s="54" t="s">
        <v>139</v>
      </c>
      <c r="O9" s="54">
        <v>9613564452</v>
      </c>
      <c r="P9" s="129">
        <v>43171</v>
      </c>
      <c r="Q9" s="37" t="s">
        <v>83</v>
      </c>
      <c r="R9" s="138"/>
      <c r="S9" s="69" t="s">
        <v>1357</v>
      </c>
      <c r="T9" s="71"/>
    </row>
    <row r="10" spans="1:20" ht="45">
      <c r="A10" s="81">
        <v>6</v>
      </c>
      <c r="B10" s="28" t="s">
        <v>62</v>
      </c>
      <c r="C10" s="82" t="s">
        <v>558</v>
      </c>
      <c r="D10" s="36" t="s">
        <v>26</v>
      </c>
      <c r="E10" s="36">
        <v>102002</v>
      </c>
      <c r="F10" s="69" t="s">
        <v>91</v>
      </c>
      <c r="G10" s="37">
        <v>23</v>
      </c>
      <c r="H10" s="37">
        <v>19</v>
      </c>
      <c r="I10" s="37">
        <f t="shared" si="0"/>
        <v>42</v>
      </c>
      <c r="J10" s="37" t="s">
        <v>626</v>
      </c>
      <c r="K10" s="83" t="s">
        <v>88</v>
      </c>
      <c r="L10" s="84" t="s">
        <v>142</v>
      </c>
      <c r="M10" s="55">
        <v>7399979725</v>
      </c>
      <c r="N10" s="54" t="s">
        <v>139</v>
      </c>
      <c r="O10" s="54">
        <v>9613564452</v>
      </c>
      <c r="P10" s="129">
        <v>43202</v>
      </c>
      <c r="Q10" s="37" t="s">
        <v>86</v>
      </c>
      <c r="R10" s="138"/>
      <c r="S10" s="69" t="s">
        <v>1357</v>
      </c>
      <c r="T10" s="55"/>
    </row>
    <row r="11" spans="1:20" ht="45">
      <c r="A11" s="81">
        <v>7</v>
      </c>
      <c r="B11" s="28" t="s">
        <v>62</v>
      </c>
      <c r="C11" s="82" t="s">
        <v>559</v>
      </c>
      <c r="D11" s="36" t="s">
        <v>26</v>
      </c>
      <c r="E11" s="85">
        <v>18230102502</v>
      </c>
      <c r="F11" s="69" t="s">
        <v>91</v>
      </c>
      <c r="G11" s="37">
        <v>25</v>
      </c>
      <c r="H11" s="37">
        <v>27</v>
      </c>
      <c r="I11" s="37">
        <f t="shared" si="0"/>
        <v>52</v>
      </c>
      <c r="J11" s="39">
        <v>9859536359</v>
      </c>
      <c r="K11" s="83" t="s">
        <v>88</v>
      </c>
      <c r="L11" s="84" t="s">
        <v>142</v>
      </c>
      <c r="M11" s="55">
        <v>7399979725</v>
      </c>
      <c r="N11" s="54" t="s">
        <v>139</v>
      </c>
      <c r="O11" s="54">
        <v>9613564452</v>
      </c>
      <c r="P11" s="129">
        <v>43202</v>
      </c>
      <c r="Q11" s="37" t="s">
        <v>86</v>
      </c>
      <c r="R11" s="138"/>
      <c r="S11" s="69" t="s">
        <v>1357</v>
      </c>
      <c r="T11" s="55"/>
    </row>
    <row r="12" spans="1:20" ht="45">
      <c r="A12" s="81">
        <v>8</v>
      </c>
      <c r="B12" s="28" t="s">
        <v>62</v>
      </c>
      <c r="C12" s="82" t="s">
        <v>560</v>
      </c>
      <c r="D12" s="36" t="s">
        <v>26</v>
      </c>
      <c r="E12" s="85">
        <v>18230103309</v>
      </c>
      <c r="F12" s="69" t="s">
        <v>91</v>
      </c>
      <c r="G12" s="37">
        <v>27</v>
      </c>
      <c r="H12" s="37">
        <v>23</v>
      </c>
      <c r="I12" s="37">
        <f t="shared" si="0"/>
        <v>50</v>
      </c>
      <c r="J12" s="39">
        <v>9854544833</v>
      </c>
      <c r="K12" s="83" t="s">
        <v>88</v>
      </c>
      <c r="L12" s="84" t="s">
        <v>142</v>
      </c>
      <c r="M12" s="55">
        <v>7399979725</v>
      </c>
      <c r="N12" s="54" t="s">
        <v>139</v>
      </c>
      <c r="O12" s="54">
        <v>9613564452</v>
      </c>
      <c r="P12" s="129">
        <v>43202</v>
      </c>
      <c r="Q12" s="37" t="s">
        <v>86</v>
      </c>
      <c r="R12" s="138"/>
      <c r="S12" s="69" t="s">
        <v>1357</v>
      </c>
      <c r="T12" s="55"/>
    </row>
    <row r="13" spans="1:20" ht="45">
      <c r="A13" s="81">
        <v>9</v>
      </c>
      <c r="B13" s="28" t="s">
        <v>62</v>
      </c>
      <c r="C13" s="82" t="s">
        <v>561</v>
      </c>
      <c r="D13" s="36" t="s">
        <v>26</v>
      </c>
      <c r="E13" s="85">
        <v>18230119608</v>
      </c>
      <c r="F13" s="69" t="s">
        <v>91</v>
      </c>
      <c r="G13" s="37">
        <v>27</v>
      </c>
      <c r="H13" s="37">
        <v>23</v>
      </c>
      <c r="I13" s="37">
        <f t="shared" si="0"/>
        <v>50</v>
      </c>
      <c r="J13" s="39">
        <v>9577355987</v>
      </c>
      <c r="K13" s="83" t="s">
        <v>88</v>
      </c>
      <c r="L13" s="84" t="s">
        <v>142</v>
      </c>
      <c r="M13" s="55">
        <v>7399979725</v>
      </c>
      <c r="N13" s="54" t="s">
        <v>139</v>
      </c>
      <c r="O13" s="54">
        <v>9613564452</v>
      </c>
      <c r="P13" s="129">
        <v>43232</v>
      </c>
      <c r="Q13" s="37" t="s">
        <v>93</v>
      </c>
      <c r="R13" s="138"/>
      <c r="S13" s="69" t="s">
        <v>1357</v>
      </c>
      <c r="T13" s="55"/>
    </row>
    <row r="14" spans="1:20" ht="45">
      <c r="A14" s="81">
        <v>10</v>
      </c>
      <c r="B14" s="28" t="s">
        <v>62</v>
      </c>
      <c r="C14" s="82" t="s">
        <v>562</v>
      </c>
      <c r="D14" s="36" t="s">
        <v>26</v>
      </c>
      <c r="E14" s="36">
        <v>101803</v>
      </c>
      <c r="F14" s="69" t="s">
        <v>87</v>
      </c>
      <c r="G14" s="37">
        <v>22</v>
      </c>
      <c r="H14" s="37">
        <v>12</v>
      </c>
      <c r="I14" s="37">
        <f t="shared" si="0"/>
        <v>34</v>
      </c>
      <c r="J14" s="37" t="s">
        <v>627</v>
      </c>
      <c r="K14" s="83" t="s">
        <v>88</v>
      </c>
      <c r="L14" s="84" t="s">
        <v>142</v>
      </c>
      <c r="M14" s="55">
        <v>7399979725</v>
      </c>
      <c r="N14" s="54" t="s">
        <v>139</v>
      </c>
      <c r="O14" s="54">
        <v>9613564452</v>
      </c>
      <c r="P14" s="129">
        <v>43232</v>
      </c>
      <c r="Q14" s="37" t="s">
        <v>93</v>
      </c>
      <c r="R14" s="138"/>
      <c r="S14" s="69" t="s">
        <v>1357</v>
      </c>
      <c r="T14" s="55"/>
    </row>
    <row r="15" spans="1:20" ht="60">
      <c r="A15" s="81">
        <v>11</v>
      </c>
      <c r="B15" s="28" t="s">
        <v>62</v>
      </c>
      <c r="C15" s="82" t="s">
        <v>557</v>
      </c>
      <c r="D15" s="39" t="s">
        <v>28</v>
      </c>
      <c r="E15" s="39">
        <v>226</v>
      </c>
      <c r="F15" s="55"/>
      <c r="G15" s="39">
        <v>21</v>
      </c>
      <c r="H15" s="39">
        <v>30</v>
      </c>
      <c r="I15" s="37">
        <f t="shared" si="0"/>
        <v>51</v>
      </c>
      <c r="J15" s="40" t="s">
        <v>628</v>
      </c>
      <c r="K15" s="83" t="s">
        <v>88</v>
      </c>
      <c r="L15" s="84" t="s">
        <v>142</v>
      </c>
      <c r="M15" s="55">
        <v>7399979725</v>
      </c>
      <c r="N15" s="54" t="s">
        <v>139</v>
      </c>
      <c r="O15" s="54">
        <v>9613564452</v>
      </c>
      <c r="P15" s="129">
        <v>43232</v>
      </c>
      <c r="Q15" s="37" t="s">
        <v>93</v>
      </c>
      <c r="R15" s="138"/>
      <c r="S15" s="69" t="s">
        <v>1357</v>
      </c>
      <c r="T15" s="55"/>
    </row>
    <row r="16" spans="1:20" ht="45">
      <c r="A16" s="81">
        <v>12</v>
      </c>
      <c r="B16" s="28" t="s">
        <v>62</v>
      </c>
      <c r="C16" s="82" t="s">
        <v>563</v>
      </c>
      <c r="D16" s="36" t="s">
        <v>26</v>
      </c>
      <c r="E16" s="36">
        <v>119606</v>
      </c>
      <c r="F16" s="69" t="s">
        <v>87</v>
      </c>
      <c r="G16" s="37">
        <v>23</v>
      </c>
      <c r="H16" s="37">
        <v>29</v>
      </c>
      <c r="I16" s="37">
        <f t="shared" si="0"/>
        <v>52</v>
      </c>
      <c r="J16" s="37" t="s">
        <v>629</v>
      </c>
      <c r="K16" s="83" t="s">
        <v>88</v>
      </c>
      <c r="L16" s="84" t="s">
        <v>142</v>
      </c>
      <c r="M16" s="55">
        <v>7399979725</v>
      </c>
      <c r="N16" s="54" t="s">
        <v>139</v>
      </c>
      <c r="O16" s="54">
        <v>9613564452</v>
      </c>
      <c r="P16" s="129">
        <v>43263</v>
      </c>
      <c r="Q16" s="37" t="s">
        <v>98</v>
      </c>
      <c r="R16" s="138"/>
      <c r="S16" s="69" t="s">
        <v>1357</v>
      </c>
      <c r="T16" s="55"/>
    </row>
    <row r="17" spans="1:20" ht="90">
      <c r="A17" s="81">
        <v>13</v>
      </c>
      <c r="B17" s="28" t="s">
        <v>62</v>
      </c>
      <c r="C17" s="82" t="s">
        <v>106</v>
      </c>
      <c r="D17" s="39" t="s">
        <v>28</v>
      </c>
      <c r="E17" s="39">
        <v>61</v>
      </c>
      <c r="F17" s="55"/>
      <c r="G17" s="39">
        <v>6</v>
      </c>
      <c r="H17" s="39">
        <v>43</v>
      </c>
      <c r="I17" s="37">
        <f t="shared" si="0"/>
        <v>49</v>
      </c>
      <c r="J17" s="40" t="s">
        <v>630</v>
      </c>
      <c r="K17" s="83" t="s">
        <v>88</v>
      </c>
      <c r="L17" s="84" t="s">
        <v>142</v>
      </c>
      <c r="M17" s="55">
        <v>7399979725</v>
      </c>
      <c r="N17" s="54" t="s">
        <v>139</v>
      </c>
      <c r="O17" s="54">
        <v>9613564452</v>
      </c>
      <c r="P17" s="129">
        <v>43263</v>
      </c>
      <c r="Q17" s="37" t="s">
        <v>98</v>
      </c>
      <c r="R17" s="138"/>
      <c r="S17" s="69" t="s">
        <v>1357</v>
      </c>
      <c r="T17" s="55"/>
    </row>
    <row r="18" spans="1:20" ht="45">
      <c r="A18" s="81">
        <v>14</v>
      </c>
      <c r="B18" s="28" t="s">
        <v>62</v>
      </c>
      <c r="C18" s="82" t="s">
        <v>564</v>
      </c>
      <c r="D18" s="36" t="s">
        <v>26</v>
      </c>
      <c r="E18" s="36">
        <v>102005</v>
      </c>
      <c r="F18" s="69" t="s">
        <v>87</v>
      </c>
      <c r="G18" s="37">
        <v>18</v>
      </c>
      <c r="H18" s="37">
        <v>18</v>
      </c>
      <c r="I18" s="37">
        <f t="shared" si="0"/>
        <v>36</v>
      </c>
      <c r="J18" s="37" t="s">
        <v>631</v>
      </c>
      <c r="K18" s="83" t="s">
        <v>88</v>
      </c>
      <c r="L18" s="84" t="s">
        <v>142</v>
      </c>
      <c r="M18" s="55">
        <v>7399979725</v>
      </c>
      <c r="N18" s="54" t="s">
        <v>139</v>
      </c>
      <c r="O18" s="54">
        <v>9613564452</v>
      </c>
      <c r="P18" s="129">
        <v>43263</v>
      </c>
      <c r="Q18" s="37" t="s">
        <v>98</v>
      </c>
      <c r="R18" s="138"/>
      <c r="S18" s="69" t="s">
        <v>1357</v>
      </c>
      <c r="T18" s="55"/>
    </row>
    <row r="19" spans="1:20" ht="60">
      <c r="A19" s="81">
        <v>15</v>
      </c>
      <c r="B19" s="28" t="s">
        <v>62</v>
      </c>
      <c r="C19" s="82" t="s">
        <v>565</v>
      </c>
      <c r="D19" s="39" t="s">
        <v>28</v>
      </c>
      <c r="E19" s="39">
        <v>287</v>
      </c>
      <c r="F19" s="55"/>
      <c r="G19" s="39">
        <v>27</v>
      </c>
      <c r="H19" s="39">
        <v>54</v>
      </c>
      <c r="I19" s="37">
        <f t="shared" si="0"/>
        <v>81</v>
      </c>
      <c r="J19" s="40" t="s">
        <v>632</v>
      </c>
      <c r="K19" s="83" t="s">
        <v>88</v>
      </c>
      <c r="L19" s="84" t="s">
        <v>142</v>
      </c>
      <c r="M19" s="55">
        <v>7399979725</v>
      </c>
      <c r="N19" s="54" t="s">
        <v>139</v>
      </c>
      <c r="O19" s="54">
        <v>9613564452</v>
      </c>
      <c r="P19" s="129">
        <v>43293</v>
      </c>
      <c r="Q19" s="37" t="s">
        <v>101</v>
      </c>
      <c r="R19" s="138"/>
      <c r="S19" s="69" t="s">
        <v>1357</v>
      </c>
      <c r="T19" s="55"/>
    </row>
    <row r="20" spans="1:20" ht="45">
      <c r="A20" s="81">
        <v>16</v>
      </c>
      <c r="B20" s="28" t="s">
        <v>62</v>
      </c>
      <c r="C20" s="82" t="s">
        <v>566</v>
      </c>
      <c r="D20" s="36" t="s">
        <v>26</v>
      </c>
      <c r="E20" s="36">
        <v>102301</v>
      </c>
      <c r="F20" s="69" t="s">
        <v>87</v>
      </c>
      <c r="G20" s="37">
        <v>70</v>
      </c>
      <c r="H20" s="37">
        <v>70</v>
      </c>
      <c r="I20" s="37">
        <f t="shared" si="0"/>
        <v>140</v>
      </c>
      <c r="J20" s="37" t="s">
        <v>633</v>
      </c>
      <c r="K20" s="83" t="s">
        <v>88</v>
      </c>
      <c r="L20" s="84" t="s">
        <v>142</v>
      </c>
      <c r="M20" s="55">
        <v>7399979725</v>
      </c>
      <c r="N20" s="54" t="s">
        <v>139</v>
      </c>
      <c r="O20" s="54">
        <v>9613564452</v>
      </c>
      <c r="P20" s="129">
        <v>43293</v>
      </c>
      <c r="Q20" s="37" t="s">
        <v>101</v>
      </c>
      <c r="R20" s="138"/>
      <c r="S20" s="69" t="s">
        <v>1357</v>
      </c>
      <c r="T20" s="55"/>
    </row>
    <row r="21" spans="1:20" ht="45">
      <c r="A21" s="81">
        <v>17</v>
      </c>
      <c r="B21" s="28" t="s">
        <v>62</v>
      </c>
      <c r="C21" s="82" t="s">
        <v>567</v>
      </c>
      <c r="D21" s="39" t="s">
        <v>28</v>
      </c>
      <c r="E21" s="39">
        <v>64</v>
      </c>
      <c r="F21" s="55"/>
      <c r="G21" s="39">
        <v>12</v>
      </c>
      <c r="H21" s="39">
        <v>25</v>
      </c>
      <c r="I21" s="37">
        <f t="shared" si="0"/>
        <v>37</v>
      </c>
      <c r="J21" s="40" t="s">
        <v>634</v>
      </c>
      <c r="K21" s="83" t="s">
        <v>88</v>
      </c>
      <c r="L21" s="84" t="s">
        <v>142</v>
      </c>
      <c r="M21" s="55">
        <v>7399979725</v>
      </c>
      <c r="N21" s="54" t="s">
        <v>139</v>
      </c>
      <c r="O21" s="54">
        <v>9613564452</v>
      </c>
      <c r="P21" s="129">
        <v>43324</v>
      </c>
      <c r="Q21" s="37" t="s">
        <v>82</v>
      </c>
      <c r="R21" s="138"/>
      <c r="S21" s="69" t="s">
        <v>1357</v>
      </c>
      <c r="T21" s="55"/>
    </row>
    <row r="22" spans="1:20" ht="45">
      <c r="A22" s="81">
        <v>18</v>
      </c>
      <c r="B22" s="28" t="s">
        <v>62</v>
      </c>
      <c r="C22" s="82" t="s">
        <v>568</v>
      </c>
      <c r="D22" s="36" t="s">
        <v>26</v>
      </c>
      <c r="E22" s="36">
        <v>119604</v>
      </c>
      <c r="F22" s="69" t="s">
        <v>87</v>
      </c>
      <c r="G22" s="37">
        <v>7</v>
      </c>
      <c r="H22" s="37">
        <v>7</v>
      </c>
      <c r="I22" s="37">
        <f t="shared" si="0"/>
        <v>14</v>
      </c>
      <c r="J22" s="37" t="s">
        <v>635</v>
      </c>
      <c r="K22" s="83" t="s">
        <v>88</v>
      </c>
      <c r="L22" s="84" t="s">
        <v>142</v>
      </c>
      <c r="M22" s="55">
        <v>7399979725</v>
      </c>
      <c r="N22" s="54" t="s">
        <v>139</v>
      </c>
      <c r="O22" s="54">
        <v>9613564452</v>
      </c>
      <c r="P22" s="129">
        <v>43324</v>
      </c>
      <c r="Q22" s="37" t="s">
        <v>82</v>
      </c>
      <c r="R22" s="138"/>
      <c r="S22" s="69" t="s">
        <v>1357</v>
      </c>
      <c r="T22" s="55"/>
    </row>
    <row r="23" spans="1:20" ht="45">
      <c r="A23" s="81">
        <v>19</v>
      </c>
      <c r="B23" s="28" t="s">
        <v>62</v>
      </c>
      <c r="C23" s="82" t="s">
        <v>569</v>
      </c>
      <c r="D23" s="36" t="s">
        <v>26</v>
      </c>
      <c r="E23" s="36">
        <v>101806</v>
      </c>
      <c r="F23" s="69" t="s">
        <v>87</v>
      </c>
      <c r="G23" s="37">
        <v>52</v>
      </c>
      <c r="H23" s="37">
        <v>49</v>
      </c>
      <c r="I23" s="37">
        <f t="shared" si="0"/>
        <v>101</v>
      </c>
      <c r="J23" s="37">
        <v>7896736806</v>
      </c>
      <c r="K23" s="83" t="s">
        <v>88</v>
      </c>
      <c r="L23" s="84" t="s">
        <v>142</v>
      </c>
      <c r="M23" s="55">
        <v>7399979725</v>
      </c>
      <c r="N23" s="54" t="s">
        <v>139</v>
      </c>
      <c r="O23" s="54">
        <v>9613564452</v>
      </c>
      <c r="P23" s="129">
        <v>43324</v>
      </c>
      <c r="Q23" s="37" t="s">
        <v>82</v>
      </c>
      <c r="R23" s="138"/>
      <c r="S23" s="69" t="s">
        <v>1357</v>
      </c>
      <c r="T23" s="55"/>
    </row>
    <row r="24" spans="1:20" ht="45">
      <c r="A24" s="81">
        <v>20</v>
      </c>
      <c r="B24" s="28" t="s">
        <v>62</v>
      </c>
      <c r="C24" s="82" t="s">
        <v>570</v>
      </c>
      <c r="D24" s="36" t="s">
        <v>26</v>
      </c>
      <c r="E24" s="36">
        <v>102004</v>
      </c>
      <c r="F24" s="69" t="s">
        <v>87</v>
      </c>
      <c r="G24" s="37">
        <v>20</v>
      </c>
      <c r="H24" s="37">
        <v>29</v>
      </c>
      <c r="I24" s="37">
        <f t="shared" si="0"/>
        <v>49</v>
      </c>
      <c r="J24" s="37" t="s">
        <v>636</v>
      </c>
      <c r="K24" s="83" t="s">
        <v>88</v>
      </c>
      <c r="L24" s="84" t="s">
        <v>142</v>
      </c>
      <c r="M24" s="55">
        <v>7399979725</v>
      </c>
      <c r="N24" s="54" t="s">
        <v>139</v>
      </c>
      <c r="O24" s="54">
        <v>9613564452</v>
      </c>
      <c r="P24" s="129">
        <v>43385</v>
      </c>
      <c r="Q24" s="37" t="s">
        <v>83</v>
      </c>
      <c r="R24" s="138"/>
      <c r="S24" s="69" t="s">
        <v>1357</v>
      </c>
      <c r="T24" s="55"/>
    </row>
    <row r="25" spans="1:20" ht="60">
      <c r="A25" s="81">
        <v>21</v>
      </c>
      <c r="B25" s="28" t="s">
        <v>62</v>
      </c>
      <c r="C25" s="86" t="s">
        <v>571</v>
      </c>
      <c r="D25" s="39" t="s">
        <v>28</v>
      </c>
      <c r="E25" s="87">
        <v>160</v>
      </c>
      <c r="F25" s="55"/>
      <c r="G25" s="87">
        <v>33</v>
      </c>
      <c r="H25" s="87">
        <v>30</v>
      </c>
      <c r="I25" s="37">
        <f t="shared" si="0"/>
        <v>63</v>
      </c>
      <c r="J25" s="87" t="s">
        <v>637</v>
      </c>
      <c r="K25" s="83" t="s">
        <v>88</v>
      </c>
      <c r="L25" s="84" t="s">
        <v>142</v>
      </c>
      <c r="M25" s="55">
        <v>7399979725</v>
      </c>
      <c r="N25" s="54" t="s">
        <v>139</v>
      </c>
      <c r="O25" s="54">
        <v>9613564452</v>
      </c>
      <c r="P25" s="129">
        <v>43385</v>
      </c>
      <c r="Q25" s="37" t="s">
        <v>83</v>
      </c>
      <c r="R25" s="138"/>
      <c r="S25" s="69" t="s">
        <v>1357</v>
      </c>
      <c r="T25" s="55"/>
    </row>
    <row r="26" spans="1:20" ht="45">
      <c r="A26" s="81">
        <v>22</v>
      </c>
      <c r="B26" s="28" t="s">
        <v>62</v>
      </c>
      <c r="C26" s="88" t="s">
        <v>572</v>
      </c>
      <c r="D26" s="36" t="s">
        <v>26</v>
      </c>
      <c r="E26" s="85">
        <v>18230101813</v>
      </c>
      <c r="F26" s="69" t="s">
        <v>91</v>
      </c>
      <c r="G26" s="37">
        <v>15</v>
      </c>
      <c r="H26" s="37">
        <v>17</v>
      </c>
      <c r="I26" s="37">
        <f t="shared" si="0"/>
        <v>32</v>
      </c>
      <c r="J26" s="37" t="s">
        <v>638</v>
      </c>
      <c r="K26" s="83" t="s">
        <v>88</v>
      </c>
      <c r="L26" s="84" t="s">
        <v>142</v>
      </c>
      <c r="M26" s="55">
        <v>7399979725</v>
      </c>
      <c r="N26" s="54" t="s">
        <v>139</v>
      </c>
      <c r="O26" s="54">
        <v>9613564452</v>
      </c>
      <c r="P26" s="129">
        <v>43385</v>
      </c>
      <c r="Q26" s="37" t="s">
        <v>83</v>
      </c>
      <c r="R26" s="138"/>
      <c r="S26" s="69" t="s">
        <v>1357</v>
      </c>
      <c r="T26" s="55"/>
    </row>
    <row r="27" spans="1:20" ht="45">
      <c r="A27" s="81">
        <v>23</v>
      </c>
      <c r="B27" s="28" t="s">
        <v>62</v>
      </c>
      <c r="C27" s="88" t="s">
        <v>573</v>
      </c>
      <c r="D27" s="36" t="s">
        <v>26</v>
      </c>
      <c r="E27" s="85">
        <v>18230101815</v>
      </c>
      <c r="F27" s="69" t="s">
        <v>91</v>
      </c>
      <c r="G27" s="37">
        <v>22</v>
      </c>
      <c r="H27" s="37">
        <v>25</v>
      </c>
      <c r="I27" s="37">
        <f t="shared" si="0"/>
        <v>47</v>
      </c>
      <c r="J27" s="37" t="s">
        <v>639</v>
      </c>
      <c r="K27" s="83" t="s">
        <v>88</v>
      </c>
      <c r="L27" s="84" t="s">
        <v>142</v>
      </c>
      <c r="M27" s="55">
        <v>7399979725</v>
      </c>
      <c r="N27" s="54" t="s">
        <v>139</v>
      </c>
      <c r="O27" s="54">
        <v>9613564452</v>
      </c>
      <c r="P27" s="129">
        <v>43416</v>
      </c>
      <c r="Q27" s="37" t="s">
        <v>86</v>
      </c>
      <c r="R27" s="138"/>
      <c r="S27" s="69" t="s">
        <v>1357</v>
      </c>
      <c r="T27" s="55"/>
    </row>
    <row r="28" spans="1:20" ht="45">
      <c r="A28" s="81">
        <v>24</v>
      </c>
      <c r="B28" s="28" t="s">
        <v>62</v>
      </c>
      <c r="C28" s="82" t="s">
        <v>574</v>
      </c>
      <c r="D28" s="36" t="s">
        <v>26</v>
      </c>
      <c r="E28" s="36">
        <v>102302</v>
      </c>
      <c r="F28" s="69" t="s">
        <v>87</v>
      </c>
      <c r="G28" s="37">
        <v>38</v>
      </c>
      <c r="H28" s="37">
        <v>42</v>
      </c>
      <c r="I28" s="37">
        <f t="shared" si="0"/>
        <v>80</v>
      </c>
      <c r="J28" s="37" t="s">
        <v>640</v>
      </c>
      <c r="K28" s="83" t="s">
        <v>88</v>
      </c>
      <c r="L28" s="84" t="s">
        <v>142</v>
      </c>
      <c r="M28" s="55">
        <v>7399979725</v>
      </c>
      <c r="N28" s="54" t="s">
        <v>139</v>
      </c>
      <c r="O28" s="54">
        <v>9613564452</v>
      </c>
      <c r="P28" s="129">
        <v>43416</v>
      </c>
      <c r="Q28" s="37" t="s">
        <v>86</v>
      </c>
      <c r="R28" s="138"/>
      <c r="S28" s="69" t="s">
        <v>1357</v>
      </c>
      <c r="T28" s="55"/>
    </row>
    <row r="29" spans="1:20" ht="60">
      <c r="A29" s="81">
        <v>25</v>
      </c>
      <c r="B29" s="28" t="s">
        <v>62</v>
      </c>
      <c r="C29" s="82" t="s">
        <v>567</v>
      </c>
      <c r="D29" s="39" t="s">
        <v>28</v>
      </c>
      <c r="E29" s="39">
        <v>93</v>
      </c>
      <c r="F29" s="55"/>
      <c r="G29" s="39">
        <v>25</v>
      </c>
      <c r="H29" s="39">
        <v>40</v>
      </c>
      <c r="I29" s="37">
        <f t="shared" si="0"/>
        <v>65</v>
      </c>
      <c r="J29" s="40" t="s">
        <v>641</v>
      </c>
      <c r="K29" s="83" t="s">
        <v>88</v>
      </c>
      <c r="L29" s="84" t="s">
        <v>142</v>
      </c>
      <c r="M29" s="55">
        <v>7399979725</v>
      </c>
      <c r="N29" s="54" t="s">
        <v>139</v>
      </c>
      <c r="O29" s="54">
        <v>9613564452</v>
      </c>
      <c r="P29" s="129">
        <v>43446</v>
      </c>
      <c r="Q29" s="37" t="s">
        <v>93</v>
      </c>
      <c r="R29" s="138"/>
      <c r="S29" s="69" t="s">
        <v>1357</v>
      </c>
      <c r="T29" s="55"/>
    </row>
    <row r="30" spans="1:20" ht="45">
      <c r="A30" s="81">
        <v>26</v>
      </c>
      <c r="B30" s="28" t="s">
        <v>62</v>
      </c>
      <c r="C30" s="82" t="s">
        <v>575</v>
      </c>
      <c r="D30" s="36" t="s">
        <v>26</v>
      </c>
      <c r="E30" s="36">
        <v>119603</v>
      </c>
      <c r="F30" s="69" t="s">
        <v>87</v>
      </c>
      <c r="G30" s="37">
        <v>26</v>
      </c>
      <c r="H30" s="37">
        <v>27</v>
      </c>
      <c r="I30" s="37">
        <f t="shared" si="0"/>
        <v>53</v>
      </c>
      <c r="J30" s="37" t="s">
        <v>642</v>
      </c>
      <c r="K30" s="83" t="s">
        <v>88</v>
      </c>
      <c r="L30" s="84" t="s">
        <v>142</v>
      </c>
      <c r="M30" s="55">
        <v>7399979725</v>
      </c>
      <c r="N30" s="54" t="s">
        <v>139</v>
      </c>
      <c r="O30" s="54">
        <v>9613564452</v>
      </c>
      <c r="P30" s="129">
        <v>43446</v>
      </c>
      <c r="Q30" s="37" t="s">
        <v>93</v>
      </c>
      <c r="R30" s="138"/>
      <c r="S30" s="69" t="s">
        <v>1357</v>
      </c>
      <c r="T30" s="55"/>
    </row>
    <row r="31" spans="1:20" ht="45">
      <c r="A31" s="81">
        <v>27</v>
      </c>
      <c r="B31" s="28" t="s">
        <v>62</v>
      </c>
      <c r="C31" s="82" t="s">
        <v>106</v>
      </c>
      <c r="D31" s="39" t="s">
        <v>28</v>
      </c>
      <c r="E31" s="39">
        <v>286</v>
      </c>
      <c r="F31" s="55"/>
      <c r="G31" s="39">
        <v>33</v>
      </c>
      <c r="H31" s="39">
        <v>18</v>
      </c>
      <c r="I31" s="37">
        <f t="shared" si="0"/>
        <v>51</v>
      </c>
      <c r="J31" s="40" t="s">
        <v>643</v>
      </c>
      <c r="K31" s="83" t="s">
        <v>88</v>
      </c>
      <c r="L31" s="84" t="s">
        <v>142</v>
      </c>
      <c r="M31" s="55">
        <v>7399979725</v>
      </c>
      <c r="N31" s="54" t="s">
        <v>139</v>
      </c>
      <c r="O31" s="54">
        <v>9613564452</v>
      </c>
      <c r="P31" s="129">
        <v>43446</v>
      </c>
      <c r="Q31" s="37" t="s">
        <v>93</v>
      </c>
      <c r="R31" s="138"/>
      <c r="S31" s="69" t="s">
        <v>1357</v>
      </c>
      <c r="T31" s="55"/>
    </row>
    <row r="32" spans="1:20" ht="45">
      <c r="A32" s="81">
        <v>28</v>
      </c>
      <c r="B32" s="28" t="s">
        <v>62</v>
      </c>
      <c r="C32" s="82" t="s">
        <v>576</v>
      </c>
      <c r="D32" s="36" t="s">
        <v>26</v>
      </c>
      <c r="E32" s="36">
        <v>101802</v>
      </c>
      <c r="F32" s="69" t="s">
        <v>87</v>
      </c>
      <c r="G32" s="37">
        <v>7</v>
      </c>
      <c r="H32" s="37">
        <v>11</v>
      </c>
      <c r="I32" s="37">
        <f t="shared" si="0"/>
        <v>18</v>
      </c>
      <c r="J32" s="37" t="s">
        <v>644</v>
      </c>
      <c r="K32" s="83" t="s">
        <v>88</v>
      </c>
      <c r="L32" s="84" t="s">
        <v>142</v>
      </c>
      <c r="M32" s="55">
        <v>7399979725</v>
      </c>
      <c r="N32" s="54" t="s">
        <v>139</v>
      </c>
      <c r="O32" s="54">
        <v>9613564452</v>
      </c>
      <c r="P32" s="134" t="s">
        <v>1420</v>
      </c>
      <c r="Q32" s="37" t="s">
        <v>98</v>
      </c>
      <c r="R32" s="138"/>
      <c r="S32" s="69" t="s">
        <v>1357</v>
      </c>
      <c r="T32" s="55"/>
    </row>
    <row r="33" spans="1:20" ht="45">
      <c r="A33" s="81">
        <v>29</v>
      </c>
      <c r="B33" s="28" t="s">
        <v>62</v>
      </c>
      <c r="C33" s="82" t="s">
        <v>577</v>
      </c>
      <c r="D33" s="36" t="s">
        <v>26</v>
      </c>
      <c r="E33" s="36">
        <v>119602</v>
      </c>
      <c r="F33" s="69" t="s">
        <v>91</v>
      </c>
      <c r="G33" s="37">
        <v>33</v>
      </c>
      <c r="H33" s="37">
        <v>44</v>
      </c>
      <c r="I33" s="37">
        <f t="shared" si="0"/>
        <v>77</v>
      </c>
      <c r="J33" s="37">
        <v>9613545901</v>
      </c>
      <c r="K33" s="83" t="s">
        <v>88</v>
      </c>
      <c r="L33" s="84" t="s">
        <v>142</v>
      </c>
      <c r="M33" s="55">
        <v>7399979725</v>
      </c>
      <c r="N33" s="54" t="s">
        <v>139</v>
      </c>
      <c r="O33" s="54">
        <v>9613564452</v>
      </c>
      <c r="P33" s="134" t="s">
        <v>1420</v>
      </c>
      <c r="Q33" s="37" t="s">
        <v>98</v>
      </c>
      <c r="R33" s="138"/>
      <c r="S33" s="69" t="s">
        <v>1357</v>
      </c>
      <c r="T33" s="55"/>
    </row>
    <row r="34" spans="1:20" ht="45">
      <c r="A34" s="81">
        <v>30</v>
      </c>
      <c r="B34" s="28" t="s">
        <v>62</v>
      </c>
      <c r="C34" s="88" t="s">
        <v>578</v>
      </c>
      <c r="D34" s="36" t="s">
        <v>26</v>
      </c>
      <c r="E34" s="85">
        <v>18230102303</v>
      </c>
      <c r="F34" s="69" t="s">
        <v>91</v>
      </c>
      <c r="G34" s="37">
        <v>24</v>
      </c>
      <c r="H34" s="37">
        <v>21</v>
      </c>
      <c r="I34" s="37">
        <f t="shared" si="0"/>
        <v>45</v>
      </c>
      <c r="J34" s="37" t="s">
        <v>645</v>
      </c>
      <c r="K34" s="83" t="s">
        <v>88</v>
      </c>
      <c r="L34" s="84" t="s">
        <v>142</v>
      </c>
      <c r="M34" s="55">
        <v>7399979725</v>
      </c>
      <c r="N34" s="54" t="s">
        <v>139</v>
      </c>
      <c r="O34" s="54">
        <v>9613564452</v>
      </c>
      <c r="P34" s="134" t="s">
        <v>1421</v>
      </c>
      <c r="Q34" s="37" t="s">
        <v>101</v>
      </c>
      <c r="R34" s="138"/>
      <c r="S34" s="69" t="s">
        <v>1357</v>
      </c>
      <c r="T34" s="55"/>
    </row>
    <row r="35" spans="1:20" ht="45">
      <c r="A35" s="81">
        <v>31</v>
      </c>
      <c r="B35" s="28" t="s">
        <v>62</v>
      </c>
      <c r="C35" s="82" t="s">
        <v>579</v>
      </c>
      <c r="D35" s="36" t="s">
        <v>26</v>
      </c>
      <c r="E35" s="36">
        <v>102003</v>
      </c>
      <c r="F35" s="69" t="s">
        <v>91</v>
      </c>
      <c r="G35" s="37">
        <v>10</v>
      </c>
      <c r="H35" s="37">
        <v>2</v>
      </c>
      <c r="I35" s="37">
        <f t="shared" si="0"/>
        <v>12</v>
      </c>
      <c r="J35" s="37" t="s">
        <v>646</v>
      </c>
      <c r="K35" s="83" t="s">
        <v>88</v>
      </c>
      <c r="L35" s="84" t="s">
        <v>142</v>
      </c>
      <c r="M35" s="55">
        <v>7399979725</v>
      </c>
      <c r="N35" s="54" t="s">
        <v>139</v>
      </c>
      <c r="O35" s="54">
        <v>9613564452</v>
      </c>
      <c r="P35" s="134" t="s">
        <v>1421</v>
      </c>
      <c r="Q35" s="37" t="s">
        <v>101</v>
      </c>
      <c r="R35" s="138"/>
      <c r="S35" s="69" t="s">
        <v>1357</v>
      </c>
      <c r="T35" s="55"/>
    </row>
    <row r="36" spans="1:20" ht="45">
      <c r="A36" s="81">
        <v>32</v>
      </c>
      <c r="B36" s="28" t="s">
        <v>62</v>
      </c>
      <c r="C36" s="82" t="s">
        <v>580</v>
      </c>
      <c r="D36" s="36" t="s">
        <v>26</v>
      </c>
      <c r="E36" s="36">
        <v>101804</v>
      </c>
      <c r="F36" s="69" t="s">
        <v>87</v>
      </c>
      <c r="G36" s="37">
        <v>20</v>
      </c>
      <c r="H36" s="37">
        <v>39</v>
      </c>
      <c r="I36" s="37">
        <f t="shared" si="0"/>
        <v>59</v>
      </c>
      <c r="J36" s="37" t="s">
        <v>647</v>
      </c>
      <c r="K36" s="83" t="s">
        <v>88</v>
      </c>
      <c r="L36" s="84" t="s">
        <v>142</v>
      </c>
      <c r="M36" s="55">
        <v>7399979725</v>
      </c>
      <c r="N36" s="54" t="s">
        <v>139</v>
      </c>
      <c r="O36" s="54">
        <v>9613564452</v>
      </c>
      <c r="P36" s="134" t="s">
        <v>1421</v>
      </c>
      <c r="Q36" s="37" t="s">
        <v>101</v>
      </c>
      <c r="R36" s="138"/>
      <c r="S36" s="69" t="s">
        <v>1357</v>
      </c>
      <c r="T36" s="55"/>
    </row>
    <row r="37" spans="1:20" ht="45">
      <c r="A37" s="81">
        <v>33</v>
      </c>
      <c r="B37" s="28" t="s">
        <v>62</v>
      </c>
      <c r="C37" s="82" t="s">
        <v>557</v>
      </c>
      <c r="D37" s="39" t="s">
        <v>28</v>
      </c>
      <c r="E37" s="39">
        <v>63</v>
      </c>
      <c r="F37" s="55"/>
      <c r="G37" s="39">
        <v>12</v>
      </c>
      <c r="H37" s="39">
        <v>25</v>
      </c>
      <c r="I37" s="37">
        <f t="shared" si="0"/>
        <v>37</v>
      </c>
      <c r="J37" s="40" t="s">
        <v>648</v>
      </c>
      <c r="K37" s="83" t="s">
        <v>88</v>
      </c>
      <c r="L37" s="84" t="s">
        <v>142</v>
      </c>
      <c r="M37" s="55">
        <v>7399979725</v>
      </c>
      <c r="N37" s="54" t="s">
        <v>139</v>
      </c>
      <c r="O37" s="54">
        <v>9613564452</v>
      </c>
      <c r="P37" s="134" t="s">
        <v>1372</v>
      </c>
      <c r="Q37" s="37" t="s">
        <v>82</v>
      </c>
      <c r="R37" s="138"/>
      <c r="S37" s="69" t="s">
        <v>1357</v>
      </c>
      <c r="T37" s="55"/>
    </row>
    <row r="38" spans="1:20" ht="45">
      <c r="A38" s="81">
        <v>34</v>
      </c>
      <c r="B38" s="28" t="s">
        <v>62</v>
      </c>
      <c r="C38" s="82" t="s">
        <v>581</v>
      </c>
      <c r="D38" s="36" t="s">
        <v>26</v>
      </c>
      <c r="E38" s="36">
        <v>119605</v>
      </c>
      <c r="F38" s="69" t="s">
        <v>87</v>
      </c>
      <c r="G38" s="37">
        <v>19</v>
      </c>
      <c r="H38" s="37">
        <v>21</v>
      </c>
      <c r="I38" s="37">
        <f t="shared" si="0"/>
        <v>40</v>
      </c>
      <c r="J38" s="37" t="s">
        <v>649</v>
      </c>
      <c r="K38" s="83" t="s">
        <v>88</v>
      </c>
      <c r="L38" s="84" t="s">
        <v>142</v>
      </c>
      <c r="M38" s="55">
        <v>7399979725</v>
      </c>
      <c r="N38" s="54" t="s">
        <v>139</v>
      </c>
      <c r="O38" s="54">
        <v>9613564452</v>
      </c>
      <c r="P38" s="134" t="s">
        <v>1372</v>
      </c>
      <c r="Q38" s="37" t="s">
        <v>82</v>
      </c>
      <c r="R38" s="138"/>
      <c r="S38" s="69" t="s">
        <v>1357</v>
      </c>
      <c r="T38" s="55"/>
    </row>
    <row r="39" spans="1:20" ht="90">
      <c r="A39" s="81">
        <v>35</v>
      </c>
      <c r="B39" s="28" t="s">
        <v>62</v>
      </c>
      <c r="C39" s="82" t="s">
        <v>557</v>
      </c>
      <c r="D39" s="39" t="s">
        <v>28</v>
      </c>
      <c r="E39" s="39">
        <v>289</v>
      </c>
      <c r="F39" s="55"/>
      <c r="G39" s="39">
        <v>15</v>
      </c>
      <c r="H39" s="39">
        <v>27</v>
      </c>
      <c r="I39" s="37">
        <f t="shared" si="0"/>
        <v>42</v>
      </c>
      <c r="J39" s="40" t="s">
        <v>650</v>
      </c>
      <c r="K39" s="83" t="s">
        <v>88</v>
      </c>
      <c r="L39" s="84" t="s">
        <v>142</v>
      </c>
      <c r="M39" s="55">
        <v>7399979725</v>
      </c>
      <c r="N39" s="54" t="s">
        <v>139</v>
      </c>
      <c r="O39" s="54">
        <v>9613564452</v>
      </c>
      <c r="P39" s="134" t="s">
        <v>1372</v>
      </c>
      <c r="Q39" s="37" t="s">
        <v>82</v>
      </c>
      <c r="R39" s="138"/>
      <c r="S39" s="69" t="s">
        <v>1357</v>
      </c>
      <c r="T39" s="55"/>
    </row>
    <row r="40" spans="1:20" ht="45">
      <c r="A40" s="81">
        <v>36</v>
      </c>
      <c r="B40" s="28" t="s">
        <v>62</v>
      </c>
      <c r="C40" s="82" t="s">
        <v>582</v>
      </c>
      <c r="D40" s="36" t="s">
        <v>26</v>
      </c>
      <c r="E40" s="36">
        <v>102001</v>
      </c>
      <c r="F40" s="69" t="s">
        <v>87</v>
      </c>
      <c r="G40" s="37">
        <v>24</v>
      </c>
      <c r="H40" s="37">
        <v>21</v>
      </c>
      <c r="I40" s="37">
        <f t="shared" si="0"/>
        <v>45</v>
      </c>
      <c r="J40" s="37" t="s">
        <v>651</v>
      </c>
      <c r="K40" s="83" t="s">
        <v>88</v>
      </c>
      <c r="L40" s="84" t="s">
        <v>142</v>
      </c>
      <c r="M40" s="55">
        <v>7399979725</v>
      </c>
      <c r="N40" s="54" t="s">
        <v>139</v>
      </c>
      <c r="O40" s="54">
        <v>9613564452</v>
      </c>
      <c r="P40" s="134" t="s">
        <v>1408</v>
      </c>
      <c r="Q40" s="37" t="s">
        <v>83</v>
      </c>
      <c r="R40" s="138"/>
      <c r="S40" s="69" t="s">
        <v>1357</v>
      </c>
      <c r="T40" s="55"/>
    </row>
    <row r="41" spans="1:20" ht="60">
      <c r="A41" s="81">
        <v>37</v>
      </c>
      <c r="B41" s="28" t="s">
        <v>62</v>
      </c>
      <c r="C41" s="86" t="s">
        <v>571</v>
      </c>
      <c r="D41" s="39" t="s">
        <v>28</v>
      </c>
      <c r="E41" s="87">
        <v>161</v>
      </c>
      <c r="F41" s="55"/>
      <c r="G41" s="87">
        <v>19</v>
      </c>
      <c r="H41" s="87">
        <v>18</v>
      </c>
      <c r="I41" s="37">
        <f t="shared" si="0"/>
        <v>37</v>
      </c>
      <c r="J41" s="87" t="s">
        <v>652</v>
      </c>
      <c r="K41" s="83" t="s">
        <v>88</v>
      </c>
      <c r="L41" s="84" t="s">
        <v>142</v>
      </c>
      <c r="M41" s="55">
        <v>7399979725</v>
      </c>
      <c r="N41" s="54" t="s">
        <v>139</v>
      </c>
      <c r="O41" s="54">
        <v>9613564452</v>
      </c>
      <c r="P41" s="134" t="s">
        <v>1408</v>
      </c>
      <c r="Q41" s="37" t="s">
        <v>83</v>
      </c>
      <c r="R41" s="138"/>
      <c r="S41" s="69" t="s">
        <v>1357</v>
      </c>
      <c r="T41" s="55"/>
    </row>
    <row r="42" spans="1:20" ht="45">
      <c r="A42" s="81">
        <v>38</v>
      </c>
      <c r="B42" s="28" t="s">
        <v>62</v>
      </c>
      <c r="C42" s="82" t="s">
        <v>583</v>
      </c>
      <c r="D42" s="36" t="s">
        <v>26</v>
      </c>
      <c r="E42" s="36">
        <v>102501</v>
      </c>
      <c r="F42" s="69" t="s">
        <v>87</v>
      </c>
      <c r="G42" s="37">
        <v>26</v>
      </c>
      <c r="H42" s="37">
        <v>14</v>
      </c>
      <c r="I42" s="37">
        <f t="shared" si="0"/>
        <v>40</v>
      </c>
      <c r="J42" s="37" t="s">
        <v>653</v>
      </c>
      <c r="K42" s="83" t="s">
        <v>88</v>
      </c>
      <c r="L42" s="84" t="s">
        <v>142</v>
      </c>
      <c r="M42" s="55">
        <v>7399979725</v>
      </c>
      <c r="N42" s="54" t="s">
        <v>139</v>
      </c>
      <c r="O42" s="54">
        <v>9613564452</v>
      </c>
      <c r="P42" s="134" t="s">
        <v>1408</v>
      </c>
      <c r="Q42" s="37" t="s">
        <v>83</v>
      </c>
      <c r="R42" s="138"/>
      <c r="S42" s="69" t="s">
        <v>1357</v>
      </c>
      <c r="T42" s="55"/>
    </row>
    <row r="43" spans="1:20" ht="60">
      <c r="A43" s="81">
        <v>39</v>
      </c>
      <c r="B43" s="28" t="s">
        <v>62</v>
      </c>
      <c r="C43" s="82" t="s">
        <v>584</v>
      </c>
      <c r="D43" s="82" t="s">
        <v>28</v>
      </c>
      <c r="E43" s="39">
        <v>62</v>
      </c>
      <c r="F43" s="69"/>
      <c r="G43" s="39">
        <v>25</v>
      </c>
      <c r="H43" s="39">
        <v>40</v>
      </c>
      <c r="I43" s="37">
        <f t="shared" si="0"/>
        <v>65</v>
      </c>
      <c r="J43" s="40" t="s">
        <v>654</v>
      </c>
      <c r="K43" s="83" t="s">
        <v>88</v>
      </c>
      <c r="L43" s="84" t="s">
        <v>142</v>
      </c>
      <c r="M43" s="55">
        <v>7399979725</v>
      </c>
      <c r="N43" s="54" t="s">
        <v>139</v>
      </c>
      <c r="O43" s="54">
        <v>9613564452</v>
      </c>
      <c r="P43" s="134" t="s">
        <v>1409</v>
      </c>
      <c r="Q43" s="37" t="s">
        <v>86</v>
      </c>
      <c r="R43" s="138"/>
      <c r="S43" s="69" t="s">
        <v>1357</v>
      </c>
      <c r="T43" s="55"/>
    </row>
    <row r="44" spans="1:20" ht="45">
      <c r="A44" s="81">
        <v>40</v>
      </c>
      <c r="B44" s="28" t="s">
        <v>62</v>
      </c>
      <c r="C44" s="82" t="s">
        <v>585</v>
      </c>
      <c r="D44" s="36" t="s">
        <v>26</v>
      </c>
      <c r="E44" s="36">
        <v>101808</v>
      </c>
      <c r="F44" s="69" t="s">
        <v>87</v>
      </c>
      <c r="G44" s="37">
        <v>16</v>
      </c>
      <c r="H44" s="37">
        <v>19</v>
      </c>
      <c r="I44" s="37">
        <f t="shared" si="0"/>
        <v>35</v>
      </c>
      <c r="J44" s="37" t="s">
        <v>655</v>
      </c>
      <c r="K44" s="83" t="s">
        <v>88</v>
      </c>
      <c r="L44" s="84" t="s">
        <v>142</v>
      </c>
      <c r="M44" s="55">
        <v>7399979725</v>
      </c>
      <c r="N44" s="54" t="s">
        <v>139</v>
      </c>
      <c r="O44" s="54">
        <v>9613564452</v>
      </c>
      <c r="P44" s="134" t="s">
        <v>1409</v>
      </c>
      <c r="Q44" s="37" t="s">
        <v>86</v>
      </c>
      <c r="R44" s="138"/>
      <c r="S44" s="69" t="s">
        <v>1357</v>
      </c>
      <c r="T44" s="55"/>
    </row>
    <row r="45" spans="1:20" ht="60">
      <c r="A45" s="81">
        <v>41</v>
      </c>
      <c r="B45" s="28" t="s">
        <v>62</v>
      </c>
      <c r="C45" s="82" t="s">
        <v>189</v>
      </c>
      <c r="D45" s="39" t="s">
        <v>28</v>
      </c>
      <c r="E45" s="39">
        <v>91</v>
      </c>
      <c r="F45" s="55"/>
      <c r="G45" s="39">
        <v>37</v>
      </c>
      <c r="H45" s="39">
        <v>43</v>
      </c>
      <c r="I45" s="37">
        <f t="shared" si="0"/>
        <v>80</v>
      </c>
      <c r="J45" s="40" t="s">
        <v>656</v>
      </c>
      <c r="K45" s="83" t="s">
        <v>88</v>
      </c>
      <c r="L45" s="84" t="s">
        <v>142</v>
      </c>
      <c r="M45" s="55">
        <v>7399979725</v>
      </c>
      <c r="N45" s="54" t="s">
        <v>139</v>
      </c>
      <c r="O45" s="54">
        <v>9613564452</v>
      </c>
      <c r="P45" s="134" t="s">
        <v>1409</v>
      </c>
      <c r="Q45" s="37" t="s">
        <v>86</v>
      </c>
      <c r="R45" s="138"/>
      <c r="S45" s="69" t="s">
        <v>1357</v>
      </c>
      <c r="T45" s="55"/>
    </row>
    <row r="46" spans="1:20" ht="45">
      <c r="A46" s="81">
        <v>42</v>
      </c>
      <c r="B46" s="28" t="s">
        <v>62</v>
      </c>
      <c r="C46" s="88" t="s">
        <v>586</v>
      </c>
      <c r="D46" s="36" t="s">
        <v>26</v>
      </c>
      <c r="E46" s="85">
        <v>18230102011</v>
      </c>
      <c r="F46" s="69" t="s">
        <v>91</v>
      </c>
      <c r="G46" s="37">
        <v>23</v>
      </c>
      <c r="H46" s="37">
        <v>28</v>
      </c>
      <c r="I46" s="37">
        <f t="shared" si="0"/>
        <v>51</v>
      </c>
      <c r="J46" s="37">
        <v>9613111591</v>
      </c>
      <c r="K46" s="83" t="s">
        <v>88</v>
      </c>
      <c r="L46" s="84" t="s">
        <v>142</v>
      </c>
      <c r="M46" s="55">
        <v>7399979725</v>
      </c>
      <c r="N46" s="54" t="s">
        <v>139</v>
      </c>
      <c r="O46" s="54">
        <v>9613564452</v>
      </c>
      <c r="P46" s="134" t="s">
        <v>1410</v>
      </c>
      <c r="Q46" s="37" t="s">
        <v>93</v>
      </c>
      <c r="R46" s="138"/>
      <c r="S46" s="69" t="s">
        <v>1357</v>
      </c>
      <c r="T46" s="55"/>
    </row>
    <row r="47" spans="1:20" ht="45">
      <c r="A47" s="81">
        <v>43</v>
      </c>
      <c r="B47" s="28" t="s">
        <v>62</v>
      </c>
      <c r="C47" s="88" t="s">
        <v>587</v>
      </c>
      <c r="D47" s="36" t="s">
        <v>26</v>
      </c>
      <c r="E47" s="85">
        <v>18230101814</v>
      </c>
      <c r="F47" s="69" t="s">
        <v>87</v>
      </c>
      <c r="G47" s="37">
        <v>35</v>
      </c>
      <c r="H47" s="37">
        <v>18</v>
      </c>
      <c r="I47" s="37">
        <f t="shared" si="0"/>
        <v>53</v>
      </c>
      <c r="J47" s="37" t="s">
        <v>657</v>
      </c>
      <c r="K47" s="83" t="s">
        <v>88</v>
      </c>
      <c r="L47" s="84" t="s">
        <v>142</v>
      </c>
      <c r="M47" s="55">
        <v>7399979725</v>
      </c>
      <c r="N47" s="54" t="s">
        <v>139</v>
      </c>
      <c r="O47" s="54">
        <v>9613564452</v>
      </c>
      <c r="P47" s="134" t="s">
        <v>1410</v>
      </c>
      <c r="Q47" s="37" t="s">
        <v>93</v>
      </c>
      <c r="R47" s="138"/>
      <c r="S47" s="69" t="s">
        <v>1357</v>
      </c>
      <c r="T47" s="55"/>
    </row>
    <row r="48" spans="1:20" ht="45">
      <c r="A48" s="81">
        <v>44</v>
      </c>
      <c r="B48" s="28" t="s">
        <v>62</v>
      </c>
      <c r="C48" s="88" t="s">
        <v>588</v>
      </c>
      <c r="D48" s="36" t="s">
        <v>26</v>
      </c>
      <c r="E48" s="85">
        <v>18230119601</v>
      </c>
      <c r="F48" s="69" t="s">
        <v>91</v>
      </c>
      <c r="G48" s="37">
        <v>18</v>
      </c>
      <c r="H48" s="37">
        <v>22</v>
      </c>
      <c r="I48" s="37">
        <f t="shared" si="0"/>
        <v>40</v>
      </c>
      <c r="J48" s="37" t="s">
        <v>658</v>
      </c>
      <c r="K48" s="83" t="s">
        <v>88</v>
      </c>
      <c r="L48" s="84" t="s">
        <v>142</v>
      </c>
      <c r="M48" s="55">
        <v>7399979725</v>
      </c>
      <c r="N48" s="54" t="s">
        <v>139</v>
      </c>
      <c r="O48" s="54">
        <v>9613564452</v>
      </c>
      <c r="P48" s="134" t="s">
        <v>1410</v>
      </c>
      <c r="Q48" s="37" t="s">
        <v>93</v>
      </c>
      <c r="R48" s="138"/>
      <c r="S48" s="69" t="s">
        <v>1357</v>
      </c>
      <c r="T48" s="55"/>
    </row>
    <row r="49" spans="1:20" ht="45">
      <c r="A49" s="81">
        <v>45</v>
      </c>
      <c r="B49" s="28" t="s">
        <v>62</v>
      </c>
      <c r="C49" s="82" t="s">
        <v>589</v>
      </c>
      <c r="D49" s="36" t="s">
        <v>26</v>
      </c>
      <c r="E49" s="36" t="s">
        <v>590</v>
      </c>
      <c r="F49" s="69" t="s">
        <v>87</v>
      </c>
      <c r="G49" s="37">
        <v>24</v>
      </c>
      <c r="H49" s="37">
        <v>15</v>
      </c>
      <c r="I49" s="37">
        <f t="shared" si="0"/>
        <v>39</v>
      </c>
      <c r="J49" s="37">
        <v>7399447776</v>
      </c>
      <c r="K49" s="83" t="s">
        <v>88</v>
      </c>
      <c r="L49" s="84" t="s">
        <v>142</v>
      </c>
      <c r="M49" s="55">
        <v>7399979725</v>
      </c>
      <c r="N49" s="54" t="s">
        <v>139</v>
      </c>
      <c r="O49" s="54">
        <v>9613564452</v>
      </c>
      <c r="P49" s="134" t="s">
        <v>1411</v>
      </c>
      <c r="Q49" s="37" t="s">
        <v>98</v>
      </c>
      <c r="R49" s="138"/>
      <c r="S49" s="69" t="s">
        <v>1357</v>
      </c>
      <c r="T49" s="55"/>
    </row>
    <row r="50" spans="1:20" ht="45">
      <c r="A50" s="81">
        <v>46</v>
      </c>
      <c r="B50" s="28" t="s">
        <v>62</v>
      </c>
      <c r="C50" s="89" t="s">
        <v>591</v>
      </c>
      <c r="D50" s="36" t="s">
        <v>26</v>
      </c>
      <c r="E50" s="37">
        <v>18230102009</v>
      </c>
      <c r="F50" s="69" t="s">
        <v>91</v>
      </c>
      <c r="G50" s="37">
        <v>11</v>
      </c>
      <c r="H50" s="37">
        <v>22</v>
      </c>
      <c r="I50" s="37">
        <f t="shared" si="0"/>
        <v>33</v>
      </c>
      <c r="J50" s="37" t="s">
        <v>659</v>
      </c>
      <c r="K50" s="83" t="s">
        <v>88</v>
      </c>
      <c r="L50" s="84" t="s">
        <v>142</v>
      </c>
      <c r="M50" s="55">
        <v>7399979725</v>
      </c>
      <c r="N50" s="54" t="s">
        <v>139</v>
      </c>
      <c r="O50" s="54">
        <v>9613564452</v>
      </c>
      <c r="P50" s="134" t="s">
        <v>1411</v>
      </c>
      <c r="Q50" s="37" t="s">
        <v>98</v>
      </c>
      <c r="R50" s="138"/>
      <c r="S50" s="69" t="s">
        <v>1357</v>
      </c>
      <c r="T50" s="55"/>
    </row>
    <row r="51" spans="1:20" ht="45">
      <c r="A51" s="81">
        <v>47</v>
      </c>
      <c r="B51" s="28" t="s">
        <v>62</v>
      </c>
      <c r="C51" s="82" t="s">
        <v>592</v>
      </c>
      <c r="D51" s="36" t="s">
        <v>26</v>
      </c>
      <c r="E51" s="36">
        <v>103701</v>
      </c>
      <c r="F51" s="69" t="s">
        <v>87</v>
      </c>
      <c r="G51" s="37">
        <v>42</v>
      </c>
      <c r="H51" s="37">
        <v>50</v>
      </c>
      <c r="I51" s="37">
        <f t="shared" si="0"/>
        <v>92</v>
      </c>
      <c r="J51" s="37" t="s">
        <v>660</v>
      </c>
      <c r="K51" s="83" t="s">
        <v>88</v>
      </c>
      <c r="L51" s="84" t="s">
        <v>142</v>
      </c>
      <c r="M51" s="55">
        <v>7399979725</v>
      </c>
      <c r="N51" s="54" t="s">
        <v>139</v>
      </c>
      <c r="O51" s="54">
        <v>9613564452</v>
      </c>
      <c r="P51" s="134" t="s">
        <v>1411</v>
      </c>
      <c r="Q51" s="37" t="s">
        <v>98</v>
      </c>
      <c r="R51" s="138"/>
      <c r="S51" s="69" t="s">
        <v>1357</v>
      </c>
      <c r="T51" s="55"/>
    </row>
    <row r="52" spans="1:20" ht="60">
      <c r="A52" s="81">
        <v>48</v>
      </c>
      <c r="B52" s="28" t="s">
        <v>62</v>
      </c>
      <c r="C52" s="90" t="s">
        <v>240</v>
      </c>
      <c r="D52" s="39" t="s">
        <v>28</v>
      </c>
      <c r="E52" s="39">
        <v>54</v>
      </c>
      <c r="F52" s="55"/>
      <c r="G52" s="39">
        <v>38</v>
      </c>
      <c r="H52" s="39">
        <v>46</v>
      </c>
      <c r="I52" s="37">
        <f t="shared" si="0"/>
        <v>84</v>
      </c>
      <c r="J52" s="39" t="s">
        <v>661</v>
      </c>
      <c r="K52" s="69" t="s">
        <v>1362</v>
      </c>
      <c r="L52" s="55" t="s">
        <v>121</v>
      </c>
      <c r="M52" s="55">
        <v>7399227552</v>
      </c>
      <c r="N52" s="54" t="s">
        <v>145</v>
      </c>
      <c r="O52" s="54">
        <v>8753867419</v>
      </c>
      <c r="P52" s="134" t="s">
        <v>1411</v>
      </c>
      <c r="Q52" s="37" t="s">
        <v>98</v>
      </c>
      <c r="R52" s="138"/>
      <c r="S52" s="69" t="s">
        <v>1357</v>
      </c>
      <c r="T52" s="55"/>
    </row>
    <row r="53" spans="1:20" ht="45">
      <c r="A53" s="81">
        <v>49</v>
      </c>
      <c r="B53" s="28" t="s">
        <v>62</v>
      </c>
      <c r="C53" s="82" t="s">
        <v>593</v>
      </c>
      <c r="D53" s="36" t="s">
        <v>26</v>
      </c>
      <c r="E53" s="36">
        <v>103702</v>
      </c>
      <c r="F53" s="69" t="s">
        <v>87</v>
      </c>
      <c r="G53" s="37">
        <v>24</v>
      </c>
      <c r="H53" s="37">
        <v>23</v>
      </c>
      <c r="I53" s="37">
        <f t="shared" si="0"/>
        <v>47</v>
      </c>
      <c r="J53" s="37" t="s">
        <v>662</v>
      </c>
      <c r="K53" s="69" t="s">
        <v>1362</v>
      </c>
      <c r="L53" s="55" t="s">
        <v>121</v>
      </c>
      <c r="M53" s="55">
        <v>7399227552</v>
      </c>
      <c r="N53" s="54" t="s">
        <v>145</v>
      </c>
      <c r="O53" s="54">
        <v>8753867419</v>
      </c>
      <c r="P53" s="134" t="s">
        <v>1412</v>
      </c>
      <c r="Q53" s="37" t="s">
        <v>101</v>
      </c>
      <c r="R53" s="138"/>
      <c r="S53" s="69" t="s">
        <v>1357</v>
      </c>
      <c r="T53" s="55"/>
    </row>
    <row r="54" spans="1:20" ht="45">
      <c r="A54" s="81">
        <v>50</v>
      </c>
      <c r="B54" s="28" t="s">
        <v>62</v>
      </c>
      <c r="C54" s="82" t="s">
        <v>594</v>
      </c>
      <c r="D54" s="36" t="s">
        <v>26</v>
      </c>
      <c r="E54" s="36">
        <v>103704</v>
      </c>
      <c r="F54" s="69" t="s">
        <v>91</v>
      </c>
      <c r="G54" s="37">
        <v>35</v>
      </c>
      <c r="H54" s="37">
        <v>35</v>
      </c>
      <c r="I54" s="37">
        <f t="shared" si="0"/>
        <v>70</v>
      </c>
      <c r="J54" s="37" t="s">
        <v>663</v>
      </c>
      <c r="K54" s="69" t="s">
        <v>1362</v>
      </c>
      <c r="L54" s="55" t="s">
        <v>121</v>
      </c>
      <c r="M54" s="55">
        <v>7399227552</v>
      </c>
      <c r="N54" s="54" t="s">
        <v>145</v>
      </c>
      <c r="O54" s="54">
        <v>8753867419</v>
      </c>
      <c r="P54" s="134" t="s">
        <v>1412</v>
      </c>
      <c r="Q54" s="37" t="s">
        <v>101</v>
      </c>
      <c r="R54" s="138"/>
      <c r="S54" s="69" t="s">
        <v>1357</v>
      </c>
      <c r="T54" s="55"/>
    </row>
    <row r="55" spans="1:20" ht="45">
      <c r="A55" s="81">
        <v>51</v>
      </c>
      <c r="B55" s="28" t="s">
        <v>62</v>
      </c>
      <c r="C55" s="82" t="s">
        <v>595</v>
      </c>
      <c r="D55" s="36" t="s">
        <v>26</v>
      </c>
      <c r="E55" s="36">
        <v>103201</v>
      </c>
      <c r="F55" s="69" t="s">
        <v>87</v>
      </c>
      <c r="G55" s="37">
        <v>37</v>
      </c>
      <c r="H55" s="37">
        <v>32</v>
      </c>
      <c r="I55" s="37">
        <f t="shared" si="0"/>
        <v>69</v>
      </c>
      <c r="J55" s="37" t="s">
        <v>664</v>
      </c>
      <c r="K55" s="69" t="s">
        <v>1362</v>
      </c>
      <c r="L55" s="55" t="s">
        <v>121</v>
      </c>
      <c r="M55" s="55">
        <v>7399227552</v>
      </c>
      <c r="N55" s="54" t="s">
        <v>145</v>
      </c>
      <c r="O55" s="54">
        <v>8753867419</v>
      </c>
      <c r="P55" s="134" t="s">
        <v>1412</v>
      </c>
      <c r="Q55" s="37" t="s">
        <v>101</v>
      </c>
      <c r="R55" s="138"/>
      <c r="S55" s="69" t="s">
        <v>1357</v>
      </c>
      <c r="T55" s="55"/>
    </row>
    <row r="56" spans="1:20" ht="45">
      <c r="A56" s="81">
        <v>52</v>
      </c>
      <c r="B56" s="28" t="s">
        <v>62</v>
      </c>
      <c r="C56" s="82" t="s">
        <v>596</v>
      </c>
      <c r="D56" s="36" t="s">
        <v>26</v>
      </c>
      <c r="E56" s="36">
        <v>103204</v>
      </c>
      <c r="F56" s="69" t="s">
        <v>87</v>
      </c>
      <c r="G56" s="37">
        <v>29</v>
      </c>
      <c r="H56" s="37">
        <v>27</v>
      </c>
      <c r="I56" s="37">
        <f t="shared" si="0"/>
        <v>56</v>
      </c>
      <c r="J56" s="37" t="s">
        <v>665</v>
      </c>
      <c r="K56" s="69" t="s">
        <v>1362</v>
      </c>
      <c r="L56" s="55" t="s">
        <v>121</v>
      </c>
      <c r="M56" s="55">
        <v>7399227552</v>
      </c>
      <c r="N56" s="54" t="s">
        <v>145</v>
      </c>
      <c r="O56" s="54">
        <v>8753867419</v>
      </c>
      <c r="P56" s="134" t="s">
        <v>1413</v>
      </c>
      <c r="Q56" s="37" t="s">
        <v>82</v>
      </c>
      <c r="R56" s="138"/>
      <c r="S56" s="69" t="s">
        <v>1357</v>
      </c>
      <c r="T56" s="55"/>
    </row>
    <row r="57" spans="1:20" ht="45">
      <c r="A57" s="81">
        <v>53</v>
      </c>
      <c r="B57" s="28" t="s">
        <v>62</v>
      </c>
      <c r="C57" s="82" t="s">
        <v>597</v>
      </c>
      <c r="D57" s="36" t="s">
        <v>26</v>
      </c>
      <c r="E57" s="36">
        <v>120803</v>
      </c>
      <c r="F57" s="69" t="s">
        <v>87</v>
      </c>
      <c r="G57" s="37">
        <v>1</v>
      </c>
      <c r="H57" s="37">
        <v>6</v>
      </c>
      <c r="I57" s="37">
        <f t="shared" si="0"/>
        <v>7</v>
      </c>
      <c r="J57" s="37">
        <v>9577039973</v>
      </c>
      <c r="K57" s="69" t="s">
        <v>1362</v>
      </c>
      <c r="L57" s="55" t="s">
        <v>121</v>
      </c>
      <c r="M57" s="55">
        <v>7399227552</v>
      </c>
      <c r="N57" s="54" t="s">
        <v>145</v>
      </c>
      <c r="O57" s="54">
        <v>8753867419</v>
      </c>
      <c r="P57" s="134" t="s">
        <v>1413</v>
      </c>
      <c r="Q57" s="37" t="s">
        <v>82</v>
      </c>
      <c r="R57" s="138"/>
      <c r="S57" s="69" t="s">
        <v>1357</v>
      </c>
      <c r="T57" s="55"/>
    </row>
    <row r="58" spans="1:20" ht="45">
      <c r="A58" s="81">
        <v>54</v>
      </c>
      <c r="B58" s="28" t="s">
        <v>62</v>
      </c>
      <c r="C58" s="82" t="s">
        <v>598</v>
      </c>
      <c r="D58" s="36" t="s">
        <v>26</v>
      </c>
      <c r="E58" s="36">
        <v>103705</v>
      </c>
      <c r="F58" s="69" t="s">
        <v>87</v>
      </c>
      <c r="G58" s="37">
        <v>34</v>
      </c>
      <c r="H58" s="37">
        <v>34</v>
      </c>
      <c r="I58" s="37">
        <f t="shared" si="0"/>
        <v>68</v>
      </c>
      <c r="J58" s="37" t="s">
        <v>666</v>
      </c>
      <c r="K58" s="69" t="s">
        <v>1362</v>
      </c>
      <c r="L58" s="55" t="s">
        <v>121</v>
      </c>
      <c r="M58" s="55">
        <v>7399227552</v>
      </c>
      <c r="N58" s="54" t="s">
        <v>145</v>
      </c>
      <c r="O58" s="54">
        <v>8753867419</v>
      </c>
      <c r="P58" s="134" t="s">
        <v>1413</v>
      </c>
      <c r="Q58" s="37" t="s">
        <v>82</v>
      </c>
      <c r="R58" s="138"/>
      <c r="S58" s="69" t="s">
        <v>1357</v>
      </c>
      <c r="T58" s="55"/>
    </row>
    <row r="59" spans="1:20" ht="45">
      <c r="A59" s="81">
        <v>55</v>
      </c>
      <c r="B59" s="28" t="s">
        <v>62</v>
      </c>
      <c r="C59" s="82" t="s">
        <v>599</v>
      </c>
      <c r="D59" s="36" t="s">
        <v>26</v>
      </c>
      <c r="E59" s="36">
        <v>103504</v>
      </c>
      <c r="F59" s="69" t="s">
        <v>91</v>
      </c>
      <c r="G59" s="37">
        <v>30</v>
      </c>
      <c r="H59" s="37">
        <v>36</v>
      </c>
      <c r="I59" s="37">
        <f t="shared" si="0"/>
        <v>66</v>
      </c>
      <c r="J59" s="37" t="s">
        <v>667</v>
      </c>
      <c r="K59" s="69" t="s">
        <v>1362</v>
      </c>
      <c r="L59" s="55" t="s">
        <v>121</v>
      </c>
      <c r="M59" s="55">
        <v>7399227552</v>
      </c>
      <c r="N59" s="54" t="s">
        <v>145</v>
      </c>
      <c r="O59" s="54">
        <v>8753867419</v>
      </c>
      <c r="P59" s="134" t="s">
        <v>1414</v>
      </c>
      <c r="Q59" s="37" t="s">
        <v>83</v>
      </c>
      <c r="R59" s="138"/>
      <c r="S59" s="69" t="s">
        <v>1357</v>
      </c>
      <c r="T59" s="55"/>
    </row>
    <row r="60" spans="1:20" ht="45">
      <c r="A60" s="81">
        <v>56</v>
      </c>
      <c r="B60" s="28" t="s">
        <v>62</v>
      </c>
      <c r="C60" s="82" t="s">
        <v>600</v>
      </c>
      <c r="D60" s="36" t="s">
        <v>26</v>
      </c>
      <c r="E60" s="36">
        <v>120601</v>
      </c>
      <c r="F60" s="69" t="s">
        <v>87</v>
      </c>
      <c r="G60" s="37">
        <v>38</v>
      </c>
      <c r="H60" s="37">
        <v>31</v>
      </c>
      <c r="I60" s="37">
        <f t="shared" si="0"/>
        <v>69</v>
      </c>
      <c r="J60" s="37" t="s">
        <v>668</v>
      </c>
      <c r="K60" s="69" t="s">
        <v>1362</v>
      </c>
      <c r="L60" s="55" t="s">
        <v>121</v>
      </c>
      <c r="M60" s="55">
        <v>7399227552</v>
      </c>
      <c r="N60" s="54" t="s">
        <v>145</v>
      </c>
      <c r="O60" s="54">
        <v>8753867419</v>
      </c>
      <c r="P60" s="134" t="s">
        <v>1414</v>
      </c>
      <c r="Q60" s="37" t="s">
        <v>83</v>
      </c>
      <c r="R60" s="138"/>
      <c r="S60" s="69" t="s">
        <v>1357</v>
      </c>
      <c r="T60" s="55"/>
    </row>
    <row r="61" spans="1:20" ht="45">
      <c r="A61" s="81">
        <v>57</v>
      </c>
      <c r="B61" s="28" t="s">
        <v>62</v>
      </c>
      <c r="C61" s="82" t="s">
        <v>601</v>
      </c>
      <c r="D61" s="36" t="s">
        <v>26</v>
      </c>
      <c r="E61" s="36">
        <v>120801</v>
      </c>
      <c r="F61" s="69" t="s">
        <v>87</v>
      </c>
      <c r="G61" s="37">
        <v>30</v>
      </c>
      <c r="H61" s="37">
        <v>21</v>
      </c>
      <c r="I61" s="37">
        <f t="shared" si="0"/>
        <v>51</v>
      </c>
      <c r="J61" s="37" t="s">
        <v>669</v>
      </c>
      <c r="K61" s="69" t="s">
        <v>1362</v>
      </c>
      <c r="L61" s="55" t="s">
        <v>121</v>
      </c>
      <c r="M61" s="55">
        <v>7399227552</v>
      </c>
      <c r="N61" s="54" t="s">
        <v>145</v>
      </c>
      <c r="O61" s="54">
        <v>8753867419</v>
      </c>
      <c r="P61" s="134" t="s">
        <v>1414</v>
      </c>
      <c r="Q61" s="37" t="s">
        <v>83</v>
      </c>
      <c r="R61" s="138"/>
      <c r="S61" s="69" t="s">
        <v>1357</v>
      </c>
      <c r="T61" s="55"/>
    </row>
    <row r="62" spans="1:20" ht="45">
      <c r="A62" s="81">
        <v>58</v>
      </c>
      <c r="B62" s="28" t="s">
        <v>62</v>
      </c>
      <c r="C62" s="82" t="s">
        <v>602</v>
      </c>
      <c r="D62" s="36" t="s">
        <v>26</v>
      </c>
      <c r="E62" s="36">
        <v>103501</v>
      </c>
      <c r="F62" s="69" t="s">
        <v>87</v>
      </c>
      <c r="G62" s="37">
        <v>13</v>
      </c>
      <c r="H62" s="37">
        <v>23</v>
      </c>
      <c r="I62" s="37">
        <f t="shared" si="0"/>
        <v>36</v>
      </c>
      <c r="J62" s="37" t="s">
        <v>670</v>
      </c>
      <c r="K62" s="69" t="s">
        <v>1362</v>
      </c>
      <c r="L62" s="55" t="s">
        <v>121</v>
      </c>
      <c r="M62" s="55">
        <v>7399227552</v>
      </c>
      <c r="N62" s="54" t="s">
        <v>145</v>
      </c>
      <c r="O62" s="54">
        <v>8753867419</v>
      </c>
      <c r="P62" s="134" t="s">
        <v>1415</v>
      </c>
      <c r="Q62" s="37" t="s">
        <v>93</v>
      </c>
      <c r="R62" s="138"/>
      <c r="S62" s="69" t="s">
        <v>1357</v>
      </c>
      <c r="T62" s="55"/>
    </row>
    <row r="63" spans="1:20" ht="45">
      <c r="A63" s="81">
        <v>59</v>
      </c>
      <c r="B63" s="28" t="s">
        <v>62</v>
      </c>
      <c r="C63" s="82" t="s">
        <v>603</v>
      </c>
      <c r="D63" s="36" t="s">
        <v>26</v>
      </c>
      <c r="E63" s="36">
        <v>103205</v>
      </c>
      <c r="F63" s="69" t="s">
        <v>87</v>
      </c>
      <c r="G63" s="37">
        <v>26</v>
      </c>
      <c r="H63" s="37">
        <v>33</v>
      </c>
      <c r="I63" s="37">
        <f t="shared" si="0"/>
        <v>59</v>
      </c>
      <c r="J63" s="37" t="s">
        <v>671</v>
      </c>
      <c r="K63" s="69" t="s">
        <v>1362</v>
      </c>
      <c r="L63" s="55" t="s">
        <v>121</v>
      </c>
      <c r="M63" s="55">
        <v>7399227552</v>
      </c>
      <c r="N63" s="54" t="s">
        <v>145</v>
      </c>
      <c r="O63" s="54">
        <v>8753867419</v>
      </c>
      <c r="P63" s="134" t="s">
        <v>1415</v>
      </c>
      <c r="Q63" s="37" t="s">
        <v>93</v>
      </c>
      <c r="R63" s="138"/>
      <c r="S63" s="69" t="s">
        <v>1357</v>
      </c>
      <c r="T63" s="55"/>
    </row>
    <row r="64" spans="1:20" ht="45">
      <c r="A64" s="81">
        <v>60</v>
      </c>
      <c r="B64" s="28" t="s">
        <v>62</v>
      </c>
      <c r="C64" s="90" t="s">
        <v>92</v>
      </c>
      <c r="D64" s="39" t="s">
        <v>28</v>
      </c>
      <c r="E64" s="39">
        <v>151</v>
      </c>
      <c r="F64" s="55"/>
      <c r="G64" s="39">
        <v>38</v>
      </c>
      <c r="H64" s="39">
        <v>23</v>
      </c>
      <c r="I64" s="37">
        <f t="shared" si="0"/>
        <v>61</v>
      </c>
      <c r="J64" s="39">
        <v>9854631198</v>
      </c>
      <c r="K64" s="69" t="s">
        <v>1362</v>
      </c>
      <c r="L64" s="55" t="s">
        <v>121</v>
      </c>
      <c r="M64" s="55">
        <v>7399227552</v>
      </c>
      <c r="N64" s="54" t="s">
        <v>145</v>
      </c>
      <c r="O64" s="54">
        <v>8753867419</v>
      </c>
      <c r="P64" s="134" t="s">
        <v>1415</v>
      </c>
      <c r="Q64" s="37" t="s">
        <v>93</v>
      </c>
      <c r="R64" s="138"/>
      <c r="S64" s="69" t="s">
        <v>1357</v>
      </c>
      <c r="T64" s="55"/>
    </row>
    <row r="65" spans="1:20" ht="45">
      <c r="A65" s="81">
        <v>61</v>
      </c>
      <c r="B65" s="28" t="s">
        <v>62</v>
      </c>
      <c r="C65" s="90" t="s">
        <v>92</v>
      </c>
      <c r="D65" s="39" t="s">
        <v>28</v>
      </c>
      <c r="E65" s="39">
        <v>237</v>
      </c>
      <c r="F65" s="55"/>
      <c r="G65" s="39">
        <v>31</v>
      </c>
      <c r="H65" s="39">
        <v>24</v>
      </c>
      <c r="I65" s="37">
        <f t="shared" si="0"/>
        <v>55</v>
      </c>
      <c r="J65" s="39">
        <v>9854320697</v>
      </c>
      <c r="K65" s="69" t="s">
        <v>1362</v>
      </c>
      <c r="L65" s="55" t="s">
        <v>121</v>
      </c>
      <c r="M65" s="55">
        <v>7399227552</v>
      </c>
      <c r="N65" s="54" t="s">
        <v>145</v>
      </c>
      <c r="O65" s="54">
        <v>8753867419</v>
      </c>
      <c r="P65" s="134" t="s">
        <v>1416</v>
      </c>
      <c r="Q65" s="37" t="s">
        <v>98</v>
      </c>
      <c r="R65" s="138"/>
      <c r="S65" s="69" t="s">
        <v>1357</v>
      </c>
      <c r="T65" s="55"/>
    </row>
    <row r="66" spans="1:20" ht="45">
      <c r="A66" s="81">
        <v>62</v>
      </c>
      <c r="B66" s="28" t="s">
        <v>62</v>
      </c>
      <c r="C66" s="82" t="s">
        <v>604</v>
      </c>
      <c r="D66" s="36" t="s">
        <v>26</v>
      </c>
      <c r="E66" s="36">
        <v>103301</v>
      </c>
      <c r="F66" s="69" t="s">
        <v>91</v>
      </c>
      <c r="G66" s="37">
        <v>21</v>
      </c>
      <c r="H66" s="37">
        <v>31</v>
      </c>
      <c r="I66" s="37">
        <f t="shared" si="0"/>
        <v>52</v>
      </c>
      <c r="J66" s="37" t="s">
        <v>672</v>
      </c>
      <c r="K66" s="69" t="s">
        <v>1362</v>
      </c>
      <c r="L66" s="55" t="s">
        <v>121</v>
      </c>
      <c r="M66" s="55">
        <v>7399227552</v>
      </c>
      <c r="N66" s="54" t="s">
        <v>145</v>
      </c>
      <c r="O66" s="54">
        <v>8753867419</v>
      </c>
      <c r="P66" s="134" t="s">
        <v>1416</v>
      </c>
      <c r="Q66" s="37" t="s">
        <v>98</v>
      </c>
      <c r="R66" s="138"/>
      <c r="S66" s="69" t="s">
        <v>1357</v>
      </c>
      <c r="T66" s="55"/>
    </row>
    <row r="67" spans="1:20" ht="45">
      <c r="A67" s="81">
        <v>63</v>
      </c>
      <c r="B67" s="28" t="s">
        <v>62</v>
      </c>
      <c r="C67" s="82" t="s">
        <v>605</v>
      </c>
      <c r="D67" s="39" t="s">
        <v>28</v>
      </c>
      <c r="E67" s="39">
        <v>236</v>
      </c>
      <c r="F67" s="55"/>
      <c r="G67" s="39">
        <v>40</v>
      </c>
      <c r="H67" s="39">
        <v>55</v>
      </c>
      <c r="I67" s="37">
        <f t="shared" si="0"/>
        <v>95</v>
      </c>
      <c r="J67" s="40" t="s">
        <v>673</v>
      </c>
      <c r="K67" s="69" t="s">
        <v>1362</v>
      </c>
      <c r="L67" s="55" t="s">
        <v>121</v>
      </c>
      <c r="M67" s="55">
        <v>7399227552</v>
      </c>
      <c r="N67" s="54" t="s">
        <v>145</v>
      </c>
      <c r="O67" s="54">
        <v>8753867419</v>
      </c>
      <c r="P67" s="134" t="s">
        <v>1416</v>
      </c>
      <c r="Q67" s="37" t="s">
        <v>98</v>
      </c>
      <c r="R67" s="138"/>
      <c r="S67" s="69" t="s">
        <v>1357</v>
      </c>
      <c r="T67" s="55"/>
    </row>
    <row r="68" spans="1:20" ht="45">
      <c r="A68" s="81">
        <v>64</v>
      </c>
      <c r="B68" s="28" t="s">
        <v>62</v>
      </c>
      <c r="C68" s="82" t="s">
        <v>606</v>
      </c>
      <c r="D68" s="36" t="s">
        <v>26</v>
      </c>
      <c r="E68" s="36">
        <v>103603</v>
      </c>
      <c r="F68" s="69" t="s">
        <v>87</v>
      </c>
      <c r="G68" s="37">
        <v>23</v>
      </c>
      <c r="H68" s="37">
        <v>31</v>
      </c>
      <c r="I68" s="37">
        <f t="shared" si="0"/>
        <v>54</v>
      </c>
      <c r="J68" s="37" t="s">
        <v>674</v>
      </c>
      <c r="K68" s="69" t="s">
        <v>1362</v>
      </c>
      <c r="L68" s="55" t="s">
        <v>121</v>
      </c>
      <c r="M68" s="55">
        <v>7399227552</v>
      </c>
      <c r="N68" s="54" t="s">
        <v>145</v>
      </c>
      <c r="O68" s="54">
        <v>8753867419</v>
      </c>
      <c r="P68" s="134" t="s">
        <v>1417</v>
      </c>
      <c r="Q68" s="37" t="s">
        <v>101</v>
      </c>
      <c r="R68" s="138"/>
      <c r="S68" s="69" t="s">
        <v>1357</v>
      </c>
      <c r="T68" s="55"/>
    </row>
    <row r="69" spans="1:20" ht="45">
      <c r="A69" s="81">
        <v>65</v>
      </c>
      <c r="B69" s="28" t="s">
        <v>62</v>
      </c>
      <c r="C69" s="82" t="s">
        <v>607</v>
      </c>
      <c r="D69" s="36" t="s">
        <v>26</v>
      </c>
      <c r="E69" s="36" t="s">
        <v>608</v>
      </c>
      <c r="F69" s="69" t="s">
        <v>87</v>
      </c>
      <c r="G69" s="37">
        <v>11</v>
      </c>
      <c r="H69" s="37">
        <v>9</v>
      </c>
      <c r="I69" s="37">
        <f t="shared" si="0"/>
        <v>20</v>
      </c>
      <c r="J69" s="37" t="s">
        <v>675</v>
      </c>
      <c r="K69" s="69" t="s">
        <v>1362</v>
      </c>
      <c r="L69" s="55" t="s">
        <v>121</v>
      </c>
      <c r="M69" s="55">
        <v>7399227552</v>
      </c>
      <c r="N69" s="54" t="s">
        <v>145</v>
      </c>
      <c r="O69" s="54">
        <v>8753867419</v>
      </c>
      <c r="P69" s="134" t="s">
        <v>1417</v>
      </c>
      <c r="Q69" s="37" t="s">
        <v>101</v>
      </c>
      <c r="R69" s="138"/>
      <c r="S69" s="69" t="s">
        <v>1357</v>
      </c>
      <c r="T69" s="55"/>
    </row>
    <row r="70" spans="1:20" ht="45">
      <c r="A70" s="81">
        <v>66</v>
      </c>
      <c r="B70" s="28" t="s">
        <v>62</v>
      </c>
      <c r="C70" s="90" t="s">
        <v>234</v>
      </c>
      <c r="D70" s="39" t="s">
        <v>28</v>
      </c>
      <c r="E70" s="39">
        <v>52</v>
      </c>
      <c r="F70" s="55"/>
      <c r="G70" s="39">
        <v>34</v>
      </c>
      <c r="H70" s="39">
        <v>29</v>
      </c>
      <c r="I70" s="37">
        <f t="shared" ref="I70:I83" si="1">SUM(G70:H70)</f>
        <v>63</v>
      </c>
      <c r="J70" s="39">
        <v>7399598959</v>
      </c>
      <c r="K70" s="69" t="s">
        <v>1362</v>
      </c>
      <c r="L70" s="55" t="s">
        <v>121</v>
      </c>
      <c r="M70" s="55">
        <v>7399227552</v>
      </c>
      <c r="N70" s="54" t="s">
        <v>145</v>
      </c>
      <c r="O70" s="54">
        <v>8753867419</v>
      </c>
      <c r="P70" s="134" t="s">
        <v>1417</v>
      </c>
      <c r="Q70" s="37" t="s">
        <v>101</v>
      </c>
      <c r="R70" s="138"/>
      <c r="S70" s="69" t="s">
        <v>1357</v>
      </c>
      <c r="T70" s="55"/>
    </row>
    <row r="71" spans="1:20" ht="45">
      <c r="A71" s="81">
        <v>67</v>
      </c>
      <c r="B71" s="28" t="s">
        <v>62</v>
      </c>
      <c r="C71" s="82" t="s">
        <v>609</v>
      </c>
      <c r="D71" s="36" t="s">
        <v>26</v>
      </c>
      <c r="E71" s="36">
        <v>103601</v>
      </c>
      <c r="F71" s="69" t="s">
        <v>87</v>
      </c>
      <c r="G71" s="37">
        <v>47</v>
      </c>
      <c r="H71" s="37">
        <v>58</v>
      </c>
      <c r="I71" s="37">
        <f t="shared" si="1"/>
        <v>105</v>
      </c>
      <c r="J71" s="37" t="s">
        <v>676</v>
      </c>
      <c r="K71" s="69" t="s">
        <v>1362</v>
      </c>
      <c r="L71" s="55" t="s">
        <v>121</v>
      </c>
      <c r="M71" s="55">
        <v>7399227552</v>
      </c>
      <c r="N71" s="54" t="s">
        <v>145</v>
      </c>
      <c r="O71" s="54">
        <v>8753867419</v>
      </c>
      <c r="P71" s="134" t="s">
        <v>1418</v>
      </c>
      <c r="Q71" s="37" t="s">
        <v>82</v>
      </c>
      <c r="R71" s="138"/>
      <c r="S71" s="69" t="s">
        <v>1357</v>
      </c>
      <c r="T71" s="55"/>
    </row>
    <row r="72" spans="1:20" ht="45">
      <c r="A72" s="81">
        <v>68</v>
      </c>
      <c r="B72" s="28" t="s">
        <v>62</v>
      </c>
      <c r="C72" s="82" t="s">
        <v>610</v>
      </c>
      <c r="D72" s="36" t="s">
        <v>26</v>
      </c>
      <c r="E72" s="36">
        <v>103502</v>
      </c>
      <c r="F72" s="69" t="s">
        <v>87</v>
      </c>
      <c r="G72" s="37">
        <v>12</v>
      </c>
      <c r="H72" s="37">
        <v>17</v>
      </c>
      <c r="I72" s="37">
        <f t="shared" si="1"/>
        <v>29</v>
      </c>
      <c r="J72" s="37">
        <v>9859189553</v>
      </c>
      <c r="K72" s="69" t="s">
        <v>1362</v>
      </c>
      <c r="L72" s="55" t="s">
        <v>121</v>
      </c>
      <c r="M72" s="55">
        <v>7399227552</v>
      </c>
      <c r="N72" s="54" t="s">
        <v>145</v>
      </c>
      <c r="O72" s="54">
        <v>8753867419</v>
      </c>
      <c r="P72" s="134" t="s">
        <v>1418</v>
      </c>
      <c r="Q72" s="37" t="s">
        <v>82</v>
      </c>
      <c r="R72" s="138"/>
      <c r="S72" s="69" t="s">
        <v>1357</v>
      </c>
      <c r="T72" s="55"/>
    </row>
    <row r="73" spans="1:20" ht="45">
      <c r="A73" s="81">
        <v>69</v>
      </c>
      <c r="B73" s="28" t="s">
        <v>62</v>
      </c>
      <c r="C73" s="82" t="s">
        <v>611</v>
      </c>
      <c r="D73" s="36" t="s">
        <v>26</v>
      </c>
      <c r="E73" s="36">
        <v>120804</v>
      </c>
      <c r="F73" s="69" t="s">
        <v>87</v>
      </c>
      <c r="G73" s="37">
        <v>34</v>
      </c>
      <c r="H73" s="37">
        <v>29</v>
      </c>
      <c r="I73" s="37">
        <f t="shared" si="1"/>
        <v>63</v>
      </c>
      <c r="J73" s="37" t="s">
        <v>677</v>
      </c>
      <c r="K73" s="69" t="s">
        <v>1362</v>
      </c>
      <c r="L73" s="55" t="s">
        <v>121</v>
      </c>
      <c r="M73" s="55">
        <v>7399227552</v>
      </c>
      <c r="N73" s="54" t="s">
        <v>145</v>
      </c>
      <c r="O73" s="54">
        <v>8753867419</v>
      </c>
      <c r="P73" s="134" t="s">
        <v>1419</v>
      </c>
      <c r="Q73" s="37" t="s">
        <v>83</v>
      </c>
      <c r="R73" s="138"/>
      <c r="S73" s="69" t="s">
        <v>1357</v>
      </c>
      <c r="T73" s="55"/>
    </row>
    <row r="74" spans="1:20" ht="45">
      <c r="A74" s="81">
        <v>70</v>
      </c>
      <c r="B74" s="28" t="s">
        <v>62</v>
      </c>
      <c r="C74" s="82" t="s">
        <v>612</v>
      </c>
      <c r="D74" s="36" t="s">
        <v>26</v>
      </c>
      <c r="E74" s="36">
        <v>103203</v>
      </c>
      <c r="F74" s="69" t="s">
        <v>87</v>
      </c>
      <c r="G74" s="37">
        <v>32</v>
      </c>
      <c r="H74" s="37">
        <v>33</v>
      </c>
      <c r="I74" s="37">
        <f t="shared" si="1"/>
        <v>65</v>
      </c>
      <c r="J74" s="37" t="s">
        <v>678</v>
      </c>
      <c r="K74" s="69" t="s">
        <v>1362</v>
      </c>
      <c r="L74" s="55" t="s">
        <v>121</v>
      </c>
      <c r="M74" s="55">
        <v>7399227552</v>
      </c>
      <c r="N74" s="54" t="s">
        <v>145</v>
      </c>
      <c r="O74" s="54">
        <v>8753867419</v>
      </c>
      <c r="P74" s="134" t="s">
        <v>1419</v>
      </c>
      <c r="Q74" s="37" t="s">
        <v>83</v>
      </c>
      <c r="R74" s="138"/>
      <c r="S74" s="69" t="s">
        <v>1357</v>
      </c>
      <c r="T74" s="55"/>
    </row>
    <row r="75" spans="1:20" ht="45">
      <c r="A75" s="81">
        <v>71</v>
      </c>
      <c r="B75" s="28" t="s">
        <v>62</v>
      </c>
      <c r="C75" s="82" t="s">
        <v>613</v>
      </c>
      <c r="D75" s="36" t="s">
        <v>26</v>
      </c>
      <c r="E75" s="36">
        <v>103303</v>
      </c>
      <c r="F75" s="69" t="s">
        <v>87</v>
      </c>
      <c r="G75" s="37">
        <v>20</v>
      </c>
      <c r="H75" s="37">
        <v>16</v>
      </c>
      <c r="I75" s="37">
        <f t="shared" si="1"/>
        <v>36</v>
      </c>
      <c r="J75" s="37" t="s">
        <v>679</v>
      </c>
      <c r="K75" s="83" t="s">
        <v>88</v>
      </c>
      <c r="L75" s="84" t="s">
        <v>142</v>
      </c>
      <c r="M75" s="55">
        <v>7399979725</v>
      </c>
      <c r="N75" s="54" t="s">
        <v>139</v>
      </c>
      <c r="O75" s="54">
        <v>9613564452</v>
      </c>
      <c r="P75" s="134" t="s">
        <v>1419</v>
      </c>
      <c r="Q75" s="37" t="s">
        <v>83</v>
      </c>
      <c r="R75" s="138"/>
      <c r="S75" s="69" t="s">
        <v>1357</v>
      </c>
      <c r="T75" s="55"/>
    </row>
    <row r="76" spans="1:20" ht="45">
      <c r="A76" s="81">
        <v>72</v>
      </c>
      <c r="B76" s="28" t="s">
        <v>63</v>
      </c>
      <c r="C76" s="82" t="s">
        <v>605</v>
      </c>
      <c r="D76" s="39" t="s">
        <v>28</v>
      </c>
      <c r="E76" s="39">
        <v>150</v>
      </c>
      <c r="F76" s="55"/>
      <c r="G76" s="39">
        <v>66</v>
      </c>
      <c r="H76" s="39">
        <v>39</v>
      </c>
      <c r="I76" s="37">
        <f t="shared" si="1"/>
        <v>105</v>
      </c>
      <c r="J76" s="40" t="s">
        <v>680</v>
      </c>
      <c r="K76" s="83" t="s">
        <v>88</v>
      </c>
      <c r="L76" s="84" t="s">
        <v>142</v>
      </c>
      <c r="M76" s="55">
        <v>7399979725</v>
      </c>
      <c r="N76" s="54" t="s">
        <v>139</v>
      </c>
      <c r="O76" s="54">
        <v>9613564452</v>
      </c>
      <c r="P76" s="129">
        <v>43112</v>
      </c>
      <c r="Q76" s="37" t="s">
        <v>82</v>
      </c>
      <c r="R76" s="138"/>
      <c r="S76" s="69" t="s">
        <v>1357</v>
      </c>
      <c r="T76" s="55"/>
    </row>
    <row r="77" spans="1:20" ht="45">
      <c r="A77" s="81">
        <v>73</v>
      </c>
      <c r="B77" s="28" t="s">
        <v>63</v>
      </c>
      <c r="C77" s="82" t="s">
        <v>614</v>
      </c>
      <c r="D77" s="36" t="s">
        <v>26</v>
      </c>
      <c r="E77" s="36">
        <v>103605</v>
      </c>
      <c r="F77" s="69" t="s">
        <v>87</v>
      </c>
      <c r="G77" s="37">
        <v>34</v>
      </c>
      <c r="H77" s="37">
        <v>42</v>
      </c>
      <c r="I77" s="37">
        <f t="shared" si="1"/>
        <v>76</v>
      </c>
      <c r="J77" s="37" t="s">
        <v>681</v>
      </c>
      <c r="K77" s="83" t="s">
        <v>88</v>
      </c>
      <c r="L77" s="84" t="s">
        <v>142</v>
      </c>
      <c r="M77" s="55">
        <v>7399979725</v>
      </c>
      <c r="N77" s="54" t="s">
        <v>139</v>
      </c>
      <c r="O77" s="54">
        <v>9613564452</v>
      </c>
      <c r="P77" s="129">
        <v>43112</v>
      </c>
      <c r="Q77" s="37" t="s">
        <v>82</v>
      </c>
      <c r="R77" s="138"/>
      <c r="S77" s="69" t="s">
        <v>1357</v>
      </c>
      <c r="T77" s="55"/>
    </row>
    <row r="78" spans="1:20" ht="45">
      <c r="A78" s="81">
        <v>74</v>
      </c>
      <c r="B78" s="28" t="s">
        <v>63</v>
      </c>
      <c r="C78" s="82" t="s">
        <v>615</v>
      </c>
      <c r="D78" s="36" t="s">
        <v>26</v>
      </c>
      <c r="E78" s="36">
        <v>120603</v>
      </c>
      <c r="F78" s="69" t="s">
        <v>87</v>
      </c>
      <c r="G78" s="37">
        <v>25</v>
      </c>
      <c r="H78" s="37">
        <v>33</v>
      </c>
      <c r="I78" s="37">
        <f t="shared" si="1"/>
        <v>58</v>
      </c>
      <c r="J78" s="37" t="s">
        <v>682</v>
      </c>
      <c r="K78" s="83" t="s">
        <v>88</v>
      </c>
      <c r="L78" s="84" t="s">
        <v>142</v>
      </c>
      <c r="M78" s="55">
        <v>7399979725</v>
      </c>
      <c r="N78" s="54" t="s">
        <v>139</v>
      </c>
      <c r="O78" s="54">
        <v>9613564452</v>
      </c>
      <c r="P78" s="129">
        <v>43171</v>
      </c>
      <c r="Q78" s="37" t="s">
        <v>83</v>
      </c>
      <c r="R78" s="138"/>
      <c r="S78" s="69" t="s">
        <v>1357</v>
      </c>
      <c r="T78" s="55"/>
    </row>
    <row r="79" spans="1:20" ht="45">
      <c r="A79" s="81">
        <v>75</v>
      </c>
      <c r="B79" s="28" t="s">
        <v>63</v>
      </c>
      <c r="C79" s="82" t="s">
        <v>616</v>
      </c>
      <c r="D79" s="36" t="s">
        <v>26</v>
      </c>
      <c r="E79" s="36">
        <v>103503</v>
      </c>
      <c r="F79" s="69" t="s">
        <v>87</v>
      </c>
      <c r="G79" s="37">
        <v>19</v>
      </c>
      <c r="H79" s="37">
        <v>26</v>
      </c>
      <c r="I79" s="37">
        <f t="shared" si="1"/>
        <v>45</v>
      </c>
      <c r="J79" s="37" t="s">
        <v>683</v>
      </c>
      <c r="K79" s="83" t="s">
        <v>88</v>
      </c>
      <c r="L79" s="84" t="s">
        <v>142</v>
      </c>
      <c r="M79" s="55">
        <v>7399979725</v>
      </c>
      <c r="N79" s="54" t="s">
        <v>139</v>
      </c>
      <c r="O79" s="54">
        <v>9613564452</v>
      </c>
      <c r="P79" s="129">
        <v>43171</v>
      </c>
      <c r="Q79" s="37" t="s">
        <v>83</v>
      </c>
      <c r="R79" s="138"/>
      <c r="S79" s="69" t="s">
        <v>1357</v>
      </c>
      <c r="T79" s="55"/>
    </row>
    <row r="80" spans="1:20" ht="45">
      <c r="A80" s="81">
        <v>76</v>
      </c>
      <c r="B80" s="28" t="s">
        <v>63</v>
      </c>
      <c r="C80" s="90" t="s">
        <v>617</v>
      </c>
      <c r="D80" s="39" t="s">
        <v>28</v>
      </c>
      <c r="E80" s="39">
        <v>57</v>
      </c>
      <c r="F80" s="55"/>
      <c r="G80" s="39">
        <v>27</v>
      </c>
      <c r="H80" s="39">
        <v>18</v>
      </c>
      <c r="I80" s="37">
        <f t="shared" si="1"/>
        <v>45</v>
      </c>
      <c r="J80" s="39">
        <v>9854516459</v>
      </c>
      <c r="K80" s="83" t="s">
        <v>88</v>
      </c>
      <c r="L80" s="84" t="s">
        <v>142</v>
      </c>
      <c r="M80" s="55">
        <v>7399979725</v>
      </c>
      <c r="N80" s="54" t="s">
        <v>139</v>
      </c>
      <c r="O80" s="54">
        <v>9613564452</v>
      </c>
      <c r="P80" s="129">
        <v>43171</v>
      </c>
      <c r="Q80" s="37" t="s">
        <v>83</v>
      </c>
      <c r="R80" s="138"/>
      <c r="S80" s="69" t="s">
        <v>1357</v>
      </c>
      <c r="T80" s="55"/>
    </row>
    <row r="81" spans="1:20" ht="45">
      <c r="A81" s="81">
        <v>77</v>
      </c>
      <c r="B81" s="28" t="s">
        <v>63</v>
      </c>
      <c r="C81" s="82" t="s">
        <v>618</v>
      </c>
      <c r="D81" s="36" t="s">
        <v>26</v>
      </c>
      <c r="E81" s="36">
        <v>103202</v>
      </c>
      <c r="F81" s="69" t="s">
        <v>91</v>
      </c>
      <c r="G81" s="37">
        <v>25</v>
      </c>
      <c r="H81" s="37">
        <v>28</v>
      </c>
      <c r="I81" s="37">
        <f t="shared" si="1"/>
        <v>53</v>
      </c>
      <c r="J81" s="37">
        <v>9859525766</v>
      </c>
      <c r="K81" s="83" t="s">
        <v>88</v>
      </c>
      <c r="L81" s="84" t="s">
        <v>142</v>
      </c>
      <c r="M81" s="55">
        <v>7399979725</v>
      </c>
      <c r="N81" s="54" t="s">
        <v>139</v>
      </c>
      <c r="O81" s="54">
        <v>9613564452</v>
      </c>
      <c r="P81" s="129">
        <v>43202</v>
      </c>
      <c r="Q81" s="37" t="s">
        <v>86</v>
      </c>
      <c r="R81" s="138"/>
      <c r="S81" s="69" t="s">
        <v>1357</v>
      </c>
      <c r="T81" s="55"/>
    </row>
    <row r="82" spans="1:20" ht="45">
      <c r="A82" s="81">
        <v>78</v>
      </c>
      <c r="B82" s="28" t="s">
        <v>63</v>
      </c>
      <c r="C82" s="88" t="s">
        <v>619</v>
      </c>
      <c r="D82" s="36" t="s">
        <v>26</v>
      </c>
      <c r="E82" s="85">
        <v>18230103304</v>
      </c>
      <c r="F82" s="69" t="s">
        <v>91</v>
      </c>
      <c r="G82" s="37">
        <v>22</v>
      </c>
      <c r="H82" s="37">
        <v>19</v>
      </c>
      <c r="I82" s="37">
        <f t="shared" si="1"/>
        <v>41</v>
      </c>
      <c r="J82" s="37" t="s">
        <v>684</v>
      </c>
      <c r="K82" s="83" t="s">
        <v>88</v>
      </c>
      <c r="L82" s="84" t="s">
        <v>142</v>
      </c>
      <c r="M82" s="55">
        <v>7399979725</v>
      </c>
      <c r="N82" s="54" t="s">
        <v>139</v>
      </c>
      <c r="O82" s="54">
        <v>9613564452</v>
      </c>
      <c r="P82" s="129">
        <v>43202</v>
      </c>
      <c r="Q82" s="37" t="s">
        <v>86</v>
      </c>
      <c r="R82" s="138"/>
      <c r="S82" s="69" t="s">
        <v>1357</v>
      </c>
      <c r="T82" s="55"/>
    </row>
    <row r="83" spans="1:20" ht="45">
      <c r="A83" s="81">
        <v>79</v>
      </c>
      <c r="B83" s="28" t="s">
        <v>63</v>
      </c>
      <c r="C83" s="88" t="s">
        <v>620</v>
      </c>
      <c r="D83" s="36" t="s">
        <v>26</v>
      </c>
      <c r="E83" s="85">
        <v>18230103305</v>
      </c>
      <c r="F83" s="69" t="s">
        <v>91</v>
      </c>
      <c r="G83" s="37">
        <v>17</v>
      </c>
      <c r="H83" s="37">
        <v>22</v>
      </c>
      <c r="I83" s="37">
        <f t="shared" si="1"/>
        <v>39</v>
      </c>
      <c r="J83" s="37">
        <v>9859888032</v>
      </c>
      <c r="K83" s="83" t="s">
        <v>88</v>
      </c>
      <c r="L83" s="84" t="s">
        <v>142</v>
      </c>
      <c r="M83" s="55">
        <v>7399979725</v>
      </c>
      <c r="N83" s="54" t="s">
        <v>139</v>
      </c>
      <c r="O83" s="54">
        <v>9613564452</v>
      </c>
      <c r="P83" s="129">
        <v>43202</v>
      </c>
      <c r="Q83" s="37" t="s">
        <v>86</v>
      </c>
      <c r="R83" s="138"/>
      <c r="S83" s="69" t="s">
        <v>1357</v>
      </c>
      <c r="T83" s="55"/>
    </row>
    <row r="84" spans="1:20" ht="45">
      <c r="A84" s="81">
        <v>80</v>
      </c>
      <c r="B84" s="28" t="s">
        <v>63</v>
      </c>
      <c r="C84" s="88" t="s">
        <v>685</v>
      </c>
      <c r="D84" s="36" t="s">
        <v>26</v>
      </c>
      <c r="E84" s="85">
        <v>18230103505</v>
      </c>
      <c r="F84" s="69" t="s">
        <v>87</v>
      </c>
      <c r="G84" s="37">
        <v>12</v>
      </c>
      <c r="H84" s="37">
        <v>15</v>
      </c>
      <c r="I84" s="37">
        <f t="shared" ref="I84:I132" si="2">SUM(G84:H84)</f>
        <v>27</v>
      </c>
      <c r="J84" s="37" t="s">
        <v>723</v>
      </c>
      <c r="K84" s="83" t="s">
        <v>88</v>
      </c>
      <c r="L84" s="84" t="s">
        <v>142</v>
      </c>
      <c r="M84" s="55">
        <v>7399979725</v>
      </c>
      <c r="N84" s="54" t="s">
        <v>139</v>
      </c>
      <c r="O84" s="54">
        <v>9613564452</v>
      </c>
      <c r="P84" s="129">
        <v>43232</v>
      </c>
      <c r="Q84" s="37" t="s">
        <v>93</v>
      </c>
      <c r="R84" s="138"/>
      <c r="S84" s="69" t="s">
        <v>1357</v>
      </c>
      <c r="T84" s="55"/>
    </row>
    <row r="85" spans="1:20" ht="45">
      <c r="A85" s="81">
        <v>81</v>
      </c>
      <c r="B85" s="28" t="s">
        <v>63</v>
      </c>
      <c r="C85" s="88" t="s">
        <v>686</v>
      </c>
      <c r="D85" s="36" t="s">
        <v>26</v>
      </c>
      <c r="E85" s="85">
        <v>18230103506</v>
      </c>
      <c r="F85" s="69" t="s">
        <v>91</v>
      </c>
      <c r="G85" s="37">
        <v>15</v>
      </c>
      <c r="H85" s="37">
        <v>17</v>
      </c>
      <c r="I85" s="37">
        <f t="shared" si="2"/>
        <v>32</v>
      </c>
      <c r="J85" s="37" t="s">
        <v>724</v>
      </c>
      <c r="K85" s="83" t="s">
        <v>88</v>
      </c>
      <c r="L85" s="84" t="s">
        <v>142</v>
      </c>
      <c r="M85" s="55">
        <v>7399979725</v>
      </c>
      <c r="N85" s="54" t="s">
        <v>139</v>
      </c>
      <c r="O85" s="54">
        <v>9613564452</v>
      </c>
      <c r="P85" s="129">
        <v>43232</v>
      </c>
      <c r="Q85" s="37" t="s">
        <v>93</v>
      </c>
      <c r="R85" s="138"/>
      <c r="S85" s="69" t="s">
        <v>1357</v>
      </c>
      <c r="T85" s="55"/>
    </row>
    <row r="86" spans="1:20" ht="45">
      <c r="A86" s="81">
        <v>82</v>
      </c>
      <c r="B86" s="28" t="s">
        <v>63</v>
      </c>
      <c r="C86" s="82" t="s">
        <v>687</v>
      </c>
      <c r="D86" s="36" t="s">
        <v>26</v>
      </c>
      <c r="E86" s="36">
        <v>103604</v>
      </c>
      <c r="F86" s="69" t="s">
        <v>91</v>
      </c>
      <c r="G86" s="37">
        <v>51</v>
      </c>
      <c r="H86" s="37">
        <v>62</v>
      </c>
      <c r="I86" s="37">
        <f t="shared" si="2"/>
        <v>113</v>
      </c>
      <c r="J86" s="37" t="s">
        <v>725</v>
      </c>
      <c r="K86" s="83" t="s">
        <v>88</v>
      </c>
      <c r="L86" s="84" t="s">
        <v>142</v>
      </c>
      <c r="M86" s="55">
        <v>7399979725</v>
      </c>
      <c r="N86" s="54" t="s">
        <v>139</v>
      </c>
      <c r="O86" s="54">
        <v>9613564452</v>
      </c>
      <c r="P86" s="129">
        <v>43232</v>
      </c>
      <c r="Q86" s="37" t="s">
        <v>93</v>
      </c>
      <c r="R86" s="138"/>
      <c r="S86" s="69" t="s">
        <v>1357</v>
      </c>
      <c r="T86" s="55"/>
    </row>
    <row r="87" spans="1:20" ht="30">
      <c r="A87" s="81">
        <v>83</v>
      </c>
      <c r="B87" s="28" t="s">
        <v>63</v>
      </c>
      <c r="C87" s="82" t="s">
        <v>688</v>
      </c>
      <c r="D87" s="36" t="s">
        <v>26</v>
      </c>
      <c r="E87" s="85">
        <v>18230120806</v>
      </c>
      <c r="F87" s="69" t="s">
        <v>91</v>
      </c>
      <c r="G87" s="39">
        <v>26</v>
      </c>
      <c r="H87" s="39">
        <v>21</v>
      </c>
      <c r="I87" s="37">
        <f t="shared" si="2"/>
        <v>47</v>
      </c>
      <c r="J87" s="39">
        <v>9859149867</v>
      </c>
      <c r="K87" s="73" t="s">
        <v>131</v>
      </c>
      <c r="L87" s="55" t="s">
        <v>120</v>
      </c>
      <c r="M87" s="55">
        <v>9859885574</v>
      </c>
      <c r="N87" s="54" t="s">
        <v>133</v>
      </c>
      <c r="O87" s="54">
        <v>9435617869</v>
      </c>
      <c r="P87" s="129">
        <v>43263</v>
      </c>
      <c r="Q87" s="37" t="s">
        <v>98</v>
      </c>
      <c r="R87" s="138"/>
      <c r="S87" s="69" t="s">
        <v>1357</v>
      </c>
      <c r="T87" s="55"/>
    </row>
    <row r="88" spans="1:20" ht="30">
      <c r="A88" s="81">
        <v>84</v>
      </c>
      <c r="B88" s="28" t="s">
        <v>63</v>
      </c>
      <c r="C88" s="82" t="s">
        <v>689</v>
      </c>
      <c r="D88" s="36" t="s">
        <v>26</v>
      </c>
      <c r="E88" s="36">
        <v>120805</v>
      </c>
      <c r="F88" s="69" t="s">
        <v>91</v>
      </c>
      <c r="G88" s="37">
        <v>51</v>
      </c>
      <c r="H88" s="37">
        <v>39</v>
      </c>
      <c r="I88" s="37">
        <f t="shared" si="2"/>
        <v>90</v>
      </c>
      <c r="J88" s="37" t="s">
        <v>726</v>
      </c>
      <c r="K88" s="73" t="s">
        <v>131</v>
      </c>
      <c r="L88" s="55" t="s">
        <v>120</v>
      </c>
      <c r="M88" s="55">
        <v>9859885574</v>
      </c>
      <c r="N88" s="54" t="s">
        <v>133</v>
      </c>
      <c r="O88" s="54">
        <v>9435617869</v>
      </c>
      <c r="P88" s="129">
        <v>43263</v>
      </c>
      <c r="Q88" s="37" t="s">
        <v>98</v>
      </c>
      <c r="R88" s="138"/>
      <c r="S88" s="69" t="s">
        <v>1357</v>
      </c>
      <c r="T88" s="55"/>
    </row>
    <row r="89" spans="1:20" ht="30">
      <c r="A89" s="81">
        <v>85</v>
      </c>
      <c r="B89" s="28" t="s">
        <v>63</v>
      </c>
      <c r="C89" s="82" t="s">
        <v>690</v>
      </c>
      <c r="D89" s="36" t="s">
        <v>26</v>
      </c>
      <c r="E89" s="36">
        <v>120602</v>
      </c>
      <c r="F89" s="69" t="s">
        <v>87</v>
      </c>
      <c r="G89" s="37">
        <v>26</v>
      </c>
      <c r="H89" s="37">
        <v>29</v>
      </c>
      <c r="I89" s="37">
        <f t="shared" si="2"/>
        <v>55</v>
      </c>
      <c r="J89" s="37" t="s">
        <v>727</v>
      </c>
      <c r="K89" s="73" t="s">
        <v>131</v>
      </c>
      <c r="L89" s="55" t="s">
        <v>120</v>
      </c>
      <c r="M89" s="55">
        <v>9859885574</v>
      </c>
      <c r="N89" s="54" t="s">
        <v>133</v>
      </c>
      <c r="O89" s="54">
        <v>9435617869</v>
      </c>
      <c r="P89" s="129">
        <v>43263</v>
      </c>
      <c r="Q89" s="37" t="s">
        <v>98</v>
      </c>
      <c r="R89" s="138"/>
      <c r="S89" s="69" t="s">
        <v>1357</v>
      </c>
      <c r="T89" s="55"/>
    </row>
    <row r="90" spans="1:20" ht="30">
      <c r="A90" s="81">
        <v>86</v>
      </c>
      <c r="B90" s="28" t="s">
        <v>63</v>
      </c>
      <c r="C90" s="82" t="s">
        <v>691</v>
      </c>
      <c r="D90" s="36" t="s">
        <v>26</v>
      </c>
      <c r="E90" s="36">
        <v>120701</v>
      </c>
      <c r="F90" s="69" t="s">
        <v>87</v>
      </c>
      <c r="G90" s="37">
        <v>26</v>
      </c>
      <c r="H90" s="37">
        <v>33</v>
      </c>
      <c r="I90" s="37">
        <f t="shared" si="2"/>
        <v>59</v>
      </c>
      <c r="J90" s="37" t="s">
        <v>728</v>
      </c>
      <c r="K90" s="73" t="s">
        <v>131</v>
      </c>
      <c r="L90" s="55" t="s">
        <v>120</v>
      </c>
      <c r="M90" s="55">
        <v>9859885574</v>
      </c>
      <c r="N90" s="54" t="s">
        <v>133</v>
      </c>
      <c r="O90" s="54">
        <v>9435617869</v>
      </c>
      <c r="P90" s="129">
        <v>43293</v>
      </c>
      <c r="Q90" s="37" t="s">
        <v>101</v>
      </c>
      <c r="R90" s="138"/>
      <c r="S90" s="69" t="s">
        <v>1357</v>
      </c>
      <c r="T90" s="55"/>
    </row>
    <row r="91" spans="1:20" ht="30">
      <c r="A91" s="81">
        <v>87</v>
      </c>
      <c r="B91" s="28" t="s">
        <v>63</v>
      </c>
      <c r="C91" s="82" t="s">
        <v>692</v>
      </c>
      <c r="D91" s="36" t="s">
        <v>26</v>
      </c>
      <c r="E91" s="36">
        <v>103703</v>
      </c>
      <c r="F91" s="69" t="s">
        <v>87</v>
      </c>
      <c r="G91" s="37">
        <v>36</v>
      </c>
      <c r="H91" s="37">
        <v>31</v>
      </c>
      <c r="I91" s="37">
        <f t="shared" si="2"/>
        <v>67</v>
      </c>
      <c r="J91" s="37" t="s">
        <v>729</v>
      </c>
      <c r="K91" s="73" t="s">
        <v>131</v>
      </c>
      <c r="L91" s="55" t="s">
        <v>120</v>
      </c>
      <c r="M91" s="55">
        <v>9859885574</v>
      </c>
      <c r="N91" s="54" t="s">
        <v>133</v>
      </c>
      <c r="O91" s="54">
        <v>9435617869</v>
      </c>
      <c r="P91" s="129">
        <v>43293</v>
      </c>
      <c r="Q91" s="37" t="s">
        <v>101</v>
      </c>
      <c r="R91" s="138"/>
      <c r="S91" s="69" t="s">
        <v>1357</v>
      </c>
      <c r="T91" s="55"/>
    </row>
    <row r="92" spans="1:20" ht="45">
      <c r="A92" s="81">
        <v>88</v>
      </c>
      <c r="B92" s="28" t="s">
        <v>63</v>
      </c>
      <c r="C92" s="88" t="s">
        <v>183</v>
      </c>
      <c r="D92" s="36" t="s">
        <v>26</v>
      </c>
      <c r="E92" s="37">
        <v>18230102006</v>
      </c>
      <c r="F92" s="69" t="s">
        <v>109</v>
      </c>
      <c r="G92" s="37">
        <v>139</v>
      </c>
      <c r="H92" s="37">
        <v>168</v>
      </c>
      <c r="I92" s="37">
        <f t="shared" si="2"/>
        <v>307</v>
      </c>
      <c r="J92" s="39">
        <v>9577189848</v>
      </c>
      <c r="K92" s="83" t="s">
        <v>88</v>
      </c>
      <c r="L92" s="84" t="s">
        <v>142</v>
      </c>
      <c r="M92" s="55">
        <v>7399979725</v>
      </c>
      <c r="N92" s="54" t="s">
        <v>139</v>
      </c>
      <c r="O92" s="54">
        <v>9613564452</v>
      </c>
      <c r="P92" s="129" t="s">
        <v>1422</v>
      </c>
      <c r="Q92" s="37" t="s">
        <v>1471</v>
      </c>
      <c r="R92" s="138"/>
      <c r="S92" s="69" t="s">
        <v>1357</v>
      </c>
      <c r="T92" s="55"/>
    </row>
    <row r="93" spans="1:20" ht="45">
      <c r="A93" s="81">
        <v>89</v>
      </c>
      <c r="B93" s="28" t="s">
        <v>63</v>
      </c>
      <c r="C93" s="88" t="s">
        <v>198</v>
      </c>
      <c r="D93" s="36" t="s">
        <v>26</v>
      </c>
      <c r="E93" s="37">
        <v>18230102308</v>
      </c>
      <c r="F93" s="69" t="s">
        <v>109</v>
      </c>
      <c r="G93" s="37">
        <v>341</v>
      </c>
      <c r="H93" s="37">
        <v>397</v>
      </c>
      <c r="I93" s="37">
        <f t="shared" si="2"/>
        <v>738</v>
      </c>
      <c r="J93" s="39">
        <v>9613384324</v>
      </c>
      <c r="K93" s="83" t="s">
        <v>88</v>
      </c>
      <c r="L93" s="84" t="s">
        <v>142</v>
      </c>
      <c r="M93" s="55">
        <v>7399979725</v>
      </c>
      <c r="N93" s="54" t="s">
        <v>139</v>
      </c>
      <c r="O93" s="54">
        <v>9613564452</v>
      </c>
      <c r="P93" s="129" t="s">
        <v>1423</v>
      </c>
      <c r="Q93" s="37" t="s">
        <v>1472</v>
      </c>
      <c r="R93" s="138"/>
      <c r="S93" s="69" t="s">
        <v>1357</v>
      </c>
      <c r="T93" s="55"/>
    </row>
    <row r="94" spans="1:20" ht="45">
      <c r="A94" s="81">
        <v>90</v>
      </c>
      <c r="B94" s="28" t="s">
        <v>63</v>
      </c>
      <c r="C94" s="88" t="s">
        <v>237</v>
      </c>
      <c r="D94" s="36" t="s">
        <v>26</v>
      </c>
      <c r="E94" s="37"/>
      <c r="F94" s="69" t="s">
        <v>109</v>
      </c>
      <c r="G94" s="37">
        <v>60</v>
      </c>
      <c r="H94" s="37">
        <v>59</v>
      </c>
      <c r="I94" s="37">
        <f t="shared" si="2"/>
        <v>119</v>
      </c>
      <c r="J94" s="36" t="s">
        <v>730</v>
      </c>
      <c r="K94" s="83" t="s">
        <v>88</v>
      </c>
      <c r="L94" s="84" t="s">
        <v>142</v>
      </c>
      <c r="M94" s="55">
        <v>7399979725</v>
      </c>
      <c r="N94" s="54" t="s">
        <v>139</v>
      </c>
      <c r="O94" s="54">
        <v>9613564452</v>
      </c>
      <c r="P94" s="134" t="s">
        <v>1372</v>
      </c>
      <c r="Q94" s="37" t="s">
        <v>82</v>
      </c>
      <c r="R94" s="138"/>
      <c r="S94" s="69" t="s">
        <v>1357</v>
      </c>
      <c r="T94" s="55"/>
    </row>
    <row r="95" spans="1:20" ht="45">
      <c r="A95" s="81">
        <v>91</v>
      </c>
      <c r="B95" s="28" t="s">
        <v>63</v>
      </c>
      <c r="C95" s="88" t="s">
        <v>238</v>
      </c>
      <c r="D95" s="36" t="s">
        <v>26</v>
      </c>
      <c r="E95" s="37">
        <v>18230102007</v>
      </c>
      <c r="F95" s="69" t="s">
        <v>109</v>
      </c>
      <c r="G95" s="37">
        <v>21</v>
      </c>
      <c r="H95" s="37">
        <v>0</v>
      </c>
      <c r="I95" s="37">
        <f t="shared" si="2"/>
        <v>21</v>
      </c>
      <c r="J95" s="91">
        <v>9854229080</v>
      </c>
      <c r="K95" s="83" t="s">
        <v>88</v>
      </c>
      <c r="L95" s="84" t="s">
        <v>142</v>
      </c>
      <c r="M95" s="55">
        <v>7399979725</v>
      </c>
      <c r="N95" s="54" t="s">
        <v>139</v>
      </c>
      <c r="O95" s="54">
        <v>9613564452</v>
      </c>
      <c r="P95" s="134" t="s">
        <v>1372</v>
      </c>
      <c r="Q95" s="37" t="s">
        <v>82</v>
      </c>
      <c r="R95" s="138"/>
      <c r="S95" s="69" t="s">
        <v>1357</v>
      </c>
      <c r="T95" s="55"/>
    </row>
    <row r="96" spans="1:20" ht="45">
      <c r="A96" s="81">
        <v>92</v>
      </c>
      <c r="B96" s="28" t="s">
        <v>63</v>
      </c>
      <c r="C96" s="82" t="s">
        <v>693</v>
      </c>
      <c r="D96" s="36" t="s">
        <v>26</v>
      </c>
      <c r="E96" s="36">
        <v>106001</v>
      </c>
      <c r="F96" s="69" t="s">
        <v>87</v>
      </c>
      <c r="G96" s="44">
        <v>6</v>
      </c>
      <c r="H96" s="44">
        <v>6</v>
      </c>
      <c r="I96" s="37">
        <f t="shared" si="2"/>
        <v>12</v>
      </c>
      <c r="J96" s="37">
        <v>9859184353</v>
      </c>
      <c r="K96" s="83" t="s">
        <v>88</v>
      </c>
      <c r="L96" s="84" t="s">
        <v>142</v>
      </c>
      <c r="M96" s="55">
        <v>7399979725</v>
      </c>
      <c r="N96" s="54" t="s">
        <v>139</v>
      </c>
      <c r="O96" s="54">
        <v>9613564452</v>
      </c>
      <c r="P96" s="134" t="s">
        <v>1372</v>
      </c>
      <c r="Q96" s="37" t="s">
        <v>82</v>
      </c>
      <c r="R96" s="138"/>
      <c r="S96" s="69" t="s">
        <v>1357</v>
      </c>
      <c r="T96" s="55"/>
    </row>
    <row r="97" spans="1:20" ht="45">
      <c r="A97" s="81">
        <v>93</v>
      </c>
      <c r="B97" s="28" t="s">
        <v>63</v>
      </c>
      <c r="C97" s="82" t="s">
        <v>105</v>
      </c>
      <c r="D97" s="36" t="s">
        <v>28</v>
      </c>
      <c r="E97" s="39">
        <v>210</v>
      </c>
      <c r="F97" s="55"/>
      <c r="G97" s="39">
        <v>21</v>
      </c>
      <c r="H97" s="39">
        <v>45</v>
      </c>
      <c r="I97" s="37">
        <f t="shared" si="2"/>
        <v>66</v>
      </c>
      <c r="J97" s="40" t="s">
        <v>731</v>
      </c>
      <c r="K97" s="83" t="s">
        <v>88</v>
      </c>
      <c r="L97" s="84" t="s">
        <v>142</v>
      </c>
      <c r="M97" s="55">
        <v>7399979725</v>
      </c>
      <c r="N97" s="54" t="s">
        <v>139</v>
      </c>
      <c r="O97" s="54">
        <v>9613564452</v>
      </c>
      <c r="P97" s="134" t="s">
        <v>1408</v>
      </c>
      <c r="Q97" s="37" t="s">
        <v>83</v>
      </c>
      <c r="R97" s="138"/>
      <c r="S97" s="69" t="s">
        <v>1357</v>
      </c>
      <c r="T97" s="55"/>
    </row>
    <row r="98" spans="1:20" ht="45">
      <c r="A98" s="81">
        <v>94</v>
      </c>
      <c r="B98" s="28" t="s">
        <v>63</v>
      </c>
      <c r="C98" s="82" t="s">
        <v>694</v>
      </c>
      <c r="D98" s="36" t="s">
        <v>26</v>
      </c>
      <c r="E98" s="36">
        <v>105801</v>
      </c>
      <c r="F98" s="69" t="s">
        <v>87</v>
      </c>
      <c r="G98" s="44">
        <v>60</v>
      </c>
      <c r="H98" s="44">
        <v>46</v>
      </c>
      <c r="I98" s="37">
        <f t="shared" si="2"/>
        <v>106</v>
      </c>
      <c r="J98" s="37" t="s">
        <v>732</v>
      </c>
      <c r="K98" s="83" t="s">
        <v>88</v>
      </c>
      <c r="L98" s="84" t="s">
        <v>142</v>
      </c>
      <c r="M98" s="55">
        <v>7399979725</v>
      </c>
      <c r="N98" s="54" t="s">
        <v>139</v>
      </c>
      <c r="O98" s="54">
        <v>9613564452</v>
      </c>
      <c r="P98" s="134" t="s">
        <v>1408</v>
      </c>
      <c r="Q98" s="37" t="s">
        <v>83</v>
      </c>
      <c r="R98" s="138"/>
      <c r="S98" s="69" t="s">
        <v>1357</v>
      </c>
      <c r="T98" s="55"/>
    </row>
    <row r="99" spans="1:20" ht="45">
      <c r="A99" s="81">
        <v>95</v>
      </c>
      <c r="B99" s="28" t="s">
        <v>63</v>
      </c>
      <c r="C99" s="82" t="s">
        <v>695</v>
      </c>
      <c r="D99" s="36" t="s">
        <v>26</v>
      </c>
      <c r="E99" s="85">
        <v>18230106010</v>
      </c>
      <c r="F99" s="69" t="s">
        <v>91</v>
      </c>
      <c r="G99" s="44">
        <v>15</v>
      </c>
      <c r="H99" s="44">
        <v>16</v>
      </c>
      <c r="I99" s="37">
        <f t="shared" si="2"/>
        <v>31</v>
      </c>
      <c r="J99" s="39">
        <v>9577618463</v>
      </c>
      <c r="K99" s="83" t="s">
        <v>88</v>
      </c>
      <c r="L99" s="84" t="s">
        <v>142</v>
      </c>
      <c r="M99" s="55">
        <v>7399979725</v>
      </c>
      <c r="N99" s="54" t="s">
        <v>139</v>
      </c>
      <c r="O99" s="54">
        <v>9613564452</v>
      </c>
      <c r="P99" s="134" t="s">
        <v>1409</v>
      </c>
      <c r="Q99" s="37" t="s">
        <v>86</v>
      </c>
      <c r="R99" s="138"/>
      <c r="S99" s="69" t="s">
        <v>1357</v>
      </c>
      <c r="T99" s="55"/>
    </row>
    <row r="100" spans="1:20" ht="45">
      <c r="A100" s="81">
        <v>96</v>
      </c>
      <c r="B100" s="28" t="s">
        <v>63</v>
      </c>
      <c r="C100" s="82" t="s">
        <v>696</v>
      </c>
      <c r="D100" s="36" t="s">
        <v>26</v>
      </c>
      <c r="E100" s="85">
        <v>18230106012</v>
      </c>
      <c r="F100" s="69" t="s">
        <v>91</v>
      </c>
      <c r="G100" s="44">
        <v>17</v>
      </c>
      <c r="H100" s="44">
        <v>19</v>
      </c>
      <c r="I100" s="37">
        <f t="shared" si="2"/>
        <v>36</v>
      </c>
      <c r="J100" s="39">
        <v>9577039285</v>
      </c>
      <c r="K100" s="83" t="s">
        <v>88</v>
      </c>
      <c r="L100" s="84" t="s">
        <v>142</v>
      </c>
      <c r="M100" s="55">
        <v>7399979725</v>
      </c>
      <c r="N100" s="54" t="s">
        <v>139</v>
      </c>
      <c r="O100" s="54">
        <v>9613564452</v>
      </c>
      <c r="P100" s="134" t="s">
        <v>1409</v>
      </c>
      <c r="Q100" s="37" t="s">
        <v>86</v>
      </c>
      <c r="R100" s="138"/>
      <c r="S100" s="69" t="s">
        <v>1357</v>
      </c>
      <c r="T100" s="55"/>
    </row>
    <row r="101" spans="1:20" ht="45">
      <c r="A101" s="81">
        <v>97</v>
      </c>
      <c r="B101" s="28" t="s">
        <v>63</v>
      </c>
      <c r="C101" s="82" t="s">
        <v>697</v>
      </c>
      <c r="D101" s="36" t="s">
        <v>26</v>
      </c>
      <c r="E101" s="85">
        <v>18230105911</v>
      </c>
      <c r="F101" s="69" t="s">
        <v>91</v>
      </c>
      <c r="G101" s="44">
        <v>14</v>
      </c>
      <c r="H101" s="44">
        <v>21</v>
      </c>
      <c r="I101" s="37">
        <f t="shared" si="2"/>
        <v>35</v>
      </c>
      <c r="J101" s="39">
        <v>9854483745</v>
      </c>
      <c r="K101" s="83" t="s">
        <v>88</v>
      </c>
      <c r="L101" s="84" t="s">
        <v>142</v>
      </c>
      <c r="M101" s="55">
        <v>7399979725</v>
      </c>
      <c r="N101" s="54" t="s">
        <v>139</v>
      </c>
      <c r="O101" s="54">
        <v>9613564452</v>
      </c>
      <c r="P101" s="134" t="s">
        <v>1409</v>
      </c>
      <c r="Q101" s="37" t="s">
        <v>86</v>
      </c>
      <c r="R101" s="138"/>
      <c r="S101" s="69" t="s">
        <v>1357</v>
      </c>
      <c r="T101" s="55"/>
    </row>
    <row r="102" spans="1:20" ht="45">
      <c r="A102" s="81">
        <v>98</v>
      </c>
      <c r="B102" s="28" t="s">
        <v>63</v>
      </c>
      <c r="C102" s="82" t="s">
        <v>698</v>
      </c>
      <c r="D102" s="36" t="s">
        <v>26</v>
      </c>
      <c r="E102" s="36">
        <v>106003</v>
      </c>
      <c r="F102" s="69" t="s">
        <v>87</v>
      </c>
      <c r="G102" s="44">
        <v>18</v>
      </c>
      <c r="H102" s="44">
        <v>29</v>
      </c>
      <c r="I102" s="37">
        <f t="shared" si="2"/>
        <v>47</v>
      </c>
      <c r="J102" s="37" t="s">
        <v>733</v>
      </c>
      <c r="K102" s="83" t="s">
        <v>88</v>
      </c>
      <c r="L102" s="84" t="s">
        <v>142</v>
      </c>
      <c r="M102" s="55">
        <v>7399979725</v>
      </c>
      <c r="N102" s="54" t="s">
        <v>139</v>
      </c>
      <c r="O102" s="54">
        <v>9613564452</v>
      </c>
      <c r="P102" s="134" t="s">
        <v>1410</v>
      </c>
      <c r="Q102" s="37" t="s">
        <v>93</v>
      </c>
      <c r="R102" s="138"/>
      <c r="S102" s="69" t="s">
        <v>1357</v>
      </c>
      <c r="T102" s="55"/>
    </row>
    <row r="103" spans="1:20" ht="45">
      <c r="A103" s="81">
        <v>99</v>
      </c>
      <c r="B103" s="28" t="s">
        <v>63</v>
      </c>
      <c r="C103" s="82" t="s">
        <v>699</v>
      </c>
      <c r="D103" s="36" t="s">
        <v>26</v>
      </c>
      <c r="E103" s="36">
        <v>121002</v>
      </c>
      <c r="F103" s="69" t="s">
        <v>87</v>
      </c>
      <c r="G103" s="44">
        <v>22</v>
      </c>
      <c r="H103" s="44">
        <v>30</v>
      </c>
      <c r="I103" s="37">
        <f t="shared" si="2"/>
        <v>52</v>
      </c>
      <c r="J103" s="37" t="s">
        <v>734</v>
      </c>
      <c r="K103" s="83" t="s">
        <v>88</v>
      </c>
      <c r="L103" s="84" t="s">
        <v>142</v>
      </c>
      <c r="M103" s="55">
        <v>7399979725</v>
      </c>
      <c r="N103" s="54" t="s">
        <v>139</v>
      </c>
      <c r="O103" s="54">
        <v>9613564452</v>
      </c>
      <c r="P103" s="134" t="s">
        <v>1410</v>
      </c>
      <c r="Q103" s="37" t="s">
        <v>1473</v>
      </c>
      <c r="R103" s="138"/>
      <c r="S103" s="69" t="s">
        <v>1357</v>
      </c>
      <c r="T103" s="55"/>
    </row>
    <row r="104" spans="1:20" ht="45">
      <c r="A104" s="81">
        <v>100</v>
      </c>
      <c r="B104" s="28" t="s">
        <v>63</v>
      </c>
      <c r="C104" s="82" t="s">
        <v>700</v>
      </c>
      <c r="D104" s="39" t="s">
        <v>28</v>
      </c>
      <c r="E104" s="39">
        <v>271</v>
      </c>
      <c r="F104" s="69" t="s">
        <v>87</v>
      </c>
      <c r="G104" s="39">
        <v>35</v>
      </c>
      <c r="H104" s="39">
        <v>53</v>
      </c>
      <c r="I104" s="37">
        <f t="shared" si="2"/>
        <v>88</v>
      </c>
      <c r="J104" s="40" t="s">
        <v>735</v>
      </c>
      <c r="K104" s="83" t="s">
        <v>88</v>
      </c>
      <c r="L104" s="84" t="s">
        <v>142</v>
      </c>
      <c r="M104" s="55">
        <v>7399979725</v>
      </c>
      <c r="N104" s="54" t="s">
        <v>139</v>
      </c>
      <c r="O104" s="54">
        <v>9613564452</v>
      </c>
      <c r="P104" s="134" t="s">
        <v>1410</v>
      </c>
      <c r="Q104" s="37" t="s">
        <v>93</v>
      </c>
      <c r="R104" s="138"/>
      <c r="S104" s="69" t="s">
        <v>1357</v>
      </c>
      <c r="T104" s="55"/>
    </row>
    <row r="105" spans="1:20" ht="45">
      <c r="A105" s="81">
        <v>101</v>
      </c>
      <c r="B105" s="28" t="s">
        <v>63</v>
      </c>
      <c r="C105" s="82" t="s">
        <v>701</v>
      </c>
      <c r="D105" s="36" t="s">
        <v>26</v>
      </c>
      <c r="E105" s="36">
        <v>105902</v>
      </c>
      <c r="F105" s="69" t="s">
        <v>87</v>
      </c>
      <c r="G105" s="44">
        <v>20</v>
      </c>
      <c r="H105" s="44">
        <v>30</v>
      </c>
      <c r="I105" s="37">
        <f t="shared" si="2"/>
        <v>50</v>
      </c>
      <c r="J105" s="37" t="s">
        <v>736</v>
      </c>
      <c r="K105" s="83" t="s">
        <v>88</v>
      </c>
      <c r="L105" s="84" t="s">
        <v>142</v>
      </c>
      <c r="M105" s="55">
        <v>7399979725</v>
      </c>
      <c r="N105" s="54" t="s">
        <v>139</v>
      </c>
      <c r="O105" s="54">
        <v>9613564452</v>
      </c>
      <c r="P105" s="134" t="s">
        <v>1411</v>
      </c>
      <c r="Q105" s="37" t="s">
        <v>98</v>
      </c>
      <c r="R105" s="138"/>
      <c r="S105" s="69" t="s">
        <v>1357</v>
      </c>
      <c r="T105" s="55"/>
    </row>
    <row r="106" spans="1:20" ht="45">
      <c r="A106" s="81">
        <v>102</v>
      </c>
      <c r="B106" s="28" t="s">
        <v>63</v>
      </c>
      <c r="C106" s="82" t="s">
        <v>702</v>
      </c>
      <c r="D106" s="36" t="s">
        <v>26</v>
      </c>
      <c r="E106" s="36">
        <v>106002</v>
      </c>
      <c r="F106" s="69" t="s">
        <v>87</v>
      </c>
      <c r="G106" s="44">
        <v>17</v>
      </c>
      <c r="H106" s="44">
        <v>13</v>
      </c>
      <c r="I106" s="37">
        <f t="shared" si="2"/>
        <v>30</v>
      </c>
      <c r="J106" s="37">
        <v>9401246528</v>
      </c>
      <c r="K106" s="83" t="s">
        <v>88</v>
      </c>
      <c r="L106" s="84" t="s">
        <v>142</v>
      </c>
      <c r="M106" s="55">
        <v>7399979725</v>
      </c>
      <c r="N106" s="54" t="s">
        <v>139</v>
      </c>
      <c r="O106" s="54">
        <v>9613564452</v>
      </c>
      <c r="P106" s="134" t="s">
        <v>1411</v>
      </c>
      <c r="Q106" s="37" t="s">
        <v>98</v>
      </c>
      <c r="R106" s="138"/>
      <c r="S106" s="69" t="s">
        <v>1357</v>
      </c>
      <c r="T106" s="55"/>
    </row>
    <row r="107" spans="1:20" ht="45">
      <c r="A107" s="81">
        <v>103</v>
      </c>
      <c r="B107" s="28" t="s">
        <v>63</v>
      </c>
      <c r="C107" s="82" t="s">
        <v>703</v>
      </c>
      <c r="D107" s="36" t="s">
        <v>26</v>
      </c>
      <c r="E107" s="36">
        <v>105901</v>
      </c>
      <c r="F107" s="69" t="s">
        <v>87</v>
      </c>
      <c r="G107" s="44">
        <v>32</v>
      </c>
      <c r="H107" s="44">
        <v>32</v>
      </c>
      <c r="I107" s="37">
        <f t="shared" si="2"/>
        <v>64</v>
      </c>
      <c r="J107" s="37" t="s">
        <v>737</v>
      </c>
      <c r="K107" s="83" t="s">
        <v>88</v>
      </c>
      <c r="L107" s="84" t="s">
        <v>142</v>
      </c>
      <c r="M107" s="55">
        <v>7399979725</v>
      </c>
      <c r="N107" s="54" t="s">
        <v>139</v>
      </c>
      <c r="O107" s="54">
        <v>9613564452</v>
      </c>
      <c r="P107" s="134" t="s">
        <v>1411</v>
      </c>
      <c r="Q107" s="37" t="s">
        <v>98</v>
      </c>
      <c r="R107" s="138"/>
      <c r="S107" s="69" t="s">
        <v>1357</v>
      </c>
      <c r="T107" s="55"/>
    </row>
    <row r="108" spans="1:20" ht="45">
      <c r="A108" s="81">
        <v>104</v>
      </c>
      <c r="B108" s="28" t="s">
        <v>63</v>
      </c>
      <c r="C108" s="82" t="s">
        <v>100</v>
      </c>
      <c r="D108" s="39" t="s">
        <v>28</v>
      </c>
      <c r="E108" s="39">
        <v>43</v>
      </c>
      <c r="F108" s="55"/>
      <c r="G108" s="39">
        <v>20</v>
      </c>
      <c r="H108" s="39">
        <v>26</v>
      </c>
      <c r="I108" s="37">
        <f t="shared" si="2"/>
        <v>46</v>
      </c>
      <c r="J108" s="40" t="s">
        <v>738</v>
      </c>
      <c r="K108" s="83" t="s">
        <v>88</v>
      </c>
      <c r="L108" s="84" t="s">
        <v>142</v>
      </c>
      <c r="M108" s="55">
        <v>7399979725</v>
      </c>
      <c r="N108" s="54" t="s">
        <v>139</v>
      </c>
      <c r="O108" s="54">
        <v>9613564452</v>
      </c>
      <c r="P108" s="134" t="s">
        <v>1411</v>
      </c>
      <c r="Q108" s="37" t="s">
        <v>98</v>
      </c>
      <c r="R108" s="138"/>
      <c r="S108" s="69" t="s">
        <v>1357</v>
      </c>
      <c r="T108" s="55"/>
    </row>
    <row r="109" spans="1:20" ht="45">
      <c r="A109" s="81">
        <v>105</v>
      </c>
      <c r="B109" s="28" t="s">
        <v>63</v>
      </c>
      <c r="C109" s="82" t="s">
        <v>704</v>
      </c>
      <c r="D109" s="36" t="s">
        <v>26</v>
      </c>
      <c r="E109" s="36">
        <v>106007</v>
      </c>
      <c r="F109" s="69" t="s">
        <v>87</v>
      </c>
      <c r="G109" s="44">
        <v>35</v>
      </c>
      <c r="H109" s="44">
        <v>37</v>
      </c>
      <c r="I109" s="37">
        <f t="shared" si="2"/>
        <v>72</v>
      </c>
      <c r="J109" s="37" t="s">
        <v>739</v>
      </c>
      <c r="K109" s="83" t="s">
        <v>88</v>
      </c>
      <c r="L109" s="84" t="s">
        <v>142</v>
      </c>
      <c r="M109" s="55">
        <v>7399979725</v>
      </c>
      <c r="N109" s="54" t="s">
        <v>139</v>
      </c>
      <c r="O109" s="54">
        <v>9613564452</v>
      </c>
      <c r="P109" s="134" t="s">
        <v>1412</v>
      </c>
      <c r="Q109" s="37" t="s">
        <v>101</v>
      </c>
      <c r="R109" s="138"/>
      <c r="S109" s="69" t="s">
        <v>1357</v>
      </c>
      <c r="T109" s="55"/>
    </row>
    <row r="110" spans="1:20" ht="45">
      <c r="A110" s="81">
        <v>106</v>
      </c>
      <c r="B110" s="28" t="s">
        <v>63</v>
      </c>
      <c r="C110" s="82" t="s">
        <v>705</v>
      </c>
      <c r="D110" s="39" t="s">
        <v>28</v>
      </c>
      <c r="E110" s="39">
        <v>268</v>
      </c>
      <c r="F110" s="55"/>
      <c r="G110" s="39">
        <v>17</v>
      </c>
      <c r="H110" s="39">
        <v>41</v>
      </c>
      <c r="I110" s="37">
        <f t="shared" si="2"/>
        <v>58</v>
      </c>
      <c r="J110" s="40" t="s">
        <v>740</v>
      </c>
      <c r="K110" s="83" t="s">
        <v>88</v>
      </c>
      <c r="L110" s="84" t="s">
        <v>142</v>
      </c>
      <c r="M110" s="55">
        <v>7399979725</v>
      </c>
      <c r="N110" s="54" t="s">
        <v>139</v>
      </c>
      <c r="O110" s="54">
        <v>9613564452</v>
      </c>
      <c r="P110" s="134" t="s">
        <v>1412</v>
      </c>
      <c r="Q110" s="37" t="s">
        <v>101</v>
      </c>
      <c r="R110" s="138"/>
      <c r="S110" s="69" t="s">
        <v>1357</v>
      </c>
      <c r="T110" s="55"/>
    </row>
    <row r="111" spans="1:20" ht="45">
      <c r="A111" s="81">
        <v>107</v>
      </c>
      <c r="B111" s="28" t="s">
        <v>63</v>
      </c>
      <c r="C111" s="82" t="s">
        <v>706</v>
      </c>
      <c r="D111" s="36" t="s">
        <v>26</v>
      </c>
      <c r="E111" s="36">
        <v>105910</v>
      </c>
      <c r="F111" s="69" t="s">
        <v>87</v>
      </c>
      <c r="G111" s="44">
        <v>31</v>
      </c>
      <c r="H111" s="44">
        <v>26</v>
      </c>
      <c r="I111" s="37">
        <f t="shared" si="2"/>
        <v>57</v>
      </c>
      <c r="J111" s="37" t="s">
        <v>741</v>
      </c>
      <c r="K111" s="83" t="s">
        <v>88</v>
      </c>
      <c r="L111" s="84" t="s">
        <v>142</v>
      </c>
      <c r="M111" s="55">
        <v>7399979725</v>
      </c>
      <c r="N111" s="54" t="s">
        <v>139</v>
      </c>
      <c r="O111" s="54">
        <v>9613564452</v>
      </c>
      <c r="P111" s="134" t="s">
        <v>1412</v>
      </c>
      <c r="Q111" s="37" t="s">
        <v>101</v>
      </c>
      <c r="R111" s="138"/>
      <c r="S111" s="69" t="s">
        <v>1357</v>
      </c>
      <c r="T111" s="55"/>
    </row>
    <row r="112" spans="1:20" ht="45">
      <c r="A112" s="81">
        <v>108</v>
      </c>
      <c r="B112" s="28" t="s">
        <v>63</v>
      </c>
      <c r="C112" s="82" t="s">
        <v>100</v>
      </c>
      <c r="D112" s="39" t="s">
        <v>28</v>
      </c>
      <c r="E112" s="39">
        <v>138</v>
      </c>
      <c r="F112" s="55"/>
      <c r="G112" s="39">
        <v>16</v>
      </c>
      <c r="H112" s="39">
        <v>33</v>
      </c>
      <c r="I112" s="37">
        <f t="shared" si="2"/>
        <v>49</v>
      </c>
      <c r="J112" s="40" t="s">
        <v>742</v>
      </c>
      <c r="K112" s="83" t="s">
        <v>88</v>
      </c>
      <c r="L112" s="84" t="s">
        <v>142</v>
      </c>
      <c r="M112" s="55">
        <v>7399979725</v>
      </c>
      <c r="N112" s="54" t="s">
        <v>139</v>
      </c>
      <c r="O112" s="54">
        <v>9613564452</v>
      </c>
      <c r="P112" s="134" t="s">
        <v>1413</v>
      </c>
      <c r="Q112" s="37" t="s">
        <v>82</v>
      </c>
      <c r="R112" s="138"/>
      <c r="S112" s="69" t="s">
        <v>1357</v>
      </c>
      <c r="T112" s="55"/>
    </row>
    <row r="113" spans="1:20" ht="45">
      <c r="A113" s="81">
        <v>109</v>
      </c>
      <c r="B113" s="28" t="s">
        <v>63</v>
      </c>
      <c r="C113" s="82" t="s">
        <v>707</v>
      </c>
      <c r="D113" s="36" t="s">
        <v>26</v>
      </c>
      <c r="E113" s="36">
        <v>105908</v>
      </c>
      <c r="F113" s="69" t="s">
        <v>87</v>
      </c>
      <c r="G113" s="44">
        <v>36</v>
      </c>
      <c r="H113" s="44">
        <v>40</v>
      </c>
      <c r="I113" s="37">
        <f t="shared" si="2"/>
        <v>76</v>
      </c>
      <c r="J113" s="37" t="s">
        <v>743</v>
      </c>
      <c r="K113" s="83" t="s">
        <v>88</v>
      </c>
      <c r="L113" s="84" t="s">
        <v>142</v>
      </c>
      <c r="M113" s="55">
        <v>7399979725</v>
      </c>
      <c r="N113" s="54" t="s">
        <v>139</v>
      </c>
      <c r="O113" s="54">
        <v>9613564452</v>
      </c>
      <c r="P113" s="134" t="s">
        <v>1413</v>
      </c>
      <c r="Q113" s="37" t="s">
        <v>82</v>
      </c>
      <c r="R113" s="138"/>
      <c r="S113" s="69" t="s">
        <v>1357</v>
      </c>
      <c r="T113" s="55"/>
    </row>
    <row r="114" spans="1:20" ht="45">
      <c r="A114" s="81">
        <v>110</v>
      </c>
      <c r="B114" s="28" t="s">
        <v>63</v>
      </c>
      <c r="C114" s="82" t="s">
        <v>103</v>
      </c>
      <c r="D114" s="39" t="s">
        <v>28</v>
      </c>
      <c r="E114" s="39">
        <v>208</v>
      </c>
      <c r="F114" s="55"/>
      <c r="G114" s="39">
        <v>11</v>
      </c>
      <c r="H114" s="39">
        <v>17</v>
      </c>
      <c r="I114" s="37">
        <f t="shared" si="2"/>
        <v>28</v>
      </c>
      <c r="J114" s="40" t="s">
        <v>744</v>
      </c>
      <c r="K114" s="83" t="s">
        <v>88</v>
      </c>
      <c r="L114" s="84" t="s">
        <v>142</v>
      </c>
      <c r="M114" s="55">
        <v>7399979725</v>
      </c>
      <c r="N114" s="54" t="s">
        <v>139</v>
      </c>
      <c r="O114" s="54">
        <v>9613564452</v>
      </c>
      <c r="P114" s="134" t="s">
        <v>1413</v>
      </c>
      <c r="Q114" s="37" t="s">
        <v>82</v>
      </c>
      <c r="R114" s="138"/>
      <c r="S114" s="69" t="s">
        <v>1357</v>
      </c>
      <c r="T114" s="55"/>
    </row>
    <row r="115" spans="1:20" ht="45">
      <c r="A115" s="81">
        <v>111</v>
      </c>
      <c r="B115" s="28" t="s">
        <v>63</v>
      </c>
      <c r="C115" s="82" t="s">
        <v>708</v>
      </c>
      <c r="D115" s="36" t="s">
        <v>26</v>
      </c>
      <c r="E115" s="36">
        <v>121005</v>
      </c>
      <c r="F115" s="69" t="s">
        <v>87</v>
      </c>
      <c r="G115" s="44">
        <v>34</v>
      </c>
      <c r="H115" s="44">
        <v>48</v>
      </c>
      <c r="I115" s="37">
        <f t="shared" si="2"/>
        <v>82</v>
      </c>
      <c r="J115" s="37" t="s">
        <v>745</v>
      </c>
      <c r="K115" s="83" t="s">
        <v>88</v>
      </c>
      <c r="L115" s="84" t="s">
        <v>142</v>
      </c>
      <c r="M115" s="55">
        <v>7399979725</v>
      </c>
      <c r="N115" s="54" t="s">
        <v>139</v>
      </c>
      <c r="O115" s="54">
        <v>9613564452</v>
      </c>
      <c r="P115" s="134" t="s">
        <v>1414</v>
      </c>
      <c r="Q115" s="37" t="s">
        <v>83</v>
      </c>
      <c r="R115" s="138"/>
      <c r="S115" s="69" t="s">
        <v>1357</v>
      </c>
      <c r="T115" s="55"/>
    </row>
    <row r="116" spans="1:20" ht="60">
      <c r="A116" s="81">
        <v>112</v>
      </c>
      <c r="B116" s="28" t="s">
        <v>63</v>
      </c>
      <c r="C116" s="82" t="s">
        <v>709</v>
      </c>
      <c r="D116" s="39" t="s">
        <v>28</v>
      </c>
      <c r="E116" s="39">
        <v>142</v>
      </c>
      <c r="F116" s="55"/>
      <c r="G116" s="39">
        <v>30</v>
      </c>
      <c r="H116" s="39">
        <v>28</v>
      </c>
      <c r="I116" s="37">
        <f t="shared" si="2"/>
        <v>58</v>
      </c>
      <c r="J116" s="40" t="s">
        <v>746</v>
      </c>
      <c r="K116" s="83" t="s">
        <v>88</v>
      </c>
      <c r="L116" s="84" t="s">
        <v>142</v>
      </c>
      <c r="M116" s="55">
        <v>7399979725</v>
      </c>
      <c r="N116" s="54" t="s">
        <v>139</v>
      </c>
      <c r="O116" s="54">
        <v>9613564452</v>
      </c>
      <c r="P116" s="134" t="s">
        <v>1414</v>
      </c>
      <c r="Q116" s="37" t="s">
        <v>83</v>
      </c>
      <c r="R116" s="138"/>
      <c r="S116" s="69" t="s">
        <v>1357</v>
      </c>
      <c r="T116" s="55"/>
    </row>
    <row r="117" spans="1:20" ht="45">
      <c r="A117" s="81">
        <v>113</v>
      </c>
      <c r="B117" s="28" t="s">
        <v>63</v>
      </c>
      <c r="C117" s="82" t="s">
        <v>710</v>
      </c>
      <c r="D117" s="36" t="s">
        <v>26</v>
      </c>
      <c r="E117" s="36">
        <v>105803</v>
      </c>
      <c r="F117" s="69" t="s">
        <v>87</v>
      </c>
      <c r="G117" s="44">
        <v>25</v>
      </c>
      <c r="H117" s="44">
        <v>27</v>
      </c>
      <c r="I117" s="37">
        <f t="shared" si="2"/>
        <v>52</v>
      </c>
      <c r="J117" s="37" t="s">
        <v>747</v>
      </c>
      <c r="K117" s="83" t="s">
        <v>88</v>
      </c>
      <c r="L117" s="84" t="s">
        <v>142</v>
      </c>
      <c r="M117" s="55">
        <v>7399979725</v>
      </c>
      <c r="N117" s="54" t="s">
        <v>139</v>
      </c>
      <c r="O117" s="54">
        <v>9613564452</v>
      </c>
      <c r="P117" s="134" t="s">
        <v>1414</v>
      </c>
      <c r="Q117" s="37" t="s">
        <v>83</v>
      </c>
      <c r="R117" s="138"/>
      <c r="S117" s="69" t="s">
        <v>1357</v>
      </c>
      <c r="T117" s="55"/>
    </row>
    <row r="118" spans="1:20" ht="45">
      <c r="A118" s="81">
        <v>114</v>
      </c>
      <c r="B118" s="28" t="s">
        <v>63</v>
      </c>
      <c r="C118" s="82" t="s">
        <v>711</v>
      </c>
      <c r="D118" s="36" t="s">
        <v>26</v>
      </c>
      <c r="E118" s="36">
        <v>109602</v>
      </c>
      <c r="F118" s="69" t="s">
        <v>87</v>
      </c>
      <c r="G118" s="44">
        <v>57</v>
      </c>
      <c r="H118" s="44">
        <v>30</v>
      </c>
      <c r="I118" s="37">
        <f t="shared" si="2"/>
        <v>87</v>
      </c>
      <c r="J118" s="37" t="s">
        <v>748</v>
      </c>
      <c r="K118" s="83" t="s">
        <v>88</v>
      </c>
      <c r="L118" s="84" t="s">
        <v>142</v>
      </c>
      <c r="M118" s="55">
        <v>7399979725</v>
      </c>
      <c r="N118" s="54" t="s">
        <v>139</v>
      </c>
      <c r="O118" s="54">
        <v>9613564452</v>
      </c>
      <c r="P118" s="134" t="s">
        <v>1415</v>
      </c>
      <c r="Q118" s="37" t="s">
        <v>93</v>
      </c>
      <c r="R118" s="138"/>
      <c r="S118" s="69" t="s">
        <v>1357</v>
      </c>
      <c r="T118" s="55"/>
    </row>
    <row r="119" spans="1:20" ht="45">
      <c r="A119" s="81">
        <v>115</v>
      </c>
      <c r="B119" s="28" t="s">
        <v>63</v>
      </c>
      <c r="C119" s="82" t="s">
        <v>712</v>
      </c>
      <c r="D119" s="39" t="s">
        <v>28</v>
      </c>
      <c r="E119" s="39">
        <v>46</v>
      </c>
      <c r="F119" s="55"/>
      <c r="G119" s="39">
        <v>25</v>
      </c>
      <c r="H119" s="39">
        <v>35</v>
      </c>
      <c r="I119" s="37">
        <f t="shared" si="2"/>
        <v>60</v>
      </c>
      <c r="J119" s="40" t="s">
        <v>749</v>
      </c>
      <c r="K119" s="83" t="s">
        <v>88</v>
      </c>
      <c r="L119" s="84" t="s">
        <v>142</v>
      </c>
      <c r="M119" s="55">
        <v>7399979725</v>
      </c>
      <c r="N119" s="54" t="s">
        <v>139</v>
      </c>
      <c r="O119" s="54">
        <v>9613564452</v>
      </c>
      <c r="P119" s="134" t="s">
        <v>1415</v>
      </c>
      <c r="Q119" s="37" t="s">
        <v>93</v>
      </c>
      <c r="R119" s="138"/>
      <c r="S119" s="69" t="s">
        <v>1357</v>
      </c>
      <c r="T119" s="55"/>
    </row>
    <row r="120" spans="1:20" ht="45">
      <c r="A120" s="81">
        <v>116</v>
      </c>
      <c r="B120" s="28" t="s">
        <v>63</v>
      </c>
      <c r="C120" s="82" t="s">
        <v>713</v>
      </c>
      <c r="D120" s="36" t="s">
        <v>26</v>
      </c>
      <c r="E120" s="36">
        <v>106004</v>
      </c>
      <c r="F120" s="69" t="s">
        <v>87</v>
      </c>
      <c r="G120" s="44">
        <v>59</v>
      </c>
      <c r="H120" s="44">
        <v>56</v>
      </c>
      <c r="I120" s="37">
        <f t="shared" si="2"/>
        <v>115</v>
      </c>
      <c r="J120" s="37" t="s">
        <v>750</v>
      </c>
      <c r="K120" s="83" t="s">
        <v>88</v>
      </c>
      <c r="L120" s="84" t="s">
        <v>142</v>
      </c>
      <c r="M120" s="55">
        <v>7399979725</v>
      </c>
      <c r="N120" s="54" t="s">
        <v>139</v>
      </c>
      <c r="O120" s="54">
        <v>9613564452</v>
      </c>
      <c r="P120" s="134" t="s">
        <v>1415</v>
      </c>
      <c r="Q120" s="37" t="s">
        <v>93</v>
      </c>
      <c r="R120" s="138"/>
      <c r="S120" s="69" t="s">
        <v>1357</v>
      </c>
      <c r="T120" s="55"/>
    </row>
    <row r="121" spans="1:20" ht="60">
      <c r="A121" s="81">
        <v>117</v>
      </c>
      <c r="B121" s="28" t="s">
        <v>63</v>
      </c>
      <c r="C121" s="82" t="s">
        <v>104</v>
      </c>
      <c r="D121" s="39" t="s">
        <v>28</v>
      </c>
      <c r="E121" s="39">
        <v>45</v>
      </c>
      <c r="F121" s="55"/>
      <c r="G121" s="39">
        <v>19</v>
      </c>
      <c r="H121" s="39">
        <v>25</v>
      </c>
      <c r="I121" s="37">
        <f t="shared" si="2"/>
        <v>44</v>
      </c>
      <c r="J121" s="40" t="s">
        <v>751</v>
      </c>
      <c r="K121" s="83" t="s">
        <v>88</v>
      </c>
      <c r="L121" s="84" t="s">
        <v>142</v>
      </c>
      <c r="M121" s="55">
        <v>7399979725</v>
      </c>
      <c r="N121" s="54" t="s">
        <v>139</v>
      </c>
      <c r="O121" s="54">
        <v>9613564452</v>
      </c>
      <c r="P121" s="134" t="s">
        <v>1416</v>
      </c>
      <c r="Q121" s="37" t="s">
        <v>98</v>
      </c>
      <c r="R121" s="138"/>
      <c r="S121" s="69" t="s">
        <v>1357</v>
      </c>
      <c r="T121" s="55"/>
    </row>
    <row r="122" spans="1:20" ht="45">
      <c r="A122" s="81">
        <v>118</v>
      </c>
      <c r="B122" s="28" t="s">
        <v>63</v>
      </c>
      <c r="C122" s="82" t="s">
        <v>714</v>
      </c>
      <c r="D122" s="36" t="s">
        <v>26</v>
      </c>
      <c r="E122" s="36">
        <v>121006</v>
      </c>
      <c r="F122" s="69" t="s">
        <v>87</v>
      </c>
      <c r="G122" s="44">
        <v>62</v>
      </c>
      <c r="H122" s="44">
        <v>38</v>
      </c>
      <c r="I122" s="37">
        <f t="shared" si="2"/>
        <v>100</v>
      </c>
      <c r="J122" s="37" t="s">
        <v>752</v>
      </c>
      <c r="K122" s="83" t="s">
        <v>88</v>
      </c>
      <c r="L122" s="84" t="s">
        <v>142</v>
      </c>
      <c r="M122" s="55">
        <v>7399979725</v>
      </c>
      <c r="N122" s="54" t="s">
        <v>139</v>
      </c>
      <c r="O122" s="54">
        <v>9613564452</v>
      </c>
      <c r="P122" s="134" t="s">
        <v>1416</v>
      </c>
      <c r="Q122" s="37" t="s">
        <v>98</v>
      </c>
      <c r="R122" s="138"/>
      <c r="S122" s="69" t="s">
        <v>1357</v>
      </c>
      <c r="T122" s="55"/>
    </row>
    <row r="123" spans="1:20" ht="45">
      <c r="A123" s="81">
        <v>119</v>
      </c>
      <c r="B123" s="28" t="s">
        <v>63</v>
      </c>
      <c r="C123" s="82" t="s">
        <v>94</v>
      </c>
      <c r="D123" s="39" t="s">
        <v>28</v>
      </c>
      <c r="E123" s="39">
        <v>42</v>
      </c>
      <c r="F123" s="55"/>
      <c r="G123" s="39">
        <v>11</v>
      </c>
      <c r="H123" s="39">
        <v>25</v>
      </c>
      <c r="I123" s="37">
        <f t="shared" si="2"/>
        <v>36</v>
      </c>
      <c r="J123" s="40" t="s">
        <v>753</v>
      </c>
      <c r="K123" s="83" t="s">
        <v>88</v>
      </c>
      <c r="L123" s="84" t="s">
        <v>142</v>
      </c>
      <c r="M123" s="55">
        <v>7399979725</v>
      </c>
      <c r="N123" s="54" t="s">
        <v>139</v>
      </c>
      <c r="O123" s="54">
        <v>9613564452</v>
      </c>
      <c r="P123" s="134" t="s">
        <v>1416</v>
      </c>
      <c r="Q123" s="37" t="s">
        <v>98</v>
      </c>
      <c r="R123" s="138"/>
      <c r="S123" s="69" t="s">
        <v>1357</v>
      </c>
      <c r="T123" s="55"/>
    </row>
    <row r="124" spans="1:20" ht="45">
      <c r="A124" s="81">
        <v>120</v>
      </c>
      <c r="B124" s="28" t="s">
        <v>63</v>
      </c>
      <c r="C124" s="82" t="s">
        <v>715</v>
      </c>
      <c r="D124" s="36" t="s">
        <v>26</v>
      </c>
      <c r="E124" s="36">
        <v>105904</v>
      </c>
      <c r="F124" s="69" t="s">
        <v>91</v>
      </c>
      <c r="G124" s="44">
        <v>24</v>
      </c>
      <c r="H124" s="44">
        <v>19</v>
      </c>
      <c r="I124" s="37">
        <f t="shared" si="2"/>
        <v>43</v>
      </c>
      <c r="J124" s="37" t="s">
        <v>754</v>
      </c>
      <c r="K124" s="83" t="s">
        <v>88</v>
      </c>
      <c r="L124" s="84" t="s">
        <v>142</v>
      </c>
      <c r="M124" s="55">
        <v>7399979725</v>
      </c>
      <c r="N124" s="54" t="s">
        <v>139</v>
      </c>
      <c r="O124" s="54">
        <v>9613564452</v>
      </c>
      <c r="P124" s="134" t="s">
        <v>1417</v>
      </c>
      <c r="Q124" s="37" t="s">
        <v>101</v>
      </c>
      <c r="R124" s="138"/>
      <c r="S124" s="69" t="s">
        <v>1357</v>
      </c>
      <c r="T124" s="55"/>
    </row>
    <row r="125" spans="1:20" ht="45">
      <c r="A125" s="81">
        <v>121</v>
      </c>
      <c r="B125" s="28" t="s">
        <v>63</v>
      </c>
      <c r="C125" s="88" t="s">
        <v>716</v>
      </c>
      <c r="D125" s="36" t="s">
        <v>26</v>
      </c>
      <c r="E125" s="85">
        <v>18230106013</v>
      </c>
      <c r="F125" s="69" t="s">
        <v>91</v>
      </c>
      <c r="G125" s="44">
        <v>21</v>
      </c>
      <c r="H125" s="44">
        <v>22</v>
      </c>
      <c r="I125" s="37">
        <f t="shared" si="2"/>
        <v>43</v>
      </c>
      <c r="J125" s="37" t="s">
        <v>755</v>
      </c>
      <c r="K125" s="83" t="s">
        <v>88</v>
      </c>
      <c r="L125" s="84" t="s">
        <v>142</v>
      </c>
      <c r="M125" s="55">
        <v>7399979725</v>
      </c>
      <c r="N125" s="54" t="s">
        <v>139</v>
      </c>
      <c r="O125" s="54">
        <v>9613564452</v>
      </c>
      <c r="P125" s="134" t="s">
        <v>1417</v>
      </c>
      <c r="Q125" s="37" t="s">
        <v>101</v>
      </c>
      <c r="R125" s="138"/>
      <c r="S125" s="69" t="s">
        <v>1357</v>
      </c>
      <c r="T125" s="55"/>
    </row>
    <row r="126" spans="1:20" ht="45">
      <c r="A126" s="81">
        <v>122</v>
      </c>
      <c r="B126" s="28" t="s">
        <v>63</v>
      </c>
      <c r="C126" s="82" t="s">
        <v>717</v>
      </c>
      <c r="D126" s="36" t="s">
        <v>26</v>
      </c>
      <c r="E126" s="36">
        <v>106005</v>
      </c>
      <c r="F126" s="69" t="s">
        <v>91</v>
      </c>
      <c r="G126" s="44">
        <v>8</v>
      </c>
      <c r="H126" s="44">
        <v>7</v>
      </c>
      <c r="I126" s="37">
        <f t="shared" si="2"/>
        <v>15</v>
      </c>
      <c r="J126" s="37" t="s">
        <v>756</v>
      </c>
      <c r="K126" s="83" t="s">
        <v>88</v>
      </c>
      <c r="L126" s="84" t="s">
        <v>142</v>
      </c>
      <c r="M126" s="55">
        <v>7399979725</v>
      </c>
      <c r="N126" s="54" t="s">
        <v>139</v>
      </c>
      <c r="O126" s="54">
        <v>9613564452</v>
      </c>
      <c r="P126" s="134" t="s">
        <v>1417</v>
      </c>
      <c r="Q126" s="37" t="s">
        <v>101</v>
      </c>
      <c r="R126" s="138"/>
      <c r="S126" s="69" t="s">
        <v>1357</v>
      </c>
      <c r="T126" s="55"/>
    </row>
    <row r="127" spans="1:20" ht="45">
      <c r="A127" s="81">
        <v>123</v>
      </c>
      <c r="B127" s="28" t="s">
        <v>63</v>
      </c>
      <c r="C127" s="88" t="s">
        <v>718</v>
      </c>
      <c r="D127" s="36" t="s">
        <v>26</v>
      </c>
      <c r="E127" s="85">
        <v>18230105912</v>
      </c>
      <c r="F127" s="69" t="s">
        <v>91</v>
      </c>
      <c r="G127" s="44">
        <v>15</v>
      </c>
      <c r="H127" s="44">
        <v>18</v>
      </c>
      <c r="I127" s="37">
        <f t="shared" si="2"/>
        <v>33</v>
      </c>
      <c r="J127" s="37" t="s">
        <v>757</v>
      </c>
      <c r="K127" s="83" t="s">
        <v>88</v>
      </c>
      <c r="L127" s="84" t="s">
        <v>142</v>
      </c>
      <c r="M127" s="55">
        <v>7399979725</v>
      </c>
      <c r="N127" s="54" t="s">
        <v>139</v>
      </c>
      <c r="O127" s="54">
        <v>9613564452</v>
      </c>
      <c r="P127" s="134" t="s">
        <v>1418</v>
      </c>
      <c r="Q127" s="37" t="s">
        <v>82</v>
      </c>
      <c r="R127" s="138"/>
      <c r="S127" s="69" t="s">
        <v>1357</v>
      </c>
      <c r="T127" s="55"/>
    </row>
    <row r="128" spans="1:20" ht="45">
      <c r="A128" s="81">
        <v>124</v>
      </c>
      <c r="B128" s="28" t="s">
        <v>63</v>
      </c>
      <c r="C128" s="82" t="s">
        <v>719</v>
      </c>
      <c r="D128" s="36" t="s">
        <v>26</v>
      </c>
      <c r="E128" s="36">
        <v>121001</v>
      </c>
      <c r="F128" s="69" t="s">
        <v>87</v>
      </c>
      <c r="G128" s="44">
        <v>28</v>
      </c>
      <c r="H128" s="44">
        <v>34</v>
      </c>
      <c r="I128" s="37">
        <f t="shared" si="2"/>
        <v>62</v>
      </c>
      <c r="J128" s="37" t="s">
        <v>758</v>
      </c>
      <c r="K128" s="83" t="s">
        <v>88</v>
      </c>
      <c r="L128" s="84" t="s">
        <v>142</v>
      </c>
      <c r="M128" s="55">
        <v>7399979725</v>
      </c>
      <c r="N128" s="54" t="s">
        <v>139</v>
      </c>
      <c r="O128" s="54">
        <v>9613564452</v>
      </c>
      <c r="P128" s="134" t="s">
        <v>1418</v>
      </c>
      <c r="Q128" s="37" t="s">
        <v>82</v>
      </c>
      <c r="R128" s="138"/>
      <c r="S128" s="69" t="s">
        <v>1357</v>
      </c>
      <c r="T128" s="55"/>
    </row>
    <row r="129" spans="1:20" ht="60">
      <c r="A129" s="81">
        <v>125</v>
      </c>
      <c r="B129" s="28" t="s">
        <v>63</v>
      </c>
      <c r="C129" s="82" t="s">
        <v>720</v>
      </c>
      <c r="D129" s="39" t="s">
        <v>28</v>
      </c>
      <c r="E129" s="39">
        <v>47</v>
      </c>
      <c r="F129" s="55"/>
      <c r="G129" s="39">
        <v>24</v>
      </c>
      <c r="H129" s="39">
        <v>32</v>
      </c>
      <c r="I129" s="37">
        <f t="shared" si="2"/>
        <v>56</v>
      </c>
      <c r="J129" s="40" t="s">
        <v>759</v>
      </c>
      <c r="K129" s="83" t="s">
        <v>88</v>
      </c>
      <c r="L129" s="84" t="s">
        <v>142</v>
      </c>
      <c r="M129" s="55">
        <v>7399979725</v>
      </c>
      <c r="N129" s="54" t="s">
        <v>139</v>
      </c>
      <c r="O129" s="54">
        <v>9613564452</v>
      </c>
      <c r="P129" s="134" t="s">
        <v>1418</v>
      </c>
      <c r="Q129" s="37" t="s">
        <v>82</v>
      </c>
      <c r="R129" s="55"/>
      <c r="S129" s="69" t="s">
        <v>1357</v>
      </c>
      <c r="T129" s="55"/>
    </row>
    <row r="130" spans="1:20" ht="45">
      <c r="A130" s="81">
        <v>126</v>
      </c>
      <c r="B130" s="28" t="s">
        <v>63</v>
      </c>
      <c r="C130" s="82" t="s">
        <v>721</v>
      </c>
      <c r="D130" s="36" t="s">
        <v>26</v>
      </c>
      <c r="E130" s="36">
        <v>105903</v>
      </c>
      <c r="F130" s="69" t="s">
        <v>87</v>
      </c>
      <c r="G130" s="44">
        <v>25</v>
      </c>
      <c r="H130" s="44">
        <v>40</v>
      </c>
      <c r="I130" s="37">
        <f t="shared" si="2"/>
        <v>65</v>
      </c>
      <c r="J130" s="37" t="s">
        <v>760</v>
      </c>
      <c r="K130" s="83" t="s">
        <v>88</v>
      </c>
      <c r="L130" s="84" t="s">
        <v>142</v>
      </c>
      <c r="M130" s="55">
        <v>7399979725</v>
      </c>
      <c r="N130" s="54" t="s">
        <v>139</v>
      </c>
      <c r="O130" s="54">
        <v>9613564452</v>
      </c>
      <c r="P130" s="134" t="s">
        <v>1419</v>
      </c>
      <c r="Q130" s="37" t="s">
        <v>83</v>
      </c>
      <c r="R130" s="55"/>
      <c r="S130" s="69" t="s">
        <v>1357</v>
      </c>
      <c r="T130" s="55"/>
    </row>
    <row r="131" spans="1:20" ht="45">
      <c r="A131" s="81">
        <v>127</v>
      </c>
      <c r="B131" s="28" t="s">
        <v>63</v>
      </c>
      <c r="C131" s="82" t="s">
        <v>102</v>
      </c>
      <c r="D131" s="39" t="s">
        <v>28</v>
      </c>
      <c r="E131" s="39">
        <v>44</v>
      </c>
      <c r="F131" s="55"/>
      <c r="G131" s="39">
        <v>10</v>
      </c>
      <c r="H131" s="39">
        <v>20</v>
      </c>
      <c r="I131" s="37">
        <f t="shared" si="2"/>
        <v>30</v>
      </c>
      <c r="J131" s="40" t="s">
        <v>761</v>
      </c>
      <c r="K131" s="83" t="s">
        <v>88</v>
      </c>
      <c r="L131" s="84" t="s">
        <v>142</v>
      </c>
      <c r="M131" s="55">
        <v>7399979725</v>
      </c>
      <c r="N131" s="54" t="s">
        <v>139</v>
      </c>
      <c r="O131" s="54">
        <v>9613564452</v>
      </c>
      <c r="P131" s="134" t="s">
        <v>1419</v>
      </c>
      <c r="Q131" s="37" t="s">
        <v>83</v>
      </c>
      <c r="R131" s="55"/>
      <c r="S131" s="69" t="s">
        <v>1357</v>
      </c>
      <c r="T131" s="55"/>
    </row>
    <row r="132" spans="1:20" ht="45">
      <c r="A132" s="81">
        <v>128</v>
      </c>
      <c r="B132" s="28" t="s">
        <v>63</v>
      </c>
      <c r="C132" s="82" t="s">
        <v>722</v>
      </c>
      <c r="D132" s="36" t="s">
        <v>26</v>
      </c>
      <c r="E132" s="36">
        <v>105905</v>
      </c>
      <c r="F132" s="69" t="s">
        <v>87</v>
      </c>
      <c r="G132" s="44">
        <v>35</v>
      </c>
      <c r="H132" s="44">
        <v>22</v>
      </c>
      <c r="I132" s="37">
        <f t="shared" si="2"/>
        <v>57</v>
      </c>
      <c r="J132" s="37" t="s">
        <v>762</v>
      </c>
      <c r="K132" s="83" t="s">
        <v>88</v>
      </c>
      <c r="L132" s="84" t="s">
        <v>142</v>
      </c>
      <c r="M132" s="55">
        <v>7399979725</v>
      </c>
      <c r="N132" s="54" t="s">
        <v>139</v>
      </c>
      <c r="O132" s="54">
        <v>9613564452</v>
      </c>
      <c r="P132" s="134" t="s">
        <v>1419</v>
      </c>
      <c r="Q132" s="37" t="s">
        <v>83</v>
      </c>
      <c r="R132" s="55"/>
      <c r="S132" s="69" t="s">
        <v>1357</v>
      </c>
      <c r="T132" s="55"/>
    </row>
    <row r="133" spans="1:20" ht="30">
      <c r="A133" s="65" t="s">
        <v>11</v>
      </c>
      <c r="B133" s="65"/>
      <c r="C133" s="92">
        <f>COUNTIFS(C5:C132,"*")</f>
        <v>128</v>
      </c>
      <c r="D133" s="65"/>
      <c r="E133" s="93"/>
      <c r="F133" s="65"/>
      <c r="G133" s="65">
        <f>SUM(G5:G132)</f>
        <v>3800</v>
      </c>
      <c r="H133" s="65">
        <f>SUM(H5:H132)</f>
        <v>4205</v>
      </c>
      <c r="I133" s="65">
        <f>SUM(I5:I132)</f>
        <v>8005</v>
      </c>
      <c r="J133" s="65"/>
      <c r="K133" s="94"/>
      <c r="L133" s="95"/>
      <c r="M133" s="94"/>
      <c r="N133" s="95"/>
      <c r="O133" s="95"/>
      <c r="P133" s="96"/>
      <c r="Q133" s="96"/>
      <c r="R133" s="65"/>
      <c r="S133" s="97"/>
    </row>
    <row r="134" spans="1:20" ht="30">
      <c r="A134" s="98" t="s">
        <v>62</v>
      </c>
      <c r="B134" s="99">
        <f>COUNTIF(B$5:B$132,"Team 1")</f>
        <v>71</v>
      </c>
      <c r="C134" s="100" t="s">
        <v>28</v>
      </c>
      <c r="D134" s="99">
        <f>COUNTIF(D5:D132,"Anganwadi")</f>
        <v>33</v>
      </c>
      <c r="J134" s="101"/>
      <c r="K134" s="102"/>
      <c r="L134" s="103"/>
      <c r="M134" s="102"/>
      <c r="N134" s="103"/>
      <c r="O134" s="103"/>
      <c r="P134" s="101"/>
    </row>
    <row r="135" spans="1:20" ht="30">
      <c r="A135" s="98" t="s">
        <v>63</v>
      </c>
      <c r="B135" s="99">
        <f>COUNTIF(B$6:B$132,"Team 2")</f>
        <v>57</v>
      </c>
      <c r="C135" s="100" t="s">
        <v>26</v>
      </c>
      <c r="D135" s="99">
        <f>COUNTIF(D5:D132,"School")</f>
        <v>95</v>
      </c>
      <c r="J135" s="101"/>
      <c r="K135" s="104"/>
      <c r="L135" s="102"/>
      <c r="M135" s="102"/>
      <c r="N135" s="103"/>
      <c r="O135" s="103"/>
      <c r="P135" s="101"/>
    </row>
    <row r="136" spans="1:20">
      <c r="J136" s="101"/>
      <c r="K136" s="104"/>
      <c r="L136" s="102"/>
      <c r="M136" s="102"/>
      <c r="N136" s="103"/>
      <c r="O136" s="103"/>
      <c r="P136" s="101"/>
    </row>
    <row r="137" spans="1:20">
      <c r="J137" s="101"/>
      <c r="K137" s="104"/>
      <c r="L137" s="102"/>
      <c r="M137" s="102"/>
      <c r="N137" s="103"/>
      <c r="O137" s="103"/>
      <c r="P137" s="101"/>
    </row>
    <row r="138" spans="1:20">
      <c r="J138" s="101"/>
      <c r="K138" s="104"/>
      <c r="L138" s="102"/>
      <c r="M138" s="102"/>
      <c r="N138" s="103"/>
      <c r="O138" s="103"/>
      <c r="P138" s="101"/>
    </row>
    <row r="139" spans="1:20">
      <c r="J139" s="101"/>
      <c r="K139" s="104"/>
      <c r="L139" s="102"/>
      <c r="M139" s="102"/>
      <c r="N139" s="103"/>
      <c r="O139" s="103"/>
      <c r="P139" s="101"/>
    </row>
    <row r="140" spans="1:20">
      <c r="J140" s="101"/>
      <c r="K140" s="104"/>
      <c r="L140" s="102"/>
      <c r="M140" s="102"/>
      <c r="N140" s="103"/>
      <c r="O140" s="103"/>
      <c r="P140" s="101"/>
    </row>
    <row r="141" spans="1:20">
      <c r="J141" s="101"/>
      <c r="K141" s="104"/>
      <c r="L141" s="102"/>
      <c r="M141" s="102"/>
      <c r="N141" s="103"/>
      <c r="O141" s="103"/>
      <c r="P141" s="101"/>
    </row>
    <row r="142" spans="1:20">
      <c r="J142" s="101"/>
      <c r="K142" s="102"/>
      <c r="L142" s="102"/>
      <c r="M142" s="102"/>
      <c r="N142" s="103"/>
      <c r="O142" s="103"/>
      <c r="P142" s="101"/>
    </row>
    <row r="143" spans="1:20">
      <c r="J143" s="101"/>
      <c r="K143" s="102"/>
      <c r="L143" s="102"/>
      <c r="M143" s="102"/>
      <c r="N143" s="103"/>
      <c r="O143" s="103"/>
      <c r="P143" s="101"/>
    </row>
    <row r="144" spans="1:20">
      <c r="J144" s="101"/>
      <c r="K144" s="102"/>
      <c r="L144" s="102"/>
      <c r="M144" s="102"/>
      <c r="N144" s="103"/>
      <c r="O144" s="103"/>
      <c r="P144" s="101"/>
    </row>
    <row r="145" spans="10:16">
      <c r="J145" s="101"/>
      <c r="K145" s="102"/>
      <c r="L145" s="102"/>
      <c r="M145" s="102"/>
      <c r="N145" s="103"/>
      <c r="O145" s="103"/>
      <c r="P145" s="101"/>
    </row>
    <row r="146" spans="10:16">
      <c r="J146" s="101"/>
      <c r="K146" s="104"/>
      <c r="L146" s="102"/>
      <c r="M146" s="102"/>
      <c r="N146" s="103"/>
      <c r="O146" s="103"/>
      <c r="P146" s="101"/>
    </row>
    <row r="147" spans="10:16">
      <c r="J147" s="101"/>
      <c r="K147" s="104"/>
      <c r="L147" s="102"/>
      <c r="M147" s="102"/>
      <c r="N147" s="103"/>
      <c r="O147" s="103"/>
      <c r="P147" s="101"/>
    </row>
    <row r="148" spans="10:16">
      <c r="J148" s="101"/>
      <c r="K148" s="104"/>
      <c r="L148" s="102"/>
      <c r="M148" s="102"/>
      <c r="N148" s="103"/>
      <c r="O148" s="103"/>
      <c r="P148" s="101"/>
    </row>
    <row r="149" spans="10:16">
      <c r="J149" s="101"/>
      <c r="K149" s="101"/>
      <c r="L149" s="101"/>
      <c r="M149" s="101"/>
      <c r="N149" s="101"/>
      <c r="O149" s="101"/>
      <c r="P149" s="101"/>
    </row>
    <row r="150" spans="10:16">
      <c r="J150" s="101"/>
      <c r="K150" s="101"/>
      <c r="L150" s="101"/>
      <c r="M150" s="101"/>
      <c r="N150" s="101"/>
      <c r="O150" s="101"/>
      <c r="P150" s="101"/>
    </row>
    <row r="151" spans="10:16">
      <c r="J151" s="101"/>
      <c r="K151" s="101"/>
      <c r="L151" s="101"/>
      <c r="M151" s="101"/>
      <c r="N151" s="101"/>
      <c r="O151" s="101"/>
      <c r="P151" s="101"/>
    </row>
    <row r="152" spans="10:16">
      <c r="J152" s="101"/>
      <c r="K152" s="101"/>
      <c r="L152" s="101"/>
      <c r="M152" s="101"/>
      <c r="N152" s="101"/>
      <c r="O152" s="101"/>
      <c r="P152" s="101"/>
    </row>
    <row r="153" spans="10:16">
      <c r="J153" s="101"/>
      <c r="K153" s="101"/>
      <c r="L153" s="101"/>
      <c r="M153" s="101"/>
      <c r="N153" s="101"/>
      <c r="O153" s="101"/>
      <c r="P153" s="101"/>
    </row>
    <row r="154" spans="10:16">
      <c r="J154" s="101"/>
      <c r="K154" s="101"/>
      <c r="L154" s="101"/>
      <c r="M154" s="101"/>
      <c r="N154" s="101"/>
      <c r="O154" s="101"/>
      <c r="P154" s="101"/>
    </row>
    <row r="155" spans="10:16">
      <c r="J155" s="101"/>
      <c r="K155" s="101"/>
      <c r="L155" s="101"/>
      <c r="M155" s="101"/>
      <c r="N155" s="101"/>
      <c r="O155" s="101"/>
      <c r="P155" s="101"/>
    </row>
    <row r="156" spans="10:16">
      <c r="J156" s="101"/>
      <c r="K156" s="101"/>
      <c r="L156" s="101"/>
      <c r="M156" s="101"/>
      <c r="N156" s="101"/>
      <c r="O156" s="101"/>
      <c r="P156" s="101"/>
    </row>
    <row r="157" spans="10:16">
      <c r="J157" s="101"/>
      <c r="K157" s="101"/>
      <c r="L157" s="101"/>
      <c r="M157" s="101"/>
      <c r="N157" s="101"/>
      <c r="O157" s="101"/>
      <c r="P157" s="101"/>
    </row>
    <row r="158" spans="10:16">
      <c r="J158" s="101"/>
      <c r="K158" s="101"/>
      <c r="L158" s="101"/>
      <c r="M158" s="101"/>
      <c r="N158" s="101"/>
      <c r="O158" s="101"/>
      <c r="P158" s="101"/>
    </row>
    <row r="159" spans="10:16">
      <c r="J159" s="101"/>
      <c r="K159" s="101"/>
      <c r="L159" s="101"/>
      <c r="M159" s="101"/>
      <c r="N159" s="101"/>
      <c r="O159" s="101"/>
      <c r="P159" s="101"/>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conditionalFormatting sqref="E11:E13">
    <cfRule type="duplicateValues" dxfId="99" priority="25" stopIfTrue="1"/>
  </conditionalFormatting>
  <conditionalFormatting sqref="E34">
    <cfRule type="duplicateValues" dxfId="98" priority="24" stopIfTrue="1"/>
  </conditionalFormatting>
  <conditionalFormatting sqref="E27">
    <cfRule type="duplicateValues" dxfId="97" priority="23" stopIfTrue="1"/>
  </conditionalFormatting>
  <conditionalFormatting sqref="E26">
    <cfRule type="duplicateValues" dxfId="96" priority="22" stopIfTrue="1"/>
  </conditionalFormatting>
  <conditionalFormatting sqref="E46:E48">
    <cfRule type="duplicateValues" dxfId="95" priority="21" stopIfTrue="1"/>
  </conditionalFormatting>
  <conditionalFormatting sqref="E48">
    <cfRule type="duplicateValues" dxfId="94" priority="20" stopIfTrue="1"/>
  </conditionalFormatting>
  <conditionalFormatting sqref="E47">
    <cfRule type="duplicateValues" dxfId="93" priority="19" stopIfTrue="1"/>
  </conditionalFormatting>
  <conditionalFormatting sqref="E83">
    <cfRule type="duplicateValues" dxfId="92" priority="18" stopIfTrue="1"/>
  </conditionalFormatting>
  <conditionalFormatting sqref="E82">
    <cfRule type="duplicateValues" dxfId="91" priority="17" stopIfTrue="1"/>
  </conditionalFormatting>
  <conditionalFormatting sqref="E101">
    <cfRule type="duplicateValues" dxfId="90" priority="16" stopIfTrue="1"/>
  </conditionalFormatting>
  <conditionalFormatting sqref="E122">
    <cfRule type="duplicateValues" dxfId="89" priority="15" stopIfTrue="1"/>
  </conditionalFormatting>
  <conditionalFormatting sqref="E124">
    <cfRule type="duplicateValues" dxfId="88" priority="14" stopIfTrue="1"/>
  </conditionalFormatting>
  <conditionalFormatting sqref="E125">
    <cfRule type="duplicateValues" dxfId="87" priority="13" stopIfTrue="1"/>
  </conditionalFormatting>
  <conditionalFormatting sqref="E126">
    <cfRule type="duplicateValues" dxfId="86" priority="12" stopIfTrue="1"/>
  </conditionalFormatting>
  <conditionalFormatting sqref="E127">
    <cfRule type="duplicateValues" dxfId="85" priority="11" stopIfTrue="1"/>
  </conditionalFormatting>
  <conditionalFormatting sqref="E128">
    <cfRule type="duplicateValues" dxfId="84" priority="10" stopIfTrue="1"/>
  </conditionalFormatting>
  <conditionalFormatting sqref="E87">
    <cfRule type="duplicateValues" dxfId="83" priority="9" stopIfTrue="1"/>
  </conditionalFormatting>
  <conditionalFormatting sqref="E84:E85">
    <cfRule type="duplicateValues" dxfId="82" priority="8" stopIfTrue="1"/>
  </conditionalFormatting>
  <conditionalFormatting sqref="E85">
    <cfRule type="duplicateValues" dxfId="81" priority="7" stopIfTrue="1"/>
  </conditionalFormatting>
  <conditionalFormatting sqref="E99:E101">
    <cfRule type="duplicateValues" dxfId="80" priority="6" stopIfTrue="1"/>
  </conditionalFormatting>
  <conditionalFormatting sqref="G123">
    <cfRule type="duplicateValues" dxfId="79" priority="2" stopIfTrue="1"/>
  </conditionalFormatting>
  <conditionalFormatting sqref="G129">
    <cfRule type="duplicateValues" dxfId="78" priority="1" stopIfTrue="1"/>
  </conditionalFormatting>
  <dataValidations count="3">
    <dataValidation type="list" allowBlank="1" showInputMessage="1" showErrorMessage="1" sqref="D133">
      <formula1>"School,Anganwadi Centre"</formula1>
    </dataValidation>
    <dataValidation type="list" allowBlank="1" showInputMessage="1" showErrorMessage="1" sqref="B5:B132">
      <formula1>"Team 1, Team 2"</formula1>
    </dataValidation>
    <dataValidation type="list" allowBlank="1" showInputMessage="1" showErrorMessage="1" error="Please select type of institution from drop down list." sqref="G67 D73:D75 E76:E91 D60:D63 E70 D68:D69 D71 E63:E67 D66 D55:D58 D53 D50:D51 E52 D24:E24 D26 D18:E18 D46:D48 D49:E49 D30 D16 D32:E32 D27:E27 D42 D22:D23 D38 D77:D79 D44:E44 D28 D20 D5:E5 D10:D14 D6:D8 D40:E40 D72:E72 D54:E54 D35:E36 D33:D34 D59:E59 G80 G64:G65 D81:D98 D130 D126:D128 D122 D124 D120:E120 D115:E115 D111:E111 D107:E107 D106 D100 D132:E132 D102:D103 D117:D118 D101:E101 D105:E105 D109 D99:E99 D113 E127:E128 D125:E125">
      <formula1>"Anganwadi,School"</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C00000"/>
  </sheetPr>
  <dimension ref="A1:T118"/>
  <sheetViews>
    <sheetView workbookViewId="0">
      <selection activeCell="P115" sqref="P115"/>
    </sheetView>
  </sheetViews>
  <sheetFormatPr defaultRowHeight="15"/>
  <cols>
    <col min="1" max="1" width="5.28515625" style="49" customWidth="1"/>
    <col min="2" max="2" width="7.85546875" style="62" customWidth="1"/>
    <col min="3" max="3" width="26.28515625" style="49" customWidth="1"/>
    <col min="4" max="4" width="9.140625" style="49" customWidth="1"/>
    <col min="5" max="5" width="10.5703125" style="61" customWidth="1"/>
    <col min="6" max="6" width="10.85546875" style="61" customWidth="1"/>
    <col min="7" max="7" width="6.140625" style="61" customWidth="1"/>
    <col min="8" max="8" width="6.28515625" style="61" bestFit="1" customWidth="1"/>
    <col min="9" max="9" width="6" style="61" bestFit="1" customWidth="1"/>
    <col min="10" max="10" width="8.5703125" style="61" customWidth="1"/>
    <col min="11" max="15" width="8.5703125" style="49" customWidth="1"/>
    <col min="16" max="16" width="15.28515625" style="49" customWidth="1"/>
    <col min="17" max="17" width="11.5703125" style="49" bestFit="1" customWidth="1"/>
    <col min="18" max="18" width="17.5703125" style="49" customWidth="1"/>
    <col min="19" max="19" width="19.5703125" style="49" customWidth="1"/>
    <col min="20" max="16384" width="9.140625" style="49"/>
  </cols>
  <sheetData>
    <row r="1" spans="1:20" ht="51" customHeight="1">
      <c r="A1" s="192" t="s">
        <v>1365</v>
      </c>
      <c r="B1" s="192"/>
      <c r="C1" s="192"/>
      <c r="D1" s="193"/>
      <c r="E1" s="193"/>
      <c r="F1" s="193"/>
      <c r="G1" s="193"/>
      <c r="H1" s="193"/>
      <c r="I1" s="193"/>
      <c r="J1" s="193"/>
      <c r="K1" s="193"/>
      <c r="L1" s="193"/>
      <c r="M1" s="193"/>
      <c r="N1" s="193"/>
      <c r="O1" s="193"/>
      <c r="P1" s="193"/>
      <c r="Q1" s="193"/>
      <c r="R1" s="193"/>
      <c r="S1" s="193"/>
    </row>
    <row r="2" spans="1:20">
      <c r="A2" s="194" t="s">
        <v>60</v>
      </c>
      <c r="B2" s="195"/>
      <c r="C2" s="195"/>
      <c r="D2" s="50" t="s">
        <v>421</v>
      </c>
      <c r="E2" s="63"/>
      <c r="F2" s="63"/>
      <c r="G2" s="63"/>
      <c r="H2" s="63"/>
      <c r="I2" s="63"/>
      <c r="J2" s="63"/>
      <c r="K2" s="63"/>
      <c r="L2" s="63"/>
      <c r="M2" s="63"/>
      <c r="N2" s="63"/>
      <c r="O2" s="63"/>
      <c r="P2" s="63"/>
      <c r="Q2" s="63"/>
      <c r="R2" s="63"/>
      <c r="S2" s="63"/>
    </row>
    <row r="3" spans="1:20" ht="37.5" customHeight="1">
      <c r="A3" s="196" t="s">
        <v>14</v>
      </c>
      <c r="B3" s="190" t="s">
        <v>1358</v>
      </c>
      <c r="C3" s="187" t="s">
        <v>7</v>
      </c>
      <c r="D3" s="187" t="s">
        <v>56</v>
      </c>
      <c r="E3" s="187" t="s">
        <v>16</v>
      </c>
      <c r="F3" s="187" t="s">
        <v>383</v>
      </c>
      <c r="G3" s="187" t="s">
        <v>8</v>
      </c>
      <c r="H3" s="187"/>
      <c r="I3" s="187"/>
      <c r="J3" s="187" t="s">
        <v>34</v>
      </c>
      <c r="K3" s="190" t="s">
        <v>36</v>
      </c>
      <c r="L3" s="190" t="s">
        <v>53</v>
      </c>
      <c r="M3" s="190" t="s">
        <v>54</v>
      </c>
      <c r="N3" s="190" t="s">
        <v>37</v>
      </c>
      <c r="O3" s="190" t="s">
        <v>38</v>
      </c>
      <c r="P3" s="196" t="s">
        <v>55</v>
      </c>
      <c r="Q3" s="187" t="s">
        <v>1359</v>
      </c>
      <c r="R3" s="187" t="s">
        <v>35</v>
      </c>
      <c r="S3" s="187" t="s">
        <v>1360</v>
      </c>
      <c r="T3" s="187" t="s">
        <v>13</v>
      </c>
    </row>
    <row r="4" spans="1:20" ht="25.5" customHeight="1">
      <c r="A4" s="196"/>
      <c r="B4" s="197"/>
      <c r="C4" s="187"/>
      <c r="D4" s="187"/>
      <c r="E4" s="187"/>
      <c r="F4" s="187"/>
      <c r="G4" s="64" t="s">
        <v>9</v>
      </c>
      <c r="H4" s="64" t="s">
        <v>10</v>
      </c>
      <c r="I4" s="64" t="s">
        <v>11</v>
      </c>
      <c r="J4" s="187"/>
      <c r="K4" s="191"/>
      <c r="L4" s="191"/>
      <c r="M4" s="191"/>
      <c r="N4" s="191"/>
      <c r="O4" s="191"/>
      <c r="P4" s="196"/>
      <c r="Q4" s="196"/>
      <c r="R4" s="187"/>
      <c r="S4" s="187"/>
      <c r="T4" s="187"/>
    </row>
    <row r="5" spans="1:20" ht="30">
      <c r="A5" s="52">
        <v>1</v>
      </c>
      <c r="B5" s="53" t="s">
        <v>62</v>
      </c>
      <c r="C5" s="35" t="s">
        <v>763</v>
      </c>
      <c r="D5" s="36" t="s">
        <v>26</v>
      </c>
      <c r="E5" s="36">
        <v>105907</v>
      </c>
      <c r="F5" s="110" t="s">
        <v>91</v>
      </c>
      <c r="G5" s="37">
        <v>18</v>
      </c>
      <c r="H5" s="37">
        <v>12</v>
      </c>
      <c r="I5" s="37">
        <f t="shared" ref="I5:I68" si="0">SUM(G5:H5)</f>
        <v>30</v>
      </c>
      <c r="J5" s="37" t="s">
        <v>838</v>
      </c>
      <c r="K5" s="69" t="s">
        <v>95</v>
      </c>
      <c r="L5" s="55" t="s">
        <v>125</v>
      </c>
      <c r="M5" s="55">
        <v>9707404103</v>
      </c>
      <c r="N5" s="70" t="s">
        <v>112</v>
      </c>
      <c r="O5" s="70">
        <v>9613725244</v>
      </c>
      <c r="P5" s="42">
        <v>43466</v>
      </c>
      <c r="Q5" s="37" t="s">
        <v>86</v>
      </c>
      <c r="R5" s="55"/>
      <c r="S5" s="69" t="s">
        <v>1357</v>
      </c>
      <c r="T5" s="55"/>
    </row>
    <row r="6" spans="1:20" ht="30">
      <c r="A6" s="52">
        <v>2</v>
      </c>
      <c r="B6" s="53" t="s">
        <v>62</v>
      </c>
      <c r="C6" s="35" t="s">
        <v>764</v>
      </c>
      <c r="D6" s="36" t="s">
        <v>26</v>
      </c>
      <c r="E6" s="36" t="s">
        <v>765</v>
      </c>
      <c r="F6" s="110" t="s">
        <v>87</v>
      </c>
      <c r="G6" s="37">
        <v>7</v>
      </c>
      <c r="H6" s="37">
        <v>14</v>
      </c>
      <c r="I6" s="37">
        <f t="shared" si="0"/>
        <v>21</v>
      </c>
      <c r="J6" s="37" t="s">
        <v>839</v>
      </c>
      <c r="K6" s="69" t="s">
        <v>95</v>
      </c>
      <c r="L6" s="55" t="s">
        <v>125</v>
      </c>
      <c r="M6" s="55">
        <v>9707404103</v>
      </c>
      <c r="N6" s="70" t="s">
        <v>112</v>
      </c>
      <c r="O6" s="70">
        <v>9613725244</v>
      </c>
      <c r="P6" s="42">
        <v>43466</v>
      </c>
      <c r="Q6" s="37" t="s">
        <v>86</v>
      </c>
      <c r="R6" s="55"/>
      <c r="S6" s="69" t="s">
        <v>1357</v>
      </c>
      <c r="T6" s="55"/>
    </row>
    <row r="7" spans="1:20" ht="30">
      <c r="A7" s="52">
        <v>3</v>
      </c>
      <c r="B7" s="53" t="s">
        <v>62</v>
      </c>
      <c r="C7" s="35" t="s">
        <v>766</v>
      </c>
      <c r="D7" s="36" t="s">
        <v>26</v>
      </c>
      <c r="E7" s="36" t="s">
        <v>767</v>
      </c>
      <c r="F7" s="110" t="s">
        <v>87</v>
      </c>
      <c r="G7" s="37">
        <v>10</v>
      </c>
      <c r="H7" s="37">
        <v>8</v>
      </c>
      <c r="I7" s="37">
        <f t="shared" si="0"/>
        <v>18</v>
      </c>
      <c r="J7" s="37">
        <v>9613025756</v>
      </c>
      <c r="K7" s="69" t="s">
        <v>95</v>
      </c>
      <c r="L7" s="55" t="s">
        <v>125</v>
      </c>
      <c r="M7" s="55">
        <v>9707404103</v>
      </c>
      <c r="N7" s="70" t="s">
        <v>112</v>
      </c>
      <c r="O7" s="70">
        <v>9613725244</v>
      </c>
      <c r="P7" s="42">
        <v>43466</v>
      </c>
      <c r="Q7" s="37" t="s">
        <v>86</v>
      </c>
      <c r="R7" s="55"/>
      <c r="S7" s="69" t="s">
        <v>1357</v>
      </c>
      <c r="T7" s="55"/>
    </row>
    <row r="8" spans="1:20" ht="30">
      <c r="A8" s="52">
        <v>4</v>
      </c>
      <c r="B8" s="53" t="s">
        <v>62</v>
      </c>
      <c r="C8" s="35" t="s">
        <v>768</v>
      </c>
      <c r="D8" s="36" t="s">
        <v>26</v>
      </c>
      <c r="E8" s="36" t="s">
        <v>769</v>
      </c>
      <c r="F8" s="110" t="s">
        <v>87</v>
      </c>
      <c r="G8" s="37">
        <v>18</v>
      </c>
      <c r="H8" s="37">
        <v>7</v>
      </c>
      <c r="I8" s="37">
        <f t="shared" si="0"/>
        <v>25</v>
      </c>
      <c r="J8" s="37" t="s">
        <v>840</v>
      </c>
      <c r="K8" s="69" t="s">
        <v>95</v>
      </c>
      <c r="L8" s="55" t="s">
        <v>125</v>
      </c>
      <c r="M8" s="55">
        <v>9707404103</v>
      </c>
      <c r="N8" s="70" t="s">
        <v>112</v>
      </c>
      <c r="O8" s="70">
        <v>9613725244</v>
      </c>
      <c r="P8" s="42">
        <v>43497</v>
      </c>
      <c r="Q8" s="37" t="s">
        <v>93</v>
      </c>
      <c r="R8" s="55"/>
      <c r="S8" s="69" t="s">
        <v>1357</v>
      </c>
      <c r="T8" s="55"/>
    </row>
    <row r="9" spans="1:20" ht="30">
      <c r="A9" s="52">
        <v>5</v>
      </c>
      <c r="B9" s="53" t="s">
        <v>62</v>
      </c>
      <c r="C9" s="35" t="s">
        <v>770</v>
      </c>
      <c r="D9" s="36" t="s">
        <v>26</v>
      </c>
      <c r="E9" s="36" t="s">
        <v>771</v>
      </c>
      <c r="F9" s="110" t="s">
        <v>87</v>
      </c>
      <c r="G9" s="37">
        <v>19</v>
      </c>
      <c r="H9" s="37">
        <v>12</v>
      </c>
      <c r="I9" s="37">
        <f t="shared" si="0"/>
        <v>31</v>
      </c>
      <c r="J9" s="37">
        <v>9707871449</v>
      </c>
      <c r="K9" s="69" t="s">
        <v>95</v>
      </c>
      <c r="L9" s="55" t="s">
        <v>125</v>
      </c>
      <c r="M9" s="55">
        <v>9707404103</v>
      </c>
      <c r="N9" s="70" t="s">
        <v>112</v>
      </c>
      <c r="O9" s="70">
        <v>9613725244</v>
      </c>
      <c r="P9" s="42">
        <v>43497</v>
      </c>
      <c r="Q9" s="37" t="s">
        <v>93</v>
      </c>
      <c r="R9" s="55"/>
      <c r="S9" s="69" t="s">
        <v>1357</v>
      </c>
      <c r="T9" s="55"/>
    </row>
    <row r="10" spans="1:20" ht="30">
      <c r="A10" s="52">
        <v>6</v>
      </c>
      <c r="B10" s="53" t="s">
        <v>62</v>
      </c>
      <c r="C10" s="82" t="s">
        <v>772</v>
      </c>
      <c r="D10" s="36" t="s">
        <v>28</v>
      </c>
      <c r="E10" s="39">
        <v>269</v>
      </c>
      <c r="F10" s="28"/>
      <c r="G10" s="39">
        <v>23</v>
      </c>
      <c r="H10" s="39">
        <v>53</v>
      </c>
      <c r="I10" s="37">
        <f t="shared" si="0"/>
        <v>76</v>
      </c>
      <c r="J10" s="40">
        <v>9859514589</v>
      </c>
      <c r="K10" s="69" t="s">
        <v>95</v>
      </c>
      <c r="L10" s="55" t="s">
        <v>125</v>
      </c>
      <c r="M10" s="55">
        <v>9707404103</v>
      </c>
      <c r="N10" s="70" t="s">
        <v>112</v>
      </c>
      <c r="O10" s="70">
        <v>9613725244</v>
      </c>
      <c r="P10" s="42">
        <v>43497</v>
      </c>
      <c r="Q10" s="37" t="s">
        <v>93</v>
      </c>
      <c r="R10" s="55"/>
      <c r="S10" s="69" t="s">
        <v>1357</v>
      </c>
      <c r="T10" s="55"/>
    </row>
    <row r="11" spans="1:20" ht="30">
      <c r="A11" s="52">
        <v>7</v>
      </c>
      <c r="B11" s="53" t="s">
        <v>62</v>
      </c>
      <c r="C11" s="35" t="s">
        <v>773</v>
      </c>
      <c r="D11" s="36" t="s">
        <v>26</v>
      </c>
      <c r="E11" s="36" t="s">
        <v>774</v>
      </c>
      <c r="F11" s="110" t="s">
        <v>87</v>
      </c>
      <c r="G11" s="37">
        <v>12</v>
      </c>
      <c r="H11" s="37">
        <v>2</v>
      </c>
      <c r="I11" s="37">
        <f t="shared" si="0"/>
        <v>14</v>
      </c>
      <c r="J11" s="37" t="s">
        <v>841</v>
      </c>
      <c r="K11" s="69" t="s">
        <v>95</v>
      </c>
      <c r="L11" s="55" t="s">
        <v>125</v>
      </c>
      <c r="M11" s="55">
        <v>9707404103</v>
      </c>
      <c r="N11" s="70" t="s">
        <v>112</v>
      </c>
      <c r="O11" s="70">
        <v>9613725244</v>
      </c>
      <c r="P11" s="42">
        <v>43525</v>
      </c>
      <c r="Q11" s="37" t="s">
        <v>98</v>
      </c>
      <c r="R11" s="55"/>
      <c r="S11" s="69" t="s">
        <v>1357</v>
      </c>
      <c r="T11" s="55"/>
    </row>
    <row r="12" spans="1:20" ht="30">
      <c r="A12" s="52">
        <v>8</v>
      </c>
      <c r="B12" s="53" t="s">
        <v>62</v>
      </c>
      <c r="C12" s="44" t="s">
        <v>775</v>
      </c>
      <c r="D12" s="36" t="s">
        <v>26</v>
      </c>
      <c r="E12" s="46">
        <v>18230121011</v>
      </c>
      <c r="F12" s="110" t="s">
        <v>91</v>
      </c>
      <c r="G12" s="37">
        <v>25</v>
      </c>
      <c r="H12" s="37">
        <v>26</v>
      </c>
      <c r="I12" s="37">
        <f t="shared" si="0"/>
        <v>51</v>
      </c>
      <c r="J12" s="37" t="s">
        <v>842</v>
      </c>
      <c r="K12" s="69" t="s">
        <v>95</v>
      </c>
      <c r="L12" s="55" t="s">
        <v>125</v>
      </c>
      <c r="M12" s="55">
        <v>9707404103</v>
      </c>
      <c r="N12" s="70" t="s">
        <v>112</v>
      </c>
      <c r="O12" s="70">
        <v>9613725244</v>
      </c>
      <c r="P12" s="42">
        <v>43525</v>
      </c>
      <c r="Q12" s="37" t="s">
        <v>98</v>
      </c>
      <c r="R12" s="55"/>
      <c r="S12" s="69" t="s">
        <v>1357</v>
      </c>
      <c r="T12" s="55"/>
    </row>
    <row r="13" spans="1:20" ht="30">
      <c r="A13" s="52">
        <v>9</v>
      </c>
      <c r="B13" s="53" t="s">
        <v>62</v>
      </c>
      <c r="C13" s="44" t="s">
        <v>776</v>
      </c>
      <c r="D13" s="36" t="s">
        <v>26</v>
      </c>
      <c r="E13" s="46">
        <v>18230102344</v>
      </c>
      <c r="F13" s="110" t="s">
        <v>87</v>
      </c>
      <c r="G13" s="37">
        <v>24</v>
      </c>
      <c r="H13" s="37">
        <v>22</v>
      </c>
      <c r="I13" s="37">
        <f t="shared" si="0"/>
        <v>46</v>
      </c>
      <c r="J13" s="37" t="s">
        <v>843</v>
      </c>
      <c r="K13" s="69" t="s">
        <v>95</v>
      </c>
      <c r="L13" s="55" t="s">
        <v>125</v>
      </c>
      <c r="M13" s="55">
        <v>9707404103</v>
      </c>
      <c r="N13" s="70" t="s">
        <v>112</v>
      </c>
      <c r="O13" s="70">
        <v>9613725244</v>
      </c>
      <c r="P13" s="42">
        <v>43525</v>
      </c>
      <c r="Q13" s="37" t="s">
        <v>98</v>
      </c>
      <c r="R13" s="55"/>
      <c r="S13" s="69" t="s">
        <v>1357</v>
      </c>
      <c r="T13" s="55"/>
    </row>
    <row r="14" spans="1:20" ht="30">
      <c r="A14" s="52">
        <v>10</v>
      </c>
      <c r="B14" s="53" t="s">
        <v>62</v>
      </c>
      <c r="C14" s="35" t="s">
        <v>777</v>
      </c>
      <c r="D14" s="36" t="s">
        <v>26</v>
      </c>
      <c r="E14" s="36" t="s">
        <v>778</v>
      </c>
      <c r="F14" s="110" t="s">
        <v>87</v>
      </c>
      <c r="G14" s="37">
        <v>15</v>
      </c>
      <c r="H14" s="37">
        <v>25</v>
      </c>
      <c r="I14" s="37">
        <f t="shared" si="0"/>
        <v>40</v>
      </c>
      <c r="J14" s="37" t="s">
        <v>844</v>
      </c>
      <c r="K14" s="69" t="s">
        <v>95</v>
      </c>
      <c r="L14" s="55" t="s">
        <v>125</v>
      </c>
      <c r="M14" s="55">
        <v>9707404103</v>
      </c>
      <c r="N14" s="70" t="s">
        <v>112</v>
      </c>
      <c r="O14" s="70">
        <v>9613725244</v>
      </c>
      <c r="P14" s="42">
        <v>43556</v>
      </c>
      <c r="Q14" s="37" t="s">
        <v>101</v>
      </c>
      <c r="R14" s="55"/>
      <c r="S14" s="69" t="s">
        <v>1357</v>
      </c>
      <c r="T14" s="55"/>
    </row>
    <row r="15" spans="1:20" ht="30">
      <c r="A15" s="52">
        <v>11</v>
      </c>
      <c r="B15" s="53" t="s">
        <v>62</v>
      </c>
      <c r="C15" s="76" t="s">
        <v>779</v>
      </c>
      <c r="D15" s="36" t="s">
        <v>26</v>
      </c>
      <c r="E15" s="37">
        <v>18230105913</v>
      </c>
      <c r="F15" s="110" t="s">
        <v>87</v>
      </c>
      <c r="G15" s="37">
        <v>18</v>
      </c>
      <c r="H15" s="37">
        <v>19</v>
      </c>
      <c r="I15" s="37">
        <f t="shared" si="0"/>
        <v>37</v>
      </c>
      <c r="J15" s="37" t="s">
        <v>845</v>
      </c>
      <c r="K15" s="69" t="s">
        <v>95</v>
      </c>
      <c r="L15" s="55" t="s">
        <v>125</v>
      </c>
      <c r="M15" s="55">
        <v>9707404103</v>
      </c>
      <c r="N15" s="70" t="s">
        <v>112</v>
      </c>
      <c r="O15" s="70">
        <v>9613725244</v>
      </c>
      <c r="P15" s="42">
        <v>43556</v>
      </c>
      <c r="Q15" s="37" t="s">
        <v>101</v>
      </c>
      <c r="R15" s="55"/>
      <c r="S15" s="69" t="s">
        <v>1357</v>
      </c>
      <c r="T15" s="55"/>
    </row>
    <row r="16" spans="1:20" ht="30">
      <c r="A16" s="52">
        <v>12</v>
      </c>
      <c r="B16" s="53" t="s">
        <v>62</v>
      </c>
      <c r="C16" s="82" t="s">
        <v>99</v>
      </c>
      <c r="D16" s="105" t="s">
        <v>28</v>
      </c>
      <c r="E16" s="39">
        <v>92</v>
      </c>
      <c r="F16" s="28"/>
      <c r="G16" s="39">
        <v>26</v>
      </c>
      <c r="H16" s="39">
        <v>40</v>
      </c>
      <c r="I16" s="37">
        <f t="shared" si="0"/>
        <v>66</v>
      </c>
      <c r="J16" s="40" t="s">
        <v>846</v>
      </c>
      <c r="K16" s="69" t="s">
        <v>95</v>
      </c>
      <c r="L16" s="55" t="s">
        <v>125</v>
      </c>
      <c r="M16" s="55">
        <v>9707404103</v>
      </c>
      <c r="N16" s="70" t="s">
        <v>112</v>
      </c>
      <c r="O16" s="70">
        <v>9613725244</v>
      </c>
      <c r="P16" s="42">
        <v>43556</v>
      </c>
      <c r="Q16" s="37" t="s">
        <v>101</v>
      </c>
      <c r="R16" s="55"/>
      <c r="S16" s="69" t="s">
        <v>1357</v>
      </c>
      <c r="T16" s="55"/>
    </row>
    <row r="17" spans="1:20" ht="30">
      <c r="A17" s="52">
        <v>13</v>
      </c>
      <c r="B17" s="53" t="s">
        <v>62</v>
      </c>
      <c r="C17" s="35" t="s">
        <v>780</v>
      </c>
      <c r="D17" s="36" t="s">
        <v>26</v>
      </c>
      <c r="E17" s="106">
        <v>105002</v>
      </c>
      <c r="F17" s="110" t="s">
        <v>87</v>
      </c>
      <c r="G17" s="37">
        <v>18</v>
      </c>
      <c r="H17" s="37">
        <v>20</v>
      </c>
      <c r="I17" s="37">
        <f t="shared" si="0"/>
        <v>38</v>
      </c>
      <c r="J17" s="37" t="s">
        <v>847</v>
      </c>
      <c r="K17" s="69" t="s">
        <v>137</v>
      </c>
      <c r="L17" s="55" t="s">
        <v>159</v>
      </c>
      <c r="M17" s="55">
        <v>9859707688</v>
      </c>
      <c r="N17" s="70" t="s">
        <v>113</v>
      </c>
      <c r="O17" s="70">
        <v>9577747179</v>
      </c>
      <c r="P17" s="42">
        <v>43586</v>
      </c>
      <c r="Q17" s="37" t="s">
        <v>1470</v>
      </c>
      <c r="R17" s="55"/>
      <c r="S17" s="69" t="s">
        <v>1357</v>
      </c>
      <c r="T17" s="55"/>
    </row>
    <row r="18" spans="1:20" ht="30">
      <c r="A18" s="52">
        <v>14</v>
      </c>
      <c r="B18" s="53" t="s">
        <v>62</v>
      </c>
      <c r="C18" s="35" t="s">
        <v>781</v>
      </c>
      <c r="D18" s="36" t="s">
        <v>26</v>
      </c>
      <c r="E18" s="106">
        <v>105003</v>
      </c>
      <c r="F18" s="110" t="s">
        <v>87</v>
      </c>
      <c r="G18" s="37">
        <v>21</v>
      </c>
      <c r="H18" s="37">
        <v>18</v>
      </c>
      <c r="I18" s="37">
        <f t="shared" si="0"/>
        <v>39</v>
      </c>
      <c r="J18" s="37" t="s">
        <v>848</v>
      </c>
      <c r="K18" s="69" t="s">
        <v>137</v>
      </c>
      <c r="L18" s="55" t="s">
        <v>159</v>
      </c>
      <c r="M18" s="55">
        <v>9859707688</v>
      </c>
      <c r="N18" s="70" t="s">
        <v>113</v>
      </c>
      <c r="O18" s="70">
        <v>9577747179</v>
      </c>
      <c r="P18" s="42">
        <v>43586</v>
      </c>
      <c r="Q18" s="37" t="s">
        <v>1470</v>
      </c>
      <c r="R18" s="55"/>
      <c r="S18" s="69" t="s">
        <v>1357</v>
      </c>
      <c r="T18" s="55"/>
    </row>
    <row r="19" spans="1:20" ht="30">
      <c r="A19" s="52">
        <v>15</v>
      </c>
      <c r="B19" s="53" t="s">
        <v>62</v>
      </c>
      <c r="C19" s="35" t="s">
        <v>782</v>
      </c>
      <c r="D19" s="36" t="s">
        <v>26</v>
      </c>
      <c r="E19" s="106">
        <v>105004</v>
      </c>
      <c r="F19" s="110" t="s">
        <v>87</v>
      </c>
      <c r="G19" s="37">
        <v>13</v>
      </c>
      <c r="H19" s="37">
        <v>7</v>
      </c>
      <c r="I19" s="37">
        <f t="shared" si="0"/>
        <v>20</v>
      </c>
      <c r="J19" s="37">
        <v>9613439309</v>
      </c>
      <c r="K19" s="69" t="s">
        <v>137</v>
      </c>
      <c r="L19" s="55" t="s">
        <v>159</v>
      </c>
      <c r="M19" s="55">
        <v>9859707688</v>
      </c>
      <c r="N19" s="70" t="s">
        <v>113</v>
      </c>
      <c r="O19" s="70">
        <v>9577747179</v>
      </c>
      <c r="P19" s="42">
        <v>43586</v>
      </c>
      <c r="Q19" s="37" t="s">
        <v>1470</v>
      </c>
      <c r="R19" s="55"/>
      <c r="S19" s="69" t="s">
        <v>1357</v>
      </c>
      <c r="T19" s="55"/>
    </row>
    <row r="20" spans="1:20" ht="30">
      <c r="A20" s="52">
        <v>16</v>
      </c>
      <c r="B20" s="53" t="s">
        <v>62</v>
      </c>
      <c r="C20" s="35" t="s">
        <v>783</v>
      </c>
      <c r="D20" s="36" t="s">
        <v>26</v>
      </c>
      <c r="E20" s="106">
        <v>105005</v>
      </c>
      <c r="F20" s="110" t="s">
        <v>87</v>
      </c>
      <c r="G20" s="37">
        <v>93</v>
      </c>
      <c r="H20" s="37">
        <v>77</v>
      </c>
      <c r="I20" s="37">
        <f t="shared" si="0"/>
        <v>170</v>
      </c>
      <c r="J20" s="37" t="s">
        <v>849</v>
      </c>
      <c r="K20" s="69" t="s">
        <v>137</v>
      </c>
      <c r="L20" s="55" t="s">
        <v>159</v>
      </c>
      <c r="M20" s="55">
        <v>9859707688</v>
      </c>
      <c r="N20" s="70" t="s">
        <v>113</v>
      </c>
      <c r="O20" s="70">
        <v>9577747179</v>
      </c>
      <c r="P20" s="42">
        <v>43658</v>
      </c>
      <c r="Q20" s="37" t="s">
        <v>83</v>
      </c>
      <c r="R20" s="55"/>
      <c r="S20" s="69" t="s">
        <v>1357</v>
      </c>
      <c r="T20" s="55"/>
    </row>
    <row r="21" spans="1:20" ht="30">
      <c r="A21" s="52">
        <v>17</v>
      </c>
      <c r="B21" s="53" t="s">
        <v>62</v>
      </c>
      <c r="C21" s="35" t="s">
        <v>784</v>
      </c>
      <c r="D21" s="36" t="s">
        <v>26</v>
      </c>
      <c r="E21" s="106">
        <v>105006</v>
      </c>
      <c r="F21" s="110" t="s">
        <v>87</v>
      </c>
      <c r="G21" s="37">
        <v>45</v>
      </c>
      <c r="H21" s="37">
        <v>34</v>
      </c>
      <c r="I21" s="37">
        <f t="shared" si="0"/>
        <v>79</v>
      </c>
      <c r="J21" s="37" t="s">
        <v>850</v>
      </c>
      <c r="K21" s="69" t="s">
        <v>137</v>
      </c>
      <c r="L21" s="55" t="s">
        <v>159</v>
      </c>
      <c r="M21" s="55">
        <v>9859707688</v>
      </c>
      <c r="N21" s="70" t="s">
        <v>113</v>
      </c>
      <c r="O21" s="70">
        <v>9577747179</v>
      </c>
      <c r="P21" s="42">
        <v>43678</v>
      </c>
      <c r="Q21" s="37" t="s">
        <v>86</v>
      </c>
      <c r="R21" s="55"/>
      <c r="S21" s="69" t="s">
        <v>1357</v>
      </c>
      <c r="T21" s="55"/>
    </row>
    <row r="22" spans="1:20" ht="60">
      <c r="A22" s="52">
        <v>18</v>
      </c>
      <c r="B22" s="53" t="s">
        <v>62</v>
      </c>
      <c r="C22" s="35" t="s">
        <v>785</v>
      </c>
      <c r="D22" s="36" t="s">
        <v>26</v>
      </c>
      <c r="E22" s="106">
        <v>105007</v>
      </c>
      <c r="F22" s="110" t="s">
        <v>87</v>
      </c>
      <c r="G22" s="37">
        <v>8</v>
      </c>
      <c r="H22" s="37">
        <v>15</v>
      </c>
      <c r="I22" s="37">
        <f t="shared" si="0"/>
        <v>23</v>
      </c>
      <c r="J22" s="37" t="s">
        <v>851</v>
      </c>
      <c r="K22" s="69" t="s">
        <v>137</v>
      </c>
      <c r="L22" s="55" t="s">
        <v>159</v>
      </c>
      <c r="M22" s="55">
        <v>9859707688</v>
      </c>
      <c r="N22" s="70" t="s">
        <v>113</v>
      </c>
      <c r="O22" s="70">
        <v>9577747179</v>
      </c>
      <c r="P22" s="42">
        <v>43678</v>
      </c>
      <c r="Q22" s="37" t="s">
        <v>86</v>
      </c>
      <c r="R22" s="55"/>
      <c r="S22" s="69" t="s">
        <v>1357</v>
      </c>
      <c r="T22" s="55"/>
    </row>
    <row r="23" spans="1:20" ht="30">
      <c r="A23" s="52">
        <v>19</v>
      </c>
      <c r="B23" s="53" t="s">
        <v>62</v>
      </c>
      <c r="C23" s="35" t="s">
        <v>786</v>
      </c>
      <c r="D23" s="36" t="s">
        <v>26</v>
      </c>
      <c r="E23" s="106">
        <v>105008</v>
      </c>
      <c r="F23" s="110" t="s">
        <v>87</v>
      </c>
      <c r="G23" s="37">
        <v>26</v>
      </c>
      <c r="H23" s="37">
        <v>21</v>
      </c>
      <c r="I23" s="37">
        <f t="shared" si="0"/>
        <v>47</v>
      </c>
      <c r="J23" s="37" t="s">
        <v>852</v>
      </c>
      <c r="K23" s="69" t="s">
        <v>137</v>
      </c>
      <c r="L23" s="55" t="s">
        <v>159</v>
      </c>
      <c r="M23" s="55">
        <v>9859707688</v>
      </c>
      <c r="N23" s="70" t="s">
        <v>113</v>
      </c>
      <c r="O23" s="70">
        <v>9577747179</v>
      </c>
      <c r="P23" s="42">
        <v>43678</v>
      </c>
      <c r="Q23" s="37" t="s">
        <v>86</v>
      </c>
      <c r="R23" s="55"/>
      <c r="S23" s="69" t="s">
        <v>1357</v>
      </c>
      <c r="T23" s="55"/>
    </row>
    <row r="24" spans="1:20" ht="30">
      <c r="A24" s="52">
        <v>20</v>
      </c>
      <c r="B24" s="53" t="s">
        <v>62</v>
      </c>
      <c r="C24" s="35" t="s">
        <v>787</v>
      </c>
      <c r="D24" s="36" t="s">
        <v>26</v>
      </c>
      <c r="E24" s="106">
        <v>105009</v>
      </c>
      <c r="F24" s="110" t="s">
        <v>87</v>
      </c>
      <c r="G24" s="37">
        <v>52</v>
      </c>
      <c r="H24" s="37">
        <v>56</v>
      </c>
      <c r="I24" s="37">
        <f t="shared" si="0"/>
        <v>108</v>
      </c>
      <c r="J24" s="37" t="s">
        <v>853</v>
      </c>
      <c r="K24" s="69" t="s">
        <v>137</v>
      </c>
      <c r="L24" s="55" t="s">
        <v>159</v>
      </c>
      <c r="M24" s="55">
        <v>9859707688</v>
      </c>
      <c r="N24" s="70" t="s">
        <v>113</v>
      </c>
      <c r="O24" s="70">
        <v>9577747179</v>
      </c>
      <c r="P24" s="42">
        <v>43709</v>
      </c>
      <c r="Q24" s="37" t="s">
        <v>93</v>
      </c>
      <c r="R24" s="55"/>
      <c r="S24" s="69" t="s">
        <v>1357</v>
      </c>
      <c r="T24" s="55"/>
    </row>
    <row r="25" spans="1:20" ht="30">
      <c r="A25" s="52">
        <v>21</v>
      </c>
      <c r="B25" s="53" t="s">
        <v>62</v>
      </c>
      <c r="C25" s="35" t="s">
        <v>788</v>
      </c>
      <c r="D25" s="36" t="s">
        <v>26</v>
      </c>
      <c r="E25" s="106">
        <v>105010</v>
      </c>
      <c r="F25" s="110" t="s">
        <v>87</v>
      </c>
      <c r="G25" s="37">
        <v>28</v>
      </c>
      <c r="H25" s="37">
        <v>44</v>
      </c>
      <c r="I25" s="37">
        <f t="shared" si="0"/>
        <v>72</v>
      </c>
      <c r="J25" s="37" t="s">
        <v>854</v>
      </c>
      <c r="K25" s="69" t="s">
        <v>137</v>
      </c>
      <c r="L25" s="55" t="s">
        <v>159</v>
      </c>
      <c r="M25" s="55">
        <v>9859707688</v>
      </c>
      <c r="N25" s="70" t="s">
        <v>113</v>
      </c>
      <c r="O25" s="70">
        <v>9577747179</v>
      </c>
      <c r="P25" s="42">
        <v>43709</v>
      </c>
      <c r="Q25" s="37" t="s">
        <v>93</v>
      </c>
      <c r="R25" s="55"/>
      <c r="S25" s="69" t="s">
        <v>1357</v>
      </c>
      <c r="T25" s="55"/>
    </row>
    <row r="26" spans="1:20" ht="30">
      <c r="A26" s="52">
        <v>22</v>
      </c>
      <c r="B26" s="53" t="s">
        <v>62</v>
      </c>
      <c r="C26" s="35" t="s">
        <v>789</v>
      </c>
      <c r="D26" s="36" t="s">
        <v>26</v>
      </c>
      <c r="E26" s="106">
        <v>105011</v>
      </c>
      <c r="F26" s="110" t="s">
        <v>87</v>
      </c>
      <c r="G26" s="37">
        <v>17</v>
      </c>
      <c r="H26" s="37">
        <v>16</v>
      </c>
      <c r="I26" s="37">
        <f t="shared" si="0"/>
        <v>33</v>
      </c>
      <c r="J26" s="37" t="s">
        <v>855</v>
      </c>
      <c r="K26" s="69" t="s">
        <v>137</v>
      </c>
      <c r="L26" s="55" t="s">
        <v>159</v>
      </c>
      <c r="M26" s="55">
        <v>9859707688</v>
      </c>
      <c r="N26" s="70" t="s">
        <v>113</v>
      </c>
      <c r="O26" s="70">
        <v>9577747179</v>
      </c>
      <c r="P26" s="42">
        <v>43709</v>
      </c>
      <c r="Q26" s="37" t="s">
        <v>93</v>
      </c>
      <c r="R26" s="55"/>
      <c r="S26" s="69" t="s">
        <v>1357</v>
      </c>
      <c r="T26" s="55"/>
    </row>
    <row r="27" spans="1:20" ht="30">
      <c r="A27" s="52">
        <v>23</v>
      </c>
      <c r="B27" s="53" t="s">
        <v>62</v>
      </c>
      <c r="C27" s="44" t="s">
        <v>790</v>
      </c>
      <c r="D27" s="36" t="s">
        <v>26</v>
      </c>
      <c r="E27" s="46">
        <v>18230105021</v>
      </c>
      <c r="F27" s="110" t="s">
        <v>91</v>
      </c>
      <c r="G27" s="46">
        <v>16</v>
      </c>
      <c r="H27" s="46">
        <v>14</v>
      </c>
      <c r="I27" s="37">
        <f t="shared" si="0"/>
        <v>30</v>
      </c>
      <c r="J27" s="37" t="s">
        <v>856</v>
      </c>
      <c r="K27" s="69" t="s">
        <v>137</v>
      </c>
      <c r="L27" s="55" t="s">
        <v>159</v>
      </c>
      <c r="M27" s="55">
        <v>9859707688</v>
      </c>
      <c r="N27" s="70" t="s">
        <v>113</v>
      </c>
      <c r="O27" s="70">
        <v>9577747179</v>
      </c>
      <c r="P27" s="42">
        <v>43739</v>
      </c>
      <c r="Q27" s="37" t="s">
        <v>98</v>
      </c>
      <c r="R27" s="55"/>
      <c r="S27" s="69" t="s">
        <v>1357</v>
      </c>
      <c r="T27" s="55"/>
    </row>
    <row r="28" spans="1:20" ht="30">
      <c r="A28" s="52">
        <v>24</v>
      </c>
      <c r="B28" s="53" t="s">
        <v>62</v>
      </c>
      <c r="C28" s="35" t="s">
        <v>791</v>
      </c>
      <c r="D28" s="36" t="s">
        <v>26</v>
      </c>
      <c r="E28" s="106">
        <v>105401</v>
      </c>
      <c r="F28" s="110" t="s">
        <v>87</v>
      </c>
      <c r="G28" s="37">
        <v>38</v>
      </c>
      <c r="H28" s="37">
        <v>28</v>
      </c>
      <c r="I28" s="37">
        <f t="shared" si="0"/>
        <v>66</v>
      </c>
      <c r="J28" s="37" t="s">
        <v>857</v>
      </c>
      <c r="K28" s="69" t="s">
        <v>137</v>
      </c>
      <c r="L28" s="55" t="s">
        <v>159</v>
      </c>
      <c r="M28" s="55">
        <v>9859707688</v>
      </c>
      <c r="N28" s="70" t="s">
        <v>113</v>
      </c>
      <c r="O28" s="70">
        <v>9577747179</v>
      </c>
      <c r="P28" s="42">
        <v>43739</v>
      </c>
      <c r="Q28" s="37" t="s">
        <v>98</v>
      </c>
      <c r="R28" s="55"/>
      <c r="S28" s="69" t="s">
        <v>1357</v>
      </c>
      <c r="T28" s="55"/>
    </row>
    <row r="29" spans="1:20" ht="30">
      <c r="A29" s="52">
        <v>25</v>
      </c>
      <c r="B29" s="53" t="s">
        <v>62</v>
      </c>
      <c r="C29" s="35" t="s">
        <v>792</v>
      </c>
      <c r="D29" s="36" t="s">
        <v>26</v>
      </c>
      <c r="E29" s="106">
        <v>15402</v>
      </c>
      <c r="F29" s="110" t="s">
        <v>87</v>
      </c>
      <c r="G29" s="37">
        <v>25</v>
      </c>
      <c r="H29" s="37">
        <v>23</v>
      </c>
      <c r="I29" s="37">
        <f t="shared" si="0"/>
        <v>48</v>
      </c>
      <c r="J29" s="37">
        <v>9859218784</v>
      </c>
      <c r="K29" s="69" t="s">
        <v>137</v>
      </c>
      <c r="L29" s="55" t="s">
        <v>159</v>
      </c>
      <c r="M29" s="55">
        <v>9859707688</v>
      </c>
      <c r="N29" s="70" t="s">
        <v>113</v>
      </c>
      <c r="O29" s="70">
        <v>9577747179</v>
      </c>
      <c r="P29" s="42">
        <v>43739</v>
      </c>
      <c r="Q29" s="37" t="s">
        <v>98</v>
      </c>
      <c r="R29" s="55"/>
      <c r="S29" s="69" t="s">
        <v>1357</v>
      </c>
      <c r="T29" s="55"/>
    </row>
    <row r="30" spans="1:20" ht="30">
      <c r="A30" s="52">
        <v>26</v>
      </c>
      <c r="B30" s="53" t="s">
        <v>62</v>
      </c>
      <c r="C30" s="35" t="s">
        <v>793</v>
      </c>
      <c r="D30" s="36" t="s">
        <v>26</v>
      </c>
      <c r="E30" s="106">
        <v>105403</v>
      </c>
      <c r="F30" s="110" t="s">
        <v>87</v>
      </c>
      <c r="G30" s="37">
        <v>50</v>
      </c>
      <c r="H30" s="37">
        <v>54</v>
      </c>
      <c r="I30" s="37">
        <f t="shared" si="0"/>
        <v>104</v>
      </c>
      <c r="J30" s="37" t="s">
        <v>858</v>
      </c>
      <c r="K30" s="69" t="s">
        <v>137</v>
      </c>
      <c r="L30" s="55" t="s">
        <v>159</v>
      </c>
      <c r="M30" s="55">
        <v>9859707688</v>
      </c>
      <c r="N30" s="70" t="s">
        <v>113</v>
      </c>
      <c r="O30" s="70">
        <v>9577747179</v>
      </c>
      <c r="P30" s="42">
        <v>43770</v>
      </c>
      <c r="Q30" s="37" t="s">
        <v>101</v>
      </c>
      <c r="R30" s="55"/>
      <c r="S30" s="69" t="s">
        <v>1357</v>
      </c>
      <c r="T30" s="55"/>
    </row>
    <row r="31" spans="1:20" ht="30">
      <c r="A31" s="52">
        <v>27</v>
      </c>
      <c r="B31" s="53" t="s">
        <v>62</v>
      </c>
      <c r="C31" s="35" t="s">
        <v>794</v>
      </c>
      <c r="D31" s="36" t="s">
        <v>26</v>
      </c>
      <c r="E31" s="106">
        <v>105001</v>
      </c>
      <c r="F31" s="110" t="s">
        <v>91</v>
      </c>
      <c r="G31" s="37">
        <v>22</v>
      </c>
      <c r="H31" s="37">
        <v>20</v>
      </c>
      <c r="I31" s="37">
        <f t="shared" si="0"/>
        <v>42</v>
      </c>
      <c r="J31" s="37" t="s">
        <v>859</v>
      </c>
      <c r="K31" s="69" t="s">
        <v>137</v>
      </c>
      <c r="L31" s="55" t="s">
        <v>159</v>
      </c>
      <c r="M31" s="55">
        <v>9859707688</v>
      </c>
      <c r="N31" s="70" t="s">
        <v>113</v>
      </c>
      <c r="O31" s="70">
        <v>9577747179</v>
      </c>
      <c r="P31" s="42">
        <v>43770</v>
      </c>
      <c r="Q31" s="37" t="s">
        <v>101</v>
      </c>
      <c r="R31" s="55"/>
      <c r="S31" s="69" t="s">
        <v>1357</v>
      </c>
      <c r="T31" s="55"/>
    </row>
    <row r="32" spans="1:20" ht="30">
      <c r="A32" s="52">
        <v>28</v>
      </c>
      <c r="B32" s="53" t="s">
        <v>62</v>
      </c>
      <c r="C32" s="35" t="s">
        <v>795</v>
      </c>
      <c r="D32" s="36" t="s">
        <v>26</v>
      </c>
      <c r="E32" s="106">
        <v>105404</v>
      </c>
      <c r="F32" s="110" t="s">
        <v>87</v>
      </c>
      <c r="G32" s="37">
        <v>20</v>
      </c>
      <c r="H32" s="37">
        <v>34</v>
      </c>
      <c r="I32" s="37">
        <f t="shared" si="0"/>
        <v>54</v>
      </c>
      <c r="J32" s="37" t="s">
        <v>860</v>
      </c>
      <c r="K32" s="69" t="s">
        <v>137</v>
      </c>
      <c r="L32" s="55" t="s">
        <v>159</v>
      </c>
      <c r="M32" s="55">
        <v>9859707688</v>
      </c>
      <c r="N32" s="70" t="s">
        <v>113</v>
      </c>
      <c r="O32" s="70">
        <v>9577747179</v>
      </c>
      <c r="P32" s="38">
        <v>43800</v>
      </c>
      <c r="Q32" s="37" t="s">
        <v>1470</v>
      </c>
      <c r="R32" s="55"/>
      <c r="S32" s="69" t="s">
        <v>1357</v>
      </c>
      <c r="T32" s="55"/>
    </row>
    <row r="33" spans="1:20" ht="30">
      <c r="A33" s="52">
        <v>29</v>
      </c>
      <c r="B33" s="53" t="s">
        <v>62</v>
      </c>
      <c r="C33" s="76" t="s">
        <v>796</v>
      </c>
      <c r="D33" s="36" t="s">
        <v>26</v>
      </c>
      <c r="E33" s="37">
        <v>18230105017</v>
      </c>
      <c r="F33" s="110" t="s">
        <v>87</v>
      </c>
      <c r="G33" s="37">
        <v>17</v>
      </c>
      <c r="H33" s="37">
        <v>15</v>
      </c>
      <c r="I33" s="37">
        <f t="shared" si="0"/>
        <v>32</v>
      </c>
      <c r="J33" s="37">
        <v>9613439309</v>
      </c>
      <c r="K33" s="69" t="s">
        <v>137</v>
      </c>
      <c r="L33" s="55" t="s">
        <v>159</v>
      </c>
      <c r="M33" s="55">
        <v>9859707688</v>
      </c>
      <c r="N33" s="70" t="s">
        <v>113</v>
      </c>
      <c r="O33" s="70">
        <v>9577747179</v>
      </c>
      <c r="P33" s="38">
        <v>43800</v>
      </c>
      <c r="Q33" s="37" t="s">
        <v>1470</v>
      </c>
      <c r="R33" s="55"/>
      <c r="S33" s="69" t="s">
        <v>1357</v>
      </c>
      <c r="T33" s="55"/>
    </row>
    <row r="34" spans="1:20" ht="30">
      <c r="A34" s="52">
        <v>30</v>
      </c>
      <c r="B34" s="53" t="s">
        <v>62</v>
      </c>
      <c r="C34" s="76" t="s">
        <v>797</v>
      </c>
      <c r="D34" s="36" t="s">
        <v>26</v>
      </c>
      <c r="E34" s="37">
        <v>18230105018</v>
      </c>
      <c r="F34" s="110" t="s">
        <v>87</v>
      </c>
      <c r="G34" s="37">
        <v>18</v>
      </c>
      <c r="H34" s="37">
        <v>17</v>
      </c>
      <c r="I34" s="37">
        <f t="shared" si="0"/>
        <v>35</v>
      </c>
      <c r="J34" s="37" t="s">
        <v>861</v>
      </c>
      <c r="K34" s="69" t="s">
        <v>137</v>
      </c>
      <c r="L34" s="55" t="s">
        <v>159</v>
      </c>
      <c r="M34" s="55">
        <v>9859707688</v>
      </c>
      <c r="N34" s="70" t="s">
        <v>113</v>
      </c>
      <c r="O34" s="70">
        <v>9577747179</v>
      </c>
      <c r="P34" s="38">
        <v>43800</v>
      </c>
      <c r="Q34" s="37" t="s">
        <v>1470</v>
      </c>
      <c r="R34" s="55"/>
      <c r="S34" s="69" t="s">
        <v>1357</v>
      </c>
      <c r="T34" s="55"/>
    </row>
    <row r="35" spans="1:20" ht="30">
      <c r="A35" s="52">
        <v>31</v>
      </c>
      <c r="B35" s="53" t="s">
        <v>62</v>
      </c>
      <c r="C35" s="76" t="s">
        <v>798</v>
      </c>
      <c r="D35" s="36" t="s">
        <v>26</v>
      </c>
      <c r="E35" s="37">
        <v>18230105408</v>
      </c>
      <c r="F35" s="110" t="s">
        <v>87</v>
      </c>
      <c r="G35" s="37">
        <v>19</v>
      </c>
      <c r="H35" s="37">
        <v>25</v>
      </c>
      <c r="I35" s="37">
        <f t="shared" si="0"/>
        <v>44</v>
      </c>
      <c r="J35" s="37" t="s">
        <v>862</v>
      </c>
      <c r="K35" s="69" t="s">
        <v>137</v>
      </c>
      <c r="L35" s="55" t="s">
        <v>159</v>
      </c>
      <c r="M35" s="55">
        <v>9859707688</v>
      </c>
      <c r="N35" s="70" t="s">
        <v>113</v>
      </c>
      <c r="O35" s="70">
        <v>9577747179</v>
      </c>
      <c r="P35" s="39" t="s">
        <v>1424</v>
      </c>
      <c r="Q35" s="37" t="s">
        <v>98</v>
      </c>
      <c r="R35" s="55"/>
      <c r="S35" s="69" t="s">
        <v>1357</v>
      </c>
      <c r="T35" s="55"/>
    </row>
    <row r="36" spans="1:20" ht="30">
      <c r="A36" s="52">
        <v>32</v>
      </c>
      <c r="B36" s="53" t="s">
        <v>62</v>
      </c>
      <c r="C36" s="35" t="s">
        <v>799</v>
      </c>
      <c r="D36" s="36" t="s">
        <v>26</v>
      </c>
      <c r="E36" s="106">
        <v>105101</v>
      </c>
      <c r="F36" s="110" t="s">
        <v>87</v>
      </c>
      <c r="G36" s="37">
        <v>39</v>
      </c>
      <c r="H36" s="37">
        <v>49</v>
      </c>
      <c r="I36" s="37">
        <f t="shared" si="0"/>
        <v>88</v>
      </c>
      <c r="J36" s="37" t="s">
        <v>863</v>
      </c>
      <c r="K36" s="69" t="s">
        <v>137</v>
      </c>
      <c r="L36" s="55" t="s">
        <v>159</v>
      </c>
      <c r="M36" s="55">
        <v>9859707688</v>
      </c>
      <c r="N36" s="70" t="s">
        <v>113</v>
      </c>
      <c r="O36" s="70">
        <v>9577747179</v>
      </c>
      <c r="P36" s="39" t="s">
        <v>1424</v>
      </c>
      <c r="Q36" s="37" t="s">
        <v>98</v>
      </c>
      <c r="R36" s="55"/>
      <c r="S36" s="69" t="s">
        <v>1357</v>
      </c>
      <c r="T36" s="55"/>
    </row>
    <row r="37" spans="1:20" ht="90">
      <c r="A37" s="52">
        <v>33</v>
      </c>
      <c r="B37" s="53" t="s">
        <v>62</v>
      </c>
      <c r="C37" s="82" t="s">
        <v>800</v>
      </c>
      <c r="D37" s="39" t="s">
        <v>28</v>
      </c>
      <c r="E37" s="39">
        <v>80</v>
      </c>
      <c r="F37" s="28"/>
      <c r="G37" s="39">
        <v>25</v>
      </c>
      <c r="H37" s="39">
        <v>48</v>
      </c>
      <c r="I37" s="37">
        <f t="shared" si="0"/>
        <v>73</v>
      </c>
      <c r="J37" s="40" t="s">
        <v>864</v>
      </c>
      <c r="K37" s="69" t="s">
        <v>137</v>
      </c>
      <c r="L37" s="55" t="s">
        <v>159</v>
      </c>
      <c r="M37" s="55">
        <v>9859707688</v>
      </c>
      <c r="N37" s="70" t="s">
        <v>113</v>
      </c>
      <c r="O37" s="70">
        <v>9577747179</v>
      </c>
      <c r="P37" s="135" t="s">
        <v>1429</v>
      </c>
      <c r="Q37" s="37" t="s">
        <v>101</v>
      </c>
      <c r="R37" s="55"/>
      <c r="S37" s="69" t="s">
        <v>1357</v>
      </c>
      <c r="T37" s="55"/>
    </row>
    <row r="38" spans="1:20" ht="30">
      <c r="A38" s="52">
        <v>34</v>
      </c>
      <c r="B38" s="53" t="s">
        <v>62</v>
      </c>
      <c r="C38" s="82" t="s">
        <v>800</v>
      </c>
      <c r="D38" s="39" t="s">
        <v>28</v>
      </c>
      <c r="E38" s="39">
        <v>305</v>
      </c>
      <c r="F38" s="28"/>
      <c r="G38" s="39">
        <v>19</v>
      </c>
      <c r="H38" s="39">
        <v>40</v>
      </c>
      <c r="I38" s="37">
        <f t="shared" si="0"/>
        <v>59</v>
      </c>
      <c r="J38" s="40" t="s">
        <v>865</v>
      </c>
      <c r="K38" s="69" t="s">
        <v>137</v>
      </c>
      <c r="L38" s="55" t="s">
        <v>159</v>
      </c>
      <c r="M38" s="55">
        <v>9859707688</v>
      </c>
      <c r="N38" s="70" t="s">
        <v>113</v>
      </c>
      <c r="O38" s="70">
        <v>9577747179</v>
      </c>
      <c r="P38" s="135" t="s">
        <v>1429</v>
      </c>
      <c r="Q38" s="37" t="s">
        <v>101</v>
      </c>
      <c r="R38" s="55"/>
      <c r="S38" s="69" t="s">
        <v>1357</v>
      </c>
      <c r="T38" s="55"/>
    </row>
    <row r="39" spans="1:20" ht="30">
      <c r="A39" s="52">
        <v>35</v>
      </c>
      <c r="B39" s="53" t="s">
        <v>62</v>
      </c>
      <c r="C39" s="35" t="s">
        <v>801</v>
      </c>
      <c r="D39" s="36" t="s">
        <v>26</v>
      </c>
      <c r="E39" s="106">
        <v>105102</v>
      </c>
      <c r="F39" s="110" t="s">
        <v>87</v>
      </c>
      <c r="G39" s="37">
        <v>14</v>
      </c>
      <c r="H39" s="37">
        <v>9</v>
      </c>
      <c r="I39" s="37">
        <f t="shared" si="0"/>
        <v>23</v>
      </c>
      <c r="J39" s="37" t="s">
        <v>866</v>
      </c>
      <c r="K39" s="69" t="s">
        <v>137</v>
      </c>
      <c r="L39" s="55" t="s">
        <v>159</v>
      </c>
      <c r="M39" s="55">
        <v>9859707688</v>
      </c>
      <c r="N39" s="70" t="s">
        <v>113</v>
      </c>
      <c r="O39" s="70">
        <v>9577747179</v>
      </c>
      <c r="P39" s="39" t="s">
        <v>1425</v>
      </c>
      <c r="Q39" s="37" t="s">
        <v>82</v>
      </c>
      <c r="R39" s="55"/>
      <c r="S39" s="69" t="s">
        <v>1357</v>
      </c>
      <c r="T39" s="55"/>
    </row>
    <row r="40" spans="1:20" ht="30">
      <c r="A40" s="52">
        <v>36</v>
      </c>
      <c r="B40" s="53" t="s">
        <v>62</v>
      </c>
      <c r="C40" s="35" t="s">
        <v>802</v>
      </c>
      <c r="D40" s="36" t="s">
        <v>26</v>
      </c>
      <c r="E40" s="106">
        <v>105103</v>
      </c>
      <c r="F40" s="110" t="s">
        <v>87</v>
      </c>
      <c r="G40" s="37">
        <v>27</v>
      </c>
      <c r="H40" s="37">
        <v>46</v>
      </c>
      <c r="I40" s="37">
        <f t="shared" si="0"/>
        <v>73</v>
      </c>
      <c r="J40" s="37" t="s">
        <v>867</v>
      </c>
      <c r="K40" s="69" t="s">
        <v>137</v>
      </c>
      <c r="L40" s="55" t="s">
        <v>159</v>
      </c>
      <c r="M40" s="55">
        <v>9859707688</v>
      </c>
      <c r="N40" s="70" t="s">
        <v>113</v>
      </c>
      <c r="O40" s="70">
        <v>9577747179</v>
      </c>
      <c r="P40" s="39" t="s">
        <v>1425</v>
      </c>
      <c r="Q40" s="37" t="s">
        <v>82</v>
      </c>
      <c r="R40" s="55"/>
      <c r="S40" s="69" t="s">
        <v>1357</v>
      </c>
      <c r="T40" s="55"/>
    </row>
    <row r="41" spans="1:20" ht="30">
      <c r="A41" s="52">
        <v>37</v>
      </c>
      <c r="B41" s="53" t="s">
        <v>62</v>
      </c>
      <c r="C41" s="35" t="s">
        <v>803</v>
      </c>
      <c r="D41" s="36" t="s">
        <v>26</v>
      </c>
      <c r="E41" s="106">
        <v>105104</v>
      </c>
      <c r="F41" s="110" t="s">
        <v>87</v>
      </c>
      <c r="G41" s="37">
        <v>29</v>
      </c>
      <c r="H41" s="37">
        <v>34</v>
      </c>
      <c r="I41" s="37">
        <f t="shared" si="0"/>
        <v>63</v>
      </c>
      <c r="J41" s="37" t="s">
        <v>868</v>
      </c>
      <c r="K41" s="69" t="s">
        <v>137</v>
      </c>
      <c r="L41" s="55" t="s">
        <v>159</v>
      </c>
      <c r="M41" s="55">
        <v>9859707688</v>
      </c>
      <c r="N41" s="70" t="s">
        <v>113</v>
      </c>
      <c r="O41" s="70">
        <v>9577747179</v>
      </c>
      <c r="P41" s="38" t="s">
        <v>1425</v>
      </c>
      <c r="Q41" s="37" t="s">
        <v>1470</v>
      </c>
      <c r="R41" s="55"/>
      <c r="S41" s="69" t="s">
        <v>1357</v>
      </c>
      <c r="T41" s="55"/>
    </row>
    <row r="42" spans="1:20" ht="60">
      <c r="A42" s="52">
        <v>38</v>
      </c>
      <c r="B42" s="53" t="s">
        <v>62</v>
      </c>
      <c r="C42" s="82" t="s">
        <v>804</v>
      </c>
      <c r="D42" s="39" t="s">
        <v>28</v>
      </c>
      <c r="E42" s="39">
        <v>177</v>
      </c>
      <c r="F42" s="28"/>
      <c r="G42" s="39">
        <v>28</v>
      </c>
      <c r="H42" s="39">
        <v>35</v>
      </c>
      <c r="I42" s="37">
        <f t="shared" si="0"/>
        <v>63</v>
      </c>
      <c r="J42" s="40" t="s">
        <v>869</v>
      </c>
      <c r="K42" s="69" t="s">
        <v>137</v>
      </c>
      <c r="L42" s="55" t="s">
        <v>159</v>
      </c>
      <c r="M42" s="55">
        <v>9859707688</v>
      </c>
      <c r="N42" s="70" t="s">
        <v>113</v>
      </c>
      <c r="O42" s="70">
        <v>9577747179</v>
      </c>
      <c r="P42" s="136" t="s">
        <v>1430</v>
      </c>
      <c r="Q42" s="37" t="s">
        <v>83</v>
      </c>
      <c r="R42" s="55"/>
      <c r="S42" s="69" t="s">
        <v>1357</v>
      </c>
      <c r="T42" s="55"/>
    </row>
    <row r="43" spans="1:20" ht="30">
      <c r="A43" s="52">
        <v>39</v>
      </c>
      <c r="B43" s="53" t="s">
        <v>62</v>
      </c>
      <c r="C43" s="35" t="s">
        <v>805</v>
      </c>
      <c r="D43" s="36" t="s">
        <v>26</v>
      </c>
      <c r="E43" s="106">
        <v>110101</v>
      </c>
      <c r="F43" s="110" t="s">
        <v>87</v>
      </c>
      <c r="G43" s="37">
        <v>52</v>
      </c>
      <c r="H43" s="37">
        <v>32</v>
      </c>
      <c r="I43" s="37">
        <f t="shared" si="0"/>
        <v>84</v>
      </c>
      <c r="J43" s="37" t="s">
        <v>870</v>
      </c>
      <c r="K43" s="69" t="s">
        <v>137</v>
      </c>
      <c r="L43" s="55" t="s">
        <v>159</v>
      </c>
      <c r="M43" s="55">
        <v>9859707688</v>
      </c>
      <c r="N43" s="70" t="s">
        <v>113</v>
      </c>
      <c r="O43" s="70">
        <v>9577747179</v>
      </c>
      <c r="P43" s="136" t="s">
        <v>1430</v>
      </c>
      <c r="Q43" s="37" t="s">
        <v>83</v>
      </c>
      <c r="R43" s="55"/>
      <c r="S43" s="69" t="s">
        <v>1357</v>
      </c>
      <c r="T43" s="55"/>
    </row>
    <row r="44" spans="1:20" ht="30">
      <c r="A44" s="52">
        <v>40</v>
      </c>
      <c r="B44" s="53" t="s">
        <v>62</v>
      </c>
      <c r="C44" s="82" t="s">
        <v>806</v>
      </c>
      <c r="D44" s="39" t="s">
        <v>28</v>
      </c>
      <c r="E44" s="39">
        <v>77</v>
      </c>
      <c r="F44" s="28"/>
      <c r="G44" s="39">
        <v>25</v>
      </c>
      <c r="H44" s="39">
        <v>28</v>
      </c>
      <c r="I44" s="37">
        <f t="shared" si="0"/>
        <v>53</v>
      </c>
      <c r="J44" s="40" t="s">
        <v>871</v>
      </c>
      <c r="K44" s="69" t="s">
        <v>137</v>
      </c>
      <c r="L44" s="55" t="s">
        <v>159</v>
      </c>
      <c r="M44" s="55">
        <v>9859707688</v>
      </c>
      <c r="N44" s="70" t="s">
        <v>113</v>
      </c>
      <c r="O44" s="70">
        <v>9577747179</v>
      </c>
      <c r="P44" s="38" t="s">
        <v>1426</v>
      </c>
      <c r="Q44" s="37" t="s">
        <v>86</v>
      </c>
      <c r="R44" s="55"/>
      <c r="S44" s="69" t="s">
        <v>1357</v>
      </c>
      <c r="T44" s="55"/>
    </row>
    <row r="45" spans="1:20" ht="30">
      <c r="A45" s="52">
        <v>41</v>
      </c>
      <c r="B45" s="53" t="s">
        <v>62</v>
      </c>
      <c r="C45" s="35" t="s">
        <v>807</v>
      </c>
      <c r="D45" s="36" t="s">
        <v>26</v>
      </c>
      <c r="E45" s="106">
        <v>110102</v>
      </c>
      <c r="F45" s="110" t="s">
        <v>87</v>
      </c>
      <c r="G45" s="37">
        <v>37</v>
      </c>
      <c r="H45" s="37">
        <v>15</v>
      </c>
      <c r="I45" s="37">
        <f t="shared" si="0"/>
        <v>52</v>
      </c>
      <c r="J45" s="37" t="s">
        <v>872</v>
      </c>
      <c r="K45" s="69" t="s">
        <v>137</v>
      </c>
      <c r="L45" s="55" t="s">
        <v>159</v>
      </c>
      <c r="M45" s="55">
        <v>9859707688</v>
      </c>
      <c r="N45" s="70" t="s">
        <v>113</v>
      </c>
      <c r="O45" s="70">
        <v>9577747179</v>
      </c>
      <c r="P45" s="38" t="s">
        <v>1426</v>
      </c>
      <c r="Q45" s="37" t="s">
        <v>86</v>
      </c>
      <c r="R45" s="55"/>
      <c r="S45" s="69" t="s">
        <v>1357</v>
      </c>
      <c r="T45" s="55"/>
    </row>
    <row r="46" spans="1:20" ht="30">
      <c r="A46" s="52">
        <v>42</v>
      </c>
      <c r="B46" s="53" t="s">
        <v>62</v>
      </c>
      <c r="C46" s="82" t="s">
        <v>178</v>
      </c>
      <c r="D46" s="39" t="s">
        <v>28</v>
      </c>
      <c r="E46" s="39">
        <v>78</v>
      </c>
      <c r="F46" s="28"/>
      <c r="G46" s="39">
        <v>30</v>
      </c>
      <c r="H46" s="39">
        <v>13</v>
      </c>
      <c r="I46" s="37">
        <f t="shared" si="0"/>
        <v>43</v>
      </c>
      <c r="J46" s="40" t="s">
        <v>873</v>
      </c>
      <c r="K46" s="69" t="s">
        <v>137</v>
      </c>
      <c r="L46" s="55" t="s">
        <v>159</v>
      </c>
      <c r="M46" s="55">
        <v>9859707688</v>
      </c>
      <c r="N46" s="70" t="s">
        <v>113</v>
      </c>
      <c r="O46" s="70">
        <v>9577747179</v>
      </c>
      <c r="P46" s="38" t="s">
        <v>1426</v>
      </c>
      <c r="Q46" s="37" t="s">
        <v>86</v>
      </c>
      <c r="R46" s="55"/>
      <c r="S46" s="69" t="s">
        <v>1357</v>
      </c>
      <c r="T46" s="55"/>
    </row>
    <row r="47" spans="1:20" ht="30">
      <c r="A47" s="52">
        <v>43</v>
      </c>
      <c r="B47" s="53" t="s">
        <v>62</v>
      </c>
      <c r="C47" s="35" t="s">
        <v>808</v>
      </c>
      <c r="D47" s="36" t="s">
        <v>26</v>
      </c>
      <c r="E47" s="106">
        <v>110103</v>
      </c>
      <c r="F47" s="110" t="s">
        <v>87</v>
      </c>
      <c r="G47" s="37">
        <v>41</v>
      </c>
      <c r="H47" s="37">
        <v>41</v>
      </c>
      <c r="I47" s="37">
        <f t="shared" si="0"/>
        <v>82</v>
      </c>
      <c r="J47" s="37" t="s">
        <v>874</v>
      </c>
      <c r="K47" s="69" t="s">
        <v>137</v>
      </c>
      <c r="L47" s="55" t="s">
        <v>159</v>
      </c>
      <c r="M47" s="55">
        <v>9859707688</v>
      </c>
      <c r="N47" s="70" t="s">
        <v>113</v>
      </c>
      <c r="O47" s="70">
        <v>9577747179</v>
      </c>
      <c r="P47" s="39" t="s">
        <v>1427</v>
      </c>
      <c r="Q47" s="37" t="s">
        <v>98</v>
      </c>
      <c r="R47" s="55"/>
      <c r="S47" s="69" t="s">
        <v>1357</v>
      </c>
      <c r="T47" s="55"/>
    </row>
    <row r="48" spans="1:20" ht="60">
      <c r="A48" s="52">
        <v>44</v>
      </c>
      <c r="B48" s="53" t="s">
        <v>62</v>
      </c>
      <c r="C48" s="82" t="s">
        <v>178</v>
      </c>
      <c r="D48" s="82" t="s">
        <v>28</v>
      </c>
      <c r="E48" s="39">
        <v>175</v>
      </c>
      <c r="F48" s="28"/>
      <c r="G48" s="39">
        <v>10</v>
      </c>
      <c r="H48" s="39">
        <v>24</v>
      </c>
      <c r="I48" s="37">
        <f t="shared" si="0"/>
        <v>34</v>
      </c>
      <c r="J48" s="40" t="s">
        <v>875</v>
      </c>
      <c r="K48" s="69" t="s">
        <v>137</v>
      </c>
      <c r="L48" s="55" t="s">
        <v>159</v>
      </c>
      <c r="M48" s="55">
        <v>9859707688</v>
      </c>
      <c r="N48" s="70" t="s">
        <v>113</v>
      </c>
      <c r="O48" s="70">
        <v>9577747179</v>
      </c>
      <c r="P48" s="39" t="s">
        <v>1427</v>
      </c>
      <c r="Q48" s="37" t="s">
        <v>98</v>
      </c>
      <c r="R48" s="55"/>
      <c r="S48" s="69" t="s">
        <v>1357</v>
      </c>
      <c r="T48" s="55"/>
    </row>
    <row r="49" spans="1:20" ht="30">
      <c r="A49" s="52">
        <v>45</v>
      </c>
      <c r="B49" s="53" t="s">
        <v>62</v>
      </c>
      <c r="C49" s="35" t="s">
        <v>809</v>
      </c>
      <c r="D49" s="36" t="s">
        <v>26</v>
      </c>
      <c r="E49" s="106">
        <v>110104</v>
      </c>
      <c r="F49" s="110" t="s">
        <v>87</v>
      </c>
      <c r="G49" s="37">
        <v>47</v>
      </c>
      <c r="H49" s="37">
        <v>43</v>
      </c>
      <c r="I49" s="37">
        <f t="shared" si="0"/>
        <v>90</v>
      </c>
      <c r="J49" s="37" t="s">
        <v>876</v>
      </c>
      <c r="K49" s="69" t="s">
        <v>137</v>
      </c>
      <c r="L49" s="55" t="s">
        <v>159</v>
      </c>
      <c r="M49" s="55">
        <v>9859707688</v>
      </c>
      <c r="N49" s="70" t="s">
        <v>113</v>
      </c>
      <c r="O49" s="70">
        <v>9577747179</v>
      </c>
      <c r="P49" s="39" t="s">
        <v>1427</v>
      </c>
      <c r="Q49" s="37" t="s">
        <v>98</v>
      </c>
      <c r="R49" s="55"/>
      <c r="S49" s="69" t="s">
        <v>1357</v>
      </c>
      <c r="T49" s="55"/>
    </row>
    <row r="50" spans="1:20" ht="90">
      <c r="A50" s="52">
        <v>46</v>
      </c>
      <c r="B50" s="53" t="s">
        <v>62</v>
      </c>
      <c r="C50" s="82" t="s">
        <v>172</v>
      </c>
      <c r="D50" s="82" t="s">
        <v>28</v>
      </c>
      <c r="E50" s="39">
        <v>79</v>
      </c>
      <c r="F50" s="28"/>
      <c r="G50" s="39">
        <v>16</v>
      </c>
      <c r="H50" s="39">
        <v>43</v>
      </c>
      <c r="I50" s="37">
        <f t="shared" si="0"/>
        <v>59</v>
      </c>
      <c r="J50" s="40" t="s">
        <v>877</v>
      </c>
      <c r="K50" s="69" t="s">
        <v>137</v>
      </c>
      <c r="L50" s="55" t="s">
        <v>159</v>
      </c>
      <c r="M50" s="55">
        <v>9859707688</v>
      </c>
      <c r="N50" s="70" t="s">
        <v>113</v>
      </c>
      <c r="O50" s="70">
        <v>9577747179</v>
      </c>
      <c r="P50" s="39" t="s">
        <v>1428</v>
      </c>
      <c r="Q50" s="37" t="s">
        <v>101</v>
      </c>
      <c r="R50" s="55"/>
      <c r="S50" s="69" t="s">
        <v>1357</v>
      </c>
      <c r="T50" s="55"/>
    </row>
    <row r="51" spans="1:20" ht="30">
      <c r="A51" s="52">
        <v>47</v>
      </c>
      <c r="B51" s="53" t="s">
        <v>62</v>
      </c>
      <c r="C51" s="35" t="s">
        <v>810</v>
      </c>
      <c r="D51" s="36" t="s">
        <v>26</v>
      </c>
      <c r="E51" s="106">
        <v>110105</v>
      </c>
      <c r="F51" s="110" t="s">
        <v>87</v>
      </c>
      <c r="G51" s="37">
        <v>19</v>
      </c>
      <c r="H51" s="37">
        <v>11</v>
      </c>
      <c r="I51" s="37">
        <f t="shared" si="0"/>
        <v>30</v>
      </c>
      <c r="J51" s="37" t="s">
        <v>878</v>
      </c>
      <c r="K51" s="69" t="s">
        <v>137</v>
      </c>
      <c r="L51" s="55" t="s">
        <v>159</v>
      </c>
      <c r="M51" s="55">
        <v>9859707688</v>
      </c>
      <c r="N51" s="70" t="s">
        <v>113</v>
      </c>
      <c r="O51" s="70">
        <v>9577747179</v>
      </c>
      <c r="P51" s="39" t="s">
        <v>1428</v>
      </c>
      <c r="Q51" s="37" t="s">
        <v>101</v>
      </c>
      <c r="R51" s="55"/>
      <c r="S51" s="69" t="s">
        <v>1357</v>
      </c>
      <c r="T51" s="55"/>
    </row>
    <row r="52" spans="1:20" ht="60">
      <c r="A52" s="52">
        <v>48</v>
      </c>
      <c r="B52" s="53" t="s">
        <v>62</v>
      </c>
      <c r="C52" s="82" t="s">
        <v>171</v>
      </c>
      <c r="D52" s="39" t="s">
        <v>28</v>
      </c>
      <c r="E52" s="39">
        <v>102</v>
      </c>
      <c r="F52" s="28"/>
      <c r="G52" s="39">
        <v>34</v>
      </c>
      <c r="H52" s="39">
        <v>43</v>
      </c>
      <c r="I52" s="37">
        <f t="shared" si="0"/>
        <v>77</v>
      </c>
      <c r="J52" s="40" t="s">
        <v>879</v>
      </c>
      <c r="K52" s="69" t="s">
        <v>137</v>
      </c>
      <c r="L52" s="55" t="s">
        <v>159</v>
      </c>
      <c r="M52" s="55">
        <v>9859707688</v>
      </c>
      <c r="N52" s="70" t="s">
        <v>113</v>
      </c>
      <c r="O52" s="70">
        <v>9577747179</v>
      </c>
      <c r="P52" s="39" t="s">
        <v>1428</v>
      </c>
      <c r="Q52" s="37" t="s">
        <v>101</v>
      </c>
      <c r="R52" s="55"/>
      <c r="S52" s="69" t="s">
        <v>1357</v>
      </c>
      <c r="T52" s="55"/>
    </row>
    <row r="53" spans="1:20" ht="30">
      <c r="A53" s="52">
        <v>49</v>
      </c>
      <c r="B53" s="53" t="s">
        <v>62</v>
      </c>
      <c r="C53" s="35" t="s">
        <v>811</v>
      </c>
      <c r="D53" s="36" t="s">
        <v>26</v>
      </c>
      <c r="E53" s="106">
        <v>110106</v>
      </c>
      <c r="F53" s="110" t="s">
        <v>87</v>
      </c>
      <c r="G53" s="37">
        <v>61</v>
      </c>
      <c r="H53" s="37">
        <v>60</v>
      </c>
      <c r="I53" s="37">
        <f t="shared" si="0"/>
        <v>121</v>
      </c>
      <c r="J53" s="37" t="s">
        <v>880</v>
      </c>
      <c r="K53" s="69" t="s">
        <v>137</v>
      </c>
      <c r="L53" s="55" t="s">
        <v>159</v>
      </c>
      <c r="M53" s="55">
        <v>9859707688</v>
      </c>
      <c r="N53" s="70" t="s">
        <v>113</v>
      </c>
      <c r="O53" s="70">
        <v>9577747179</v>
      </c>
      <c r="P53" s="135" t="s">
        <v>1433</v>
      </c>
      <c r="Q53" s="37" t="s">
        <v>83</v>
      </c>
      <c r="R53" s="55"/>
      <c r="S53" s="69" t="s">
        <v>1357</v>
      </c>
      <c r="T53" s="55"/>
    </row>
    <row r="54" spans="1:20" ht="30">
      <c r="A54" s="52">
        <v>50</v>
      </c>
      <c r="B54" s="53" t="s">
        <v>62</v>
      </c>
      <c r="C54" s="82" t="s">
        <v>173</v>
      </c>
      <c r="D54" s="39" t="s">
        <v>28</v>
      </c>
      <c r="E54" s="39">
        <v>176</v>
      </c>
      <c r="F54" s="28"/>
      <c r="G54" s="39">
        <v>12</v>
      </c>
      <c r="H54" s="39">
        <v>30</v>
      </c>
      <c r="I54" s="37">
        <f t="shared" si="0"/>
        <v>42</v>
      </c>
      <c r="J54" s="40" t="s">
        <v>881</v>
      </c>
      <c r="K54" s="69" t="s">
        <v>137</v>
      </c>
      <c r="L54" s="55" t="s">
        <v>159</v>
      </c>
      <c r="M54" s="55">
        <v>9859707688</v>
      </c>
      <c r="N54" s="70" t="s">
        <v>113</v>
      </c>
      <c r="O54" s="70">
        <v>9577747179</v>
      </c>
      <c r="P54" s="135" t="s">
        <v>1433</v>
      </c>
      <c r="Q54" s="37" t="s">
        <v>83</v>
      </c>
      <c r="R54" s="55"/>
      <c r="S54" s="69" t="s">
        <v>1357</v>
      </c>
      <c r="T54" s="55"/>
    </row>
    <row r="55" spans="1:20" ht="30">
      <c r="A55" s="52">
        <v>51</v>
      </c>
      <c r="B55" s="53" t="s">
        <v>62</v>
      </c>
      <c r="C55" s="35" t="s">
        <v>812</v>
      </c>
      <c r="D55" s="36" t="s">
        <v>26</v>
      </c>
      <c r="E55" s="106">
        <v>123602</v>
      </c>
      <c r="F55" s="110" t="s">
        <v>87</v>
      </c>
      <c r="G55" s="37">
        <v>16</v>
      </c>
      <c r="H55" s="37">
        <v>13</v>
      </c>
      <c r="I55" s="37">
        <f t="shared" si="0"/>
        <v>29</v>
      </c>
      <c r="J55" s="37" t="s">
        <v>882</v>
      </c>
      <c r="K55" s="69" t="s">
        <v>137</v>
      </c>
      <c r="L55" s="55" t="s">
        <v>159</v>
      </c>
      <c r="M55" s="55">
        <v>9859707688</v>
      </c>
      <c r="N55" s="70" t="s">
        <v>113</v>
      </c>
      <c r="O55" s="70">
        <v>9577747179</v>
      </c>
      <c r="P55" s="137" t="s">
        <v>1431</v>
      </c>
      <c r="Q55" s="37" t="s">
        <v>86</v>
      </c>
      <c r="R55" s="55"/>
      <c r="S55" s="69" t="s">
        <v>1357</v>
      </c>
      <c r="T55" s="55"/>
    </row>
    <row r="56" spans="1:20" ht="30">
      <c r="A56" s="52">
        <v>52</v>
      </c>
      <c r="B56" s="53" t="s">
        <v>62</v>
      </c>
      <c r="C56" s="35" t="s">
        <v>813</v>
      </c>
      <c r="D56" s="36" t="s">
        <v>26</v>
      </c>
      <c r="E56" s="106">
        <v>123603</v>
      </c>
      <c r="F56" s="110" t="s">
        <v>87</v>
      </c>
      <c r="G56" s="37">
        <v>15</v>
      </c>
      <c r="H56" s="37">
        <v>14</v>
      </c>
      <c r="I56" s="37">
        <f t="shared" si="0"/>
        <v>29</v>
      </c>
      <c r="J56" s="37" t="s">
        <v>883</v>
      </c>
      <c r="K56" s="69" t="s">
        <v>137</v>
      </c>
      <c r="L56" s="55" t="s">
        <v>159</v>
      </c>
      <c r="M56" s="55">
        <v>9859707688</v>
      </c>
      <c r="N56" s="70" t="s">
        <v>113</v>
      </c>
      <c r="O56" s="70">
        <v>9577747179</v>
      </c>
      <c r="P56" s="42" t="s">
        <v>1431</v>
      </c>
      <c r="Q56" s="37" t="s">
        <v>86</v>
      </c>
      <c r="R56" s="55"/>
      <c r="S56" s="69" t="s">
        <v>1357</v>
      </c>
      <c r="T56" s="55"/>
    </row>
    <row r="57" spans="1:20" ht="30">
      <c r="A57" s="52">
        <v>53</v>
      </c>
      <c r="B57" s="53" t="s">
        <v>62</v>
      </c>
      <c r="C57" s="82" t="s">
        <v>814</v>
      </c>
      <c r="D57" s="39" t="s">
        <v>28</v>
      </c>
      <c r="E57" s="39">
        <v>306</v>
      </c>
      <c r="F57" s="28"/>
      <c r="G57" s="39">
        <v>20</v>
      </c>
      <c r="H57" s="39">
        <v>45</v>
      </c>
      <c r="I57" s="37">
        <f t="shared" si="0"/>
        <v>65</v>
      </c>
      <c r="J57" s="40" t="s">
        <v>884</v>
      </c>
      <c r="K57" s="69" t="s">
        <v>137</v>
      </c>
      <c r="L57" s="55" t="s">
        <v>159</v>
      </c>
      <c r="M57" s="55">
        <v>9859707688</v>
      </c>
      <c r="N57" s="70" t="s">
        <v>113</v>
      </c>
      <c r="O57" s="70">
        <v>9577747179</v>
      </c>
      <c r="P57" s="42" t="s">
        <v>1431</v>
      </c>
      <c r="Q57" s="37" t="s">
        <v>86</v>
      </c>
      <c r="R57" s="55"/>
      <c r="S57" s="69" t="s">
        <v>1357</v>
      </c>
      <c r="T57" s="55"/>
    </row>
    <row r="58" spans="1:20" ht="30">
      <c r="A58" s="52">
        <v>54</v>
      </c>
      <c r="B58" s="53" t="s">
        <v>62</v>
      </c>
      <c r="C58" s="44" t="s">
        <v>815</v>
      </c>
      <c r="D58" s="36" t="s">
        <v>26</v>
      </c>
      <c r="E58" s="46">
        <v>18230105020</v>
      </c>
      <c r="F58" s="110" t="s">
        <v>91</v>
      </c>
      <c r="G58" s="37">
        <v>25</v>
      </c>
      <c r="H58" s="37">
        <v>23</v>
      </c>
      <c r="I58" s="37">
        <f t="shared" si="0"/>
        <v>48</v>
      </c>
      <c r="J58" s="37" t="s">
        <v>885</v>
      </c>
      <c r="K58" s="69" t="s">
        <v>137</v>
      </c>
      <c r="L58" s="55" t="s">
        <v>159</v>
      </c>
      <c r="M58" s="55">
        <v>9859707688</v>
      </c>
      <c r="N58" s="70" t="s">
        <v>113</v>
      </c>
      <c r="O58" s="70">
        <v>9577747179</v>
      </c>
      <c r="P58" s="39" t="s">
        <v>1432</v>
      </c>
      <c r="Q58" s="37" t="s">
        <v>93</v>
      </c>
      <c r="R58" s="55"/>
      <c r="S58" s="69" t="s">
        <v>1357</v>
      </c>
      <c r="T58" s="55"/>
    </row>
    <row r="59" spans="1:20" ht="30">
      <c r="A59" s="52">
        <v>55</v>
      </c>
      <c r="B59" s="53" t="s">
        <v>62</v>
      </c>
      <c r="C59" s="44" t="s">
        <v>816</v>
      </c>
      <c r="D59" s="36" t="s">
        <v>26</v>
      </c>
      <c r="E59" s="46">
        <v>18230105019</v>
      </c>
      <c r="F59" s="28"/>
      <c r="G59" s="46">
        <v>22</v>
      </c>
      <c r="H59" s="46">
        <v>26</v>
      </c>
      <c r="I59" s="37">
        <f t="shared" si="0"/>
        <v>48</v>
      </c>
      <c r="J59" s="37" t="s">
        <v>886</v>
      </c>
      <c r="K59" s="69" t="s">
        <v>137</v>
      </c>
      <c r="L59" s="55" t="s">
        <v>159</v>
      </c>
      <c r="M59" s="55">
        <v>9859707688</v>
      </c>
      <c r="N59" s="70" t="s">
        <v>113</v>
      </c>
      <c r="O59" s="70">
        <v>9577747179</v>
      </c>
      <c r="P59" s="39" t="s">
        <v>1432</v>
      </c>
      <c r="Q59" s="37" t="s">
        <v>93</v>
      </c>
      <c r="R59" s="55"/>
      <c r="S59" s="69" t="s">
        <v>1357</v>
      </c>
      <c r="T59" s="55"/>
    </row>
    <row r="60" spans="1:20" ht="30">
      <c r="A60" s="52">
        <v>56</v>
      </c>
      <c r="B60" s="53" t="s">
        <v>62</v>
      </c>
      <c r="C60" s="44" t="s">
        <v>817</v>
      </c>
      <c r="D60" s="36" t="s">
        <v>26</v>
      </c>
      <c r="E60" s="46">
        <v>18230110107</v>
      </c>
      <c r="F60" s="110" t="s">
        <v>91</v>
      </c>
      <c r="G60" s="46">
        <v>16</v>
      </c>
      <c r="H60" s="46">
        <v>18</v>
      </c>
      <c r="I60" s="37">
        <f t="shared" si="0"/>
        <v>34</v>
      </c>
      <c r="J60" s="37" t="s">
        <v>887</v>
      </c>
      <c r="K60" s="69" t="s">
        <v>137</v>
      </c>
      <c r="L60" s="55" t="s">
        <v>159</v>
      </c>
      <c r="M60" s="55">
        <v>9859707688</v>
      </c>
      <c r="N60" s="70" t="s">
        <v>113</v>
      </c>
      <c r="O60" s="70">
        <v>9577747179</v>
      </c>
      <c r="P60" s="39" t="s">
        <v>1432</v>
      </c>
      <c r="Q60" s="37" t="s">
        <v>93</v>
      </c>
      <c r="R60" s="55"/>
      <c r="S60" s="69" t="s">
        <v>1357</v>
      </c>
      <c r="T60" s="55"/>
    </row>
    <row r="61" spans="1:20" ht="30">
      <c r="A61" s="52">
        <v>57</v>
      </c>
      <c r="B61" s="53" t="s">
        <v>63</v>
      </c>
      <c r="C61" s="44" t="s">
        <v>818</v>
      </c>
      <c r="D61" s="36" t="s">
        <v>26</v>
      </c>
      <c r="E61" s="46">
        <v>18230105106</v>
      </c>
      <c r="F61" s="110" t="s">
        <v>91</v>
      </c>
      <c r="G61" s="46">
        <v>21</v>
      </c>
      <c r="H61" s="46">
        <v>24</v>
      </c>
      <c r="I61" s="37">
        <f t="shared" si="0"/>
        <v>45</v>
      </c>
      <c r="J61" s="37" t="s">
        <v>888</v>
      </c>
      <c r="K61" s="69" t="s">
        <v>137</v>
      </c>
      <c r="L61" s="55" t="s">
        <v>159</v>
      </c>
      <c r="M61" s="55">
        <v>9859707688</v>
      </c>
      <c r="N61" s="70" t="s">
        <v>113</v>
      </c>
      <c r="O61" s="70">
        <v>9577747179</v>
      </c>
      <c r="P61" s="42">
        <v>43466</v>
      </c>
      <c r="Q61" s="37" t="s">
        <v>86</v>
      </c>
      <c r="R61" s="55"/>
      <c r="S61" s="69" t="s">
        <v>1357</v>
      </c>
      <c r="T61" s="55"/>
    </row>
    <row r="62" spans="1:20" ht="30">
      <c r="A62" s="52">
        <v>58</v>
      </c>
      <c r="B62" s="53" t="s">
        <v>63</v>
      </c>
      <c r="C62" s="35" t="s">
        <v>819</v>
      </c>
      <c r="D62" s="36" t="s">
        <v>26</v>
      </c>
      <c r="E62" s="106">
        <v>123606</v>
      </c>
      <c r="F62" s="110" t="s">
        <v>87</v>
      </c>
      <c r="G62" s="37">
        <v>34</v>
      </c>
      <c r="H62" s="37">
        <v>9</v>
      </c>
      <c r="I62" s="37">
        <f t="shared" si="0"/>
        <v>43</v>
      </c>
      <c r="J62" s="37" t="s">
        <v>889</v>
      </c>
      <c r="K62" s="69" t="s">
        <v>137</v>
      </c>
      <c r="L62" s="55" t="s">
        <v>159</v>
      </c>
      <c r="M62" s="55">
        <v>9859707688</v>
      </c>
      <c r="N62" s="70" t="s">
        <v>113</v>
      </c>
      <c r="O62" s="70">
        <v>9577747179</v>
      </c>
      <c r="P62" s="42">
        <v>43466</v>
      </c>
      <c r="Q62" s="37" t="s">
        <v>86</v>
      </c>
      <c r="R62" s="55"/>
      <c r="S62" s="69" t="s">
        <v>1357</v>
      </c>
      <c r="T62" s="55"/>
    </row>
    <row r="63" spans="1:20" ht="30">
      <c r="A63" s="52">
        <v>59</v>
      </c>
      <c r="B63" s="53" t="s">
        <v>63</v>
      </c>
      <c r="C63" s="35" t="s">
        <v>820</v>
      </c>
      <c r="D63" s="36" t="s">
        <v>26</v>
      </c>
      <c r="E63" s="36">
        <v>110801</v>
      </c>
      <c r="F63" s="110" t="s">
        <v>87</v>
      </c>
      <c r="G63" s="37">
        <v>17</v>
      </c>
      <c r="H63" s="37">
        <v>18</v>
      </c>
      <c r="I63" s="37">
        <f t="shared" si="0"/>
        <v>35</v>
      </c>
      <c r="J63" s="37">
        <v>9859309242</v>
      </c>
      <c r="K63" s="69" t="s">
        <v>137</v>
      </c>
      <c r="L63" s="55" t="s">
        <v>159</v>
      </c>
      <c r="M63" s="55">
        <v>9859707688</v>
      </c>
      <c r="N63" s="70" t="s">
        <v>113</v>
      </c>
      <c r="O63" s="70">
        <v>9577747179</v>
      </c>
      <c r="P63" s="42">
        <v>43466</v>
      </c>
      <c r="Q63" s="37" t="s">
        <v>86</v>
      </c>
      <c r="R63" s="55"/>
      <c r="S63" s="69" t="s">
        <v>1357</v>
      </c>
      <c r="T63" s="55"/>
    </row>
    <row r="64" spans="1:20" ht="30">
      <c r="A64" s="52">
        <v>60</v>
      </c>
      <c r="B64" s="53" t="s">
        <v>63</v>
      </c>
      <c r="C64" s="82" t="s">
        <v>821</v>
      </c>
      <c r="D64" s="39" t="s">
        <v>28</v>
      </c>
      <c r="E64" s="39">
        <v>126</v>
      </c>
      <c r="F64" s="28"/>
      <c r="G64" s="39">
        <v>21</v>
      </c>
      <c r="H64" s="39">
        <v>25</v>
      </c>
      <c r="I64" s="37">
        <f t="shared" si="0"/>
        <v>46</v>
      </c>
      <c r="J64" s="40" t="s">
        <v>890</v>
      </c>
      <c r="K64" s="69" t="s">
        <v>137</v>
      </c>
      <c r="L64" s="55" t="s">
        <v>159</v>
      </c>
      <c r="M64" s="55">
        <v>9859707688</v>
      </c>
      <c r="N64" s="70" t="s">
        <v>113</v>
      </c>
      <c r="O64" s="70">
        <v>9577747179</v>
      </c>
      <c r="P64" s="42">
        <v>43497</v>
      </c>
      <c r="Q64" s="37" t="s">
        <v>93</v>
      </c>
      <c r="R64" s="55"/>
      <c r="S64" s="69" t="s">
        <v>1357</v>
      </c>
      <c r="T64" s="55"/>
    </row>
    <row r="65" spans="1:20" ht="30">
      <c r="A65" s="52">
        <v>61</v>
      </c>
      <c r="B65" s="53" t="s">
        <v>63</v>
      </c>
      <c r="C65" s="35" t="s">
        <v>822</v>
      </c>
      <c r="D65" s="36" t="s">
        <v>26</v>
      </c>
      <c r="E65" s="36">
        <v>115103</v>
      </c>
      <c r="F65" s="110" t="s">
        <v>91</v>
      </c>
      <c r="G65" s="37">
        <v>11</v>
      </c>
      <c r="H65" s="37">
        <v>22</v>
      </c>
      <c r="I65" s="37">
        <f t="shared" si="0"/>
        <v>33</v>
      </c>
      <c r="J65" s="37" t="s">
        <v>891</v>
      </c>
      <c r="K65" s="69" t="s">
        <v>137</v>
      </c>
      <c r="L65" s="55" t="s">
        <v>159</v>
      </c>
      <c r="M65" s="55">
        <v>9859707688</v>
      </c>
      <c r="N65" s="70" t="s">
        <v>113</v>
      </c>
      <c r="O65" s="70">
        <v>9577747179</v>
      </c>
      <c r="P65" s="42">
        <v>43497</v>
      </c>
      <c r="Q65" s="37" t="s">
        <v>93</v>
      </c>
      <c r="R65" s="55"/>
      <c r="S65" s="69" t="s">
        <v>1357</v>
      </c>
      <c r="T65" s="55"/>
    </row>
    <row r="66" spans="1:20" ht="30">
      <c r="A66" s="52">
        <v>62</v>
      </c>
      <c r="B66" s="53" t="s">
        <v>63</v>
      </c>
      <c r="C66" s="44" t="s">
        <v>823</v>
      </c>
      <c r="D66" s="36" t="s">
        <v>26</v>
      </c>
      <c r="E66" s="46">
        <v>18230115101</v>
      </c>
      <c r="F66" s="110" t="s">
        <v>91</v>
      </c>
      <c r="G66" s="37">
        <v>26</v>
      </c>
      <c r="H66" s="37">
        <v>24</v>
      </c>
      <c r="I66" s="37">
        <f t="shared" si="0"/>
        <v>50</v>
      </c>
      <c r="J66" s="37" t="s">
        <v>892</v>
      </c>
      <c r="K66" s="69" t="s">
        <v>137</v>
      </c>
      <c r="L66" s="55" t="s">
        <v>159</v>
      </c>
      <c r="M66" s="55">
        <v>9859707688</v>
      </c>
      <c r="N66" s="70" t="s">
        <v>113</v>
      </c>
      <c r="O66" s="70">
        <v>9577747179</v>
      </c>
      <c r="P66" s="42">
        <v>43497</v>
      </c>
      <c r="Q66" s="37" t="s">
        <v>93</v>
      </c>
      <c r="R66" s="55"/>
      <c r="S66" s="69" t="s">
        <v>1357</v>
      </c>
      <c r="T66" s="55"/>
    </row>
    <row r="67" spans="1:20" ht="30">
      <c r="A67" s="52">
        <v>63</v>
      </c>
      <c r="B67" s="53" t="s">
        <v>63</v>
      </c>
      <c r="C67" s="44" t="s">
        <v>824</v>
      </c>
      <c r="D67" s="36" t="s">
        <v>26</v>
      </c>
      <c r="E67" s="46">
        <v>18230115109</v>
      </c>
      <c r="F67" s="110" t="s">
        <v>87</v>
      </c>
      <c r="G67" s="37">
        <v>14</v>
      </c>
      <c r="H67" s="37">
        <v>13</v>
      </c>
      <c r="I67" s="37">
        <f t="shared" si="0"/>
        <v>27</v>
      </c>
      <c r="J67" s="37" t="s">
        <v>893</v>
      </c>
      <c r="K67" s="69" t="s">
        <v>137</v>
      </c>
      <c r="L67" s="55" t="s">
        <v>159</v>
      </c>
      <c r="M67" s="55">
        <v>9859707688</v>
      </c>
      <c r="N67" s="70" t="s">
        <v>113</v>
      </c>
      <c r="O67" s="70">
        <v>9577747179</v>
      </c>
      <c r="P67" s="42">
        <v>43525</v>
      </c>
      <c r="Q67" s="37" t="s">
        <v>98</v>
      </c>
      <c r="R67" s="55"/>
      <c r="S67" s="69" t="s">
        <v>1357</v>
      </c>
      <c r="T67" s="55"/>
    </row>
    <row r="68" spans="1:20" ht="30">
      <c r="A68" s="52">
        <v>64</v>
      </c>
      <c r="B68" s="53" t="s">
        <v>63</v>
      </c>
      <c r="C68" s="35" t="s">
        <v>825</v>
      </c>
      <c r="D68" s="36" t="s">
        <v>26</v>
      </c>
      <c r="E68" s="36">
        <v>118405</v>
      </c>
      <c r="F68" s="110" t="s">
        <v>87</v>
      </c>
      <c r="G68" s="37">
        <v>19</v>
      </c>
      <c r="H68" s="37">
        <v>13</v>
      </c>
      <c r="I68" s="37">
        <f t="shared" si="0"/>
        <v>32</v>
      </c>
      <c r="J68" s="37" t="s">
        <v>894</v>
      </c>
      <c r="K68" s="69" t="s">
        <v>137</v>
      </c>
      <c r="L68" s="55" t="s">
        <v>159</v>
      </c>
      <c r="M68" s="55">
        <v>9859707688</v>
      </c>
      <c r="N68" s="70" t="s">
        <v>113</v>
      </c>
      <c r="O68" s="70">
        <v>9577747179</v>
      </c>
      <c r="P68" s="42">
        <v>43525</v>
      </c>
      <c r="Q68" s="37" t="s">
        <v>98</v>
      </c>
      <c r="R68" s="55"/>
      <c r="S68" s="69" t="s">
        <v>1357</v>
      </c>
      <c r="T68" s="55"/>
    </row>
    <row r="69" spans="1:20" ht="30">
      <c r="A69" s="52">
        <v>65</v>
      </c>
      <c r="B69" s="53" t="s">
        <v>63</v>
      </c>
      <c r="C69" s="35" t="s">
        <v>826</v>
      </c>
      <c r="D69" s="36" t="s">
        <v>26</v>
      </c>
      <c r="E69" s="46">
        <v>18230118409</v>
      </c>
      <c r="F69" s="110" t="s">
        <v>91</v>
      </c>
      <c r="G69" s="37">
        <v>18</v>
      </c>
      <c r="H69" s="37">
        <v>20</v>
      </c>
      <c r="I69" s="37">
        <f t="shared" ref="I69:I81" si="1">SUM(G69:H69)</f>
        <v>38</v>
      </c>
      <c r="J69" s="39">
        <v>9859352995</v>
      </c>
      <c r="K69" s="69" t="s">
        <v>137</v>
      </c>
      <c r="L69" s="55" t="s">
        <v>159</v>
      </c>
      <c r="M69" s="55">
        <v>9859707688</v>
      </c>
      <c r="N69" s="70" t="s">
        <v>113</v>
      </c>
      <c r="O69" s="70">
        <v>9577747179</v>
      </c>
      <c r="P69" s="42">
        <v>43525</v>
      </c>
      <c r="Q69" s="37" t="s">
        <v>98</v>
      </c>
      <c r="R69" s="55"/>
      <c r="S69" s="69" t="s">
        <v>1357</v>
      </c>
      <c r="T69" s="55"/>
    </row>
    <row r="70" spans="1:20" ht="30">
      <c r="A70" s="52">
        <v>66</v>
      </c>
      <c r="B70" s="53" t="s">
        <v>63</v>
      </c>
      <c r="C70" s="35" t="s">
        <v>827</v>
      </c>
      <c r="D70" s="36" t="s">
        <v>26</v>
      </c>
      <c r="E70" s="36">
        <v>118401</v>
      </c>
      <c r="F70" s="110" t="s">
        <v>87</v>
      </c>
      <c r="G70" s="37">
        <v>12</v>
      </c>
      <c r="H70" s="37">
        <v>13</v>
      </c>
      <c r="I70" s="37">
        <f t="shared" si="1"/>
        <v>25</v>
      </c>
      <c r="J70" s="37">
        <v>9854213165</v>
      </c>
      <c r="K70" s="69" t="s">
        <v>137</v>
      </c>
      <c r="L70" s="55" t="s">
        <v>159</v>
      </c>
      <c r="M70" s="55">
        <v>9859707688</v>
      </c>
      <c r="N70" s="70" t="s">
        <v>113</v>
      </c>
      <c r="O70" s="70">
        <v>9577747179</v>
      </c>
      <c r="P70" s="42">
        <v>43556</v>
      </c>
      <c r="Q70" s="37" t="s">
        <v>101</v>
      </c>
      <c r="R70" s="55"/>
      <c r="S70" s="69" t="s">
        <v>1357</v>
      </c>
      <c r="T70" s="55"/>
    </row>
    <row r="71" spans="1:20" ht="30">
      <c r="A71" s="52">
        <v>67</v>
      </c>
      <c r="B71" s="53" t="s">
        <v>63</v>
      </c>
      <c r="C71" s="35" t="s">
        <v>828</v>
      </c>
      <c r="D71" s="36" t="s">
        <v>26</v>
      </c>
      <c r="E71" s="36">
        <v>118402</v>
      </c>
      <c r="F71" s="110" t="s">
        <v>87</v>
      </c>
      <c r="G71" s="37">
        <v>24</v>
      </c>
      <c r="H71" s="37">
        <v>19</v>
      </c>
      <c r="I71" s="37">
        <f t="shared" si="1"/>
        <v>43</v>
      </c>
      <c r="J71" s="37">
        <v>9854160071</v>
      </c>
      <c r="K71" s="69" t="s">
        <v>137</v>
      </c>
      <c r="L71" s="55" t="s">
        <v>159</v>
      </c>
      <c r="M71" s="55">
        <v>9859707688</v>
      </c>
      <c r="N71" s="70" t="s">
        <v>113</v>
      </c>
      <c r="O71" s="70">
        <v>9577747179</v>
      </c>
      <c r="P71" s="42">
        <v>43556</v>
      </c>
      <c r="Q71" s="37" t="s">
        <v>101</v>
      </c>
      <c r="R71" s="55"/>
      <c r="S71" s="69" t="s">
        <v>1357</v>
      </c>
      <c r="T71" s="55"/>
    </row>
    <row r="72" spans="1:20" ht="30">
      <c r="A72" s="52">
        <v>68</v>
      </c>
      <c r="B72" s="53" t="s">
        <v>63</v>
      </c>
      <c r="C72" s="35" t="s">
        <v>829</v>
      </c>
      <c r="D72" s="36" t="s">
        <v>26</v>
      </c>
      <c r="E72" s="36">
        <v>110802</v>
      </c>
      <c r="F72" s="110" t="s">
        <v>91</v>
      </c>
      <c r="G72" s="37">
        <v>1</v>
      </c>
      <c r="H72" s="37">
        <v>12</v>
      </c>
      <c r="I72" s="37">
        <f t="shared" si="1"/>
        <v>13</v>
      </c>
      <c r="J72" s="37" t="s">
        <v>895</v>
      </c>
      <c r="K72" s="69" t="s">
        <v>137</v>
      </c>
      <c r="L72" s="55" t="s">
        <v>159</v>
      </c>
      <c r="M72" s="55">
        <v>9859707688</v>
      </c>
      <c r="N72" s="70" t="s">
        <v>113</v>
      </c>
      <c r="O72" s="70">
        <v>9577747179</v>
      </c>
      <c r="P72" s="42">
        <v>43556</v>
      </c>
      <c r="Q72" s="37" t="s">
        <v>101</v>
      </c>
      <c r="R72" s="55"/>
      <c r="S72" s="69" t="s">
        <v>1357</v>
      </c>
      <c r="T72" s="55"/>
    </row>
    <row r="73" spans="1:20" ht="30">
      <c r="A73" s="52">
        <v>69</v>
      </c>
      <c r="B73" s="53" t="s">
        <v>63</v>
      </c>
      <c r="C73" s="35" t="s">
        <v>830</v>
      </c>
      <c r="D73" s="36" t="s">
        <v>26</v>
      </c>
      <c r="E73" s="36">
        <v>115102</v>
      </c>
      <c r="F73" s="110" t="s">
        <v>87</v>
      </c>
      <c r="G73" s="37">
        <v>68</v>
      </c>
      <c r="H73" s="37">
        <v>57</v>
      </c>
      <c r="I73" s="37">
        <f t="shared" si="1"/>
        <v>125</v>
      </c>
      <c r="J73" s="37" t="s">
        <v>896</v>
      </c>
      <c r="K73" s="69" t="s">
        <v>137</v>
      </c>
      <c r="L73" s="55" t="s">
        <v>159</v>
      </c>
      <c r="M73" s="55">
        <v>9859707688</v>
      </c>
      <c r="N73" s="70" t="s">
        <v>113</v>
      </c>
      <c r="O73" s="70">
        <v>9577747179</v>
      </c>
      <c r="P73" s="42">
        <v>43586</v>
      </c>
      <c r="Q73" s="37" t="s">
        <v>82</v>
      </c>
      <c r="R73" s="55"/>
      <c r="S73" s="69" t="s">
        <v>1357</v>
      </c>
      <c r="T73" s="55"/>
    </row>
    <row r="74" spans="1:20" ht="30">
      <c r="A74" s="52">
        <v>70</v>
      </c>
      <c r="B74" s="53" t="s">
        <v>63</v>
      </c>
      <c r="C74" s="82" t="s">
        <v>831</v>
      </c>
      <c r="D74" s="39" t="s">
        <v>28</v>
      </c>
      <c r="E74" s="39">
        <v>98</v>
      </c>
      <c r="F74" s="28"/>
      <c r="G74" s="39">
        <v>25</v>
      </c>
      <c r="H74" s="39">
        <v>36</v>
      </c>
      <c r="I74" s="37">
        <f t="shared" si="1"/>
        <v>61</v>
      </c>
      <c r="J74" s="40" t="s">
        <v>897</v>
      </c>
      <c r="K74" s="69" t="s">
        <v>137</v>
      </c>
      <c r="L74" s="55" t="s">
        <v>159</v>
      </c>
      <c r="M74" s="55">
        <v>9859707688</v>
      </c>
      <c r="N74" s="70" t="s">
        <v>113</v>
      </c>
      <c r="O74" s="70">
        <v>9577747179</v>
      </c>
      <c r="P74" s="42">
        <v>43586</v>
      </c>
      <c r="Q74" s="37" t="s">
        <v>82</v>
      </c>
      <c r="R74" s="55"/>
      <c r="S74" s="69" t="s">
        <v>1357</v>
      </c>
      <c r="T74" s="55"/>
    </row>
    <row r="75" spans="1:20" ht="45">
      <c r="A75" s="52">
        <v>71</v>
      </c>
      <c r="B75" s="53" t="s">
        <v>63</v>
      </c>
      <c r="C75" s="35" t="s">
        <v>832</v>
      </c>
      <c r="D75" s="36" t="s">
        <v>26</v>
      </c>
      <c r="E75" s="36">
        <v>118406</v>
      </c>
      <c r="F75" s="110" t="s">
        <v>87</v>
      </c>
      <c r="G75" s="37">
        <v>48</v>
      </c>
      <c r="H75" s="37">
        <v>52</v>
      </c>
      <c r="I75" s="37">
        <f t="shared" si="1"/>
        <v>100</v>
      </c>
      <c r="J75" s="37" t="s">
        <v>898</v>
      </c>
      <c r="K75" s="69" t="s">
        <v>137</v>
      </c>
      <c r="L75" s="55" t="s">
        <v>159</v>
      </c>
      <c r="M75" s="55">
        <v>9859707688</v>
      </c>
      <c r="N75" s="70" t="s">
        <v>113</v>
      </c>
      <c r="O75" s="70">
        <v>9577747179</v>
      </c>
      <c r="P75" s="42">
        <v>43647</v>
      </c>
      <c r="Q75" s="37" t="s">
        <v>83</v>
      </c>
      <c r="R75" s="55"/>
      <c r="S75" s="69" t="s">
        <v>1357</v>
      </c>
      <c r="T75" s="55"/>
    </row>
    <row r="76" spans="1:20" ht="30">
      <c r="A76" s="52">
        <v>72</v>
      </c>
      <c r="B76" s="53" t="s">
        <v>63</v>
      </c>
      <c r="C76" s="35" t="s">
        <v>833</v>
      </c>
      <c r="D76" s="36" t="s">
        <v>26</v>
      </c>
      <c r="E76" s="36">
        <v>115105</v>
      </c>
      <c r="F76" s="110" t="s">
        <v>87</v>
      </c>
      <c r="G76" s="37">
        <v>15</v>
      </c>
      <c r="H76" s="37">
        <v>13</v>
      </c>
      <c r="I76" s="37">
        <f t="shared" si="1"/>
        <v>28</v>
      </c>
      <c r="J76" s="37" t="s">
        <v>899</v>
      </c>
      <c r="K76" s="69" t="s">
        <v>137</v>
      </c>
      <c r="L76" s="55" t="s">
        <v>159</v>
      </c>
      <c r="M76" s="55">
        <v>9859707688</v>
      </c>
      <c r="N76" s="70" t="s">
        <v>113</v>
      </c>
      <c r="O76" s="70">
        <v>9577747179</v>
      </c>
      <c r="P76" s="42">
        <v>43647</v>
      </c>
      <c r="Q76" s="37" t="s">
        <v>83</v>
      </c>
      <c r="R76" s="55"/>
      <c r="S76" s="69" t="s">
        <v>1357</v>
      </c>
      <c r="T76" s="55"/>
    </row>
    <row r="77" spans="1:20" ht="60">
      <c r="A77" s="52">
        <v>73</v>
      </c>
      <c r="B77" s="53" t="s">
        <v>63</v>
      </c>
      <c r="C77" s="35" t="s">
        <v>834</v>
      </c>
      <c r="D77" s="36" t="s">
        <v>26</v>
      </c>
      <c r="E77" s="36">
        <v>115104</v>
      </c>
      <c r="F77" s="110" t="s">
        <v>87</v>
      </c>
      <c r="G77" s="37">
        <v>33</v>
      </c>
      <c r="H77" s="37">
        <v>37</v>
      </c>
      <c r="I77" s="37">
        <f t="shared" si="1"/>
        <v>70</v>
      </c>
      <c r="J77" s="37" t="s">
        <v>900</v>
      </c>
      <c r="K77" s="69" t="s">
        <v>137</v>
      </c>
      <c r="L77" s="55" t="s">
        <v>159</v>
      </c>
      <c r="M77" s="55">
        <v>9859707688</v>
      </c>
      <c r="N77" s="70" t="s">
        <v>113</v>
      </c>
      <c r="O77" s="70">
        <v>9577747179</v>
      </c>
      <c r="P77" s="42">
        <v>43678</v>
      </c>
      <c r="Q77" s="37" t="s">
        <v>86</v>
      </c>
      <c r="R77" s="55"/>
      <c r="S77" s="69" t="s">
        <v>1357</v>
      </c>
      <c r="T77" s="55"/>
    </row>
    <row r="78" spans="1:20" ht="60">
      <c r="A78" s="52">
        <v>74</v>
      </c>
      <c r="B78" s="53" t="s">
        <v>63</v>
      </c>
      <c r="C78" s="82" t="s">
        <v>831</v>
      </c>
      <c r="D78" s="39" t="s">
        <v>28</v>
      </c>
      <c r="E78" s="39">
        <v>33</v>
      </c>
      <c r="F78" s="28"/>
      <c r="G78" s="39">
        <v>11</v>
      </c>
      <c r="H78" s="39">
        <v>20</v>
      </c>
      <c r="I78" s="37">
        <f t="shared" si="1"/>
        <v>31</v>
      </c>
      <c r="J78" s="40" t="s">
        <v>901</v>
      </c>
      <c r="K78" s="69" t="s">
        <v>137</v>
      </c>
      <c r="L78" s="55" t="s">
        <v>159</v>
      </c>
      <c r="M78" s="55">
        <v>9859707688</v>
      </c>
      <c r="N78" s="70" t="s">
        <v>113</v>
      </c>
      <c r="O78" s="70">
        <v>9577747179</v>
      </c>
      <c r="P78" s="42">
        <v>43678</v>
      </c>
      <c r="Q78" s="37" t="s">
        <v>86</v>
      </c>
      <c r="R78" s="55"/>
      <c r="S78" s="69" t="s">
        <v>1357</v>
      </c>
      <c r="T78" s="55"/>
    </row>
    <row r="79" spans="1:20" ht="30">
      <c r="A79" s="52">
        <v>75</v>
      </c>
      <c r="B79" s="53" t="s">
        <v>63</v>
      </c>
      <c r="C79" s="35" t="s">
        <v>835</v>
      </c>
      <c r="D79" s="36" t="s">
        <v>26</v>
      </c>
      <c r="E79" s="36">
        <v>115106</v>
      </c>
      <c r="F79" s="110" t="s">
        <v>87</v>
      </c>
      <c r="G79" s="37">
        <v>8</v>
      </c>
      <c r="H79" s="37">
        <v>10</v>
      </c>
      <c r="I79" s="37">
        <f t="shared" si="1"/>
        <v>18</v>
      </c>
      <c r="J79" s="37">
        <v>7086884693</v>
      </c>
      <c r="K79" s="69" t="s">
        <v>137</v>
      </c>
      <c r="L79" s="55" t="s">
        <v>159</v>
      </c>
      <c r="M79" s="55">
        <v>9859707688</v>
      </c>
      <c r="N79" s="70" t="s">
        <v>113</v>
      </c>
      <c r="O79" s="70">
        <v>9577747179</v>
      </c>
      <c r="P79" s="42">
        <v>43678</v>
      </c>
      <c r="Q79" s="37" t="s">
        <v>86</v>
      </c>
      <c r="R79" s="55"/>
      <c r="S79" s="69" t="s">
        <v>1357</v>
      </c>
      <c r="T79" s="55"/>
    </row>
    <row r="80" spans="1:20" ht="30">
      <c r="A80" s="52">
        <v>76</v>
      </c>
      <c r="B80" s="53" t="s">
        <v>63</v>
      </c>
      <c r="C80" s="35" t="s">
        <v>836</v>
      </c>
      <c r="D80" s="36" t="s">
        <v>26</v>
      </c>
      <c r="E80" s="36">
        <v>118407</v>
      </c>
      <c r="F80" s="110" t="s">
        <v>91</v>
      </c>
      <c r="G80" s="37">
        <v>50</v>
      </c>
      <c r="H80" s="37">
        <v>45</v>
      </c>
      <c r="I80" s="37">
        <f t="shared" si="1"/>
        <v>95</v>
      </c>
      <c r="J80" s="37" t="s">
        <v>902</v>
      </c>
      <c r="K80" s="69" t="s">
        <v>137</v>
      </c>
      <c r="L80" s="55" t="s">
        <v>159</v>
      </c>
      <c r="M80" s="55">
        <v>9859707688</v>
      </c>
      <c r="N80" s="70" t="s">
        <v>113</v>
      </c>
      <c r="O80" s="70">
        <v>9577747179</v>
      </c>
      <c r="P80" s="42">
        <v>43709</v>
      </c>
      <c r="Q80" s="37" t="s">
        <v>93</v>
      </c>
      <c r="R80" s="55"/>
      <c r="S80" s="69" t="s">
        <v>1357</v>
      </c>
      <c r="T80" s="55"/>
    </row>
    <row r="81" spans="1:20" ht="30">
      <c r="A81" s="52">
        <v>77</v>
      </c>
      <c r="B81" s="53" t="s">
        <v>63</v>
      </c>
      <c r="C81" s="44" t="s">
        <v>837</v>
      </c>
      <c r="D81" s="36" t="s">
        <v>26</v>
      </c>
      <c r="E81" s="46">
        <v>18230115108</v>
      </c>
      <c r="F81" s="110" t="s">
        <v>87</v>
      </c>
      <c r="G81" s="37">
        <v>18</v>
      </c>
      <c r="H81" s="37">
        <v>17</v>
      </c>
      <c r="I81" s="37">
        <f t="shared" si="1"/>
        <v>35</v>
      </c>
      <c r="J81" s="37" t="s">
        <v>903</v>
      </c>
      <c r="K81" s="69" t="s">
        <v>137</v>
      </c>
      <c r="L81" s="55" t="s">
        <v>159</v>
      </c>
      <c r="M81" s="55">
        <v>9859707688</v>
      </c>
      <c r="N81" s="70" t="s">
        <v>113</v>
      </c>
      <c r="O81" s="70">
        <v>9577747179</v>
      </c>
      <c r="P81" s="42">
        <v>43709</v>
      </c>
      <c r="Q81" s="37" t="s">
        <v>93</v>
      </c>
      <c r="R81" s="55"/>
      <c r="S81" s="69" t="s">
        <v>1357</v>
      </c>
      <c r="T81" s="55"/>
    </row>
    <row r="82" spans="1:20" ht="30">
      <c r="A82" s="52">
        <v>78</v>
      </c>
      <c r="B82" s="53" t="s">
        <v>63</v>
      </c>
      <c r="C82" s="35" t="s">
        <v>904</v>
      </c>
      <c r="D82" s="36" t="s">
        <v>26</v>
      </c>
      <c r="E82" s="36">
        <v>118404</v>
      </c>
      <c r="F82" s="110" t="s">
        <v>91</v>
      </c>
      <c r="G82" s="37">
        <v>7</v>
      </c>
      <c r="H82" s="37">
        <v>13</v>
      </c>
      <c r="I82" s="37">
        <f>SUM(G82:H82)</f>
        <v>20</v>
      </c>
      <c r="J82" s="37" t="s">
        <v>937</v>
      </c>
      <c r="K82" s="69" t="s">
        <v>137</v>
      </c>
      <c r="L82" s="55" t="s">
        <v>159</v>
      </c>
      <c r="M82" s="55">
        <v>9859707688</v>
      </c>
      <c r="N82" s="70" t="s">
        <v>113</v>
      </c>
      <c r="O82" s="70">
        <v>9577747179</v>
      </c>
      <c r="P82" s="42">
        <v>43709</v>
      </c>
      <c r="Q82" s="37" t="s">
        <v>93</v>
      </c>
      <c r="R82" s="55"/>
      <c r="S82" s="69" t="s">
        <v>1357</v>
      </c>
      <c r="T82" s="55"/>
    </row>
    <row r="83" spans="1:20" ht="30">
      <c r="A83" s="52">
        <v>79</v>
      </c>
      <c r="B83" s="53" t="s">
        <v>63</v>
      </c>
      <c r="C83" s="44" t="s">
        <v>905</v>
      </c>
      <c r="D83" s="36" t="s">
        <v>26</v>
      </c>
      <c r="E83" s="46">
        <v>18230115110</v>
      </c>
      <c r="F83" s="110" t="s">
        <v>91</v>
      </c>
      <c r="G83" s="37">
        <v>15</v>
      </c>
      <c r="H83" s="37">
        <v>18</v>
      </c>
      <c r="I83" s="37">
        <f t="shared" ref="I83:I115" si="2">SUM(G83:H83)</f>
        <v>33</v>
      </c>
      <c r="J83" s="37" t="s">
        <v>938</v>
      </c>
      <c r="K83" s="69" t="s">
        <v>137</v>
      </c>
      <c r="L83" s="55" t="s">
        <v>159</v>
      </c>
      <c r="M83" s="55">
        <v>9859707688</v>
      </c>
      <c r="N83" s="70" t="s">
        <v>113</v>
      </c>
      <c r="O83" s="70">
        <v>9577747179</v>
      </c>
      <c r="P83" s="42">
        <v>43739</v>
      </c>
      <c r="Q83" s="37" t="s">
        <v>98</v>
      </c>
      <c r="R83" s="55"/>
      <c r="S83" s="69" t="s">
        <v>1357</v>
      </c>
      <c r="T83" s="55"/>
    </row>
    <row r="84" spans="1:20" ht="30">
      <c r="A84" s="52">
        <v>80</v>
      </c>
      <c r="B84" s="53" t="s">
        <v>63</v>
      </c>
      <c r="C84" s="44" t="s">
        <v>906</v>
      </c>
      <c r="D84" s="36" t="s">
        <v>26</v>
      </c>
      <c r="E84" s="46">
        <v>18230100314</v>
      </c>
      <c r="F84" s="110" t="s">
        <v>91</v>
      </c>
      <c r="G84" s="37">
        <v>19</v>
      </c>
      <c r="H84" s="37">
        <v>13</v>
      </c>
      <c r="I84" s="37">
        <f t="shared" si="2"/>
        <v>32</v>
      </c>
      <c r="J84" s="37" t="s">
        <v>939</v>
      </c>
      <c r="K84" s="69" t="s">
        <v>137</v>
      </c>
      <c r="L84" s="55" t="s">
        <v>159</v>
      </c>
      <c r="M84" s="55">
        <v>9859707688</v>
      </c>
      <c r="N84" s="70" t="s">
        <v>113</v>
      </c>
      <c r="O84" s="70">
        <v>9577747179</v>
      </c>
      <c r="P84" s="42">
        <v>43739</v>
      </c>
      <c r="Q84" s="37" t="s">
        <v>98</v>
      </c>
      <c r="R84" s="55"/>
      <c r="S84" s="69" t="s">
        <v>1357</v>
      </c>
      <c r="T84" s="55"/>
    </row>
    <row r="85" spans="1:20" ht="30">
      <c r="A85" s="52">
        <v>81</v>
      </c>
      <c r="B85" s="53" t="s">
        <v>63</v>
      </c>
      <c r="C85" s="35" t="s">
        <v>907</v>
      </c>
      <c r="D85" s="36" t="s">
        <v>26</v>
      </c>
      <c r="E85" s="36">
        <v>118408</v>
      </c>
      <c r="F85" s="110" t="s">
        <v>87</v>
      </c>
      <c r="G85" s="37">
        <v>29</v>
      </c>
      <c r="H85" s="37">
        <v>22</v>
      </c>
      <c r="I85" s="37">
        <f t="shared" si="2"/>
        <v>51</v>
      </c>
      <c r="J85" s="37" t="s">
        <v>940</v>
      </c>
      <c r="K85" s="69" t="s">
        <v>137</v>
      </c>
      <c r="L85" s="55" t="s">
        <v>159</v>
      </c>
      <c r="M85" s="55">
        <v>9859707688</v>
      </c>
      <c r="N85" s="70" t="s">
        <v>113</v>
      </c>
      <c r="O85" s="70">
        <v>9577747179</v>
      </c>
      <c r="P85" s="42">
        <v>43739</v>
      </c>
      <c r="Q85" s="37" t="s">
        <v>98</v>
      </c>
      <c r="R85" s="55"/>
      <c r="S85" s="69" t="s">
        <v>1357</v>
      </c>
      <c r="T85" s="55"/>
    </row>
    <row r="86" spans="1:20" ht="30">
      <c r="A86" s="52">
        <v>82</v>
      </c>
      <c r="B86" s="53" t="s">
        <v>63</v>
      </c>
      <c r="C86" s="35" t="s">
        <v>908</v>
      </c>
      <c r="D86" s="36" t="s">
        <v>26</v>
      </c>
      <c r="E86" s="36">
        <v>118403</v>
      </c>
      <c r="F86" s="110" t="s">
        <v>87</v>
      </c>
      <c r="G86" s="37">
        <v>27</v>
      </c>
      <c r="H86" s="37">
        <v>45</v>
      </c>
      <c r="I86" s="37">
        <f t="shared" si="2"/>
        <v>72</v>
      </c>
      <c r="J86" s="37" t="s">
        <v>941</v>
      </c>
      <c r="K86" s="69" t="s">
        <v>137</v>
      </c>
      <c r="L86" s="55" t="s">
        <v>159</v>
      </c>
      <c r="M86" s="55">
        <v>9859707688</v>
      </c>
      <c r="N86" s="70" t="s">
        <v>113</v>
      </c>
      <c r="O86" s="70">
        <v>9577747179</v>
      </c>
      <c r="P86" s="42">
        <v>43770</v>
      </c>
      <c r="Q86" s="37" t="s">
        <v>101</v>
      </c>
      <c r="R86" s="55"/>
      <c r="S86" s="69" t="s">
        <v>1357</v>
      </c>
      <c r="T86" s="55"/>
    </row>
    <row r="87" spans="1:20" ht="30">
      <c r="A87" s="52">
        <v>83</v>
      </c>
      <c r="B87" s="53" t="s">
        <v>63</v>
      </c>
      <c r="C87" s="82" t="s">
        <v>909</v>
      </c>
      <c r="D87" s="39" t="s">
        <v>28</v>
      </c>
      <c r="E87" s="39">
        <v>256</v>
      </c>
      <c r="F87" s="28"/>
      <c r="G87" s="39">
        <v>15</v>
      </c>
      <c r="H87" s="39">
        <v>45</v>
      </c>
      <c r="I87" s="37">
        <f t="shared" si="2"/>
        <v>60</v>
      </c>
      <c r="J87" s="91">
        <v>9401532522</v>
      </c>
      <c r="K87" s="69" t="s">
        <v>137</v>
      </c>
      <c r="L87" s="55" t="s">
        <v>159</v>
      </c>
      <c r="M87" s="55">
        <v>9859707688</v>
      </c>
      <c r="N87" s="70" t="s">
        <v>113</v>
      </c>
      <c r="O87" s="70">
        <v>9577747179</v>
      </c>
      <c r="P87" s="42">
        <v>43770</v>
      </c>
      <c r="Q87" s="37" t="s">
        <v>101</v>
      </c>
      <c r="R87" s="55"/>
      <c r="S87" s="69" t="s">
        <v>1357</v>
      </c>
      <c r="T87" s="55"/>
    </row>
    <row r="88" spans="1:20" ht="30">
      <c r="A88" s="52">
        <v>84</v>
      </c>
      <c r="B88" s="53" t="s">
        <v>63</v>
      </c>
      <c r="C88" s="35" t="s">
        <v>910</v>
      </c>
      <c r="D88" s="36" t="s">
        <v>26</v>
      </c>
      <c r="E88" s="36">
        <v>110001</v>
      </c>
      <c r="F88" s="110" t="s">
        <v>87</v>
      </c>
      <c r="G88" s="37">
        <v>39</v>
      </c>
      <c r="H88" s="37">
        <v>57</v>
      </c>
      <c r="I88" s="37">
        <f t="shared" si="2"/>
        <v>96</v>
      </c>
      <c r="J88" s="37" t="s">
        <v>942</v>
      </c>
      <c r="K88" s="69" t="s">
        <v>137</v>
      </c>
      <c r="L88" s="55" t="s">
        <v>159</v>
      </c>
      <c r="M88" s="55">
        <v>9859707688</v>
      </c>
      <c r="N88" s="70" t="s">
        <v>113</v>
      </c>
      <c r="O88" s="70">
        <v>9577747179</v>
      </c>
      <c r="P88" s="38">
        <v>43800</v>
      </c>
      <c r="Q88" s="37" t="s">
        <v>82</v>
      </c>
      <c r="R88" s="55"/>
      <c r="S88" s="69" t="s">
        <v>1357</v>
      </c>
      <c r="T88" s="55"/>
    </row>
    <row r="89" spans="1:20" ht="60">
      <c r="A89" s="52">
        <v>85</v>
      </c>
      <c r="B89" s="53" t="s">
        <v>63</v>
      </c>
      <c r="C89" s="82" t="s">
        <v>911</v>
      </c>
      <c r="D89" s="39" t="s">
        <v>28</v>
      </c>
      <c r="E89" s="39">
        <v>37</v>
      </c>
      <c r="F89" s="28"/>
      <c r="G89" s="39">
        <v>12</v>
      </c>
      <c r="H89" s="39">
        <v>30</v>
      </c>
      <c r="I89" s="37">
        <f t="shared" si="2"/>
        <v>42</v>
      </c>
      <c r="J89" s="40" t="s">
        <v>943</v>
      </c>
      <c r="K89" s="69" t="s">
        <v>137</v>
      </c>
      <c r="L89" s="55" t="s">
        <v>159</v>
      </c>
      <c r="M89" s="55">
        <v>9859707688</v>
      </c>
      <c r="N89" s="70" t="s">
        <v>113</v>
      </c>
      <c r="O89" s="70">
        <v>9577747179</v>
      </c>
      <c r="P89" s="38">
        <v>43800</v>
      </c>
      <c r="Q89" s="37" t="s">
        <v>82</v>
      </c>
      <c r="R89" s="55"/>
      <c r="S89" s="69" t="s">
        <v>1357</v>
      </c>
      <c r="T89" s="55"/>
    </row>
    <row r="90" spans="1:20" ht="30">
      <c r="A90" s="52">
        <v>86</v>
      </c>
      <c r="B90" s="53" t="s">
        <v>63</v>
      </c>
      <c r="C90" s="35" t="s">
        <v>912</v>
      </c>
      <c r="D90" s="36" t="s">
        <v>26</v>
      </c>
      <c r="E90" s="36">
        <v>110301</v>
      </c>
      <c r="F90" s="110" t="s">
        <v>87</v>
      </c>
      <c r="G90" s="37">
        <v>25</v>
      </c>
      <c r="H90" s="37">
        <v>26</v>
      </c>
      <c r="I90" s="37">
        <f t="shared" si="2"/>
        <v>51</v>
      </c>
      <c r="J90" s="37" t="s">
        <v>944</v>
      </c>
      <c r="K90" s="69" t="s">
        <v>137</v>
      </c>
      <c r="L90" s="55" t="s">
        <v>159</v>
      </c>
      <c r="M90" s="55">
        <v>9859707688</v>
      </c>
      <c r="N90" s="70" t="s">
        <v>113</v>
      </c>
      <c r="O90" s="70">
        <v>9577747179</v>
      </c>
      <c r="P90" s="38">
        <v>43800</v>
      </c>
      <c r="Q90" s="37" t="s">
        <v>82</v>
      </c>
      <c r="R90" s="55"/>
      <c r="S90" s="69" t="s">
        <v>1357</v>
      </c>
      <c r="T90" s="55"/>
    </row>
    <row r="91" spans="1:20" ht="30">
      <c r="A91" s="52">
        <v>87</v>
      </c>
      <c r="B91" s="53" t="s">
        <v>63</v>
      </c>
      <c r="C91" s="35" t="s">
        <v>913</v>
      </c>
      <c r="D91" s="36" t="s">
        <v>26</v>
      </c>
      <c r="E91" s="36">
        <v>110303</v>
      </c>
      <c r="F91" s="110" t="s">
        <v>87</v>
      </c>
      <c r="G91" s="37">
        <v>51</v>
      </c>
      <c r="H91" s="37">
        <v>43</v>
      </c>
      <c r="I91" s="37">
        <f t="shared" si="2"/>
        <v>94</v>
      </c>
      <c r="J91" s="37" t="s">
        <v>945</v>
      </c>
      <c r="K91" s="69" t="s">
        <v>137</v>
      </c>
      <c r="L91" s="55" t="s">
        <v>159</v>
      </c>
      <c r="M91" s="55">
        <v>9859707688</v>
      </c>
      <c r="N91" s="70" t="s">
        <v>113</v>
      </c>
      <c r="O91" s="70">
        <v>9577747179</v>
      </c>
      <c r="P91" s="39" t="s">
        <v>1424</v>
      </c>
      <c r="Q91" s="37" t="s">
        <v>98</v>
      </c>
      <c r="R91" s="55"/>
      <c r="S91" s="69" t="s">
        <v>1357</v>
      </c>
      <c r="T91" s="55"/>
    </row>
    <row r="92" spans="1:20" ht="30">
      <c r="A92" s="52">
        <v>88</v>
      </c>
      <c r="B92" s="53" t="s">
        <v>63</v>
      </c>
      <c r="C92" s="35" t="s">
        <v>914</v>
      </c>
      <c r="D92" s="36" t="s">
        <v>26</v>
      </c>
      <c r="E92" s="41">
        <v>18230110005</v>
      </c>
      <c r="F92" s="110" t="s">
        <v>87</v>
      </c>
      <c r="G92" s="39">
        <v>25</v>
      </c>
      <c r="H92" s="39">
        <v>22</v>
      </c>
      <c r="I92" s="37">
        <f t="shared" si="2"/>
        <v>47</v>
      </c>
      <c r="J92" s="39">
        <v>8751916451</v>
      </c>
      <c r="K92" s="69" t="s">
        <v>137</v>
      </c>
      <c r="L92" s="55" t="s">
        <v>159</v>
      </c>
      <c r="M92" s="55">
        <v>9859707688</v>
      </c>
      <c r="N92" s="70" t="s">
        <v>113</v>
      </c>
      <c r="O92" s="70">
        <v>9577747179</v>
      </c>
      <c r="P92" s="39" t="s">
        <v>1424</v>
      </c>
      <c r="Q92" s="37" t="s">
        <v>98</v>
      </c>
      <c r="R92" s="55"/>
      <c r="S92" s="69" t="s">
        <v>1357</v>
      </c>
      <c r="T92" s="55"/>
    </row>
    <row r="93" spans="1:20" ht="30">
      <c r="A93" s="52">
        <v>89</v>
      </c>
      <c r="B93" s="53" t="s">
        <v>63</v>
      </c>
      <c r="C93" s="35" t="s">
        <v>915</v>
      </c>
      <c r="D93" s="36" t="s">
        <v>26</v>
      </c>
      <c r="E93" s="36">
        <v>110401</v>
      </c>
      <c r="F93" s="110" t="s">
        <v>87</v>
      </c>
      <c r="G93" s="37">
        <v>23</v>
      </c>
      <c r="H93" s="37">
        <v>21</v>
      </c>
      <c r="I93" s="37">
        <f t="shared" si="2"/>
        <v>44</v>
      </c>
      <c r="J93" s="37" t="s">
        <v>946</v>
      </c>
      <c r="K93" s="69" t="s">
        <v>137</v>
      </c>
      <c r="L93" s="55" t="s">
        <v>159</v>
      </c>
      <c r="M93" s="55">
        <v>9859707688</v>
      </c>
      <c r="N93" s="70" t="s">
        <v>113</v>
      </c>
      <c r="O93" s="70">
        <v>9577747179</v>
      </c>
      <c r="P93" s="135" t="s">
        <v>1429</v>
      </c>
      <c r="Q93" s="37" t="s">
        <v>101</v>
      </c>
      <c r="R93" s="55"/>
      <c r="S93" s="69" t="s">
        <v>1357</v>
      </c>
      <c r="T93" s="55"/>
    </row>
    <row r="94" spans="1:20" ht="30">
      <c r="A94" s="52">
        <v>90</v>
      </c>
      <c r="B94" s="53" t="s">
        <v>63</v>
      </c>
      <c r="C94" s="35" t="s">
        <v>916</v>
      </c>
      <c r="D94" s="36" t="s">
        <v>26</v>
      </c>
      <c r="E94" s="36">
        <v>110403</v>
      </c>
      <c r="F94" s="110" t="s">
        <v>87</v>
      </c>
      <c r="G94" s="37">
        <v>14</v>
      </c>
      <c r="H94" s="37">
        <v>13</v>
      </c>
      <c r="I94" s="37">
        <f t="shared" si="2"/>
        <v>27</v>
      </c>
      <c r="J94" s="37" t="s">
        <v>947</v>
      </c>
      <c r="K94" s="69" t="s">
        <v>137</v>
      </c>
      <c r="L94" s="55" t="s">
        <v>159</v>
      </c>
      <c r="M94" s="55">
        <v>9859707688</v>
      </c>
      <c r="N94" s="70" t="s">
        <v>113</v>
      </c>
      <c r="O94" s="70">
        <v>9577747179</v>
      </c>
      <c r="P94" s="135" t="s">
        <v>1429</v>
      </c>
      <c r="Q94" s="37" t="s">
        <v>101</v>
      </c>
      <c r="R94" s="55"/>
      <c r="S94" s="69" t="s">
        <v>1357</v>
      </c>
      <c r="T94" s="55"/>
    </row>
    <row r="95" spans="1:20" ht="30">
      <c r="A95" s="52">
        <v>91</v>
      </c>
      <c r="B95" s="53" t="s">
        <v>63</v>
      </c>
      <c r="C95" s="35" t="s">
        <v>917</v>
      </c>
      <c r="D95" s="36" t="s">
        <v>26</v>
      </c>
      <c r="E95" s="36">
        <v>110404</v>
      </c>
      <c r="F95" s="110" t="s">
        <v>87</v>
      </c>
      <c r="G95" s="37">
        <v>12</v>
      </c>
      <c r="H95" s="37">
        <v>18</v>
      </c>
      <c r="I95" s="37">
        <f t="shared" si="2"/>
        <v>30</v>
      </c>
      <c r="J95" s="37" t="s">
        <v>948</v>
      </c>
      <c r="K95" s="69" t="s">
        <v>137</v>
      </c>
      <c r="L95" s="55" t="s">
        <v>159</v>
      </c>
      <c r="M95" s="55">
        <v>9859707688</v>
      </c>
      <c r="N95" s="70" t="s">
        <v>113</v>
      </c>
      <c r="O95" s="70">
        <v>9577747179</v>
      </c>
      <c r="P95" s="39" t="s">
        <v>1425</v>
      </c>
      <c r="Q95" s="37" t="s">
        <v>82</v>
      </c>
      <c r="R95" s="55"/>
      <c r="S95" s="69" t="s">
        <v>1357</v>
      </c>
      <c r="T95" s="55"/>
    </row>
    <row r="96" spans="1:20" ht="30">
      <c r="A96" s="52">
        <v>92</v>
      </c>
      <c r="B96" s="53" t="s">
        <v>63</v>
      </c>
      <c r="C96" s="35" t="s">
        <v>918</v>
      </c>
      <c r="D96" s="36" t="s">
        <v>26</v>
      </c>
      <c r="E96" s="36">
        <v>110601</v>
      </c>
      <c r="F96" s="110" t="s">
        <v>87</v>
      </c>
      <c r="G96" s="37">
        <v>21</v>
      </c>
      <c r="H96" s="37">
        <v>19</v>
      </c>
      <c r="I96" s="37">
        <f t="shared" si="2"/>
        <v>40</v>
      </c>
      <c r="J96" s="37" t="s">
        <v>949</v>
      </c>
      <c r="K96" s="69" t="s">
        <v>137</v>
      </c>
      <c r="L96" s="55" t="s">
        <v>159</v>
      </c>
      <c r="M96" s="55">
        <v>9859707688</v>
      </c>
      <c r="N96" s="70" t="s">
        <v>113</v>
      </c>
      <c r="O96" s="70">
        <v>9577747179</v>
      </c>
      <c r="P96" s="39" t="s">
        <v>1425</v>
      </c>
      <c r="Q96" s="37" t="s">
        <v>82</v>
      </c>
      <c r="R96" s="55"/>
      <c r="S96" s="69" t="s">
        <v>1357</v>
      </c>
      <c r="T96" s="55"/>
    </row>
    <row r="97" spans="1:20" ht="30">
      <c r="A97" s="52">
        <v>93</v>
      </c>
      <c r="B97" s="53" t="s">
        <v>63</v>
      </c>
      <c r="C97" s="35" t="s">
        <v>919</v>
      </c>
      <c r="D97" s="36" t="s">
        <v>26</v>
      </c>
      <c r="E97" s="36">
        <v>110602</v>
      </c>
      <c r="F97" s="110" t="s">
        <v>87</v>
      </c>
      <c r="G97" s="37">
        <v>24</v>
      </c>
      <c r="H97" s="37">
        <v>27</v>
      </c>
      <c r="I97" s="37">
        <f t="shared" si="2"/>
        <v>51</v>
      </c>
      <c r="J97" s="37" t="s">
        <v>950</v>
      </c>
      <c r="K97" s="69" t="s">
        <v>137</v>
      </c>
      <c r="L97" s="55" t="s">
        <v>159</v>
      </c>
      <c r="M97" s="55">
        <v>9859707688</v>
      </c>
      <c r="N97" s="70" t="s">
        <v>113</v>
      </c>
      <c r="O97" s="70">
        <v>9577747179</v>
      </c>
      <c r="P97" s="38" t="s">
        <v>1425</v>
      </c>
      <c r="Q97" s="37" t="s">
        <v>82</v>
      </c>
      <c r="R97" s="55"/>
      <c r="S97" s="69" t="s">
        <v>1357</v>
      </c>
      <c r="T97" s="55"/>
    </row>
    <row r="98" spans="1:20" ht="30">
      <c r="A98" s="52">
        <v>94</v>
      </c>
      <c r="B98" s="53" t="s">
        <v>63</v>
      </c>
      <c r="C98" s="82" t="s">
        <v>909</v>
      </c>
      <c r="D98" s="39" t="s">
        <v>28</v>
      </c>
      <c r="E98" s="39">
        <v>39</v>
      </c>
      <c r="F98" s="28"/>
      <c r="G98" s="39">
        <v>21</v>
      </c>
      <c r="H98" s="39">
        <v>17</v>
      </c>
      <c r="I98" s="37">
        <f t="shared" si="2"/>
        <v>38</v>
      </c>
      <c r="J98" s="40" t="s">
        <v>951</v>
      </c>
      <c r="K98" s="69" t="s">
        <v>137</v>
      </c>
      <c r="L98" s="55" t="s">
        <v>159</v>
      </c>
      <c r="M98" s="55">
        <v>9859707688</v>
      </c>
      <c r="N98" s="70" t="s">
        <v>113</v>
      </c>
      <c r="O98" s="70">
        <v>9577747179</v>
      </c>
      <c r="P98" s="136" t="s">
        <v>1430</v>
      </c>
      <c r="Q98" s="37" t="s">
        <v>83</v>
      </c>
      <c r="R98" s="55"/>
      <c r="S98" s="69" t="s">
        <v>1357</v>
      </c>
      <c r="T98" s="55"/>
    </row>
    <row r="99" spans="1:20" ht="30">
      <c r="A99" s="52">
        <v>95</v>
      </c>
      <c r="B99" s="53" t="s">
        <v>63</v>
      </c>
      <c r="C99" s="35" t="s">
        <v>920</v>
      </c>
      <c r="D99" s="36" t="s">
        <v>26</v>
      </c>
      <c r="E99" s="36">
        <v>110603</v>
      </c>
      <c r="F99" s="110" t="s">
        <v>87</v>
      </c>
      <c r="G99" s="37">
        <v>20</v>
      </c>
      <c r="H99" s="37">
        <v>21</v>
      </c>
      <c r="I99" s="37">
        <f t="shared" si="2"/>
        <v>41</v>
      </c>
      <c r="J99" s="37" t="s">
        <v>952</v>
      </c>
      <c r="K99" s="69" t="s">
        <v>137</v>
      </c>
      <c r="L99" s="55" t="s">
        <v>159</v>
      </c>
      <c r="M99" s="55">
        <v>9859707688</v>
      </c>
      <c r="N99" s="70" t="s">
        <v>113</v>
      </c>
      <c r="O99" s="70">
        <v>9577747179</v>
      </c>
      <c r="P99" s="136" t="s">
        <v>1430</v>
      </c>
      <c r="Q99" s="37" t="s">
        <v>83</v>
      </c>
      <c r="R99" s="55"/>
      <c r="S99" s="69" t="s">
        <v>1357</v>
      </c>
      <c r="T99" s="55"/>
    </row>
    <row r="100" spans="1:20" ht="30">
      <c r="A100" s="52">
        <v>96</v>
      </c>
      <c r="B100" s="53" t="s">
        <v>63</v>
      </c>
      <c r="C100" s="35" t="s">
        <v>921</v>
      </c>
      <c r="D100" s="36" t="s">
        <v>26</v>
      </c>
      <c r="E100" s="36">
        <v>110701</v>
      </c>
      <c r="F100" s="110" t="s">
        <v>87</v>
      </c>
      <c r="G100" s="37">
        <v>22</v>
      </c>
      <c r="H100" s="37">
        <v>31</v>
      </c>
      <c r="I100" s="37">
        <f t="shared" si="2"/>
        <v>53</v>
      </c>
      <c r="J100" s="37" t="s">
        <v>953</v>
      </c>
      <c r="K100" s="69" t="s">
        <v>137</v>
      </c>
      <c r="L100" s="55" t="s">
        <v>159</v>
      </c>
      <c r="M100" s="55">
        <v>9859707688</v>
      </c>
      <c r="N100" s="70" t="s">
        <v>113</v>
      </c>
      <c r="O100" s="70">
        <v>9577747179</v>
      </c>
      <c r="P100" s="136" t="s">
        <v>1430</v>
      </c>
      <c r="Q100" s="37" t="s">
        <v>83</v>
      </c>
      <c r="R100" s="55"/>
      <c r="S100" s="69" t="s">
        <v>1357</v>
      </c>
      <c r="T100" s="55"/>
    </row>
    <row r="101" spans="1:20" ht="30">
      <c r="A101" s="52">
        <v>97</v>
      </c>
      <c r="B101" s="53" t="s">
        <v>63</v>
      </c>
      <c r="C101" s="82" t="s">
        <v>922</v>
      </c>
      <c r="D101" s="39" t="s">
        <v>28</v>
      </c>
      <c r="E101" s="39">
        <v>135</v>
      </c>
      <c r="F101" s="110"/>
      <c r="G101" s="39">
        <v>7</v>
      </c>
      <c r="H101" s="39">
        <v>17</v>
      </c>
      <c r="I101" s="37">
        <f t="shared" si="2"/>
        <v>24</v>
      </c>
      <c r="J101" s="40" t="s">
        <v>954</v>
      </c>
      <c r="K101" s="69" t="s">
        <v>137</v>
      </c>
      <c r="L101" s="55" t="s">
        <v>159</v>
      </c>
      <c r="M101" s="55">
        <v>9859707688</v>
      </c>
      <c r="N101" s="70" t="s">
        <v>113</v>
      </c>
      <c r="O101" s="70">
        <v>9577747179</v>
      </c>
      <c r="P101" s="38" t="s">
        <v>1426</v>
      </c>
      <c r="Q101" s="37" t="s">
        <v>86</v>
      </c>
      <c r="R101" s="55"/>
      <c r="S101" s="69" t="s">
        <v>1357</v>
      </c>
      <c r="T101" s="55"/>
    </row>
    <row r="102" spans="1:20" ht="30">
      <c r="A102" s="52">
        <v>98</v>
      </c>
      <c r="B102" s="53" t="s">
        <v>63</v>
      </c>
      <c r="C102" s="35" t="s">
        <v>923</v>
      </c>
      <c r="D102" s="36" t="s">
        <v>26</v>
      </c>
      <c r="E102" s="36">
        <v>110702</v>
      </c>
      <c r="F102" s="110" t="s">
        <v>87</v>
      </c>
      <c r="G102" s="37">
        <v>41</v>
      </c>
      <c r="H102" s="37">
        <v>57</v>
      </c>
      <c r="I102" s="37">
        <f t="shared" si="2"/>
        <v>98</v>
      </c>
      <c r="J102" s="37" t="s">
        <v>955</v>
      </c>
      <c r="K102" s="69" t="s">
        <v>137</v>
      </c>
      <c r="L102" s="55" t="s">
        <v>159</v>
      </c>
      <c r="M102" s="55">
        <v>9859707688</v>
      </c>
      <c r="N102" s="70" t="s">
        <v>113</v>
      </c>
      <c r="O102" s="70">
        <v>9577747179</v>
      </c>
      <c r="P102" s="38" t="s">
        <v>1426</v>
      </c>
      <c r="Q102" s="37" t="s">
        <v>86</v>
      </c>
      <c r="R102" s="55"/>
      <c r="S102" s="69" t="s">
        <v>1357</v>
      </c>
      <c r="T102" s="55"/>
    </row>
    <row r="103" spans="1:20" ht="30">
      <c r="A103" s="52">
        <v>99</v>
      </c>
      <c r="B103" s="53" t="s">
        <v>63</v>
      </c>
      <c r="C103" s="35" t="s">
        <v>924</v>
      </c>
      <c r="D103" s="36" t="s">
        <v>26</v>
      </c>
      <c r="E103" s="36">
        <v>110703</v>
      </c>
      <c r="F103" s="110" t="s">
        <v>87</v>
      </c>
      <c r="G103" s="37">
        <v>42</v>
      </c>
      <c r="H103" s="37">
        <v>28</v>
      </c>
      <c r="I103" s="37">
        <f t="shared" si="2"/>
        <v>70</v>
      </c>
      <c r="J103" s="37" t="s">
        <v>956</v>
      </c>
      <c r="K103" s="69" t="s">
        <v>137</v>
      </c>
      <c r="L103" s="55" t="s">
        <v>159</v>
      </c>
      <c r="M103" s="55">
        <v>9859707688</v>
      </c>
      <c r="N103" s="70" t="s">
        <v>113</v>
      </c>
      <c r="O103" s="70">
        <v>9577747179</v>
      </c>
      <c r="P103" s="38" t="s">
        <v>1426</v>
      </c>
      <c r="Q103" s="37" t="s">
        <v>86</v>
      </c>
      <c r="R103" s="55"/>
      <c r="S103" s="69" t="s">
        <v>1357</v>
      </c>
      <c r="T103" s="55"/>
    </row>
    <row r="104" spans="1:20" ht="30">
      <c r="A104" s="52">
        <v>100</v>
      </c>
      <c r="B104" s="53" t="s">
        <v>63</v>
      </c>
      <c r="C104" s="82" t="s">
        <v>925</v>
      </c>
      <c r="D104" s="39" t="s">
        <v>28</v>
      </c>
      <c r="E104" s="39">
        <v>134</v>
      </c>
      <c r="F104" s="28"/>
      <c r="G104" s="39">
        <v>20</v>
      </c>
      <c r="H104" s="39">
        <v>25</v>
      </c>
      <c r="I104" s="37">
        <f t="shared" si="2"/>
        <v>45</v>
      </c>
      <c r="J104" s="40" t="s">
        <v>957</v>
      </c>
      <c r="K104" s="69" t="s">
        <v>137</v>
      </c>
      <c r="L104" s="55" t="s">
        <v>159</v>
      </c>
      <c r="M104" s="55">
        <v>9859707688</v>
      </c>
      <c r="N104" s="70" t="s">
        <v>113</v>
      </c>
      <c r="O104" s="70">
        <v>9577747179</v>
      </c>
      <c r="P104" s="39" t="s">
        <v>1427</v>
      </c>
      <c r="Q104" s="37" t="s">
        <v>98</v>
      </c>
      <c r="R104" s="55"/>
      <c r="S104" s="69" t="s">
        <v>1357</v>
      </c>
      <c r="T104" s="55"/>
    </row>
    <row r="105" spans="1:20" ht="30">
      <c r="A105" s="52">
        <v>101</v>
      </c>
      <c r="B105" s="53" t="s">
        <v>63</v>
      </c>
      <c r="C105" s="35" t="s">
        <v>926</v>
      </c>
      <c r="D105" s="36" t="s">
        <v>26</v>
      </c>
      <c r="E105" s="36">
        <v>110002</v>
      </c>
      <c r="F105" s="110" t="s">
        <v>91</v>
      </c>
      <c r="G105" s="37">
        <v>7</v>
      </c>
      <c r="H105" s="37">
        <v>13</v>
      </c>
      <c r="I105" s="37">
        <f t="shared" si="2"/>
        <v>20</v>
      </c>
      <c r="J105" s="37" t="s">
        <v>958</v>
      </c>
      <c r="K105" s="69" t="s">
        <v>137</v>
      </c>
      <c r="L105" s="55" t="s">
        <v>159</v>
      </c>
      <c r="M105" s="55">
        <v>9859707688</v>
      </c>
      <c r="N105" s="70" t="s">
        <v>113</v>
      </c>
      <c r="O105" s="70">
        <v>9577747179</v>
      </c>
      <c r="P105" s="39" t="s">
        <v>1427</v>
      </c>
      <c r="Q105" s="37" t="s">
        <v>98</v>
      </c>
      <c r="R105" s="55"/>
      <c r="S105" s="69" t="s">
        <v>1357</v>
      </c>
      <c r="T105" s="55"/>
    </row>
    <row r="106" spans="1:20" ht="30">
      <c r="A106" s="52">
        <v>102</v>
      </c>
      <c r="B106" s="53" t="s">
        <v>63</v>
      </c>
      <c r="C106" s="35" t="s">
        <v>927</v>
      </c>
      <c r="D106" s="36" t="s">
        <v>26</v>
      </c>
      <c r="E106" s="36">
        <v>110302</v>
      </c>
      <c r="F106" s="110" t="s">
        <v>91</v>
      </c>
      <c r="G106" s="37">
        <v>18</v>
      </c>
      <c r="H106" s="37">
        <v>19</v>
      </c>
      <c r="I106" s="37">
        <f t="shared" si="2"/>
        <v>37</v>
      </c>
      <c r="J106" s="37" t="s">
        <v>959</v>
      </c>
      <c r="K106" s="69" t="s">
        <v>137</v>
      </c>
      <c r="L106" s="55" t="s">
        <v>159</v>
      </c>
      <c r="M106" s="55">
        <v>9859707688</v>
      </c>
      <c r="N106" s="70" t="s">
        <v>113</v>
      </c>
      <c r="O106" s="70">
        <v>9577747179</v>
      </c>
      <c r="P106" s="39" t="s">
        <v>1427</v>
      </c>
      <c r="Q106" s="37" t="s">
        <v>98</v>
      </c>
      <c r="R106" s="55"/>
      <c r="S106" s="69" t="s">
        <v>1357</v>
      </c>
      <c r="T106" s="55"/>
    </row>
    <row r="107" spans="1:20" ht="30">
      <c r="A107" s="52">
        <v>103</v>
      </c>
      <c r="B107" s="53" t="s">
        <v>63</v>
      </c>
      <c r="C107" s="35" t="s">
        <v>928</v>
      </c>
      <c r="D107" s="36" t="s">
        <v>26</v>
      </c>
      <c r="E107" s="36">
        <v>110402</v>
      </c>
      <c r="F107" s="110" t="s">
        <v>91</v>
      </c>
      <c r="G107" s="37">
        <v>16</v>
      </c>
      <c r="H107" s="37">
        <v>40</v>
      </c>
      <c r="I107" s="37">
        <f t="shared" si="2"/>
        <v>56</v>
      </c>
      <c r="J107" s="37" t="s">
        <v>960</v>
      </c>
      <c r="K107" s="69" t="s">
        <v>137</v>
      </c>
      <c r="L107" s="55" t="s">
        <v>159</v>
      </c>
      <c r="M107" s="55">
        <v>9859707688</v>
      </c>
      <c r="N107" s="70" t="s">
        <v>113</v>
      </c>
      <c r="O107" s="70">
        <v>9577747179</v>
      </c>
      <c r="P107" s="39" t="s">
        <v>1428</v>
      </c>
      <c r="Q107" s="37" t="s">
        <v>101</v>
      </c>
      <c r="R107" s="55"/>
      <c r="S107" s="69" t="s">
        <v>1357</v>
      </c>
      <c r="T107" s="55"/>
    </row>
    <row r="108" spans="1:20" ht="30">
      <c r="A108" s="52">
        <v>104</v>
      </c>
      <c r="B108" s="53" t="s">
        <v>63</v>
      </c>
      <c r="C108" s="44" t="s">
        <v>929</v>
      </c>
      <c r="D108" s="36" t="s">
        <v>26</v>
      </c>
      <c r="E108" s="46">
        <v>18230110003</v>
      </c>
      <c r="F108" s="110" t="s">
        <v>91</v>
      </c>
      <c r="G108" s="37">
        <v>22</v>
      </c>
      <c r="H108" s="37">
        <v>23</v>
      </c>
      <c r="I108" s="37">
        <f t="shared" si="2"/>
        <v>45</v>
      </c>
      <c r="J108" s="37" t="s">
        <v>961</v>
      </c>
      <c r="K108" s="69" t="s">
        <v>137</v>
      </c>
      <c r="L108" s="55" t="s">
        <v>159</v>
      </c>
      <c r="M108" s="55">
        <v>9859707688</v>
      </c>
      <c r="N108" s="70" t="s">
        <v>113</v>
      </c>
      <c r="O108" s="70">
        <v>9577747179</v>
      </c>
      <c r="P108" s="39" t="s">
        <v>1428</v>
      </c>
      <c r="Q108" s="37" t="s">
        <v>101</v>
      </c>
      <c r="R108" s="55"/>
      <c r="S108" s="69" t="s">
        <v>1357</v>
      </c>
      <c r="T108" s="55"/>
    </row>
    <row r="109" spans="1:20" ht="30">
      <c r="A109" s="52">
        <v>105</v>
      </c>
      <c r="B109" s="53" t="s">
        <v>63</v>
      </c>
      <c r="C109" s="76" t="s">
        <v>930</v>
      </c>
      <c r="D109" s="36" t="s">
        <v>26</v>
      </c>
      <c r="E109" s="37">
        <v>18230110306</v>
      </c>
      <c r="F109" s="110" t="s">
        <v>87</v>
      </c>
      <c r="G109" s="37">
        <v>10</v>
      </c>
      <c r="H109" s="37">
        <v>9</v>
      </c>
      <c r="I109" s="37">
        <f t="shared" si="2"/>
        <v>19</v>
      </c>
      <c r="J109" s="37" t="s">
        <v>962</v>
      </c>
      <c r="K109" s="69" t="s">
        <v>137</v>
      </c>
      <c r="L109" s="55" t="s">
        <v>159</v>
      </c>
      <c r="M109" s="55">
        <v>9859707688</v>
      </c>
      <c r="N109" s="70" t="s">
        <v>113</v>
      </c>
      <c r="O109" s="70">
        <v>9577747179</v>
      </c>
      <c r="P109" s="39" t="s">
        <v>1428</v>
      </c>
      <c r="Q109" s="37" t="s">
        <v>101</v>
      </c>
      <c r="R109" s="55"/>
      <c r="S109" s="69" t="s">
        <v>1357</v>
      </c>
      <c r="T109" s="55"/>
    </row>
    <row r="110" spans="1:20" ht="30">
      <c r="A110" s="52">
        <v>106</v>
      </c>
      <c r="B110" s="53" t="s">
        <v>63</v>
      </c>
      <c r="C110" s="76" t="s">
        <v>931</v>
      </c>
      <c r="D110" s="36" t="s">
        <v>26</v>
      </c>
      <c r="E110" s="37">
        <v>18230110405</v>
      </c>
      <c r="F110" s="110" t="s">
        <v>87</v>
      </c>
      <c r="G110" s="37">
        <v>28</v>
      </c>
      <c r="H110" s="37">
        <v>30</v>
      </c>
      <c r="I110" s="37">
        <f t="shared" si="2"/>
        <v>58</v>
      </c>
      <c r="J110" s="37" t="s">
        <v>963</v>
      </c>
      <c r="K110" s="69" t="s">
        <v>137</v>
      </c>
      <c r="L110" s="55" t="s">
        <v>159</v>
      </c>
      <c r="M110" s="55">
        <v>9859707688</v>
      </c>
      <c r="N110" s="70" t="s">
        <v>113</v>
      </c>
      <c r="O110" s="70">
        <v>9577747179</v>
      </c>
      <c r="P110" s="39" t="s">
        <v>1428</v>
      </c>
      <c r="Q110" s="37" t="s">
        <v>101</v>
      </c>
      <c r="R110" s="55"/>
      <c r="S110" s="69" t="s">
        <v>1357</v>
      </c>
      <c r="T110" s="55"/>
    </row>
    <row r="111" spans="1:20" ht="30">
      <c r="A111" s="52">
        <v>107</v>
      </c>
      <c r="B111" s="53" t="s">
        <v>63</v>
      </c>
      <c r="C111" s="76" t="s">
        <v>932</v>
      </c>
      <c r="D111" s="36" t="s">
        <v>26</v>
      </c>
      <c r="E111" s="37">
        <v>18230110407</v>
      </c>
      <c r="F111" s="110" t="s">
        <v>87</v>
      </c>
      <c r="G111" s="37">
        <v>5</v>
      </c>
      <c r="H111" s="37">
        <v>11</v>
      </c>
      <c r="I111" s="37">
        <f t="shared" si="2"/>
        <v>16</v>
      </c>
      <c r="J111" s="37" t="s">
        <v>964</v>
      </c>
      <c r="K111" s="69" t="s">
        <v>137</v>
      </c>
      <c r="L111" s="55" t="s">
        <v>159</v>
      </c>
      <c r="M111" s="55">
        <v>9859707688</v>
      </c>
      <c r="N111" s="70" t="s">
        <v>113</v>
      </c>
      <c r="O111" s="70">
        <v>9577747179</v>
      </c>
      <c r="P111" s="135" t="s">
        <v>1433</v>
      </c>
      <c r="Q111" s="37" t="s">
        <v>83</v>
      </c>
      <c r="R111" s="55"/>
      <c r="S111" s="69" t="s">
        <v>1357</v>
      </c>
      <c r="T111" s="55"/>
    </row>
    <row r="112" spans="1:20" ht="45">
      <c r="A112" s="52">
        <v>108</v>
      </c>
      <c r="B112" s="53" t="s">
        <v>63</v>
      </c>
      <c r="C112" s="35" t="s">
        <v>933</v>
      </c>
      <c r="D112" s="36" t="s">
        <v>26</v>
      </c>
      <c r="E112" s="46">
        <v>18230110304</v>
      </c>
      <c r="F112" s="110" t="s">
        <v>91</v>
      </c>
      <c r="G112" s="37">
        <v>21</v>
      </c>
      <c r="H112" s="37">
        <v>24</v>
      </c>
      <c r="I112" s="37">
        <f t="shared" si="2"/>
        <v>45</v>
      </c>
      <c r="J112" s="39">
        <v>9613010574</v>
      </c>
      <c r="K112" s="69" t="s">
        <v>137</v>
      </c>
      <c r="L112" s="55" t="s">
        <v>159</v>
      </c>
      <c r="M112" s="55">
        <v>9859707688</v>
      </c>
      <c r="N112" s="70" t="s">
        <v>113</v>
      </c>
      <c r="O112" s="70">
        <v>9577747179</v>
      </c>
      <c r="P112" s="135" t="s">
        <v>1433</v>
      </c>
      <c r="Q112" s="37" t="s">
        <v>83</v>
      </c>
      <c r="R112" s="55"/>
      <c r="S112" s="69" t="s">
        <v>1357</v>
      </c>
      <c r="T112" s="55"/>
    </row>
    <row r="113" spans="1:20" ht="30">
      <c r="A113" s="52">
        <v>109</v>
      </c>
      <c r="B113" s="53" t="s">
        <v>63</v>
      </c>
      <c r="C113" s="44" t="s">
        <v>934</v>
      </c>
      <c r="D113" s="36" t="s">
        <v>26</v>
      </c>
      <c r="E113" s="46">
        <v>18230110305</v>
      </c>
      <c r="F113" s="110" t="s">
        <v>91</v>
      </c>
      <c r="G113" s="37">
        <v>16</v>
      </c>
      <c r="H113" s="37">
        <v>22</v>
      </c>
      <c r="I113" s="37">
        <f t="shared" si="2"/>
        <v>38</v>
      </c>
      <c r="J113" s="37" t="s">
        <v>965</v>
      </c>
      <c r="K113" s="69" t="s">
        <v>137</v>
      </c>
      <c r="L113" s="55" t="s">
        <v>159</v>
      </c>
      <c r="M113" s="55">
        <v>9859707688</v>
      </c>
      <c r="N113" s="70" t="s">
        <v>113</v>
      </c>
      <c r="O113" s="70">
        <v>9577747179</v>
      </c>
      <c r="P113" s="135" t="s">
        <v>1433</v>
      </c>
      <c r="Q113" s="37" t="s">
        <v>83</v>
      </c>
      <c r="R113" s="55"/>
      <c r="S113" s="69" t="s">
        <v>1357</v>
      </c>
      <c r="T113" s="55"/>
    </row>
    <row r="114" spans="1:20" ht="30">
      <c r="A114" s="52">
        <v>110</v>
      </c>
      <c r="B114" s="53" t="s">
        <v>63</v>
      </c>
      <c r="C114" s="76" t="s">
        <v>935</v>
      </c>
      <c r="D114" s="36" t="s">
        <v>26</v>
      </c>
      <c r="E114" s="37">
        <v>18230110606</v>
      </c>
      <c r="F114" s="110" t="s">
        <v>87</v>
      </c>
      <c r="G114" s="37">
        <v>6</v>
      </c>
      <c r="H114" s="37">
        <v>8</v>
      </c>
      <c r="I114" s="37">
        <f t="shared" si="2"/>
        <v>14</v>
      </c>
      <c r="J114" s="37" t="s">
        <v>966</v>
      </c>
      <c r="K114" s="69" t="s">
        <v>137</v>
      </c>
      <c r="L114" s="55" t="s">
        <v>159</v>
      </c>
      <c r="M114" s="55">
        <v>9859707688</v>
      </c>
      <c r="N114" s="70" t="s">
        <v>113</v>
      </c>
      <c r="O114" s="70">
        <v>9577747179</v>
      </c>
      <c r="P114" s="135" t="s">
        <v>1433</v>
      </c>
      <c r="Q114" s="37" t="s">
        <v>83</v>
      </c>
      <c r="R114" s="55"/>
      <c r="S114" s="69" t="s">
        <v>1357</v>
      </c>
      <c r="T114" s="55"/>
    </row>
    <row r="115" spans="1:20" ht="30">
      <c r="A115" s="52">
        <v>111</v>
      </c>
      <c r="B115" s="53" t="s">
        <v>63</v>
      </c>
      <c r="C115" s="44" t="s">
        <v>936</v>
      </c>
      <c r="D115" s="36" t="s">
        <v>26</v>
      </c>
      <c r="E115" s="37">
        <v>18230110704</v>
      </c>
      <c r="F115" s="110" t="s">
        <v>78</v>
      </c>
      <c r="G115" s="37">
        <v>274</v>
      </c>
      <c r="H115" s="37">
        <v>311</v>
      </c>
      <c r="I115" s="37">
        <f t="shared" si="2"/>
        <v>585</v>
      </c>
      <c r="J115" s="39">
        <v>9401000457</v>
      </c>
      <c r="K115" s="69" t="s">
        <v>137</v>
      </c>
      <c r="L115" s="55" t="s">
        <v>159</v>
      </c>
      <c r="M115" s="55">
        <v>9859707688</v>
      </c>
      <c r="N115" s="70" t="s">
        <v>113</v>
      </c>
      <c r="O115" s="70">
        <v>9577747179</v>
      </c>
      <c r="P115" s="137" t="s">
        <v>1434</v>
      </c>
      <c r="Q115" s="37" t="s">
        <v>1225</v>
      </c>
      <c r="R115" s="55"/>
      <c r="S115" s="69" t="s">
        <v>1357</v>
      </c>
      <c r="T115" s="55"/>
    </row>
    <row r="116" spans="1:20">
      <c r="A116" s="64" t="s">
        <v>11</v>
      </c>
      <c r="B116" s="64"/>
      <c r="C116" s="64">
        <f>COUNTIFS(C5:C115,"*")</f>
        <v>111</v>
      </c>
      <c r="D116" s="64"/>
      <c r="E116" s="56"/>
      <c r="F116" s="64"/>
      <c r="G116" s="64">
        <f>SUM(G5:G115)</f>
        <v>2888</v>
      </c>
      <c r="H116" s="64">
        <f>SUM(H5:H115)</f>
        <v>3198</v>
      </c>
      <c r="I116" s="64">
        <f>SUM(I5:I115)</f>
        <v>6086</v>
      </c>
      <c r="J116" s="64"/>
      <c r="K116" s="64"/>
      <c r="L116" s="64"/>
      <c r="M116" s="64"/>
      <c r="N116" s="64"/>
      <c r="O116" s="64"/>
      <c r="Q116" s="64"/>
      <c r="R116" s="64"/>
      <c r="S116" s="64"/>
      <c r="T116" s="58"/>
    </row>
    <row r="117" spans="1:20">
      <c r="A117" s="59" t="s">
        <v>62</v>
      </c>
      <c r="B117" s="60">
        <f>COUNTIF(B$5:B$115,"Team 1")</f>
        <v>56</v>
      </c>
      <c r="C117" s="59" t="s">
        <v>28</v>
      </c>
      <c r="D117" s="60">
        <f>COUNTIF(D5:D115,"Anganwadi")</f>
        <v>20</v>
      </c>
    </row>
    <row r="118" spans="1:20">
      <c r="A118" s="59" t="s">
        <v>63</v>
      </c>
      <c r="B118" s="60">
        <f>COUNTIF(B$6:B$115,"Team 2")</f>
        <v>55</v>
      </c>
      <c r="C118" s="59" t="s">
        <v>26</v>
      </c>
      <c r="D118" s="60">
        <f>COUNTIF(D5:D115,"School")</f>
        <v>91</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conditionalFormatting sqref="E34">
    <cfRule type="duplicateValues" dxfId="77" priority="44" stopIfTrue="1"/>
  </conditionalFormatting>
  <conditionalFormatting sqref="E27">
    <cfRule type="duplicateValues" dxfId="76" priority="43" stopIfTrue="1"/>
  </conditionalFormatting>
  <conditionalFormatting sqref="E26">
    <cfRule type="duplicateValues" dxfId="75" priority="42" stopIfTrue="1"/>
  </conditionalFormatting>
  <conditionalFormatting sqref="E55:E56 E58">
    <cfRule type="duplicateValues" dxfId="74" priority="41" stopIfTrue="1"/>
  </conditionalFormatting>
  <conditionalFormatting sqref="E58">
    <cfRule type="duplicateValues" dxfId="73" priority="40" stopIfTrue="1"/>
  </conditionalFormatting>
  <conditionalFormatting sqref="E56">
    <cfRule type="duplicateValues" dxfId="72" priority="39" stopIfTrue="1"/>
  </conditionalFormatting>
  <conditionalFormatting sqref="E13">
    <cfRule type="duplicateValues" dxfId="71" priority="38" stopIfTrue="1"/>
  </conditionalFormatting>
  <conditionalFormatting sqref="E12">
    <cfRule type="duplicateValues" dxfId="70" priority="37" stopIfTrue="1"/>
  </conditionalFormatting>
  <conditionalFormatting sqref="C61">
    <cfRule type="duplicateValues" dxfId="69" priority="36" stopIfTrue="1"/>
  </conditionalFormatting>
  <conditionalFormatting sqref="C59:C60">
    <cfRule type="duplicateValues" dxfId="68" priority="35" stopIfTrue="1"/>
  </conditionalFormatting>
  <conditionalFormatting sqref="C27">
    <cfRule type="duplicateValues" dxfId="67" priority="34" stopIfTrue="1"/>
  </conditionalFormatting>
  <conditionalFormatting sqref="C60">
    <cfRule type="duplicateValues" dxfId="66" priority="33" stopIfTrue="1"/>
  </conditionalFormatting>
  <conditionalFormatting sqref="E58:E61">
    <cfRule type="duplicateValues" dxfId="65" priority="32" stopIfTrue="1"/>
  </conditionalFormatting>
  <conditionalFormatting sqref="E61">
    <cfRule type="duplicateValues" dxfId="64" priority="31" stopIfTrue="1"/>
  </conditionalFormatting>
  <conditionalFormatting sqref="E59:E60">
    <cfRule type="duplicateValues" dxfId="63" priority="30" stopIfTrue="1"/>
  </conditionalFormatting>
  <conditionalFormatting sqref="E60">
    <cfRule type="duplicateValues" dxfId="62" priority="29" stopIfTrue="1"/>
  </conditionalFormatting>
  <conditionalFormatting sqref="E69">
    <cfRule type="duplicateValues" dxfId="61" priority="28" stopIfTrue="1"/>
  </conditionalFormatting>
  <conditionalFormatting sqref="E66:E67">
    <cfRule type="duplicateValues" dxfId="60" priority="27" stopIfTrue="1"/>
  </conditionalFormatting>
  <conditionalFormatting sqref="E67">
    <cfRule type="duplicateValues" dxfId="59" priority="26" stopIfTrue="1"/>
  </conditionalFormatting>
  <conditionalFormatting sqref="E81">
    <cfRule type="duplicateValues" dxfId="58" priority="25" stopIfTrue="1"/>
  </conditionalFormatting>
  <conditionalFormatting sqref="G57">
    <cfRule type="duplicateValues" dxfId="57" priority="24" stopIfTrue="1"/>
  </conditionalFormatting>
  <conditionalFormatting sqref="G61:H61">
    <cfRule type="duplicateValues" dxfId="56" priority="22" stopIfTrue="1"/>
  </conditionalFormatting>
  <conditionalFormatting sqref="G59:H60">
    <cfRule type="duplicateValues" dxfId="55" priority="21" stopIfTrue="1"/>
  </conditionalFormatting>
  <conditionalFormatting sqref="G27:H27">
    <cfRule type="duplicateValues" dxfId="54" priority="20" stopIfTrue="1"/>
  </conditionalFormatting>
  <conditionalFormatting sqref="G60:H60">
    <cfRule type="duplicateValues" dxfId="53" priority="19" stopIfTrue="1"/>
  </conditionalFormatting>
  <conditionalFormatting sqref="J61">
    <cfRule type="duplicateValues" dxfId="52" priority="18" stopIfTrue="1"/>
  </conditionalFormatting>
  <conditionalFormatting sqref="J59:J60">
    <cfRule type="duplicateValues" dxfId="51" priority="17" stopIfTrue="1"/>
  </conditionalFormatting>
  <conditionalFormatting sqref="J27">
    <cfRule type="duplicateValues" dxfId="50" priority="16" stopIfTrue="1"/>
  </conditionalFormatting>
  <conditionalFormatting sqref="J60">
    <cfRule type="duplicateValues" dxfId="49" priority="15" stopIfTrue="1"/>
  </conditionalFormatting>
  <conditionalFormatting sqref="E83:E84">
    <cfRule type="duplicateValues" dxfId="48" priority="10" stopIfTrue="1"/>
  </conditionalFormatting>
  <conditionalFormatting sqref="E84">
    <cfRule type="duplicateValues" dxfId="47" priority="9" stopIfTrue="1"/>
  </conditionalFormatting>
  <conditionalFormatting sqref="E112">
    <cfRule type="duplicateValues" dxfId="46" priority="8" stopIfTrue="1"/>
  </conditionalFormatting>
  <conditionalFormatting sqref="E108">
    <cfRule type="duplicateValues" dxfId="45" priority="7" stopIfTrue="1"/>
  </conditionalFormatting>
  <conditionalFormatting sqref="E113">
    <cfRule type="duplicateValues" dxfId="44" priority="6" stopIfTrue="1"/>
  </conditionalFormatting>
  <dataValidations count="3">
    <dataValidation type="list" allowBlank="1" showInputMessage="1" showErrorMessage="1" sqref="D116">
      <formula1>"School,Anganwadi Centre"</formula1>
    </dataValidation>
    <dataValidation type="list" allowBlank="1" showInputMessage="1" showErrorMessage="1" sqref="B5:B115">
      <formula1>"Team 1, Team 2"</formula1>
    </dataValidation>
    <dataValidation type="list" allowBlank="1" showInputMessage="1" showErrorMessage="1" error="Please select type of institution from drop down list." sqref="G80 G95 D105:E115 E91:E97 D90:D97 D88 D86 D84 D85:E85 D83:E83 D102:E103 D99:E100 D79:D82 G76:G77 D75:E77 D71:D73 D55:D56 D53 D47 D45 D33:D36 D63 D66:D69 D58 D60:D61 D51:E51 D43:E43 E79:E80 D28:D31 D25:D26 D19:D23 D17 D27:E27 D32:E32 D59:E59 D18:E18 D62:E62 D24:E24 D39:D41 D70:E70 D49 E35:E36 D65:E65 E5:E7 D5:D15">
      <formula1>"Anganwadi,School"</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C00000"/>
  </sheetPr>
  <dimension ref="A1:T125"/>
  <sheetViews>
    <sheetView workbookViewId="0">
      <selection activeCell="A5" sqref="A5:A122"/>
    </sheetView>
  </sheetViews>
  <sheetFormatPr defaultRowHeight="15"/>
  <cols>
    <col min="1" max="1" width="6.28515625" style="49" customWidth="1"/>
    <col min="2" max="2" width="8.5703125" style="49" customWidth="1"/>
    <col min="3" max="3" width="25.85546875" style="49" customWidth="1"/>
    <col min="4" max="4" width="9.42578125" style="49" customWidth="1"/>
    <col min="5" max="5" width="10.140625" style="61" customWidth="1"/>
    <col min="6" max="6" width="10.7109375" style="49" customWidth="1"/>
    <col min="7" max="7" width="6.140625" style="61" customWidth="1"/>
    <col min="8" max="8" width="6.28515625" style="61" bestFit="1" customWidth="1"/>
    <col min="9" max="9" width="6" style="49" bestFit="1" customWidth="1"/>
    <col min="10" max="15" width="8" style="49" customWidth="1"/>
    <col min="16" max="16" width="15.28515625" style="49" customWidth="1"/>
    <col min="17" max="17" width="11.5703125" style="49" bestFit="1" customWidth="1"/>
    <col min="18" max="18" width="17.5703125" style="49" customWidth="1"/>
    <col min="19" max="19" width="19.5703125" style="49" customWidth="1"/>
    <col min="20" max="16384" width="9.140625" style="49"/>
  </cols>
  <sheetData>
    <row r="1" spans="1:20" ht="51" customHeight="1">
      <c r="A1" s="192" t="s">
        <v>1469</v>
      </c>
      <c r="B1" s="192"/>
      <c r="C1" s="192"/>
      <c r="D1" s="193"/>
      <c r="E1" s="193"/>
      <c r="F1" s="193"/>
      <c r="G1" s="193"/>
      <c r="H1" s="193"/>
      <c r="I1" s="193"/>
      <c r="J1" s="193"/>
      <c r="K1" s="193"/>
      <c r="L1" s="193"/>
      <c r="M1" s="193"/>
      <c r="N1" s="193"/>
      <c r="O1" s="193"/>
      <c r="P1" s="193"/>
      <c r="Q1" s="193"/>
      <c r="R1" s="193"/>
      <c r="S1" s="193"/>
    </row>
    <row r="2" spans="1:20">
      <c r="A2" s="194" t="s">
        <v>60</v>
      </c>
      <c r="B2" s="195"/>
      <c r="C2" s="195"/>
      <c r="D2" s="50" t="s">
        <v>422</v>
      </c>
      <c r="E2" s="63"/>
      <c r="F2" s="63"/>
      <c r="G2" s="63"/>
      <c r="H2" s="63"/>
      <c r="I2" s="63"/>
      <c r="J2" s="63"/>
      <c r="K2" s="63"/>
      <c r="L2" s="63"/>
      <c r="M2" s="63"/>
      <c r="N2" s="63"/>
      <c r="O2" s="63"/>
      <c r="P2" s="132"/>
      <c r="Q2" s="63"/>
      <c r="R2" s="63"/>
      <c r="S2" s="63"/>
    </row>
    <row r="3" spans="1:20" ht="33" customHeight="1">
      <c r="A3" s="196" t="s">
        <v>14</v>
      </c>
      <c r="B3" s="190" t="s">
        <v>1358</v>
      </c>
      <c r="C3" s="187" t="s">
        <v>7</v>
      </c>
      <c r="D3" s="187" t="s">
        <v>56</v>
      </c>
      <c r="E3" s="187" t="s">
        <v>16</v>
      </c>
      <c r="F3" s="187" t="s">
        <v>383</v>
      </c>
      <c r="G3" s="187" t="s">
        <v>8</v>
      </c>
      <c r="H3" s="187"/>
      <c r="I3" s="187"/>
      <c r="J3" s="187" t="s">
        <v>34</v>
      </c>
      <c r="K3" s="190" t="s">
        <v>36</v>
      </c>
      <c r="L3" s="190" t="s">
        <v>53</v>
      </c>
      <c r="M3" s="190" t="s">
        <v>54</v>
      </c>
      <c r="N3" s="190" t="s">
        <v>37</v>
      </c>
      <c r="O3" s="190" t="s">
        <v>38</v>
      </c>
      <c r="P3" s="196" t="s">
        <v>55</v>
      </c>
      <c r="Q3" s="187" t="s">
        <v>1359</v>
      </c>
      <c r="R3" s="187" t="s">
        <v>35</v>
      </c>
      <c r="S3" s="187" t="s">
        <v>1360</v>
      </c>
      <c r="T3" s="187" t="s">
        <v>13</v>
      </c>
    </row>
    <row r="4" spans="1:20" ht="25.5" customHeight="1">
      <c r="A4" s="196"/>
      <c r="B4" s="197"/>
      <c r="C4" s="187"/>
      <c r="D4" s="187"/>
      <c r="E4" s="187"/>
      <c r="F4" s="187"/>
      <c r="G4" s="64" t="s">
        <v>9</v>
      </c>
      <c r="H4" s="64" t="s">
        <v>10</v>
      </c>
      <c r="I4" s="64" t="s">
        <v>11</v>
      </c>
      <c r="J4" s="187"/>
      <c r="K4" s="191"/>
      <c r="L4" s="191"/>
      <c r="M4" s="191"/>
      <c r="N4" s="191"/>
      <c r="O4" s="191"/>
      <c r="P4" s="196"/>
      <c r="Q4" s="196"/>
      <c r="R4" s="187"/>
      <c r="S4" s="187"/>
      <c r="T4" s="187"/>
    </row>
    <row r="5" spans="1:20" ht="30">
      <c r="A5" s="52">
        <v>1</v>
      </c>
      <c r="B5" s="53" t="s">
        <v>62</v>
      </c>
      <c r="C5" s="45" t="s">
        <v>967</v>
      </c>
      <c r="D5" s="36" t="s">
        <v>26</v>
      </c>
      <c r="E5" s="37" t="s">
        <v>968</v>
      </c>
      <c r="F5" s="69" t="s">
        <v>87</v>
      </c>
      <c r="G5" s="37">
        <v>14</v>
      </c>
      <c r="H5" s="37">
        <v>8</v>
      </c>
      <c r="I5" s="37">
        <f>SUM(G5:H5)</f>
        <v>22</v>
      </c>
      <c r="J5" s="37" t="s">
        <v>1064</v>
      </c>
      <c r="K5" s="69" t="s">
        <v>181</v>
      </c>
      <c r="L5" s="69" t="s">
        <v>1363</v>
      </c>
      <c r="M5" s="53">
        <v>9954398341</v>
      </c>
      <c r="N5" s="54" t="s">
        <v>108</v>
      </c>
      <c r="O5" s="28">
        <v>9508508057</v>
      </c>
      <c r="P5" s="42">
        <v>43467</v>
      </c>
      <c r="Q5" s="37" t="s">
        <v>101</v>
      </c>
      <c r="R5" s="55"/>
      <c r="S5" s="69" t="s">
        <v>1357</v>
      </c>
      <c r="T5" s="55"/>
    </row>
    <row r="6" spans="1:20" ht="30">
      <c r="A6" s="52">
        <v>2</v>
      </c>
      <c r="B6" s="53" t="s">
        <v>62</v>
      </c>
      <c r="C6" s="45" t="s">
        <v>969</v>
      </c>
      <c r="D6" s="36" t="s">
        <v>26</v>
      </c>
      <c r="E6" s="37" t="s">
        <v>970</v>
      </c>
      <c r="F6" s="69" t="s">
        <v>87</v>
      </c>
      <c r="G6" s="37">
        <v>41</v>
      </c>
      <c r="H6" s="37">
        <v>46</v>
      </c>
      <c r="I6" s="37">
        <f t="shared" ref="I6:I69" si="0">SUM(G6:H6)</f>
        <v>87</v>
      </c>
      <c r="J6" s="107"/>
      <c r="K6" s="69" t="s">
        <v>181</v>
      </c>
      <c r="L6" s="69" t="s">
        <v>1363</v>
      </c>
      <c r="M6" s="53">
        <v>9954398341</v>
      </c>
      <c r="N6" s="54" t="s">
        <v>108</v>
      </c>
      <c r="O6" s="28">
        <v>9508508057</v>
      </c>
      <c r="P6" s="42">
        <v>43467</v>
      </c>
      <c r="Q6" s="37" t="s">
        <v>101</v>
      </c>
      <c r="R6" s="55"/>
      <c r="S6" s="69" t="s">
        <v>1357</v>
      </c>
      <c r="T6" s="55"/>
    </row>
    <row r="7" spans="1:20" ht="30">
      <c r="A7" s="52">
        <v>3</v>
      </c>
      <c r="B7" s="53" t="s">
        <v>62</v>
      </c>
      <c r="C7" s="45" t="s">
        <v>971</v>
      </c>
      <c r="D7" s="36" t="s">
        <v>26</v>
      </c>
      <c r="E7" s="37" t="s">
        <v>972</v>
      </c>
      <c r="F7" s="69" t="s">
        <v>87</v>
      </c>
      <c r="G7" s="37">
        <v>37</v>
      </c>
      <c r="H7" s="37">
        <v>43</v>
      </c>
      <c r="I7" s="37">
        <f t="shared" si="0"/>
        <v>80</v>
      </c>
      <c r="J7" s="37" t="s">
        <v>1065</v>
      </c>
      <c r="K7" s="69" t="s">
        <v>181</v>
      </c>
      <c r="L7" s="69" t="s">
        <v>1363</v>
      </c>
      <c r="M7" s="53">
        <v>9954398341</v>
      </c>
      <c r="N7" s="54" t="s">
        <v>108</v>
      </c>
      <c r="O7" s="28">
        <v>9508508057</v>
      </c>
      <c r="P7" s="42">
        <v>43467</v>
      </c>
      <c r="Q7" s="37" t="s">
        <v>101</v>
      </c>
      <c r="R7" s="55"/>
      <c r="S7" s="69" t="s">
        <v>1357</v>
      </c>
      <c r="T7" s="55"/>
    </row>
    <row r="8" spans="1:20" ht="30">
      <c r="A8" s="52">
        <v>4</v>
      </c>
      <c r="B8" s="53" t="s">
        <v>62</v>
      </c>
      <c r="C8" s="45" t="s">
        <v>973</v>
      </c>
      <c r="D8" s="36" t="s">
        <v>26</v>
      </c>
      <c r="E8" s="37" t="s">
        <v>974</v>
      </c>
      <c r="F8" s="69" t="s">
        <v>87</v>
      </c>
      <c r="G8" s="37">
        <v>19</v>
      </c>
      <c r="H8" s="37">
        <v>25</v>
      </c>
      <c r="I8" s="37">
        <f t="shared" si="0"/>
        <v>44</v>
      </c>
      <c r="J8" s="37" t="s">
        <v>1066</v>
      </c>
      <c r="K8" s="69" t="s">
        <v>181</v>
      </c>
      <c r="L8" s="69" t="s">
        <v>1363</v>
      </c>
      <c r="M8" s="53">
        <v>9954398341</v>
      </c>
      <c r="N8" s="54" t="s">
        <v>108</v>
      </c>
      <c r="O8" s="28">
        <v>9508508057</v>
      </c>
      <c r="P8" s="42">
        <v>43498</v>
      </c>
      <c r="Q8" s="37" t="s">
        <v>82</v>
      </c>
      <c r="R8" s="55"/>
      <c r="S8" s="69" t="s">
        <v>1357</v>
      </c>
      <c r="T8" s="55"/>
    </row>
    <row r="9" spans="1:20" ht="30">
      <c r="A9" s="52">
        <v>5</v>
      </c>
      <c r="B9" s="53" t="s">
        <v>62</v>
      </c>
      <c r="C9" s="74" t="s">
        <v>975</v>
      </c>
      <c r="D9" s="39" t="s">
        <v>28</v>
      </c>
      <c r="E9" s="39">
        <v>206</v>
      </c>
      <c r="F9" s="69"/>
      <c r="G9" s="39">
        <v>39</v>
      </c>
      <c r="H9" s="39">
        <v>43</v>
      </c>
      <c r="I9" s="37">
        <f t="shared" si="0"/>
        <v>82</v>
      </c>
      <c r="J9" s="39">
        <v>9577780292</v>
      </c>
      <c r="K9" s="69" t="s">
        <v>181</v>
      </c>
      <c r="L9" s="69" t="s">
        <v>1363</v>
      </c>
      <c r="M9" s="53">
        <v>9954398341</v>
      </c>
      <c r="N9" s="54" t="s">
        <v>108</v>
      </c>
      <c r="O9" s="28">
        <v>9508508057</v>
      </c>
      <c r="P9" s="42">
        <v>43498</v>
      </c>
      <c r="Q9" s="37" t="s">
        <v>82</v>
      </c>
      <c r="R9" s="55"/>
      <c r="S9" s="69" t="s">
        <v>1357</v>
      </c>
      <c r="T9" s="55"/>
    </row>
    <row r="10" spans="1:20" ht="30">
      <c r="A10" s="52">
        <v>6</v>
      </c>
      <c r="B10" s="53" t="s">
        <v>62</v>
      </c>
      <c r="C10" s="45" t="s">
        <v>976</v>
      </c>
      <c r="D10" s="36" t="s">
        <v>26</v>
      </c>
      <c r="E10" s="37" t="s">
        <v>977</v>
      </c>
      <c r="F10" s="69" t="s">
        <v>87</v>
      </c>
      <c r="G10" s="37">
        <v>25</v>
      </c>
      <c r="H10" s="37">
        <v>12</v>
      </c>
      <c r="I10" s="37">
        <f t="shared" si="0"/>
        <v>37</v>
      </c>
      <c r="J10" s="37" t="s">
        <v>1067</v>
      </c>
      <c r="K10" s="69" t="s">
        <v>181</v>
      </c>
      <c r="L10" s="69" t="s">
        <v>1363</v>
      </c>
      <c r="M10" s="53">
        <v>9954398341</v>
      </c>
      <c r="N10" s="54" t="s">
        <v>108</v>
      </c>
      <c r="O10" s="28">
        <v>9508508057</v>
      </c>
      <c r="P10" s="42">
        <v>43498</v>
      </c>
      <c r="Q10" s="37" t="s">
        <v>82</v>
      </c>
      <c r="R10" s="55"/>
      <c r="S10" s="69" t="s">
        <v>1357</v>
      </c>
      <c r="T10" s="55"/>
    </row>
    <row r="11" spans="1:20" ht="30">
      <c r="A11" s="52">
        <v>7</v>
      </c>
      <c r="B11" s="53" t="s">
        <v>62</v>
      </c>
      <c r="C11" s="74" t="s">
        <v>975</v>
      </c>
      <c r="D11" s="39" t="s">
        <v>28</v>
      </c>
      <c r="E11" s="39">
        <v>33</v>
      </c>
      <c r="F11" s="55"/>
      <c r="G11" s="39">
        <v>59</v>
      </c>
      <c r="H11" s="39">
        <v>53</v>
      </c>
      <c r="I11" s="37">
        <f t="shared" si="0"/>
        <v>112</v>
      </c>
      <c r="J11" s="39">
        <v>9854903318</v>
      </c>
      <c r="K11" s="69" t="s">
        <v>181</v>
      </c>
      <c r="L11" s="69" t="s">
        <v>1363</v>
      </c>
      <c r="M11" s="53">
        <v>9954398341</v>
      </c>
      <c r="N11" s="54" t="s">
        <v>108</v>
      </c>
      <c r="O11" s="28">
        <v>9508508057</v>
      </c>
      <c r="P11" s="42">
        <v>43557</v>
      </c>
      <c r="Q11" s="37" t="s">
        <v>83</v>
      </c>
      <c r="R11" s="55"/>
      <c r="S11" s="69" t="s">
        <v>1357</v>
      </c>
      <c r="T11" s="55"/>
    </row>
    <row r="12" spans="1:20" ht="30">
      <c r="A12" s="52">
        <v>8</v>
      </c>
      <c r="B12" s="53" t="s">
        <v>62</v>
      </c>
      <c r="C12" s="45" t="s">
        <v>978</v>
      </c>
      <c r="D12" s="36" t="s">
        <v>26</v>
      </c>
      <c r="E12" s="37" t="s">
        <v>979</v>
      </c>
      <c r="F12" s="69" t="s">
        <v>87</v>
      </c>
      <c r="G12" s="37">
        <v>46</v>
      </c>
      <c r="H12" s="37">
        <v>63</v>
      </c>
      <c r="I12" s="37">
        <f t="shared" si="0"/>
        <v>109</v>
      </c>
      <c r="J12" s="37" t="s">
        <v>1068</v>
      </c>
      <c r="K12" s="69" t="s">
        <v>181</v>
      </c>
      <c r="L12" s="69" t="s">
        <v>1363</v>
      </c>
      <c r="M12" s="53">
        <v>9954398341</v>
      </c>
      <c r="N12" s="54" t="s">
        <v>108</v>
      </c>
      <c r="O12" s="28">
        <v>9508508057</v>
      </c>
      <c r="P12" s="42">
        <v>43557</v>
      </c>
      <c r="Q12" s="37" t="s">
        <v>83</v>
      </c>
      <c r="R12" s="55"/>
      <c r="S12" s="69" t="s">
        <v>1357</v>
      </c>
      <c r="T12" s="55"/>
    </row>
    <row r="13" spans="1:20" ht="30">
      <c r="A13" s="52">
        <v>9</v>
      </c>
      <c r="B13" s="53" t="s">
        <v>62</v>
      </c>
      <c r="C13" s="45" t="s">
        <v>980</v>
      </c>
      <c r="D13" s="36" t="s">
        <v>26</v>
      </c>
      <c r="E13" s="37" t="s">
        <v>981</v>
      </c>
      <c r="F13" s="69" t="s">
        <v>87</v>
      </c>
      <c r="G13" s="37">
        <v>19</v>
      </c>
      <c r="H13" s="37">
        <v>19</v>
      </c>
      <c r="I13" s="37">
        <f t="shared" si="0"/>
        <v>38</v>
      </c>
      <c r="J13" s="37" t="s">
        <v>1069</v>
      </c>
      <c r="K13" s="69" t="s">
        <v>181</v>
      </c>
      <c r="L13" s="69" t="s">
        <v>1363</v>
      </c>
      <c r="M13" s="53">
        <v>9954398341</v>
      </c>
      <c r="N13" s="54" t="s">
        <v>108</v>
      </c>
      <c r="O13" s="28">
        <v>9508508057</v>
      </c>
      <c r="P13" s="42">
        <v>43587</v>
      </c>
      <c r="Q13" s="37" t="s">
        <v>86</v>
      </c>
      <c r="R13" s="55"/>
      <c r="S13" s="69" t="s">
        <v>1357</v>
      </c>
      <c r="T13" s="55"/>
    </row>
    <row r="14" spans="1:20" ht="30">
      <c r="A14" s="52">
        <v>10</v>
      </c>
      <c r="B14" s="53" t="s">
        <v>62</v>
      </c>
      <c r="C14" s="45" t="s">
        <v>982</v>
      </c>
      <c r="D14" s="36" t="s">
        <v>26</v>
      </c>
      <c r="E14" s="37" t="s">
        <v>184</v>
      </c>
      <c r="F14" s="69" t="s">
        <v>91</v>
      </c>
      <c r="G14" s="37">
        <v>23</v>
      </c>
      <c r="H14" s="37">
        <v>25</v>
      </c>
      <c r="I14" s="37">
        <f t="shared" si="0"/>
        <v>48</v>
      </c>
      <c r="J14" s="107"/>
      <c r="K14" s="69" t="s">
        <v>181</v>
      </c>
      <c r="L14" s="69" t="s">
        <v>1363</v>
      </c>
      <c r="M14" s="53">
        <v>9954398341</v>
      </c>
      <c r="N14" s="54" t="s">
        <v>108</v>
      </c>
      <c r="O14" s="28">
        <v>9508508057</v>
      </c>
      <c r="P14" s="42">
        <v>43587</v>
      </c>
      <c r="Q14" s="37" t="s">
        <v>86</v>
      </c>
      <c r="R14" s="55"/>
      <c r="S14" s="69" t="s">
        <v>1357</v>
      </c>
      <c r="T14" s="55"/>
    </row>
    <row r="15" spans="1:20" ht="30">
      <c r="A15" s="52">
        <v>11</v>
      </c>
      <c r="B15" s="53" t="s">
        <v>62</v>
      </c>
      <c r="C15" s="45" t="s">
        <v>983</v>
      </c>
      <c r="D15" s="36" t="s">
        <v>26</v>
      </c>
      <c r="E15" s="37" t="s">
        <v>185</v>
      </c>
      <c r="F15" s="69" t="s">
        <v>91</v>
      </c>
      <c r="G15" s="37">
        <v>48</v>
      </c>
      <c r="H15" s="37">
        <v>64</v>
      </c>
      <c r="I15" s="37">
        <f t="shared" si="0"/>
        <v>112</v>
      </c>
      <c r="J15" s="107"/>
      <c r="K15" s="69" t="s">
        <v>181</v>
      </c>
      <c r="L15" s="69" t="s">
        <v>1363</v>
      </c>
      <c r="M15" s="53">
        <v>9954398341</v>
      </c>
      <c r="N15" s="54" t="s">
        <v>108</v>
      </c>
      <c r="O15" s="28">
        <v>9508508057</v>
      </c>
      <c r="P15" s="42">
        <v>43587</v>
      </c>
      <c r="Q15" s="37" t="s">
        <v>86</v>
      </c>
      <c r="R15" s="55"/>
      <c r="S15" s="69" t="s">
        <v>1357</v>
      </c>
      <c r="T15" s="55"/>
    </row>
    <row r="16" spans="1:20" ht="30">
      <c r="A16" s="52">
        <v>12</v>
      </c>
      <c r="B16" s="53" t="s">
        <v>62</v>
      </c>
      <c r="C16" s="45" t="s">
        <v>984</v>
      </c>
      <c r="D16" s="36" t="s">
        <v>26</v>
      </c>
      <c r="E16" s="37">
        <v>114205</v>
      </c>
      <c r="F16" s="69" t="s">
        <v>87</v>
      </c>
      <c r="G16" s="37">
        <v>26</v>
      </c>
      <c r="H16" s="37">
        <v>20</v>
      </c>
      <c r="I16" s="37">
        <f t="shared" si="0"/>
        <v>46</v>
      </c>
      <c r="J16" s="37" t="s">
        <v>1070</v>
      </c>
      <c r="K16" s="69" t="s">
        <v>181</v>
      </c>
      <c r="L16" s="69" t="s">
        <v>1363</v>
      </c>
      <c r="M16" s="53">
        <v>9954398341</v>
      </c>
      <c r="N16" s="54" t="s">
        <v>108</v>
      </c>
      <c r="O16" s="28">
        <v>9508508057</v>
      </c>
      <c r="P16" s="42">
        <v>43618</v>
      </c>
      <c r="Q16" s="37" t="s">
        <v>93</v>
      </c>
      <c r="R16" s="55"/>
      <c r="S16" s="69" t="s">
        <v>1357</v>
      </c>
      <c r="T16" s="55"/>
    </row>
    <row r="17" spans="1:20" ht="30">
      <c r="A17" s="52">
        <v>13</v>
      </c>
      <c r="B17" s="53" t="s">
        <v>62</v>
      </c>
      <c r="C17" s="44" t="s">
        <v>985</v>
      </c>
      <c r="D17" s="36" t="s">
        <v>26</v>
      </c>
      <c r="E17" s="37">
        <v>18230114512</v>
      </c>
      <c r="F17" s="69" t="s">
        <v>109</v>
      </c>
      <c r="G17" s="37">
        <v>0</v>
      </c>
      <c r="H17" s="37">
        <v>194</v>
      </c>
      <c r="I17" s="37">
        <f t="shared" si="0"/>
        <v>194</v>
      </c>
      <c r="J17" s="36" t="s">
        <v>1071</v>
      </c>
      <c r="K17" s="69" t="s">
        <v>181</v>
      </c>
      <c r="L17" s="69" t="s">
        <v>1363</v>
      </c>
      <c r="M17" s="53">
        <v>9954398341</v>
      </c>
      <c r="N17" s="54" t="s">
        <v>108</v>
      </c>
      <c r="O17" s="28">
        <v>9508508057</v>
      </c>
      <c r="P17" s="42">
        <v>43618</v>
      </c>
      <c r="Q17" s="37" t="s">
        <v>93</v>
      </c>
      <c r="R17" s="55"/>
      <c r="S17" s="69" t="s">
        <v>1357</v>
      </c>
      <c r="T17" s="55"/>
    </row>
    <row r="18" spans="1:20" ht="30">
      <c r="A18" s="52">
        <v>14</v>
      </c>
      <c r="B18" s="53" t="s">
        <v>62</v>
      </c>
      <c r="C18" s="45" t="s">
        <v>986</v>
      </c>
      <c r="D18" s="36" t="s">
        <v>26</v>
      </c>
      <c r="E18" s="36" t="s">
        <v>987</v>
      </c>
      <c r="F18" s="69" t="s">
        <v>87</v>
      </c>
      <c r="G18" s="37">
        <v>14</v>
      </c>
      <c r="H18" s="37">
        <v>15</v>
      </c>
      <c r="I18" s="37">
        <f t="shared" si="0"/>
        <v>29</v>
      </c>
      <c r="J18" s="37" t="s">
        <v>1072</v>
      </c>
      <c r="K18" s="69" t="s">
        <v>181</v>
      </c>
      <c r="L18" s="69" t="s">
        <v>1363</v>
      </c>
      <c r="M18" s="53">
        <v>9954398341</v>
      </c>
      <c r="N18" s="54" t="s">
        <v>108</v>
      </c>
      <c r="O18" s="28">
        <v>9508508057</v>
      </c>
      <c r="P18" s="42">
        <v>43648</v>
      </c>
      <c r="Q18" s="37" t="s">
        <v>98</v>
      </c>
      <c r="R18" s="55"/>
      <c r="S18" s="69" t="s">
        <v>1357</v>
      </c>
      <c r="T18" s="55"/>
    </row>
    <row r="19" spans="1:20" ht="45">
      <c r="A19" s="52">
        <v>15</v>
      </c>
      <c r="B19" s="53" t="s">
        <v>62</v>
      </c>
      <c r="C19" s="45" t="s">
        <v>988</v>
      </c>
      <c r="D19" s="36" t="s">
        <v>26</v>
      </c>
      <c r="E19" s="36" t="s">
        <v>989</v>
      </c>
      <c r="F19" s="69" t="s">
        <v>87</v>
      </c>
      <c r="G19" s="37">
        <v>9</v>
      </c>
      <c r="H19" s="37">
        <v>3</v>
      </c>
      <c r="I19" s="37">
        <f t="shared" si="0"/>
        <v>12</v>
      </c>
      <c r="J19" s="37" t="s">
        <v>1073</v>
      </c>
      <c r="K19" s="54" t="s">
        <v>194</v>
      </c>
      <c r="L19" s="70" t="s">
        <v>195</v>
      </c>
      <c r="M19" s="70">
        <v>9859366959</v>
      </c>
      <c r="N19" s="70" t="s">
        <v>136</v>
      </c>
      <c r="O19" s="70">
        <v>9854306483</v>
      </c>
      <c r="P19" s="42">
        <v>43648</v>
      </c>
      <c r="Q19" s="37" t="s">
        <v>98</v>
      </c>
      <c r="R19" s="55"/>
      <c r="S19" s="69" t="s">
        <v>1357</v>
      </c>
      <c r="T19" s="55"/>
    </row>
    <row r="20" spans="1:20" ht="45">
      <c r="A20" s="52">
        <v>16</v>
      </c>
      <c r="B20" s="53" t="s">
        <v>62</v>
      </c>
      <c r="C20" s="45" t="s">
        <v>990</v>
      </c>
      <c r="D20" s="36" t="s">
        <v>26</v>
      </c>
      <c r="E20" s="36" t="s">
        <v>991</v>
      </c>
      <c r="F20" s="69" t="s">
        <v>87</v>
      </c>
      <c r="G20" s="37">
        <v>43</v>
      </c>
      <c r="H20" s="37">
        <v>54</v>
      </c>
      <c r="I20" s="37">
        <f t="shared" si="0"/>
        <v>97</v>
      </c>
      <c r="J20" s="37" t="s">
        <v>1074</v>
      </c>
      <c r="K20" s="54" t="s">
        <v>194</v>
      </c>
      <c r="L20" s="70" t="s">
        <v>195</v>
      </c>
      <c r="M20" s="70">
        <v>9859366959</v>
      </c>
      <c r="N20" s="70" t="s">
        <v>136</v>
      </c>
      <c r="O20" s="70">
        <v>9854306483</v>
      </c>
      <c r="P20" s="42">
        <v>43648</v>
      </c>
      <c r="Q20" s="37" t="s">
        <v>98</v>
      </c>
      <c r="R20" s="55"/>
      <c r="S20" s="69" t="s">
        <v>1357</v>
      </c>
      <c r="T20" s="55"/>
    </row>
    <row r="21" spans="1:20" ht="45">
      <c r="A21" s="52">
        <v>17</v>
      </c>
      <c r="B21" s="53" t="s">
        <v>62</v>
      </c>
      <c r="C21" s="45" t="s">
        <v>992</v>
      </c>
      <c r="D21" s="36" t="s">
        <v>26</v>
      </c>
      <c r="E21" s="36" t="s">
        <v>993</v>
      </c>
      <c r="F21" s="69" t="s">
        <v>87</v>
      </c>
      <c r="G21" s="37">
        <v>44</v>
      </c>
      <c r="H21" s="37">
        <v>61</v>
      </c>
      <c r="I21" s="37">
        <f t="shared" si="0"/>
        <v>105</v>
      </c>
      <c r="J21" s="37" t="s">
        <v>1075</v>
      </c>
      <c r="K21" s="54" t="s">
        <v>194</v>
      </c>
      <c r="L21" s="70" t="s">
        <v>195</v>
      </c>
      <c r="M21" s="70">
        <v>9859366959</v>
      </c>
      <c r="N21" s="70" t="s">
        <v>136</v>
      </c>
      <c r="O21" s="70">
        <v>9854306483</v>
      </c>
      <c r="P21" s="42">
        <v>43679</v>
      </c>
      <c r="Q21" s="37" t="s">
        <v>101</v>
      </c>
      <c r="R21" s="55"/>
      <c r="S21" s="69" t="s">
        <v>1357</v>
      </c>
      <c r="T21" s="55"/>
    </row>
    <row r="22" spans="1:20" ht="45">
      <c r="A22" s="52">
        <v>18</v>
      </c>
      <c r="B22" s="53" t="s">
        <v>62</v>
      </c>
      <c r="C22" s="44" t="s">
        <v>994</v>
      </c>
      <c r="D22" s="36" t="s">
        <v>26</v>
      </c>
      <c r="E22" s="46">
        <v>18230111908</v>
      </c>
      <c r="F22" s="69" t="s">
        <v>91</v>
      </c>
      <c r="G22" s="37">
        <v>24</v>
      </c>
      <c r="H22" s="37">
        <v>26</v>
      </c>
      <c r="I22" s="37">
        <f t="shared" si="0"/>
        <v>50</v>
      </c>
      <c r="J22" s="37" t="s">
        <v>1076</v>
      </c>
      <c r="K22" s="54" t="s">
        <v>194</v>
      </c>
      <c r="L22" s="70" t="s">
        <v>195</v>
      </c>
      <c r="M22" s="70">
        <v>9859366959</v>
      </c>
      <c r="N22" s="70" t="s">
        <v>136</v>
      </c>
      <c r="O22" s="70">
        <v>9854306483</v>
      </c>
      <c r="P22" s="42">
        <v>43679</v>
      </c>
      <c r="Q22" s="37" t="s">
        <v>101</v>
      </c>
      <c r="R22" s="55"/>
      <c r="S22" s="69" t="s">
        <v>1357</v>
      </c>
      <c r="T22" s="55"/>
    </row>
    <row r="23" spans="1:20" ht="45">
      <c r="A23" s="52">
        <v>19</v>
      </c>
      <c r="B23" s="53" t="s">
        <v>62</v>
      </c>
      <c r="C23" s="45" t="s">
        <v>995</v>
      </c>
      <c r="D23" s="36" t="s">
        <v>26</v>
      </c>
      <c r="E23" s="36" t="s">
        <v>996</v>
      </c>
      <c r="F23" s="69" t="s">
        <v>87</v>
      </c>
      <c r="G23" s="37">
        <v>12</v>
      </c>
      <c r="H23" s="37">
        <v>21</v>
      </c>
      <c r="I23" s="37">
        <f t="shared" si="0"/>
        <v>33</v>
      </c>
      <c r="J23" s="37" t="s">
        <v>1077</v>
      </c>
      <c r="K23" s="54" t="s">
        <v>194</v>
      </c>
      <c r="L23" s="70" t="s">
        <v>195</v>
      </c>
      <c r="M23" s="70">
        <v>9859366959</v>
      </c>
      <c r="N23" s="70" t="s">
        <v>136</v>
      </c>
      <c r="O23" s="70">
        <v>9854306483</v>
      </c>
      <c r="P23" s="42">
        <v>43679</v>
      </c>
      <c r="Q23" s="37" t="s">
        <v>101</v>
      </c>
      <c r="R23" s="55"/>
      <c r="S23" s="69" t="s">
        <v>1357</v>
      </c>
      <c r="T23" s="55"/>
    </row>
    <row r="24" spans="1:20" ht="45">
      <c r="A24" s="52">
        <v>20</v>
      </c>
      <c r="B24" s="53" t="s">
        <v>62</v>
      </c>
      <c r="C24" s="44" t="s">
        <v>997</v>
      </c>
      <c r="D24" s="36" t="s">
        <v>26</v>
      </c>
      <c r="E24" s="46">
        <v>18230111907</v>
      </c>
      <c r="F24" s="69" t="s">
        <v>87</v>
      </c>
      <c r="G24" s="37">
        <v>21</v>
      </c>
      <c r="H24" s="37">
        <v>23</v>
      </c>
      <c r="I24" s="37">
        <f t="shared" si="0"/>
        <v>44</v>
      </c>
      <c r="J24" s="37" t="s">
        <v>1078</v>
      </c>
      <c r="K24" s="54" t="s">
        <v>194</v>
      </c>
      <c r="L24" s="70" t="s">
        <v>195</v>
      </c>
      <c r="M24" s="70">
        <v>9859366959</v>
      </c>
      <c r="N24" s="70" t="s">
        <v>136</v>
      </c>
      <c r="O24" s="70">
        <v>9854306483</v>
      </c>
      <c r="P24" s="42">
        <v>43710</v>
      </c>
      <c r="Q24" s="37" t="s">
        <v>82</v>
      </c>
      <c r="R24" s="55"/>
      <c r="S24" s="69" t="s">
        <v>1357</v>
      </c>
      <c r="T24" s="55"/>
    </row>
    <row r="25" spans="1:20" ht="45">
      <c r="A25" s="52">
        <v>21</v>
      </c>
      <c r="B25" s="53" t="s">
        <v>62</v>
      </c>
      <c r="C25" s="45" t="s">
        <v>998</v>
      </c>
      <c r="D25" s="36" t="s">
        <v>26</v>
      </c>
      <c r="E25" s="36" t="s">
        <v>999</v>
      </c>
      <c r="F25" s="69" t="s">
        <v>87</v>
      </c>
      <c r="G25" s="37">
        <v>8</v>
      </c>
      <c r="H25" s="37">
        <v>12</v>
      </c>
      <c r="I25" s="37">
        <f t="shared" si="0"/>
        <v>20</v>
      </c>
      <c r="J25" s="37" t="s">
        <v>1079</v>
      </c>
      <c r="K25" s="54" t="s">
        <v>194</v>
      </c>
      <c r="L25" s="70" t="s">
        <v>195</v>
      </c>
      <c r="M25" s="70">
        <v>9859366959</v>
      </c>
      <c r="N25" s="70" t="s">
        <v>136</v>
      </c>
      <c r="O25" s="70">
        <v>9854306483</v>
      </c>
      <c r="P25" s="42">
        <v>43710</v>
      </c>
      <c r="Q25" s="37" t="s">
        <v>82</v>
      </c>
      <c r="R25" s="55"/>
      <c r="S25" s="69" t="s">
        <v>1357</v>
      </c>
      <c r="T25" s="55"/>
    </row>
    <row r="26" spans="1:20" ht="45">
      <c r="A26" s="52">
        <v>22</v>
      </c>
      <c r="B26" s="53" t="s">
        <v>62</v>
      </c>
      <c r="C26" s="45" t="s">
        <v>1000</v>
      </c>
      <c r="D26" s="36" t="s">
        <v>26</v>
      </c>
      <c r="E26" s="36" t="s">
        <v>1001</v>
      </c>
      <c r="F26" s="69" t="s">
        <v>87</v>
      </c>
      <c r="G26" s="37">
        <v>44</v>
      </c>
      <c r="H26" s="37">
        <v>35</v>
      </c>
      <c r="I26" s="37">
        <f t="shared" si="0"/>
        <v>79</v>
      </c>
      <c r="J26" s="37">
        <v>9613626842</v>
      </c>
      <c r="K26" s="54" t="s">
        <v>194</v>
      </c>
      <c r="L26" s="70" t="s">
        <v>195</v>
      </c>
      <c r="M26" s="70">
        <v>9859366959</v>
      </c>
      <c r="N26" s="70" t="s">
        <v>136</v>
      </c>
      <c r="O26" s="70">
        <v>9854306483</v>
      </c>
      <c r="P26" s="42">
        <v>43710</v>
      </c>
      <c r="Q26" s="37" t="s">
        <v>82</v>
      </c>
      <c r="R26" s="55"/>
      <c r="S26" s="69" t="s">
        <v>1357</v>
      </c>
      <c r="T26" s="55"/>
    </row>
    <row r="27" spans="1:20" ht="45">
      <c r="A27" s="52">
        <v>23</v>
      </c>
      <c r="B27" s="53" t="s">
        <v>62</v>
      </c>
      <c r="C27" s="45" t="s">
        <v>1002</v>
      </c>
      <c r="D27" s="36" t="s">
        <v>26</v>
      </c>
      <c r="E27" s="36" t="s">
        <v>1003</v>
      </c>
      <c r="F27" s="69" t="s">
        <v>87</v>
      </c>
      <c r="G27" s="37">
        <v>19</v>
      </c>
      <c r="H27" s="37">
        <v>14</v>
      </c>
      <c r="I27" s="37">
        <f t="shared" si="0"/>
        <v>33</v>
      </c>
      <c r="J27" s="37">
        <v>9707882599</v>
      </c>
      <c r="K27" s="54" t="s">
        <v>194</v>
      </c>
      <c r="L27" s="70" t="s">
        <v>195</v>
      </c>
      <c r="M27" s="70">
        <v>9859366959</v>
      </c>
      <c r="N27" s="70" t="s">
        <v>136</v>
      </c>
      <c r="O27" s="70">
        <v>9854306483</v>
      </c>
      <c r="P27" s="42">
        <v>43710</v>
      </c>
      <c r="Q27" s="37" t="s">
        <v>82</v>
      </c>
      <c r="R27" s="55"/>
      <c r="S27" s="69" t="s">
        <v>1357</v>
      </c>
      <c r="T27" s="55"/>
    </row>
    <row r="28" spans="1:20" ht="60">
      <c r="A28" s="52">
        <v>24</v>
      </c>
      <c r="B28" s="53" t="s">
        <v>62</v>
      </c>
      <c r="C28" s="74" t="s">
        <v>220</v>
      </c>
      <c r="D28" s="39" t="s">
        <v>28</v>
      </c>
      <c r="E28" s="39">
        <v>89</v>
      </c>
      <c r="F28" s="55"/>
      <c r="G28" s="39">
        <v>62</v>
      </c>
      <c r="H28" s="39">
        <v>62</v>
      </c>
      <c r="I28" s="37">
        <f t="shared" si="0"/>
        <v>124</v>
      </c>
      <c r="J28" s="39" t="s">
        <v>1080</v>
      </c>
      <c r="K28" s="54" t="s">
        <v>194</v>
      </c>
      <c r="L28" s="70" t="s">
        <v>195</v>
      </c>
      <c r="M28" s="70">
        <v>9859366959</v>
      </c>
      <c r="N28" s="70" t="s">
        <v>136</v>
      </c>
      <c r="O28" s="70">
        <v>9854306483</v>
      </c>
      <c r="P28" s="42">
        <v>43771</v>
      </c>
      <c r="Q28" s="37" t="s">
        <v>83</v>
      </c>
      <c r="R28" s="55"/>
      <c r="S28" s="69" t="s">
        <v>1357</v>
      </c>
      <c r="T28" s="55"/>
    </row>
    <row r="29" spans="1:20" ht="45">
      <c r="A29" s="52">
        <v>25</v>
      </c>
      <c r="B29" s="53" t="s">
        <v>62</v>
      </c>
      <c r="C29" s="45" t="s">
        <v>1004</v>
      </c>
      <c r="D29" s="36" t="s">
        <v>26</v>
      </c>
      <c r="E29" s="36" t="s">
        <v>1005</v>
      </c>
      <c r="F29" s="69" t="s">
        <v>87</v>
      </c>
      <c r="G29" s="37">
        <v>37</v>
      </c>
      <c r="H29" s="37">
        <v>33</v>
      </c>
      <c r="I29" s="37">
        <f t="shared" si="0"/>
        <v>70</v>
      </c>
      <c r="J29" s="37" t="s">
        <v>1068</v>
      </c>
      <c r="K29" s="54" t="s">
        <v>194</v>
      </c>
      <c r="L29" s="70" t="s">
        <v>195</v>
      </c>
      <c r="M29" s="70">
        <v>9859366959</v>
      </c>
      <c r="N29" s="70" t="s">
        <v>136</v>
      </c>
      <c r="O29" s="70">
        <v>9854306483</v>
      </c>
      <c r="P29" s="42">
        <v>43771</v>
      </c>
      <c r="Q29" s="37" t="s">
        <v>83</v>
      </c>
      <c r="R29" s="55"/>
      <c r="S29" s="69" t="s">
        <v>1357</v>
      </c>
      <c r="T29" s="55"/>
    </row>
    <row r="30" spans="1:20" ht="45">
      <c r="A30" s="52">
        <v>26</v>
      </c>
      <c r="B30" s="53" t="s">
        <v>62</v>
      </c>
      <c r="C30" s="45" t="s">
        <v>1006</v>
      </c>
      <c r="D30" s="36" t="s">
        <v>26</v>
      </c>
      <c r="E30" s="36" t="s">
        <v>1007</v>
      </c>
      <c r="F30" s="69" t="s">
        <v>87</v>
      </c>
      <c r="G30" s="37">
        <v>62</v>
      </c>
      <c r="H30" s="37">
        <v>66</v>
      </c>
      <c r="I30" s="37">
        <f t="shared" si="0"/>
        <v>128</v>
      </c>
      <c r="J30" s="37" t="s">
        <v>1081</v>
      </c>
      <c r="K30" s="54" t="s">
        <v>194</v>
      </c>
      <c r="L30" s="70" t="s">
        <v>195</v>
      </c>
      <c r="M30" s="70">
        <v>9859366959</v>
      </c>
      <c r="N30" s="70" t="s">
        <v>136</v>
      </c>
      <c r="O30" s="70">
        <v>9854306483</v>
      </c>
      <c r="P30" s="42">
        <v>43771</v>
      </c>
      <c r="Q30" s="37" t="s">
        <v>83</v>
      </c>
      <c r="R30" s="55"/>
      <c r="S30" s="69" t="s">
        <v>1357</v>
      </c>
      <c r="T30" s="55"/>
    </row>
    <row r="31" spans="1:20" ht="45">
      <c r="A31" s="52">
        <v>27</v>
      </c>
      <c r="B31" s="53" t="s">
        <v>62</v>
      </c>
      <c r="C31" s="45" t="s">
        <v>1008</v>
      </c>
      <c r="D31" s="36" t="s">
        <v>26</v>
      </c>
      <c r="E31" s="36" t="s">
        <v>1009</v>
      </c>
      <c r="F31" s="69" t="s">
        <v>87</v>
      </c>
      <c r="G31" s="37">
        <v>34</v>
      </c>
      <c r="H31" s="37">
        <v>56</v>
      </c>
      <c r="I31" s="37">
        <f t="shared" si="0"/>
        <v>90</v>
      </c>
      <c r="J31" s="37" t="s">
        <v>1082</v>
      </c>
      <c r="K31" s="54" t="s">
        <v>194</v>
      </c>
      <c r="L31" s="70" t="s">
        <v>195</v>
      </c>
      <c r="M31" s="70">
        <v>9859366959</v>
      </c>
      <c r="N31" s="70" t="s">
        <v>136</v>
      </c>
      <c r="O31" s="70">
        <v>9854306483</v>
      </c>
      <c r="P31" s="42">
        <v>43801</v>
      </c>
      <c r="Q31" s="37" t="s">
        <v>86</v>
      </c>
      <c r="R31" s="55"/>
      <c r="S31" s="69" t="s">
        <v>1357</v>
      </c>
      <c r="T31" s="55"/>
    </row>
    <row r="32" spans="1:20" ht="45">
      <c r="A32" s="52">
        <v>28</v>
      </c>
      <c r="B32" s="53" t="s">
        <v>62</v>
      </c>
      <c r="C32" s="45" t="s">
        <v>1010</v>
      </c>
      <c r="D32" s="36" t="s">
        <v>26</v>
      </c>
      <c r="E32" s="36" t="s">
        <v>1011</v>
      </c>
      <c r="F32" s="69" t="s">
        <v>87</v>
      </c>
      <c r="G32" s="37">
        <v>42</v>
      </c>
      <c r="H32" s="37">
        <v>36</v>
      </c>
      <c r="I32" s="37">
        <f t="shared" si="0"/>
        <v>78</v>
      </c>
      <c r="J32" s="37" t="s">
        <v>1083</v>
      </c>
      <c r="K32" s="54" t="s">
        <v>194</v>
      </c>
      <c r="L32" s="70" t="s">
        <v>195</v>
      </c>
      <c r="M32" s="70">
        <v>9859366959</v>
      </c>
      <c r="N32" s="70" t="s">
        <v>136</v>
      </c>
      <c r="O32" s="70">
        <v>9854306483</v>
      </c>
      <c r="P32" s="42">
        <v>43801</v>
      </c>
      <c r="Q32" s="37" t="s">
        <v>86</v>
      </c>
      <c r="R32" s="55"/>
      <c r="S32" s="69" t="s">
        <v>1357</v>
      </c>
      <c r="T32" s="55"/>
    </row>
    <row r="33" spans="1:20" ht="45">
      <c r="A33" s="52">
        <v>29</v>
      </c>
      <c r="B33" s="53" t="s">
        <v>62</v>
      </c>
      <c r="C33" s="45" t="s">
        <v>1012</v>
      </c>
      <c r="D33" s="36" t="s">
        <v>26</v>
      </c>
      <c r="E33" s="36" t="s">
        <v>1013</v>
      </c>
      <c r="F33" s="69" t="s">
        <v>87</v>
      </c>
      <c r="G33" s="37">
        <v>17</v>
      </c>
      <c r="H33" s="37">
        <v>19</v>
      </c>
      <c r="I33" s="37">
        <f t="shared" si="0"/>
        <v>36</v>
      </c>
      <c r="J33" s="37" t="s">
        <v>1084</v>
      </c>
      <c r="K33" s="54" t="s">
        <v>194</v>
      </c>
      <c r="L33" s="70" t="s">
        <v>195</v>
      </c>
      <c r="M33" s="70">
        <v>9859366959</v>
      </c>
      <c r="N33" s="70" t="s">
        <v>136</v>
      </c>
      <c r="O33" s="70">
        <v>9854306483</v>
      </c>
      <c r="P33" s="42" t="s">
        <v>1435</v>
      </c>
      <c r="Q33" s="37" t="s">
        <v>93</v>
      </c>
      <c r="R33" s="55"/>
      <c r="S33" s="69" t="s">
        <v>1357</v>
      </c>
      <c r="T33" s="55"/>
    </row>
    <row r="34" spans="1:20" ht="45">
      <c r="A34" s="52">
        <v>30</v>
      </c>
      <c r="B34" s="53" t="s">
        <v>62</v>
      </c>
      <c r="C34" s="45" t="s">
        <v>1014</v>
      </c>
      <c r="D34" s="36" t="s">
        <v>26</v>
      </c>
      <c r="E34" s="36" t="s">
        <v>1015</v>
      </c>
      <c r="F34" s="69" t="s">
        <v>87</v>
      </c>
      <c r="G34" s="37">
        <v>63</v>
      </c>
      <c r="H34" s="37">
        <v>59</v>
      </c>
      <c r="I34" s="37">
        <f t="shared" si="0"/>
        <v>122</v>
      </c>
      <c r="J34" s="37" t="s">
        <v>1085</v>
      </c>
      <c r="K34" s="54" t="s">
        <v>194</v>
      </c>
      <c r="L34" s="70" t="s">
        <v>195</v>
      </c>
      <c r="M34" s="70">
        <v>9859366959</v>
      </c>
      <c r="N34" s="70" t="s">
        <v>136</v>
      </c>
      <c r="O34" s="70">
        <v>9854306483</v>
      </c>
      <c r="P34" s="42" t="s">
        <v>1435</v>
      </c>
      <c r="Q34" s="37" t="s">
        <v>93</v>
      </c>
      <c r="R34" s="55"/>
      <c r="S34" s="69" t="s">
        <v>1357</v>
      </c>
      <c r="T34" s="55"/>
    </row>
    <row r="35" spans="1:20" ht="45">
      <c r="A35" s="52">
        <v>31</v>
      </c>
      <c r="B35" s="53" t="s">
        <v>62</v>
      </c>
      <c r="C35" s="44" t="s">
        <v>1016</v>
      </c>
      <c r="D35" s="36" t="s">
        <v>26</v>
      </c>
      <c r="E35" s="46">
        <v>18230120507</v>
      </c>
      <c r="F35" s="69" t="s">
        <v>87</v>
      </c>
      <c r="G35" s="37">
        <v>23</v>
      </c>
      <c r="H35" s="37">
        <v>25</v>
      </c>
      <c r="I35" s="37">
        <f t="shared" si="0"/>
        <v>48</v>
      </c>
      <c r="J35" s="37" t="s">
        <v>1086</v>
      </c>
      <c r="K35" s="54" t="s">
        <v>194</v>
      </c>
      <c r="L35" s="70" t="s">
        <v>195</v>
      </c>
      <c r="M35" s="70">
        <v>9859366959</v>
      </c>
      <c r="N35" s="70" t="s">
        <v>136</v>
      </c>
      <c r="O35" s="70">
        <v>9854306483</v>
      </c>
      <c r="P35" s="42" t="s">
        <v>1435</v>
      </c>
      <c r="Q35" s="37" t="s">
        <v>93</v>
      </c>
      <c r="R35" s="55"/>
      <c r="S35" s="69" t="s">
        <v>1357</v>
      </c>
      <c r="T35" s="55"/>
    </row>
    <row r="36" spans="1:20" ht="45">
      <c r="A36" s="52">
        <v>32</v>
      </c>
      <c r="B36" s="53" t="s">
        <v>62</v>
      </c>
      <c r="C36" s="45" t="s">
        <v>1017</v>
      </c>
      <c r="D36" s="36" t="s">
        <v>26</v>
      </c>
      <c r="E36" s="36" t="s">
        <v>1018</v>
      </c>
      <c r="F36" s="69" t="s">
        <v>87</v>
      </c>
      <c r="G36" s="37">
        <v>15</v>
      </c>
      <c r="H36" s="37">
        <v>31</v>
      </c>
      <c r="I36" s="37">
        <f t="shared" si="0"/>
        <v>46</v>
      </c>
      <c r="J36" s="37" t="s">
        <v>1087</v>
      </c>
      <c r="K36" s="54" t="s">
        <v>194</v>
      </c>
      <c r="L36" s="70" t="s">
        <v>195</v>
      </c>
      <c r="M36" s="70">
        <v>9859366959</v>
      </c>
      <c r="N36" s="70" t="s">
        <v>136</v>
      </c>
      <c r="O36" s="70">
        <v>9854306483</v>
      </c>
      <c r="P36" s="42" t="s">
        <v>1436</v>
      </c>
      <c r="Q36" s="37" t="s">
        <v>98</v>
      </c>
      <c r="R36" s="55"/>
      <c r="S36" s="69" t="s">
        <v>1357</v>
      </c>
      <c r="T36" s="55"/>
    </row>
    <row r="37" spans="1:20" ht="60">
      <c r="A37" s="52">
        <v>33</v>
      </c>
      <c r="B37" s="53" t="s">
        <v>62</v>
      </c>
      <c r="C37" s="74" t="s">
        <v>1019</v>
      </c>
      <c r="D37" s="39" t="s">
        <v>28</v>
      </c>
      <c r="E37" s="39">
        <v>179</v>
      </c>
      <c r="F37" s="55"/>
      <c r="G37" s="39">
        <v>31</v>
      </c>
      <c r="H37" s="39">
        <v>35</v>
      </c>
      <c r="I37" s="37">
        <f t="shared" si="0"/>
        <v>66</v>
      </c>
      <c r="J37" s="39" t="s">
        <v>1088</v>
      </c>
      <c r="K37" s="54" t="s">
        <v>194</v>
      </c>
      <c r="L37" s="70" t="s">
        <v>195</v>
      </c>
      <c r="M37" s="70">
        <v>9859366959</v>
      </c>
      <c r="N37" s="70" t="s">
        <v>136</v>
      </c>
      <c r="O37" s="70">
        <v>9854306483</v>
      </c>
      <c r="P37" s="42" t="s">
        <v>1436</v>
      </c>
      <c r="Q37" s="37" t="s">
        <v>98</v>
      </c>
      <c r="R37" s="55"/>
      <c r="S37" s="69" t="s">
        <v>1357</v>
      </c>
      <c r="T37" s="55"/>
    </row>
    <row r="38" spans="1:20" ht="45">
      <c r="A38" s="52">
        <v>34</v>
      </c>
      <c r="B38" s="53" t="s">
        <v>62</v>
      </c>
      <c r="C38" s="45" t="s">
        <v>1020</v>
      </c>
      <c r="D38" s="36" t="s">
        <v>26</v>
      </c>
      <c r="E38" s="36" t="s">
        <v>1021</v>
      </c>
      <c r="F38" s="69" t="s">
        <v>91</v>
      </c>
      <c r="G38" s="37">
        <v>22</v>
      </c>
      <c r="H38" s="37">
        <v>12</v>
      </c>
      <c r="I38" s="37">
        <f t="shared" si="0"/>
        <v>34</v>
      </c>
      <c r="J38" s="37" t="s">
        <v>1089</v>
      </c>
      <c r="K38" s="54" t="s">
        <v>194</v>
      </c>
      <c r="L38" s="70" t="s">
        <v>195</v>
      </c>
      <c r="M38" s="70">
        <v>9859366959</v>
      </c>
      <c r="N38" s="70" t="s">
        <v>136</v>
      </c>
      <c r="O38" s="70">
        <v>9854306483</v>
      </c>
      <c r="P38" s="42" t="s">
        <v>1436</v>
      </c>
      <c r="Q38" s="37" t="s">
        <v>98</v>
      </c>
      <c r="R38" s="55"/>
      <c r="S38" s="69" t="s">
        <v>1357</v>
      </c>
      <c r="T38" s="55"/>
    </row>
    <row r="39" spans="1:20" ht="45">
      <c r="A39" s="52">
        <v>35</v>
      </c>
      <c r="B39" s="53" t="s">
        <v>62</v>
      </c>
      <c r="C39" s="45" t="s">
        <v>1022</v>
      </c>
      <c r="D39" s="36" t="s">
        <v>26</v>
      </c>
      <c r="E39" s="36" t="s">
        <v>1023</v>
      </c>
      <c r="F39" s="69" t="s">
        <v>91</v>
      </c>
      <c r="G39" s="37">
        <v>9</v>
      </c>
      <c r="H39" s="37">
        <v>2</v>
      </c>
      <c r="I39" s="37">
        <f t="shared" si="0"/>
        <v>11</v>
      </c>
      <c r="J39" s="37" t="s">
        <v>1090</v>
      </c>
      <c r="K39" s="54" t="s">
        <v>194</v>
      </c>
      <c r="L39" s="70" t="s">
        <v>195</v>
      </c>
      <c r="M39" s="70">
        <v>9859366959</v>
      </c>
      <c r="N39" s="70" t="s">
        <v>136</v>
      </c>
      <c r="O39" s="70">
        <v>9854306483</v>
      </c>
      <c r="P39" s="42" t="s">
        <v>1436</v>
      </c>
      <c r="Q39" s="37" t="s">
        <v>98</v>
      </c>
      <c r="R39" s="55"/>
      <c r="S39" s="69" t="s">
        <v>1357</v>
      </c>
      <c r="T39" s="55"/>
    </row>
    <row r="40" spans="1:20" ht="60">
      <c r="A40" s="52">
        <v>36</v>
      </c>
      <c r="B40" s="53" t="s">
        <v>62</v>
      </c>
      <c r="C40" s="74" t="s">
        <v>1019</v>
      </c>
      <c r="D40" s="39" t="s">
        <v>28</v>
      </c>
      <c r="E40" s="39">
        <v>91</v>
      </c>
      <c r="F40" s="55"/>
      <c r="G40" s="39">
        <v>35</v>
      </c>
      <c r="H40" s="39">
        <v>39</v>
      </c>
      <c r="I40" s="37">
        <f t="shared" si="0"/>
        <v>74</v>
      </c>
      <c r="J40" s="39" t="s">
        <v>1091</v>
      </c>
      <c r="K40" s="54" t="s">
        <v>194</v>
      </c>
      <c r="L40" s="70" t="s">
        <v>195</v>
      </c>
      <c r="M40" s="70">
        <v>9859366959</v>
      </c>
      <c r="N40" s="70" t="s">
        <v>136</v>
      </c>
      <c r="O40" s="70">
        <v>9854306483</v>
      </c>
      <c r="P40" s="38" t="s">
        <v>1437</v>
      </c>
      <c r="Q40" s="37" t="s">
        <v>101</v>
      </c>
      <c r="R40" s="55"/>
      <c r="S40" s="69" t="s">
        <v>1357</v>
      </c>
      <c r="T40" s="55"/>
    </row>
    <row r="41" spans="1:20" ht="45">
      <c r="A41" s="52">
        <v>37</v>
      </c>
      <c r="B41" s="53" t="s">
        <v>62</v>
      </c>
      <c r="C41" s="74" t="s">
        <v>1019</v>
      </c>
      <c r="D41" s="39" t="s">
        <v>28</v>
      </c>
      <c r="E41" s="39">
        <v>83</v>
      </c>
      <c r="F41" s="55"/>
      <c r="G41" s="39">
        <v>34</v>
      </c>
      <c r="H41" s="39">
        <v>29</v>
      </c>
      <c r="I41" s="37">
        <f t="shared" si="0"/>
        <v>63</v>
      </c>
      <c r="J41" s="39">
        <v>7399558832</v>
      </c>
      <c r="K41" s="54" t="s">
        <v>194</v>
      </c>
      <c r="L41" s="70" t="s">
        <v>195</v>
      </c>
      <c r="M41" s="70">
        <v>9859366959</v>
      </c>
      <c r="N41" s="70" t="s">
        <v>136</v>
      </c>
      <c r="O41" s="70">
        <v>9854306483</v>
      </c>
      <c r="P41" s="38" t="s">
        <v>1437</v>
      </c>
      <c r="Q41" s="37" t="s">
        <v>101</v>
      </c>
      <c r="R41" s="55"/>
      <c r="S41" s="69" t="s">
        <v>1357</v>
      </c>
      <c r="T41" s="55"/>
    </row>
    <row r="42" spans="1:20" ht="45">
      <c r="A42" s="52">
        <v>38</v>
      </c>
      <c r="B42" s="53" t="s">
        <v>62</v>
      </c>
      <c r="C42" s="45" t="s">
        <v>1024</v>
      </c>
      <c r="D42" s="36" t="s">
        <v>26</v>
      </c>
      <c r="E42" s="36" t="s">
        <v>1025</v>
      </c>
      <c r="F42" s="69" t="s">
        <v>91</v>
      </c>
      <c r="G42" s="37">
        <v>9</v>
      </c>
      <c r="H42" s="37">
        <v>13</v>
      </c>
      <c r="I42" s="37">
        <f t="shared" si="0"/>
        <v>22</v>
      </c>
      <c r="J42" s="37" t="s">
        <v>1087</v>
      </c>
      <c r="K42" s="54" t="s">
        <v>194</v>
      </c>
      <c r="L42" s="70" t="s">
        <v>195</v>
      </c>
      <c r="M42" s="70">
        <v>9859366959</v>
      </c>
      <c r="N42" s="70" t="s">
        <v>136</v>
      </c>
      <c r="O42" s="70">
        <v>9854306483</v>
      </c>
      <c r="P42" s="38" t="s">
        <v>1437</v>
      </c>
      <c r="Q42" s="37" t="s">
        <v>101</v>
      </c>
      <c r="R42" s="55"/>
      <c r="S42" s="69" t="s">
        <v>1357</v>
      </c>
      <c r="T42" s="55"/>
    </row>
    <row r="43" spans="1:20" ht="45">
      <c r="A43" s="52">
        <v>39</v>
      </c>
      <c r="B43" s="53" t="s">
        <v>62</v>
      </c>
      <c r="C43" s="76" t="s">
        <v>1026</v>
      </c>
      <c r="D43" s="36" t="s">
        <v>26</v>
      </c>
      <c r="E43" s="37">
        <v>18230111709</v>
      </c>
      <c r="F43" s="69" t="s">
        <v>87</v>
      </c>
      <c r="G43" s="37">
        <v>16</v>
      </c>
      <c r="H43" s="37">
        <v>13</v>
      </c>
      <c r="I43" s="37">
        <f t="shared" si="0"/>
        <v>29</v>
      </c>
      <c r="J43" s="37" t="s">
        <v>1092</v>
      </c>
      <c r="K43" s="54" t="s">
        <v>194</v>
      </c>
      <c r="L43" s="70" t="s">
        <v>195</v>
      </c>
      <c r="M43" s="70">
        <v>9859366959</v>
      </c>
      <c r="N43" s="70" t="s">
        <v>136</v>
      </c>
      <c r="O43" s="70">
        <v>9854306483</v>
      </c>
      <c r="P43" s="38" t="s">
        <v>1437</v>
      </c>
      <c r="Q43" s="37" t="s">
        <v>101</v>
      </c>
      <c r="R43" s="55"/>
      <c r="S43" s="69" t="s">
        <v>1357</v>
      </c>
      <c r="T43" s="55"/>
    </row>
    <row r="44" spans="1:20" ht="45">
      <c r="A44" s="52">
        <v>40</v>
      </c>
      <c r="B44" s="53" t="s">
        <v>62</v>
      </c>
      <c r="C44" s="76" t="s">
        <v>1027</v>
      </c>
      <c r="D44" s="36" t="s">
        <v>26</v>
      </c>
      <c r="E44" s="37">
        <v>18230111710</v>
      </c>
      <c r="F44" s="69" t="s">
        <v>87</v>
      </c>
      <c r="G44" s="37">
        <v>10</v>
      </c>
      <c r="H44" s="37">
        <v>16</v>
      </c>
      <c r="I44" s="37">
        <f t="shared" si="0"/>
        <v>26</v>
      </c>
      <c r="J44" s="37" t="s">
        <v>1093</v>
      </c>
      <c r="K44" s="54" t="s">
        <v>194</v>
      </c>
      <c r="L44" s="70" t="s">
        <v>195</v>
      </c>
      <c r="M44" s="70">
        <v>9859366959</v>
      </c>
      <c r="N44" s="70" t="s">
        <v>136</v>
      </c>
      <c r="O44" s="70">
        <v>9854306483</v>
      </c>
      <c r="P44" s="39" t="s">
        <v>1438</v>
      </c>
      <c r="Q44" s="37" t="s">
        <v>82</v>
      </c>
      <c r="R44" s="55"/>
      <c r="S44" s="69" t="s">
        <v>1357</v>
      </c>
      <c r="T44" s="55"/>
    </row>
    <row r="45" spans="1:20" ht="30">
      <c r="A45" s="52">
        <v>41</v>
      </c>
      <c r="B45" s="53" t="s">
        <v>62</v>
      </c>
      <c r="C45" s="47" t="s">
        <v>1028</v>
      </c>
      <c r="D45" s="36" t="s">
        <v>26</v>
      </c>
      <c r="E45" s="36" t="s">
        <v>1029</v>
      </c>
      <c r="F45" s="69" t="s">
        <v>87</v>
      </c>
      <c r="G45" s="37">
        <v>22</v>
      </c>
      <c r="H45" s="37">
        <v>34</v>
      </c>
      <c r="I45" s="37">
        <f t="shared" si="0"/>
        <v>56</v>
      </c>
      <c r="J45" s="37">
        <v>9854359594</v>
      </c>
      <c r="K45" s="27" t="s">
        <v>1364</v>
      </c>
      <c r="L45" s="70" t="s">
        <v>187</v>
      </c>
      <c r="M45" s="70">
        <v>8752889201</v>
      </c>
      <c r="N45" s="70" t="s">
        <v>192</v>
      </c>
      <c r="O45" s="70">
        <v>9613330539</v>
      </c>
      <c r="P45" s="39" t="s">
        <v>1438</v>
      </c>
      <c r="Q45" s="37" t="s">
        <v>82</v>
      </c>
      <c r="R45" s="55"/>
      <c r="S45" s="69" t="s">
        <v>1357</v>
      </c>
      <c r="T45" s="55"/>
    </row>
    <row r="46" spans="1:20" ht="30">
      <c r="A46" s="52">
        <v>42</v>
      </c>
      <c r="B46" s="53" t="s">
        <v>62</v>
      </c>
      <c r="C46" s="47" t="s">
        <v>1030</v>
      </c>
      <c r="D46" s="36" t="s">
        <v>26</v>
      </c>
      <c r="E46" s="36" t="s">
        <v>1031</v>
      </c>
      <c r="F46" s="69" t="s">
        <v>87</v>
      </c>
      <c r="G46" s="37">
        <v>98</v>
      </c>
      <c r="H46" s="37">
        <v>104</v>
      </c>
      <c r="I46" s="37">
        <f t="shared" si="0"/>
        <v>202</v>
      </c>
      <c r="J46" s="37" t="s">
        <v>1094</v>
      </c>
      <c r="K46" s="27" t="s">
        <v>1364</v>
      </c>
      <c r="L46" s="70" t="s">
        <v>187</v>
      </c>
      <c r="M46" s="70">
        <v>8752889201</v>
      </c>
      <c r="N46" s="70" t="s">
        <v>192</v>
      </c>
      <c r="O46" s="70">
        <v>9613330539</v>
      </c>
      <c r="P46" s="39" t="s">
        <v>1438</v>
      </c>
      <c r="Q46" s="37" t="s">
        <v>82</v>
      </c>
      <c r="R46" s="55"/>
      <c r="S46" s="69" t="s">
        <v>1357</v>
      </c>
      <c r="T46" s="55"/>
    </row>
    <row r="47" spans="1:20" ht="30">
      <c r="A47" s="52">
        <v>43</v>
      </c>
      <c r="B47" s="53" t="s">
        <v>62</v>
      </c>
      <c r="C47" s="47" t="s">
        <v>1032</v>
      </c>
      <c r="D47" s="36" t="s">
        <v>26</v>
      </c>
      <c r="E47" s="36" t="s">
        <v>1033</v>
      </c>
      <c r="F47" s="69" t="s">
        <v>87</v>
      </c>
      <c r="G47" s="37">
        <v>39</v>
      </c>
      <c r="H47" s="37">
        <v>23</v>
      </c>
      <c r="I47" s="37">
        <f t="shared" si="0"/>
        <v>62</v>
      </c>
      <c r="J47" s="37" t="s">
        <v>1095</v>
      </c>
      <c r="K47" s="27" t="s">
        <v>1364</v>
      </c>
      <c r="L47" s="70" t="s">
        <v>187</v>
      </c>
      <c r="M47" s="70">
        <v>8752889201</v>
      </c>
      <c r="N47" s="70" t="s">
        <v>192</v>
      </c>
      <c r="O47" s="70">
        <v>9613330539</v>
      </c>
      <c r="P47" s="135" t="s">
        <v>1446</v>
      </c>
      <c r="Q47" s="37" t="s">
        <v>83</v>
      </c>
      <c r="R47" s="55"/>
      <c r="S47" s="69" t="s">
        <v>1357</v>
      </c>
      <c r="T47" s="55"/>
    </row>
    <row r="48" spans="1:20" ht="30">
      <c r="A48" s="52">
        <v>44</v>
      </c>
      <c r="B48" s="53" t="s">
        <v>62</v>
      </c>
      <c r="C48" s="47" t="s">
        <v>1034</v>
      </c>
      <c r="D48" s="36" t="s">
        <v>26</v>
      </c>
      <c r="E48" s="36" t="s">
        <v>1035</v>
      </c>
      <c r="F48" s="69" t="s">
        <v>87</v>
      </c>
      <c r="G48" s="37">
        <v>53</v>
      </c>
      <c r="H48" s="37">
        <v>45</v>
      </c>
      <c r="I48" s="37">
        <f t="shared" si="0"/>
        <v>98</v>
      </c>
      <c r="J48" s="37">
        <v>7578003854</v>
      </c>
      <c r="K48" s="27" t="s">
        <v>1364</v>
      </c>
      <c r="L48" s="70" t="s">
        <v>187</v>
      </c>
      <c r="M48" s="70">
        <v>8752889201</v>
      </c>
      <c r="N48" s="70" t="s">
        <v>192</v>
      </c>
      <c r="O48" s="70">
        <v>9613330539</v>
      </c>
      <c r="P48" s="135" t="s">
        <v>1446</v>
      </c>
      <c r="Q48" s="37" t="s">
        <v>83</v>
      </c>
      <c r="R48" s="55"/>
      <c r="S48" s="69" t="s">
        <v>1357</v>
      </c>
      <c r="T48" s="55"/>
    </row>
    <row r="49" spans="1:20" ht="30">
      <c r="A49" s="52">
        <v>45</v>
      </c>
      <c r="B49" s="53" t="s">
        <v>62</v>
      </c>
      <c r="C49" s="47" t="s">
        <v>1036</v>
      </c>
      <c r="D49" s="36" t="s">
        <v>26</v>
      </c>
      <c r="E49" s="36" t="s">
        <v>1037</v>
      </c>
      <c r="F49" s="69" t="s">
        <v>87</v>
      </c>
      <c r="G49" s="37">
        <v>86</v>
      </c>
      <c r="H49" s="37">
        <v>90</v>
      </c>
      <c r="I49" s="37">
        <f t="shared" si="0"/>
        <v>176</v>
      </c>
      <c r="J49" s="37" t="s">
        <v>1096</v>
      </c>
      <c r="K49" s="27" t="s">
        <v>1364</v>
      </c>
      <c r="L49" s="70" t="s">
        <v>187</v>
      </c>
      <c r="M49" s="70">
        <v>8752889201</v>
      </c>
      <c r="N49" s="70" t="s">
        <v>192</v>
      </c>
      <c r="O49" s="70">
        <v>9613330539</v>
      </c>
      <c r="P49" s="39" t="s">
        <v>1439</v>
      </c>
      <c r="Q49" s="37" t="s">
        <v>86</v>
      </c>
      <c r="R49" s="55"/>
      <c r="S49" s="69" t="s">
        <v>1357</v>
      </c>
      <c r="T49" s="55"/>
    </row>
    <row r="50" spans="1:20" ht="30">
      <c r="A50" s="52">
        <v>46</v>
      </c>
      <c r="B50" s="53" t="s">
        <v>62</v>
      </c>
      <c r="C50" s="47" t="s">
        <v>1038</v>
      </c>
      <c r="D50" s="36" t="s">
        <v>26</v>
      </c>
      <c r="E50" s="36" t="s">
        <v>1039</v>
      </c>
      <c r="F50" s="69" t="s">
        <v>87</v>
      </c>
      <c r="G50" s="37">
        <v>27</v>
      </c>
      <c r="H50" s="37">
        <v>29</v>
      </c>
      <c r="I50" s="37">
        <f t="shared" si="0"/>
        <v>56</v>
      </c>
      <c r="J50" s="37" t="s">
        <v>1097</v>
      </c>
      <c r="K50" s="27" t="s">
        <v>1364</v>
      </c>
      <c r="L50" s="70" t="s">
        <v>187</v>
      </c>
      <c r="M50" s="70">
        <v>8752889201</v>
      </c>
      <c r="N50" s="70" t="s">
        <v>192</v>
      </c>
      <c r="O50" s="70">
        <v>9613330539</v>
      </c>
      <c r="P50" s="39" t="s">
        <v>1440</v>
      </c>
      <c r="Q50" s="37" t="s">
        <v>93</v>
      </c>
      <c r="R50" s="55"/>
      <c r="S50" s="69" t="s">
        <v>1357</v>
      </c>
      <c r="T50" s="55"/>
    </row>
    <row r="51" spans="1:20" ht="30">
      <c r="A51" s="52">
        <v>47</v>
      </c>
      <c r="B51" s="53" t="s">
        <v>62</v>
      </c>
      <c r="C51" s="47" t="s">
        <v>1040</v>
      </c>
      <c r="D51" s="36" t="s">
        <v>26</v>
      </c>
      <c r="E51" s="36" t="s">
        <v>1041</v>
      </c>
      <c r="F51" s="69" t="s">
        <v>87</v>
      </c>
      <c r="G51" s="37">
        <v>25</v>
      </c>
      <c r="H51" s="37">
        <v>24</v>
      </c>
      <c r="I51" s="37">
        <f t="shared" si="0"/>
        <v>49</v>
      </c>
      <c r="J51" s="37">
        <v>7399716698</v>
      </c>
      <c r="K51" s="27" t="s">
        <v>1364</v>
      </c>
      <c r="L51" s="70" t="s">
        <v>187</v>
      </c>
      <c r="M51" s="70">
        <v>8752889201</v>
      </c>
      <c r="N51" s="70" t="s">
        <v>192</v>
      </c>
      <c r="O51" s="70">
        <v>9613330539</v>
      </c>
      <c r="P51" s="39" t="s">
        <v>1440</v>
      </c>
      <c r="Q51" s="37" t="s">
        <v>93</v>
      </c>
      <c r="R51" s="55"/>
      <c r="S51" s="69" t="s">
        <v>1357</v>
      </c>
      <c r="T51" s="55"/>
    </row>
    <row r="52" spans="1:20" ht="30">
      <c r="A52" s="52">
        <v>48</v>
      </c>
      <c r="B52" s="53" t="s">
        <v>62</v>
      </c>
      <c r="C52" s="47" t="s">
        <v>1042</v>
      </c>
      <c r="D52" s="36" t="s">
        <v>26</v>
      </c>
      <c r="E52" s="36" t="s">
        <v>1043</v>
      </c>
      <c r="F52" s="69" t="s">
        <v>87</v>
      </c>
      <c r="G52" s="37">
        <v>47</v>
      </c>
      <c r="H52" s="37">
        <v>37</v>
      </c>
      <c r="I52" s="37">
        <f t="shared" si="0"/>
        <v>84</v>
      </c>
      <c r="J52" s="37" t="s">
        <v>1098</v>
      </c>
      <c r="K52" s="27" t="s">
        <v>1364</v>
      </c>
      <c r="L52" s="70" t="s">
        <v>187</v>
      </c>
      <c r="M52" s="70">
        <v>8752889201</v>
      </c>
      <c r="N52" s="70" t="s">
        <v>192</v>
      </c>
      <c r="O52" s="70">
        <v>9613330539</v>
      </c>
      <c r="P52" s="39" t="s">
        <v>1440</v>
      </c>
      <c r="Q52" s="37" t="s">
        <v>93</v>
      </c>
      <c r="R52" s="55"/>
      <c r="S52" s="69" t="s">
        <v>1357</v>
      </c>
      <c r="T52" s="55"/>
    </row>
    <row r="53" spans="1:20" ht="30">
      <c r="A53" s="52">
        <v>49</v>
      </c>
      <c r="B53" s="53" t="s">
        <v>62</v>
      </c>
      <c r="C53" s="47" t="s">
        <v>1044</v>
      </c>
      <c r="D53" s="36" t="s">
        <v>26</v>
      </c>
      <c r="E53" s="36" t="s">
        <v>1045</v>
      </c>
      <c r="F53" s="69" t="s">
        <v>87</v>
      </c>
      <c r="G53" s="37">
        <v>9</v>
      </c>
      <c r="H53" s="37">
        <v>11</v>
      </c>
      <c r="I53" s="37">
        <f t="shared" si="0"/>
        <v>20</v>
      </c>
      <c r="J53" s="37" t="s">
        <v>1099</v>
      </c>
      <c r="K53" s="27" t="s">
        <v>1364</v>
      </c>
      <c r="L53" s="70" t="s">
        <v>187</v>
      </c>
      <c r="M53" s="70">
        <v>8752889201</v>
      </c>
      <c r="N53" s="70" t="s">
        <v>192</v>
      </c>
      <c r="O53" s="70">
        <v>9613330539</v>
      </c>
      <c r="P53" s="38" t="s">
        <v>1441</v>
      </c>
      <c r="Q53" s="37" t="s">
        <v>98</v>
      </c>
      <c r="R53" s="55"/>
      <c r="S53" s="69" t="s">
        <v>1357</v>
      </c>
      <c r="T53" s="55"/>
    </row>
    <row r="54" spans="1:20" ht="30">
      <c r="A54" s="52">
        <v>50</v>
      </c>
      <c r="B54" s="53" t="s">
        <v>62</v>
      </c>
      <c r="C54" s="47" t="s">
        <v>1046</v>
      </c>
      <c r="D54" s="36" t="s">
        <v>26</v>
      </c>
      <c r="E54" s="36" t="s">
        <v>1047</v>
      </c>
      <c r="F54" s="69" t="s">
        <v>87</v>
      </c>
      <c r="G54" s="37">
        <v>18</v>
      </c>
      <c r="H54" s="37">
        <v>25</v>
      </c>
      <c r="I54" s="37">
        <f t="shared" si="0"/>
        <v>43</v>
      </c>
      <c r="J54" s="37" t="s">
        <v>1100</v>
      </c>
      <c r="K54" s="27" t="s">
        <v>1364</v>
      </c>
      <c r="L54" s="70" t="s">
        <v>187</v>
      </c>
      <c r="M54" s="70">
        <v>8752889201</v>
      </c>
      <c r="N54" s="70" t="s">
        <v>192</v>
      </c>
      <c r="O54" s="70">
        <v>9613330539</v>
      </c>
      <c r="P54" s="38" t="s">
        <v>1441</v>
      </c>
      <c r="Q54" s="37" t="s">
        <v>98</v>
      </c>
      <c r="R54" s="55"/>
      <c r="S54" s="69" t="s">
        <v>1357</v>
      </c>
      <c r="T54" s="55"/>
    </row>
    <row r="55" spans="1:20" ht="30">
      <c r="A55" s="52">
        <v>51</v>
      </c>
      <c r="B55" s="53" t="s">
        <v>62</v>
      </c>
      <c r="C55" s="47" t="s">
        <v>1048</v>
      </c>
      <c r="D55" s="36" t="s">
        <v>26</v>
      </c>
      <c r="E55" s="36" t="s">
        <v>1049</v>
      </c>
      <c r="F55" s="69" t="s">
        <v>91</v>
      </c>
      <c r="G55" s="37">
        <v>51</v>
      </c>
      <c r="H55" s="37">
        <v>56</v>
      </c>
      <c r="I55" s="37">
        <f t="shared" si="0"/>
        <v>107</v>
      </c>
      <c r="J55" s="37" t="s">
        <v>1101</v>
      </c>
      <c r="K55" s="27" t="s">
        <v>1364</v>
      </c>
      <c r="L55" s="70" t="s">
        <v>187</v>
      </c>
      <c r="M55" s="70">
        <v>8752889201</v>
      </c>
      <c r="N55" s="70" t="s">
        <v>192</v>
      </c>
      <c r="O55" s="70">
        <v>9613330539</v>
      </c>
      <c r="P55" s="38" t="s">
        <v>1441</v>
      </c>
      <c r="Q55" s="37" t="s">
        <v>98</v>
      </c>
      <c r="R55" s="55"/>
      <c r="S55" s="69" t="s">
        <v>1357</v>
      </c>
      <c r="T55" s="55"/>
    </row>
    <row r="56" spans="1:20" ht="30">
      <c r="A56" s="52">
        <v>52</v>
      </c>
      <c r="B56" s="53" t="s">
        <v>62</v>
      </c>
      <c r="C56" s="47" t="s">
        <v>1050</v>
      </c>
      <c r="D56" s="36" t="s">
        <v>26</v>
      </c>
      <c r="E56" s="36" t="s">
        <v>1051</v>
      </c>
      <c r="F56" s="69" t="s">
        <v>91</v>
      </c>
      <c r="G56" s="37">
        <v>71</v>
      </c>
      <c r="H56" s="37">
        <v>111</v>
      </c>
      <c r="I56" s="37">
        <f t="shared" si="0"/>
        <v>182</v>
      </c>
      <c r="J56" s="37" t="s">
        <v>1102</v>
      </c>
      <c r="K56" s="27" t="s">
        <v>1364</v>
      </c>
      <c r="L56" s="70" t="s">
        <v>187</v>
      </c>
      <c r="M56" s="70">
        <v>8752889201</v>
      </c>
      <c r="N56" s="70" t="s">
        <v>192</v>
      </c>
      <c r="O56" s="70">
        <v>9613330539</v>
      </c>
      <c r="P56" s="39" t="s">
        <v>1442</v>
      </c>
      <c r="Q56" s="37" t="s">
        <v>101</v>
      </c>
      <c r="R56" s="55"/>
      <c r="S56" s="69" t="s">
        <v>1357</v>
      </c>
      <c r="T56" s="55"/>
    </row>
    <row r="57" spans="1:20" ht="30">
      <c r="A57" s="52">
        <v>53</v>
      </c>
      <c r="B57" s="53" t="s">
        <v>62</v>
      </c>
      <c r="C57" s="47" t="s">
        <v>1052</v>
      </c>
      <c r="D57" s="36" t="s">
        <v>26</v>
      </c>
      <c r="E57" s="36" t="s">
        <v>1053</v>
      </c>
      <c r="F57" s="69" t="s">
        <v>91</v>
      </c>
      <c r="G57" s="37">
        <v>30</v>
      </c>
      <c r="H57" s="37">
        <v>29</v>
      </c>
      <c r="I57" s="37">
        <f t="shared" si="0"/>
        <v>59</v>
      </c>
      <c r="J57" s="37" t="s">
        <v>1103</v>
      </c>
      <c r="K57" s="27" t="s">
        <v>1364</v>
      </c>
      <c r="L57" s="70" t="s">
        <v>187</v>
      </c>
      <c r="M57" s="70">
        <v>8752889201</v>
      </c>
      <c r="N57" s="70" t="s">
        <v>192</v>
      </c>
      <c r="O57" s="70">
        <v>9613330539</v>
      </c>
      <c r="P57" s="38" t="s">
        <v>1443</v>
      </c>
      <c r="Q57" s="37" t="s">
        <v>82</v>
      </c>
      <c r="R57" s="55"/>
      <c r="S57" s="69" t="s">
        <v>1357</v>
      </c>
      <c r="T57" s="55"/>
    </row>
    <row r="58" spans="1:20" ht="30">
      <c r="A58" s="52">
        <v>54</v>
      </c>
      <c r="B58" s="53" t="s">
        <v>62</v>
      </c>
      <c r="C58" s="47" t="s">
        <v>1054</v>
      </c>
      <c r="D58" s="36" t="s">
        <v>26</v>
      </c>
      <c r="E58" s="36" t="s">
        <v>1055</v>
      </c>
      <c r="F58" s="69" t="s">
        <v>91</v>
      </c>
      <c r="G58" s="37">
        <v>10</v>
      </c>
      <c r="H58" s="37">
        <v>10</v>
      </c>
      <c r="I58" s="37">
        <f t="shared" si="0"/>
        <v>20</v>
      </c>
      <c r="J58" s="37" t="s">
        <v>1104</v>
      </c>
      <c r="K58" s="27" t="s">
        <v>1364</v>
      </c>
      <c r="L58" s="70" t="s">
        <v>187</v>
      </c>
      <c r="M58" s="70">
        <v>8752889201</v>
      </c>
      <c r="N58" s="70" t="s">
        <v>192</v>
      </c>
      <c r="O58" s="70">
        <v>9613330539</v>
      </c>
      <c r="P58" s="38" t="s">
        <v>1443</v>
      </c>
      <c r="Q58" s="37" t="s">
        <v>82</v>
      </c>
      <c r="R58" s="55"/>
      <c r="S58" s="69" t="s">
        <v>1357</v>
      </c>
      <c r="T58" s="55"/>
    </row>
    <row r="59" spans="1:20">
      <c r="A59" s="52">
        <v>55</v>
      </c>
      <c r="B59" s="53" t="s">
        <v>62</v>
      </c>
      <c r="C59" s="44" t="s">
        <v>1056</v>
      </c>
      <c r="D59" s="36" t="s">
        <v>26</v>
      </c>
      <c r="E59" s="46">
        <v>18230120013</v>
      </c>
      <c r="F59" s="69" t="s">
        <v>91</v>
      </c>
      <c r="G59" s="37">
        <v>26</v>
      </c>
      <c r="H59" s="37">
        <v>28</v>
      </c>
      <c r="I59" s="37">
        <f t="shared" si="0"/>
        <v>54</v>
      </c>
      <c r="J59" s="37">
        <v>9577085581</v>
      </c>
      <c r="K59" s="27" t="s">
        <v>1364</v>
      </c>
      <c r="L59" s="70" t="s">
        <v>187</v>
      </c>
      <c r="M59" s="70">
        <v>8752889201</v>
      </c>
      <c r="N59" s="70" t="s">
        <v>192</v>
      </c>
      <c r="O59" s="70">
        <v>9613330539</v>
      </c>
      <c r="P59" s="38" t="s">
        <v>1443</v>
      </c>
      <c r="Q59" s="37" t="s">
        <v>82</v>
      </c>
      <c r="R59" s="55"/>
      <c r="S59" s="69" t="s">
        <v>1357</v>
      </c>
      <c r="T59" s="55"/>
    </row>
    <row r="60" spans="1:20" ht="30">
      <c r="A60" s="52">
        <v>56</v>
      </c>
      <c r="B60" s="53" t="s">
        <v>62</v>
      </c>
      <c r="C60" s="44" t="s">
        <v>1057</v>
      </c>
      <c r="D60" s="36" t="s">
        <v>26</v>
      </c>
      <c r="E60" s="46">
        <v>18230119806</v>
      </c>
      <c r="F60" s="69" t="s">
        <v>91</v>
      </c>
      <c r="G60" s="37">
        <v>36</v>
      </c>
      <c r="H60" s="37">
        <v>25</v>
      </c>
      <c r="I60" s="37">
        <f t="shared" si="0"/>
        <v>61</v>
      </c>
      <c r="J60" s="37" t="s">
        <v>1105</v>
      </c>
      <c r="K60" s="27" t="s">
        <v>1364</v>
      </c>
      <c r="L60" s="70" t="s">
        <v>187</v>
      </c>
      <c r="M60" s="70">
        <v>8752889201</v>
      </c>
      <c r="N60" s="70" t="s">
        <v>192</v>
      </c>
      <c r="O60" s="70">
        <v>9613330539</v>
      </c>
      <c r="P60" s="38" t="s">
        <v>1447</v>
      </c>
      <c r="Q60" s="37" t="s">
        <v>83</v>
      </c>
      <c r="R60" s="55"/>
      <c r="S60" s="69" t="s">
        <v>1357</v>
      </c>
      <c r="T60" s="55"/>
    </row>
    <row r="61" spans="1:20" ht="30">
      <c r="A61" s="52">
        <v>57</v>
      </c>
      <c r="B61" s="53" t="s">
        <v>62</v>
      </c>
      <c r="C61" s="44" t="s">
        <v>1058</v>
      </c>
      <c r="D61" s="36" t="s">
        <v>26</v>
      </c>
      <c r="E61" s="46">
        <v>18230100108</v>
      </c>
      <c r="F61" s="69" t="s">
        <v>91</v>
      </c>
      <c r="G61" s="37">
        <v>22</v>
      </c>
      <c r="H61" s="37">
        <v>24</v>
      </c>
      <c r="I61" s="37">
        <f t="shared" si="0"/>
        <v>46</v>
      </c>
      <c r="J61" s="37" t="s">
        <v>1106</v>
      </c>
      <c r="K61" s="27" t="s">
        <v>1364</v>
      </c>
      <c r="L61" s="70" t="s">
        <v>187</v>
      </c>
      <c r="M61" s="70">
        <v>8752889201</v>
      </c>
      <c r="N61" s="70" t="s">
        <v>192</v>
      </c>
      <c r="O61" s="70">
        <v>9613330539</v>
      </c>
      <c r="P61" s="38" t="s">
        <v>1447</v>
      </c>
      <c r="Q61" s="37" t="s">
        <v>83</v>
      </c>
      <c r="R61" s="55"/>
      <c r="S61" s="69" t="s">
        <v>1357</v>
      </c>
      <c r="T61" s="55"/>
    </row>
    <row r="62" spans="1:20" ht="30">
      <c r="A62" s="52">
        <v>58</v>
      </c>
      <c r="B62" s="53" t="s">
        <v>62</v>
      </c>
      <c r="C62" s="44" t="s">
        <v>1059</v>
      </c>
      <c r="D62" s="36" t="s">
        <v>26</v>
      </c>
      <c r="E62" s="46">
        <v>18230119902</v>
      </c>
      <c r="F62" s="69" t="s">
        <v>91</v>
      </c>
      <c r="G62" s="37">
        <v>20</v>
      </c>
      <c r="H62" s="37">
        <v>23</v>
      </c>
      <c r="I62" s="37">
        <f t="shared" si="0"/>
        <v>43</v>
      </c>
      <c r="J62" s="37" t="s">
        <v>1107</v>
      </c>
      <c r="K62" s="27" t="s">
        <v>1364</v>
      </c>
      <c r="L62" s="70" t="s">
        <v>187</v>
      </c>
      <c r="M62" s="70">
        <v>8752889201</v>
      </c>
      <c r="N62" s="70" t="s">
        <v>192</v>
      </c>
      <c r="O62" s="70">
        <v>9613330539</v>
      </c>
      <c r="P62" s="38" t="s">
        <v>1447</v>
      </c>
      <c r="Q62" s="37" t="s">
        <v>83</v>
      </c>
      <c r="R62" s="55"/>
      <c r="S62" s="69" t="s">
        <v>1357</v>
      </c>
      <c r="T62" s="55"/>
    </row>
    <row r="63" spans="1:20" ht="30">
      <c r="A63" s="52">
        <v>59</v>
      </c>
      <c r="B63" s="53" t="s">
        <v>62</v>
      </c>
      <c r="C63" s="44" t="s">
        <v>1060</v>
      </c>
      <c r="D63" s="36" t="s">
        <v>26</v>
      </c>
      <c r="E63" s="37">
        <v>18230111703</v>
      </c>
      <c r="F63" s="69" t="s">
        <v>109</v>
      </c>
      <c r="G63" s="37">
        <v>115</v>
      </c>
      <c r="H63" s="37">
        <v>150</v>
      </c>
      <c r="I63" s="37">
        <f t="shared" si="0"/>
        <v>265</v>
      </c>
      <c r="J63" s="36" t="s">
        <v>1108</v>
      </c>
      <c r="K63" s="27" t="s">
        <v>1364</v>
      </c>
      <c r="L63" s="70" t="s">
        <v>187</v>
      </c>
      <c r="M63" s="70">
        <v>8752889201</v>
      </c>
      <c r="N63" s="70" t="s">
        <v>192</v>
      </c>
      <c r="O63" s="70">
        <v>9613330539</v>
      </c>
      <c r="P63" s="39" t="s">
        <v>1444</v>
      </c>
      <c r="Q63" s="37" t="s">
        <v>86</v>
      </c>
      <c r="R63" s="55"/>
      <c r="S63" s="69" t="s">
        <v>1357</v>
      </c>
      <c r="T63" s="55"/>
    </row>
    <row r="64" spans="1:20" ht="30">
      <c r="A64" s="52">
        <v>60</v>
      </c>
      <c r="B64" s="53" t="s">
        <v>62</v>
      </c>
      <c r="C64" s="44" t="s">
        <v>1061</v>
      </c>
      <c r="D64" s="36" t="s">
        <v>26</v>
      </c>
      <c r="E64" s="37">
        <v>18230120018</v>
      </c>
      <c r="F64" s="69" t="s">
        <v>109</v>
      </c>
      <c r="G64" s="37">
        <v>98</v>
      </c>
      <c r="H64" s="37">
        <v>111</v>
      </c>
      <c r="I64" s="37">
        <f t="shared" si="0"/>
        <v>209</v>
      </c>
      <c r="J64" s="36" t="s">
        <v>1109</v>
      </c>
      <c r="K64" s="27" t="s">
        <v>1364</v>
      </c>
      <c r="L64" s="70" t="s">
        <v>187</v>
      </c>
      <c r="M64" s="70">
        <v>8752889201</v>
      </c>
      <c r="N64" s="70" t="s">
        <v>192</v>
      </c>
      <c r="O64" s="70">
        <v>9613330539</v>
      </c>
      <c r="P64" s="39" t="s">
        <v>1445</v>
      </c>
      <c r="Q64" s="37" t="s">
        <v>93</v>
      </c>
      <c r="R64" s="55"/>
      <c r="S64" s="69" t="s">
        <v>1357</v>
      </c>
      <c r="T64" s="55"/>
    </row>
    <row r="65" spans="1:20" ht="30">
      <c r="A65" s="52">
        <v>61</v>
      </c>
      <c r="B65" s="53" t="s">
        <v>62</v>
      </c>
      <c r="C65" s="44" t="s">
        <v>239</v>
      </c>
      <c r="D65" s="36" t="s">
        <v>26</v>
      </c>
      <c r="E65" s="37">
        <v>18230111708</v>
      </c>
      <c r="F65" s="69" t="s">
        <v>109</v>
      </c>
      <c r="G65" s="37">
        <v>71</v>
      </c>
      <c r="H65" s="37">
        <v>43</v>
      </c>
      <c r="I65" s="37">
        <f t="shared" si="0"/>
        <v>114</v>
      </c>
      <c r="J65" s="36" t="s">
        <v>1110</v>
      </c>
      <c r="K65" s="27" t="s">
        <v>1364</v>
      </c>
      <c r="L65" s="70" t="s">
        <v>187</v>
      </c>
      <c r="M65" s="70">
        <v>8752889201</v>
      </c>
      <c r="N65" s="70" t="s">
        <v>192</v>
      </c>
      <c r="O65" s="70">
        <v>9613330539</v>
      </c>
      <c r="P65" s="135" t="s">
        <v>1448</v>
      </c>
      <c r="Q65" s="37" t="s">
        <v>98</v>
      </c>
      <c r="R65" s="55"/>
      <c r="S65" s="69" t="s">
        <v>1357</v>
      </c>
      <c r="T65" s="55"/>
    </row>
    <row r="66" spans="1:20" ht="30">
      <c r="A66" s="52">
        <v>62</v>
      </c>
      <c r="B66" s="53" t="s">
        <v>62</v>
      </c>
      <c r="C66" s="74" t="s">
        <v>1062</v>
      </c>
      <c r="D66" s="39" t="s">
        <v>28</v>
      </c>
      <c r="E66" s="39">
        <v>11</v>
      </c>
      <c r="F66" s="55"/>
      <c r="G66" s="39">
        <v>30</v>
      </c>
      <c r="H66" s="39">
        <v>25</v>
      </c>
      <c r="I66" s="37">
        <f t="shared" si="0"/>
        <v>55</v>
      </c>
      <c r="J66" s="39"/>
      <c r="K66" s="27" t="s">
        <v>1364</v>
      </c>
      <c r="L66" s="70" t="s">
        <v>187</v>
      </c>
      <c r="M66" s="70">
        <v>8752889201</v>
      </c>
      <c r="N66" s="70" t="s">
        <v>192</v>
      </c>
      <c r="O66" s="70">
        <v>9613330539</v>
      </c>
      <c r="P66" s="135" t="s">
        <v>1448</v>
      </c>
      <c r="Q66" s="37" t="s">
        <v>98</v>
      </c>
      <c r="R66" s="55"/>
      <c r="S66" s="69" t="s">
        <v>1357</v>
      </c>
      <c r="T66" s="55"/>
    </row>
    <row r="67" spans="1:20" ht="30">
      <c r="A67" s="52">
        <v>63</v>
      </c>
      <c r="B67" s="53" t="s">
        <v>63</v>
      </c>
      <c r="C67" s="74" t="s">
        <v>1062</v>
      </c>
      <c r="D67" s="39" t="s">
        <v>28</v>
      </c>
      <c r="E67" s="39">
        <v>100</v>
      </c>
      <c r="F67" s="55"/>
      <c r="G67" s="39">
        <v>22</v>
      </c>
      <c r="H67" s="39">
        <v>26</v>
      </c>
      <c r="I67" s="37">
        <f t="shared" si="0"/>
        <v>48</v>
      </c>
      <c r="J67" s="39">
        <v>9707696464</v>
      </c>
      <c r="K67" s="27" t="s">
        <v>1364</v>
      </c>
      <c r="L67" s="70" t="s">
        <v>187</v>
      </c>
      <c r="M67" s="70">
        <v>8752889201</v>
      </c>
      <c r="N67" s="70" t="s">
        <v>192</v>
      </c>
      <c r="O67" s="70">
        <v>9613330539</v>
      </c>
      <c r="P67" s="42">
        <v>43467</v>
      </c>
      <c r="Q67" s="37" t="s">
        <v>101</v>
      </c>
      <c r="R67" s="55"/>
      <c r="S67" s="69" t="s">
        <v>1357</v>
      </c>
      <c r="T67" s="55"/>
    </row>
    <row r="68" spans="1:20" ht="30">
      <c r="A68" s="52">
        <v>64</v>
      </c>
      <c r="B68" s="53" t="s">
        <v>63</v>
      </c>
      <c r="C68" s="74" t="s">
        <v>1062</v>
      </c>
      <c r="D68" s="39" t="s">
        <v>28</v>
      </c>
      <c r="E68" s="39">
        <v>188</v>
      </c>
      <c r="F68" s="55"/>
      <c r="G68" s="39">
        <v>21</v>
      </c>
      <c r="H68" s="39">
        <v>23</v>
      </c>
      <c r="I68" s="37">
        <f t="shared" si="0"/>
        <v>44</v>
      </c>
      <c r="J68" s="39">
        <v>9854729604</v>
      </c>
      <c r="K68" s="27" t="s">
        <v>1364</v>
      </c>
      <c r="L68" s="70" t="s">
        <v>187</v>
      </c>
      <c r="M68" s="70">
        <v>8752889201</v>
      </c>
      <c r="N68" s="70" t="s">
        <v>192</v>
      </c>
      <c r="O68" s="70">
        <v>9613330539</v>
      </c>
      <c r="P68" s="42">
        <v>43467</v>
      </c>
      <c r="Q68" s="37" t="s">
        <v>101</v>
      </c>
      <c r="R68" s="55"/>
      <c r="S68" s="69" t="s">
        <v>1357</v>
      </c>
      <c r="T68" s="55"/>
    </row>
    <row r="69" spans="1:20" ht="30">
      <c r="A69" s="52">
        <v>65</v>
      </c>
      <c r="B69" s="53" t="s">
        <v>63</v>
      </c>
      <c r="C69" s="74" t="s">
        <v>1063</v>
      </c>
      <c r="D69" s="39" t="s">
        <v>28</v>
      </c>
      <c r="E69" s="39">
        <v>12</v>
      </c>
      <c r="F69" s="55"/>
      <c r="G69" s="39">
        <v>25</v>
      </c>
      <c r="H69" s="39">
        <v>24</v>
      </c>
      <c r="I69" s="37">
        <f t="shared" si="0"/>
        <v>49</v>
      </c>
      <c r="J69" s="39">
        <v>9859888582</v>
      </c>
      <c r="K69" s="27" t="s">
        <v>1364</v>
      </c>
      <c r="L69" s="70" t="s">
        <v>187</v>
      </c>
      <c r="M69" s="70">
        <v>8752889201</v>
      </c>
      <c r="N69" s="70" t="s">
        <v>192</v>
      </c>
      <c r="O69" s="70">
        <v>9613330539</v>
      </c>
      <c r="P69" s="42">
        <v>43467</v>
      </c>
      <c r="Q69" s="37" t="s">
        <v>101</v>
      </c>
      <c r="R69" s="55"/>
      <c r="S69" s="69" t="s">
        <v>1357</v>
      </c>
      <c r="T69" s="55"/>
    </row>
    <row r="70" spans="1:20" ht="30">
      <c r="A70" s="52">
        <v>66</v>
      </c>
      <c r="B70" s="53" t="s">
        <v>63</v>
      </c>
      <c r="C70" s="74" t="s">
        <v>1063</v>
      </c>
      <c r="D70" s="39" t="s">
        <v>28</v>
      </c>
      <c r="E70" s="39">
        <v>13</v>
      </c>
      <c r="F70" s="55"/>
      <c r="G70" s="39">
        <v>20</v>
      </c>
      <c r="H70" s="39">
        <v>24</v>
      </c>
      <c r="I70" s="37">
        <f t="shared" ref="I70:I73" si="1">SUM(G70:H70)</f>
        <v>44</v>
      </c>
      <c r="J70" s="39">
        <v>9707780387</v>
      </c>
      <c r="K70" s="27" t="s">
        <v>1364</v>
      </c>
      <c r="L70" s="70" t="s">
        <v>187</v>
      </c>
      <c r="M70" s="70">
        <v>8752889201</v>
      </c>
      <c r="N70" s="70" t="s">
        <v>192</v>
      </c>
      <c r="O70" s="70">
        <v>9613330539</v>
      </c>
      <c r="P70" s="42">
        <v>43498</v>
      </c>
      <c r="Q70" s="37" t="s">
        <v>82</v>
      </c>
      <c r="R70" s="55"/>
      <c r="S70" s="69" t="s">
        <v>1357</v>
      </c>
      <c r="T70" s="55"/>
    </row>
    <row r="71" spans="1:20" ht="30">
      <c r="A71" s="52">
        <v>67</v>
      </c>
      <c r="B71" s="53" t="s">
        <v>63</v>
      </c>
      <c r="C71" s="74" t="s">
        <v>1063</v>
      </c>
      <c r="D71" s="39" t="s">
        <v>28</v>
      </c>
      <c r="E71" s="39">
        <v>14</v>
      </c>
      <c r="F71" s="55"/>
      <c r="G71" s="39">
        <v>26</v>
      </c>
      <c r="H71" s="39">
        <v>23</v>
      </c>
      <c r="I71" s="37">
        <f t="shared" si="1"/>
        <v>49</v>
      </c>
      <c r="J71" s="39">
        <v>9859308034</v>
      </c>
      <c r="K71" s="27" t="s">
        <v>1364</v>
      </c>
      <c r="L71" s="70" t="s">
        <v>187</v>
      </c>
      <c r="M71" s="70">
        <v>8752889201</v>
      </c>
      <c r="N71" s="70" t="s">
        <v>192</v>
      </c>
      <c r="O71" s="70">
        <v>9613330539</v>
      </c>
      <c r="P71" s="42">
        <v>43498</v>
      </c>
      <c r="Q71" s="37" t="s">
        <v>82</v>
      </c>
      <c r="R71" s="55"/>
      <c r="S71" s="69" t="s">
        <v>1357</v>
      </c>
      <c r="T71" s="55"/>
    </row>
    <row r="72" spans="1:20" ht="30">
      <c r="A72" s="52">
        <v>68</v>
      </c>
      <c r="B72" s="53" t="s">
        <v>63</v>
      </c>
      <c r="C72" s="74" t="s">
        <v>1063</v>
      </c>
      <c r="D72" s="39" t="s">
        <v>28</v>
      </c>
      <c r="E72" s="39">
        <v>101</v>
      </c>
      <c r="F72" s="55"/>
      <c r="G72" s="39">
        <v>20</v>
      </c>
      <c r="H72" s="39">
        <v>24</v>
      </c>
      <c r="I72" s="37">
        <f t="shared" si="1"/>
        <v>44</v>
      </c>
      <c r="J72" s="39">
        <v>8011774012</v>
      </c>
      <c r="K72" s="27" t="s">
        <v>1364</v>
      </c>
      <c r="L72" s="70" t="s">
        <v>187</v>
      </c>
      <c r="M72" s="70">
        <v>8752889201</v>
      </c>
      <c r="N72" s="70" t="s">
        <v>192</v>
      </c>
      <c r="O72" s="70">
        <v>9613330539</v>
      </c>
      <c r="P72" s="42">
        <v>43498</v>
      </c>
      <c r="Q72" s="37" t="s">
        <v>82</v>
      </c>
      <c r="R72" s="55"/>
      <c r="S72" s="69" t="s">
        <v>1357</v>
      </c>
      <c r="T72" s="55"/>
    </row>
    <row r="73" spans="1:20" ht="30">
      <c r="A73" s="52">
        <v>69</v>
      </c>
      <c r="B73" s="53" t="s">
        <v>63</v>
      </c>
      <c r="C73" s="74" t="s">
        <v>1063</v>
      </c>
      <c r="D73" s="39" t="s">
        <v>28</v>
      </c>
      <c r="E73" s="39">
        <v>189</v>
      </c>
      <c r="F73" s="55"/>
      <c r="G73" s="39">
        <v>19</v>
      </c>
      <c r="H73" s="39">
        <v>32</v>
      </c>
      <c r="I73" s="37">
        <f t="shared" si="1"/>
        <v>51</v>
      </c>
      <c r="J73" s="39">
        <v>8486283361</v>
      </c>
      <c r="K73" s="27" t="s">
        <v>1364</v>
      </c>
      <c r="L73" s="70" t="s">
        <v>187</v>
      </c>
      <c r="M73" s="70">
        <v>8752889201</v>
      </c>
      <c r="N73" s="70" t="s">
        <v>192</v>
      </c>
      <c r="O73" s="70">
        <v>9613330539</v>
      </c>
      <c r="P73" s="42">
        <v>43557</v>
      </c>
      <c r="Q73" s="37" t="s">
        <v>83</v>
      </c>
      <c r="R73" s="55"/>
      <c r="S73" s="69" t="s">
        <v>1357</v>
      </c>
      <c r="T73" s="55"/>
    </row>
    <row r="74" spans="1:20" ht="30">
      <c r="A74" s="52">
        <v>70</v>
      </c>
      <c r="B74" s="53" t="s">
        <v>63</v>
      </c>
      <c r="C74" s="35" t="s">
        <v>1111</v>
      </c>
      <c r="D74" s="36" t="s">
        <v>26</v>
      </c>
      <c r="E74" s="36">
        <v>18230101903</v>
      </c>
      <c r="F74" s="69" t="s">
        <v>87</v>
      </c>
      <c r="G74" s="37">
        <v>68</v>
      </c>
      <c r="H74" s="37">
        <v>85</v>
      </c>
      <c r="I74" s="37">
        <f>SUM(G74:H74)</f>
        <v>153</v>
      </c>
      <c r="J74" s="37" t="s">
        <v>1149</v>
      </c>
      <c r="K74" s="27" t="s">
        <v>1364</v>
      </c>
      <c r="L74" s="70" t="s">
        <v>187</v>
      </c>
      <c r="M74" s="70">
        <v>8752889201</v>
      </c>
      <c r="N74" s="70" t="s">
        <v>192</v>
      </c>
      <c r="O74" s="70">
        <v>9613330539</v>
      </c>
      <c r="P74" s="42">
        <v>43557</v>
      </c>
      <c r="Q74" s="37" t="s">
        <v>83</v>
      </c>
      <c r="R74" s="55"/>
      <c r="S74" s="69" t="s">
        <v>1357</v>
      </c>
      <c r="T74" s="55"/>
    </row>
    <row r="75" spans="1:20" ht="30">
      <c r="A75" s="52">
        <v>71</v>
      </c>
      <c r="B75" s="53" t="s">
        <v>63</v>
      </c>
      <c r="C75" s="74" t="s">
        <v>1112</v>
      </c>
      <c r="D75" s="39" t="s">
        <v>28</v>
      </c>
      <c r="E75" s="39">
        <v>217</v>
      </c>
      <c r="F75" s="55"/>
      <c r="G75" s="39">
        <v>44</v>
      </c>
      <c r="H75" s="39">
        <v>29</v>
      </c>
      <c r="I75" s="37">
        <f>SUM(G75:H75)</f>
        <v>73</v>
      </c>
      <c r="J75" s="39">
        <v>9864759950</v>
      </c>
      <c r="K75" s="27" t="s">
        <v>1364</v>
      </c>
      <c r="L75" s="70" t="s">
        <v>187</v>
      </c>
      <c r="M75" s="70">
        <v>8752889201</v>
      </c>
      <c r="N75" s="70" t="s">
        <v>192</v>
      </c>
      <c r="O75" s="70">
        <v>9613330539</v>
      </c>
      <c r="P75" s="42">
        <v>43587</v>
      </c>
      <c r="Q75" s="37" t="s">
        <v>86</v>
      </c>
      <c r="R75" s="55"/>
      <c r="S75" s="69" t="s">
        <v>1357</v>
      </c>
      <c r="T75" s="55"/>
    </row>
    <row r="76" spans="1:20" ht="30">
      <c r="A76" s="52">
        <v>72</v>
      </c>
      <c r="B76" s="53" t="s">
        <v>63</v>
      </c>
      <c r="C76" s="35" t="s">
        <v>1113</v>
      </c>
      <c r="D76" s="36" t="s">
        <v>26</v>
      </c>
      <c r="E76" s="36">
        <v>18230101904</v>
      </c>
      <c r="F76" s="69" t="s">
        <v>87</v>
      </c>
      <c r="G76" s="37">
        <v>37</v>
      </c>
      <c r="H76" s="37">
        <v>35</v>
      </c>
      <c r="I76" s="37">
        <f t="shared" ref="I76:I122" si="2">SUM(G76:H76)</f>
        <v>72</v>
      </c>
      <c r="J76" s="37" t="s">
        <v>1150</v>
      </c>
      <c r="K76" s="27" t="s">
        <v>1364</v>
      </c>
      <c r="L76" s="70" t="s">
        <v>187</v>
      </c>
      <c r="M76" s="70">
        <v>8752889201</v>
      </c>
      <c r="N76" s="70" t="s">
        <v>192</v>
      </c>
      <c r="O76" s="70">
        <v>9613330539</v>
      </c>
      <c r="P76" s="42">
        <v>43587</v>
      </c>
      <c r="Q76" s="37" t="s">
        <v>86</v>
      </c>
      <c r="R76" s="55"/>
      <c r="S76" s="69" t="s">
        <v>1357</v>
      </c>
      <c r="T76" s="55"/>
    </row>
    <row r="77" spans="1:20" ht="30">
      <c r="A77" s="52">
        <v>73</v>
      </c>
      <c r="B77" s="53" t="s">
        <v>63</v>
      </c>
      <c r="C77" s="74" t="s">
        <v>1114</v>
      </c>
      <c r="D77" s="39" t="s">
        <v>28</v>
      </c>
      <c r="E77" s="39">
        <v>44</v>
      </c>
      <c r="F77" s="55"/>
      <c r="G77" s="39">
        <v>42</v>
      </c>
      <c r="H77" s="39">
        <v>37</v>
      </c>
      <c r="I77" s="37">
        <f t="shared" si="2"/>
        <v>79</v>
      </c>
      <c r="J77" s="39">
        <v>9613047975</v>
      </c>
      <c r="K77" s="27" t="s">
        <v>1364</v>
      </c>
      <c r="L77" s="70" t="s">
        <v>187</v>
      </c>
      <c r="M77" s="70">
        <v>8752889201</v>
      </c>
      <c r="N77" s="70" t="s">
        <v>192</v>
      </c>
      <c r="O77" s="70">
        <v>9613330539</v>
      </c>
      <c r="P77" s="42">
        <v>43618</v>
      </c>
      <c r="Q77" s="37" t="s">
        <v>93</v>
      </c>
      <c r="R77" s="55"/>
      <c r="S77" s="69" t="s">
        <v>1357</v>
      </c>
      <c r="T77" s="55"/>
    </row>
    <row r="78" spans="1:20" ht="30">
      <c r="A78" s="52">
        <v>74</v>
      </c>
      <c r="B78" s="53" t="s">
        <v>63</v>
      </c>
      <c r="C78" s="35" t="s">
        <v>1115</v>
      </c>
      <c r="D78" s="36" t="s">
        <v>26</v>
      </c>
      <c r="E78" s="36">
        <v>18230101905</v>
      </c>
      <c r="F78" s="69" t="s">
        <v>87</v>
      </c>
      <c r="G78" s="37">
        <v>26</v>
      </c>
      <c r="H78" s="37">
        <v>32</v>
      </c>
      <c r="I78" s="37">
        <f t="shared" si="2"/>
        <v>58</v>
      </c>
      <c r="J78" s="37" t="s">
        <v>1151</v>
      </c>
      <c r="K78" s="27" t="s">
        <v>1364</v>
      </c>
      <c r="L78" s="70" t="s">
        <v>187</v>
      </c>
      <c r="M78" s="70">
        <v>8752889201</v>
      </c>
      <c r="N78" s="70" t="s">
        <v>192</v>
      </c>
      <c r="O78" s="70">
        <v>9613330539</v>
      </c>
      <c r="P78" s="42">
        <v>43618</v>
      </c>
      <c r="Q78" s="37" t="s">
        <v>93</v>
      </c>
      <c r="R78" s="55"/>
      <c r="S78" s="69" t="s">
        <v>1357</v>
      </c>
      <c r="T78" s="55"/>
    </row>
    <row r="79" spans="1:20" ht="30">
      <c r="A79" s="52">
        <v>75</v>
      </c>
      <c r="B79" s="53" t="s">
        <v>63</v>
      </c>
      <c r="C79" s="74" t="s">
        <v>1116</v>
      </c>
      <c r="D79" s="39" t="s">
        <v>28</v>
      </c>
      <c r="E79" s="39">
        <v>131</v>
      </c>
      <c r="F79" s="55"/>
      <c r="G79" s="39">
        <v>33</v>
      </c>
      <c r="H79" s="39">
        <v>28</v>
      </c>
      <c r="I79" s="37">
        <f t="shared" si="2"/>
        <v>61</v>
      </c>
      <c r="J79" s="39">
        <v>9613464675</v>
      </c>
      <c r="K79" s="27" t="s">
        <v>1364</v>
      </c>
      <c r="L79" s="70" t="s">
        <v>187</v>
      </c>
      <c r="M79" s="70">
        <v>8752889201</v>
      </c>
      <c r="N79" s="70" t="s">
        <v>192</v>
      </c>
      <c r="O79" s="70">
        <v>9613330539</v>
      </c>
      <c r="P79" s="42">
        <v>43648</v>
      </c>
      <c r="Q79" s="37" t="s">
        <v>98</v>
      </c>
      <c r="R79" s="55"/>
      <c r="S79" s="69" t="s">
        <v>1357</v>
      </c>
      <c r="T79" s="55"/>
    </row>
    <row r="80" spans="1:20" ht="30">
      <c r="A80" s="52">
        <v>76</v>
      </c>
      <c r="B80" s="53" t="s">
        <v>63</v>
      </c>
      <c r="C80" s="74" t="s">
        <v>1117</v>
      </c>
      <c r="D80" s="39" t="s">
        <v>28</v>
      </c>
      <c r="E80" s="39">
        <v>132</v>
      </c>
      <c r="F80" s="55"/>
      <c r="G80" s="39">
        <v>36</v>
      </c>
      <c r="H80" s="39">
        <v>40</v>
      </c>
      <c r="I80" s="37">
        <f t="shared" si="2"/>
        <v>76</v>
      </c>
      <c r="J80" s="39">
        <v>9864877835</v>
      </c>
      <c r="K80" s="27" t="s">
        <v>1364</v>
      </c>
      <c r="L80" s="70" t="s">
        <v>187</v>
      </c>
      <c r="M80" s="70">
        <v>8752889201</v>
      </c>
      <c r="N80" s="70" t="s">
        <v>192</v>
      </c>
      <c r="O80" s="70">
        <v>9613330539</v>
      </c>
      <c r="P80" s="42">
        <v>43648</v>
      </c>
      <c r="Q80" s="37" t="s">
        <v>98</v>
      </c>
      <c r="R80" s="55"/>
      <c r="S80" s="69" t="s">
        <v>1357</v>
      </c>
      <c r="T80" s="55"/>
    </row>
    <row r="81" spans="1:20" ht="60">
      <c r="A81" s="52">
        <v>77</v>
      </c>
      <c r="B81" s="53" t="s">
        <v>63</v>
      </c>
      <c r="C81" s="74" t="s">
        <v>1112</v>
      </c>
      <c r="D81" s="39" t="s">
        <v>28</v>
      </c>
      <c r="E81" s="39">
        <v>218</v>
      </c>
      <c r="F81" s="55"/>
      <c r="G81" s="39">
        <v>43</v>
      </c>
      <c r="H81" s="39">
        <v>38</v>
      </c>
      <c r="I81" s="37">
        <f t="shared" si="2"/>
        <v>81</v>
      </c>
      <c r="J81" s="39" t="s">
        <v>1152</v>
      </c>
      <c r="K81" s="27" t="s">
        <v>1364</v>
      </c>
      <c r="L81" s="70" t="s">
        <v>187</v>
      </c>
      <c r="M81" s="70">
        <v>8752889201</v>
      </c>
      <c r="N81" s="70" t="s">
        <v>192</v>
      </c>
      <c r="O81" s="70">
        <v>9613330539</v>
      </c>
      <c r="P81" s="42">
        <v>43679</v>
      </c>
      <c r="Q81" s="37" t="s">
        <v>101</v>
      </c>
      <c r="R81" s="55"/>
      <c r="S81" s="69" t="s">
        <v>1357</v>
      </c>
      <c r="T81" s="55"/>
    </row>
    <row r="82" spans="1:20" ht="30">
      <c r="A82" s="52">
        <v>78</v>
      </c>
      <c r="B82" s="53" t="s">
        <v>63</v>
      </c>
      <c r="C82" s="74" t="s">
        <v>1118</v>
      </c>
      <c r="D82" s="39" t="s">
        <v>28</v>
      </c>
      <c r="E82" s="39">
        <v>79</v>
      </c>
      <c r="F82" s="55"/>
      <c r="G82" s="39">
        <v>41</v>
      </c>
      <c r="H82" s="39">
        <v>26</v>
      </c>
      <c r="I82" s="37">
        <f t="shared" si="2"/>
        <v>67</v>
      </c>
      <c r="J82" s="39">
        <v>9707678912</v>
      </c>
      <c r="K82" s="27" t="s">
        <v>1364</v>
      </c>
      <c r="L82" s="70" t="s">
        <v>187</v>
      </c>
      <c r="M82" s="70">
        <v>8752889201</v>
      </c>
      <c r="N82" s="70" t="s">
        <v>192</v>
      </c>
      <c r="O82" s="70">
        <v>9613330539</v>
      </c>
      <c r="P82" s="42">
        <v>43679</v>
      </c>
      <c r="Q82" s="37" t="s">
        <v>101</v>
      </c>
      <c r="R82" s="55"/>
      <c r="S82" s="69" t="s">
        <v>1357</v>
      </c>
      <c r="T82" s="55"/>
    </row>
    <row r="83" spans="1:20" ht="30">
      <c r="A83" s="52">
        <v>79</v>
      </c>
      <c r="B83" s="53" t="s">
        <v>63</v>
      </c>
      <c r="C83" s="74" t="s">
        <v>1118</v>
      </c>
      <c r="D83" s="39" t="s">
        <v>28</v>
      </c>
      <c r="E83" s="39">
        <v>212</v>
      </c>
      <c r="F83" s="55"/>
      <c r="G83" s="39">
        <v>39</v>
      </c>
      <c r="H83" s="39">
        <v>36</v>
      </c>
      <c r="I83" s="37">
        <f t="shared" si="2"/>
        <v>75</v>
      </c>
      <c r="J83" s="39">
        <v>9435986643</v>
      </c>
      <c r="K83" s="27" t="s">
        <v>1364</v>
      </c>
      <c r="L83" s="70" t="s">
        <v>187</v>
      </c>
      <c r="M83" s="70">
        <v>8752889201</v>
      </c>
      <c r="N83" s="70" t="s">
        <v>192</v>
      </c>
      <c r="O83" s="70">
        <v>9613330539</v>
      </c>
      <c r="P83" s="42">
        <v>43710</v>
      </c>
      <c r="Q83" s="37" t="s">
        <v>82</v>
      </c>
      <c r="R83" s="55"/>
      <c r="S83" s="69" t="s">
        <v>1357</v>
      </c>
      <c r="T83" s="55"/>
    </row>
    <row r="84" spans="1:20" ht="30">
      <c r="A84" s="52">
        <v>80</v>
      </c>
      <c r="B84" s="53" t="s">
        <v>63</v>
      </c>
      <c r="C84" s="35" t="s">
        <v>1119</v>
      </c>
      <c r="D84" s="36" t="s">
        <v>26</v>
      </c>
      <c r="E84" s="36">
        <v>18230102701</v>
      </c>
      <c r="F84" s="69" t="s">
        <v>87</v>
      </c>
      <c r="G84" s="37">
        <v>46</v>
      </c>
      <c r="H84" s="37">
        <v>38</v>
      </c>
      <c r="I84" s="37">
        <f t="shared" si="2"/>
        <v>84</v>
      </c>
      <c r="J84" s="37">
        <v>9435626781</v>
      </c>
      <c r="K84" s="27" t="s">
        <v>1364</v>
      </c>
      <c r="L84" s="70" t="s">
        <v>187</v>
      </c>
      <c r="M84" s="70">
        <v>8752889201</v>
      </c>
      <c r="N84" s="70" t="s">
        <v>192</v>
      </c>
      <c r="O84" s="70">
        <v>9613330539</v>
      </c>
      <c r="P84" s="42">
        <v>43710</v>
      </c>
      <c r="Q84" s="37" t="s">
        <v>82</v>
      </c>
      <c r="R84" s="55"/>
      <c r="S84" s="69" t="s">
        <v>1357</v>
      </c>
      <c r="T84" s="55"/>
    </row>
    <row r="85" spans="1:20" ht="30">
      <c r="A85" s="52">
        <v>81</v>
      </c>
      <c r="B85" s="53" t="s">
        <v>63</v>
      </c>
      <c r="C85" s="74" t="s">
        <v>1120</v>
      </c>
      <c r="D85" s="39" t="s">
        <v>28</v>
      </c>
      <c r="E85" s="39">
        <v>224</v>
      </c>
      <c r="F85" s="55"/>
      <c r="G85" s="39">
        <v>41</v>
      </c>
      <c r="H85" s="39">
        <v>37</v>
      </c>
      <c r="I85" s="37">
        <f t="shared" si="2"/>
        <v>78</v>
      </c>
      <c r="J85" s="39">
        <v>9854517167</v>
      </c>
      <c r="K85" s="27" t="s">
        <v>1364</v>
      </c>
      <c r="L85" s="70" t="s">
        <v>187</v>
      </c>
      <c r="M85" s="70">
        <v>8752889201</v>
      </c>
      <c r="N85" s="70" t="s">
        <v>192</v>
      </c>
      <c r="O85" s="70">
        <v>9613330539</v>
      </c>
      <c r="P85" s="42">
        <v>43710</v>
      </c>
      <c r="Q85" s="37" t="s">
        <v>82</v>
      </c>
      <c r="R85" s="55"/>
      <c r="S85" s="69" t="s">
        <v>1357</v>
      </c>
      <c r="T85" s="55"/>
    </row>
    <row r="86" spans="1:20" ht="30">
      <c r="A86" s="52">
        <v>82</v>
      </c>
      <c r="B86" s="53" t="s">
        <v>63</v>
      </c>
      <c r="C86" s="74" t="s">
        <v>1120</v>
      </c>
      <c r="D86" s="39" t="s">
        <v>28</v>
      </c>
      <c r="E86" s="39">
        <v>48</v>
      </c>
      <c r="F86" s="55"/>
      <c r="G86" s="39">
        <v>41</v>
      </c>
      <c r="H86" s="39">
        <v>47</v>
      </c>
      <c r="I86" s="37">
        <f t="shared" si="2"/>
        <v>88</v>
      </c>
      <c r="J86" s="39">
        <v>7399599225</v>
      </c>
      <c r="K86" s="27" t="s">
        <v>1364</v>
      </c>
      <c r="L86" s="70" t="s">
        <v>187</v>
      </c>
      <c r="M86" s="70">
        <v>8752889201</v>
      </c>
      <c r="N86" s="70" t="s">
        <v>192</v>
      </c>
      <c r="O86" s="70">
        <v>9613330539</v>
      </c>
      <c r="P86" s="42">
        <v>43771</v>
      </c>
      <c r="Q86" s="37" t="s">
        <v>83</v>
      </c>
      <c r="R86" s="55"/>
      <c r="S86" s="69" t="s">
        <v>1357</v>
      </c>
      <c r="T86" s="55"/>
    </row>
    <row r="87" spans="1:20" ht="30">
      <c r="A87" s="52">
        <v>83</v>
      </c>
      <c r="B87" s="53" t="s">
        <v>63</v>
      </c>
      <c r="C87" s="74" t="s">
        <v>1121</v>
      </c>
      <c r="D87" s="39" t="s">
        <v>28</v>
      </c>
      <c r="E87" s="39">
        <v>126</v>
      </c>
      <c r="F87" s="55"/>
      <c r="G87" s="39">
        <v>21</v>
      </c>
      <c r="H87" s="39">
        <v>23</v>
      </c>
      <c r="I87" s="37">
        <f t="shared" si="2"/>
        <v>44</v>
      </c>
      <c r="J87" s="39">
        <v>9401135637</v>
      </c>
      <c r="K87" s="27" t="s">
        <v>1364</v>
      </c>
      <c r="L87" s="70" t="s">
        <v>187</v>
      </c>
      <c r="M87" s="70">
        <v>8752889201</v>
      </c>
      <c r="N87" s="70" t="s">
        <v>192</v>
      </c>
      <c r="O87" s="70">
        <v>9613330539</v>
      </c>
      <c r="P87" s="42">
        <v>43771</v>
      </c>
      <c r="Q87" s="37" t="s">
        <v>83</v>
      </c>
      <c r="R87" s="55"/>
      <c r="S87" s="69" t="s">
        <v>1357</v>
      </c>
      <c r="T87" s="55"/>
    </row>
    <row r="88" spans="1:20" ht="60">
      <c r="A88" s="52">
        <v>84</v>
      </c>
      <c r="B88" s="53" t="s">
        <v>63</v>
      </c>
      <c r="C88" s="74" t="s">
        <v>1122</v>
      </c>
      <c r="D88" s="39" t="s">
        <v>28</v>
      </c>
      <c r="E88" s="39">
        <v>127</v>
      </c>
      <c r="F88" s="55"/>
      <c r="G88" s="39">
        <v>43</v>
      </c>
      <c r="H88" s="39">
        <v>46</v>
      </c>
      <c r="I88" s="37">
        <f t="shared" si="2"/>
        <v>89</v>
      </c>
      <c r="J88" s="39" t="s">
        <v>1153</v>
      </c>
      <c r="K88" s="27" t="s">
        <v>1364</v>
      </c>
      <c r="L88" s="70" t="s">
        <v>187</v>
      </c>
      <c r="M88" s="70">
        <v>8752889201</v>
      </c>
      <c r="N88" s="70" t="s">
        <v>192</v>
      </c>
      <c r="O88" s="70">
        <v>9613330539</v>
      </c>
      <c r="P88" s="42">
        <v>43801</v>
      </c>
      <c r="Q88" s="37" t="s">
        <v>86</v>
      </c>
      <c r="R88" s="55"/>
      <c r="S88" s="69" t="s">
        <v>1357</v>
      </c>
      <c r="T88" s="55"/>
    </row>
    <row r="89" spans="1:20" ht="30">
      <c r="A89" s="52">
        <v>85</v>
      </c>
      <c r="B89" s="53" t="s">
        <v>63</v>
      </c>
      <c r="C89" s="74" t="s">
        <v>1123</v>
      </c>
      <c r="D89" s="39" t="s">
        <v>28</v>
      </c>
      <c r="E89" s="39">
        <v>128</v>
      </c>
      <c r="F89" s="55"/>
      <c r="G89" s="39">
        <v>35</v>
      </c>
      <c r="H89" s="39">
        <v>26</v>
      </c>
      <c r="I89" s="37">
        <f t="shared" si="2"/>
        <v>61</v>
      </c>
      <c r="J89" s="39">
        <v>8822475499</v>
      </c>
      <c r="K89" s="27" t="s">
        <v>1364</v>
      </c>
      <c r="L89" s="70" t="s">
        <v>187</v>
      </c>
      <c r="M89" s="70">
        <v>8752889201</v>
      </c>
      <c r="N89" s="70" t="s">
        <v>192</v>
      </c>
      <c r="O89" s="70">
        <v>9613330539</v>
      </c>
      <c r="P89" s="42">
        <v>43801</v>
      </c>
      <c r="Q89" s="37" t="s">
        <v>86</v>
      </c>
      <c r="R89" s="55"/>
      <c r="S89" s="69" t="s">
        <v>1357</v>
      </c>
      <c r="T89" s="55"/>
    </row>
    <row r="90" spans="1:20" ht="60">
      <c r="A90" s="52">
        <v>86</v>
      </c>
      <c r="B90" s="53" t="s">
        <v>63</v>
      </c>
      <c r="C90" s="74" t="s">
        <v>1124</v>
      </c>
      <c r="D90" s="39" t="s">
        <v>28</v>
      </c>
      <c r="E90" s="39">
        <v>214</v>
      </c>
      <c r="F90" s="55"/>
      <c r="G90" s="39">
        <v>43</v>
      </c>
      <c r="H90" s="39">
        <v>34</v>
      </c>
      <c r="I90" s="37">
        <f t="shared" si="2"/>
        <v>77</v>
      </c>
      <c r="J90" s="39" t="s">
        <v>1154</v>
      </c>
      <c r="K90" s="27" t="s">
        <v>1364</v>
      </c>
      <c r="L90" s="70" t="s">
        <v>187</v>
      </c>
      <c r="M90" s="70">
        <v>8752889201</v>
      </c>
      <c r="N90" s="70" t="s">
        <v>192</v>
      </c>
      <c r="O90" s="70">
        <v>9613330539</v>
      </c>
      <c r="P90" s="42" t="s">
        <v>1435</v>
      </c>
      <c r="Q90" s="37" t="s">
        <v>93</v>
      </c>
      <c r="R90" s="55"/>
      <c r="S90" s="69" t="s">
        <v>1357</v>
      </c>
      <c r="T90" s="55"/>
    </row>
    <row r="91" spans="1:20" ht="60">
      <c r="A91" s="52">
        <v>87</v>
      </c>
      <c r="B91" s="53" t="s">
        <v>63</v>
      </c>
      <c r="C91" s="74" t="s">
        <v>1125</v>
      </c>
      <c r="D91" s="39" t="s">
        <v>28</v>
      </c>
      <c r="E91" s="39">
        <v>133</v>
      </c>
      <c r="F91" s="55"/>
      <c r="G91" s="39">
        <v>37</v>
      </c>
      <c r="H91" s="39">
        <v>34</v>
      </c>
      <c r="I91" s="37">
        <f t="shared" si="2"/>
        <v>71</v>
      </c>
      <c r="J91" s="39" t="s">
        <v>1155</v>
      </c>
      <c r="K91" s="27" t="s">
        <v>1364</v>
      </c>
      <c r="L91" s="70" t="s">
        <v>187</v>
      </c>
      <c r="M91" s="70">
        <v>8752889201</v>
      </c>
      <c r="N91" s="70" t="s">
        <v>192</v>
      </c>
      <c r="O91" s="70">
        <v>9613330539</v>
      </c>
      <c r="P91" s="42" t="s">
        <v>1435</v>
      </c>
      <c r="Q91" s="37" t="s">
        <v>93</v>
      </c>
      <c r="R91" s="55"/>
      <c r="S91" s="69" t="s">
        <v>1357</v>
      </c>
      <c r="T91" s="55"/>
    </row>
    <row r="92" spans="1:20" ht="30">
      <c r="A92" s="52">
        <v>88</v>
      </c>
      <c r="B92" s="53" t="s">
        <v>63</v>
      </c>
      <c r="C92" s="74" t="s">
        <v>1126</v>
      </c>
      <c r="D92" s="39" t="s">
        <v>28</v>
      </c>
      <c r="E92" s="39">
        <v>213</v>
      </c>
      <c r="F92" s="55"/>
      <c r="G92" s="39">
        <v>35</v>
      </c>
      <c r="H92" s="39">
        <v>29</v>
      </c>
      <c r="I92" s="37">
        <f t="shared" si="2"/>
        <v>64</v>
      </c>
      <c r="J92" s="39">
        <v>8254001494</v>
      </c>
      <c r="K92" s="27" t="s">
        <v>1364</v>
      </c>
      <c r="L92" s="70" t="s">
        <v>187</v>
      </c>
      <c r="M92" s="70">
        <v>8752889201</v>
      </c>
      <c r="N92" s="70" t="s">
        <v>192</v>
      </c>
      <c r="O92" s="70">
        <v>9613330539</v>
      </c>
      <c r="P92" s="42" t="s">
        <v>1435</v>
      </c>
      <c r="Q92" s="37" t="s">
        <v>93</v>
      </c>
      <c r="R92" s="55"/>
      <c r="S92" s="69" t="s">
        <v>1357</v>
      </c>
      <c r="T92" s="55"/>
    </row>
    <row r="93" spans="1:20" ht="30">
      <c r="A93" s="52">
        <v>89</v>
      </c>
      <c r="B93" s="53" t="s">
        <v>63</v>
      </c>
      <c r="C93" s="74" t="s">
        <v>1127</v>
      </c>
      <c r="D93" s="39" t="s">
        <v>28</v>
      </c>
      <c r="E93" s="39">
        <v>43</v>
      </c>
      <c r="F93" s="55"/>
      <c r="G93" s="39">
        <v>44</v>
      </c>
      <c r="H93" s="39">
        <v>33</v>
      </c>
      <c r="I93" s="37">
        <f t="shared" si="2"/>
        <v>77</v>
      </c>
      <c r="J93" s="39">
        <v>9508607302</v>
      </c>
      <c r="K93" s="27" t="s">
        <v>1364</v>
      </c>
      <c r="L93" s="70" t="s">
        <v>187</v>
      </c>
      <c r="M93" s="70">
        <v>8752889201</v>
      </c>
      <c r="N93" s="70" t="s">
        <v>192</v>
      </c>
      <c r="O93" s="70">
        <v>9613330539</v>
      </c>
      <c r="P93" s="42" t="s">
        <v>1436</v>
      </c>
      <c r="Q93" s="37" t="s">
        <v>98</v>
      </c>
      <c r="R93" s="55"/>
      <c r="S93" s="69" t="s">
        <v>1357</v>
      </c>
      <c r="T93" s="55"/>
    </row>
    <row r="94" spans="1:20" ht="30">
      <c r="A94" s="52">
        <v>90</v>
      </c>
      <c r="B94" s="53" t="s">
        <v>63</v>
      </c>
      <c r="C94" s="44" t="s">
        <v>1128</v>
      </c>
      <c r="D94" s="36" t="s">
        <v>26</v>
      </c>
      <c r="E94" s="46">
        <v>18230120205</v>
      </c>
      <c r="F94" s="69" t="s">
        <v>87</v>
      </c>
      <c r="G94" s="37">
        <v>23</v>
      </c>
      <c r="H94" s="37">
        <v>25</v>
      </c>
      <c r="I94" s="37">
        <f t="shared" si="2"/>
        <v>48</v>
      </c>
      <c r="J94" s="37">
        <v>9707376259</v>
      </c>
      <c r="K94" s="27" t="s">
        <v>1364</v>
      </c>
      <c r="L94" s="70" t="s">
        <v>187</v>
      </c>
      <c r="M94" s="70">
        <v>8752889201</v>
      </c>
      <c r="N94" s="70" t="s">
        <v>192</v>
      </c>
      <c r="O94" s="70">
        <v>9613330539</v>
      </c>
      <c r="P94" s="42" t="s">
        <v>1436</v>
      </c>
      <c r="Q94" s="37" t="s">
        <v>98</v>
      </c>
      <c r="R94" s="55"/>
      <c r="S94" s="69" t="s">
        <v>1357</v>
      </c>
      <c r="T94" s="55"/>
    </row>
    <row r="95" spans="1:20" ht="30">
      <c r="A95" s="52">
        <v>91</v>
      </c>
      <c r="B95" s="53" t="s">
        <v>63</v>
      </c>
      <c r="C95" s="35" t="s">
        <v>1129</v>
      </c>
      <c r="D95" s="36" t="s">
        <v>26</v>
      </c>
      <c r="E95" s="36">
        <v>18230102702</v>
      </c>
      <c r="F95" s="69" t="s">
        <v>87</v>
      </c>
      <c r="G95" s="37">
        <v>39</v>
      </c>
      <c r="H95" s="37">
        <v>37</v>
      </c>
      <c r="I95" s="37">
        <f t="shared" si="2"/>
        <v>76</v>
      </c>
      <c r="J95" s="37" t="s">
        <v>1156</v>
      </c>
      <c r="K95" s="27" t="s">
        <v>1364</v>
      </c>
      <c r="L95" s="70" t="s">
        <v>187</v>
      </c>
      <c r="M95" s="70">
        <v>8752889201</v>
      </c>
      <c r="N95" s="70" t="s">
        <v>192</v>
      </c>
      <c r="O95" s="70">
        <v>9613330539</v>
      </c>
      <c r="P95" s="42" t="s">
        <v>1436</v>
      </c>
      <c r="Q95" s="37" t="s">
        <v>98</v>
      </c>
      <c r="R95" s="55"/>
      <c r="S95" s="69" t="s">
        <v>1357</v>
      </c>
      <c r="T95" s="55"/>
    </row>
    <row r="96" spans="1:20" ht="30">
      <c r="A96" s="52">
        <v>92</v>
      </c>
      <c r="B96" s="53" t="s">
        <v>63</v>
      </c>
      <c r="C96" s="35" t="s">
        <v>1130</v>
      </c>
      <c r="D96" s="36" t="s">
        <v>26</v>
      </c>
      <c r="E96" s="36">
        <v>18230102703</v>
      </c>
      <c r="F96" s="69" t="s">
        <v>87</v>
      </c>
      <c r="G96" s="37">
        <v>45</v>
      </c>
      <c r="H96" s="37">
        <v>27</v>
      </c>
      <c r="I96" s="37">
        <f t="shared" si="2"/>
        <v>72</v>
      </c>
      <c r="J96" s="39">
        <v>9864707773</v>
      </c>
      <c r="K96" s="27" t="s">
        <v>1364</v>
      </c>
      <c r="L96" s="70" t="s">
        <v>187</v>
      </c>
      <c r="M96" s="70">
        <v>8752889201</v>
      </c>
      <c r="N96" s="70" t="s">
        <v>192</v>
      </c>
      <c r="O96" s="70">
        <v>9613330539</v>
      </c>
      <c r="P96" s="38" t="s">
        <v>1437</v>
      </c>
      <c r="Q96" s="37" t="s">
        <v>101</v>
      </c>
      <c r="R96" s="55"/>
      <c r="S96" s="69" t="s">
        <v>1357</v>
      </c>
      <c r="T96" s="55"/>
    </row>
    <row r="97" spans="1:20" ht="30">
      <c r="A97" s="52">
        <v>93</v>
      </c>
      <c r="B97" s="53" t="s">
        <v>63</v>
      </c>
      <c r="C97" s="35" t="s">
        <v>1131</v>
      </c>
      <c r="D97" s="36" t="s">
        <v>26</v>
      </c>
      <c r="E97" s="36">
        <v>18230103001</v>
      </c>
      <c r="F97" s="69" t="s">
        <v>87</v>
      </c>
      <c r="G97" s="37">
        <v>30</v>
      </c>
      <c r="H97" s="37">
        <v>18</v>
      </c>
      <c r="I97" s="37">
        <f t="shared" si="2"/>
        <v>48</v>
      </c>
      <c r="J97" s="37" t="s">
        <v>1157</v>
      </c>
      <c r="K97" s="27" t="s">
        <v>1364</v>
      </c>
      <c r="L97" s="70" t="s">
        <v>187</v>
      </c>
      <c r="M97" s="70">
        <v>8752889201</v>
      </c>
      <c r="N97" s="70" t="s">
        <v>192</v>
      </c>
      <c r="O97" s="70">
        <v>9613330539</v>
      </c>
      <c r="P97" s="38" t="s">
        <v>1437</v>
      </c>
      <c r="Q97" s="37" t="s">
        <v>101</v>
      </c>
      <c r="R97" s="55"/>
      <c r="S97" s="69" t="s">
        <v>1357</v>
      </c>
      <c r="T97" s="55"/>
    </row>
    <row r="98" spans="1:20" ht="30">
      <c r="A98" s="52">
        <v>94</v>
      </c>
      <c r="B98" s="53" t="s">
        <v>63</v>
      </c>
      <c r="C98" s="35" t="s">
        <v>1132</v>
      </c>
      <c r="D98" s="36" t="s">
        <v>26</v>
      </c>
      <c r="E98" s="36">
        <v>18230103002</v>
      </c>
      <c r="F98" s="69" t="s">
        <v>87</v>
      </c>
      <c r="G98" s="37">
        <v>52</v>
      </c>
      <c r="H98" s="37">
        <v>61</v>
      </c>
      <c r="I98" s="37">
        <f t="shared" si="2"/>
        <v>113</v>
      </c>
      <c r="J98" s="37" t="s">
        <v>1158</v>
      </c>
      <c r="K98" s="27" t="s">
        <v>1364</v>
      </c>
      <c r="L98" s="70" t="s">
        <v>187</v>
      </c>
      <c r="M98" s="70">
        <v>8752889201</v>
      </c>
      <c r="N98" s="70" t="s">
        <v>192</v>
      </c>
      <c r="O98" s="70">
        <v>9613330539</v>
      </c>
      <c r="P98" s="38" t="s">
        <v>1437</v>
      </c>
      <c r="Q98" s="37" t="s">
        <v>101</v>
      </c>
      <c r="R98" s="55"/>
      <c r="S98" s="69" t="s">
        <v>1357</v>
      </c>
      <c r="T98" s="55"/>
    </row>
    <row r="99" spans="1:20" ht="30">
      <c r="A99" s="52">
        <v>95</v>
      </c>
      <c r="B99" s="53" t="s">
        <v>63</v>
      </c>
      <c r="C99" s="35" t="s">
        <v>1133</v>
      </c>
      <c r="D99" s="36" t="s">
        <v>26</v>
      </c>
      <c r="E99" s="36">
        <v>18230103003</v>
      </c>
      <c r="F99" s="69" t="s">
        <v>87</v>
      </c>
      <c r="G99" s="37">
        <v>46</v>
      </c>
      <c r="H99" s="37">
        <v>38</v>
      </c>
      <c r="I99" s="37">
        <f t="shared" si="2"/>
        <v>84</v>
      </c>
      <c r="J99" s="37" t="s">
        <v>1159</v>
      </c>
      <c r="K99" s="27" t="s">
        <v>1364</v>
      </c>
      <c r="L99" s="70" t="s">
        <v>187</v>
      </c>
      <c r="M99" s="70">
        <v>8752889201</v>
      </c>
      <c r="N99" s="70" t="s">
        <v>192</v>
      </c>
      <c r="O99" s="70">
        <v>9613330539</v>
      </c>
      <c r="P99" s="39" t="s">
        <v>1438</v>
      </c>
      <c r="Q99" s="37" t="s">
        <v>82</v>
      </c>
      <c r="R99" s="55"/>
      <c r="S99" s="69" t="s">
        <v>1357</v>
      </c>
      <c r="T99" s="55"/>
    </row>
    <row r="100" spans="1:20" ht="60">
      <c r="A100" s="52">
        <v>96</v>
      </c>
      <c r="B100" s="53" t="s">
        <v>63</v>
      </c>
      <c r="C100" s="74" t="s">
        <v>1134</v>
      </c>
      <c r="D100" s="39" t="s">
        <v>28</v>
      </c>
      <c r="E100" s="39">
        <v>134</v>
      </c>
      <c r="F100" s="55"/>
      <c r="G100" s="39">
        <v>50</v>
      </c>
      <c r="H100" s="39">
        <v>36</v>
      </c>
      <c r="I100" s="37">
        <f t="shared" si="2"/>
        <v>86</v>
      </c>
      <c r="J100" s="39" t="s">
        <v>1160</v>
      </c>
      <c r="K100" s="27" t="s">
        <v>1364</v>
      </c>
      <c r="L100" s="70" t="s">
        <v>187</v>
      </c>
      <c r="M100" s="70">
        <v>8752889201</v>
      </c>
      <c r="N100" s="70" t="s">
        <v>192</v>
      </c>
      <c r="O100" s="70">
        <v>9613330539</v>
      </c>
      <c r="P100" s="39" t="s">
        <v>1438</v>
      </c>
      <c r="Q100" s="37" t="s">
        <v>82</v>
      </c>
      <c r="R100" s="55"/>
      <c r="S100" s="69" t="s">
        <v>1357</v>
      </c>
      <c r="T100" s="55"/>
    </row>
    <row r="101" spans="1:20" ht="30">
      <c r="A101" s="52">
        <v>97</v>
      </c>
      <c r="B101" s="53" t="s">
        <v>63</v>
      </c>
      <c r="C101" s="35" t="s">
        <v>1135</v>
      </c>
      <c r="D101" s="36" t="s">
        <v>26</v>
      </c>
      <c r="E101" s="36">
        <v>18230120202</v>
      </c>
      <c r="F101" s="69" t="s">
        <v>87</v>
      </c>
      <c r="G101" s="37">
        <v>81</v>
      </c>
      <c r="H101" s="37">
        <v>97</v>
      </c>
      <c r="I101" s="37">
        <f t="shared" si="2"/>
        <v>178</v>
      </c>
      <c r="J101" s="37" t="s">
        <v>1161</v>
      </c>
      <c r="K101" s="27" t="s">
        <v>1364</v>
      </c>
      <c r="L101" s="70" t="s">
        <v>187</v>
      </c>
      <c r="M101" s="70">
        <v>8752889201</v>
      </c>
      <c r="N101" s="70" t="s">
        <v>192</v>
      </c>
      <c r="O101" s="70">
        <v>9613330539</v>
      </c>
      <c r="P101" s="135" t="s">
        <v>1446</v>
      </c>
      <c r="Q101" s="37" t="s">
        <v>83</v>
      </c>
      <c r="R101" s="55"/>
      <c r="S101" s="69" t="s">
        <v>1357</v>
      </c>
      <c r="T101" s="55"/>
    </row>
    <row r="102" spans="1:20" ht="30">
      <c r="A102" s="52">
        <v>98</v>
      </c>
      <c r="B102" s="53" t="s">
        <v>63</v>
      </c>
      <c r="C102" s="74" t="s">
        <v>1134</v>
      </c>
      <c r="D102" s="39" t="s">
        <v>28</v>
      </c>
      <c r="E102" s="39">
        <v>45</v>
      </c>
      <c r="F102" s="55"/>
      <c r="G102" s="39">
        <v>32</v>
      </c>
      <c r="H102" s="39">
        <v>46</v>
      </c>
      <c r="I102" s="37">
        <f t="shared" si="2"/>
        <v>78</v>
      </c>
      <c r="J102" s="39">
        <v>9613656433</v>
      </c>
      <c r="K102" s="27" t="s">
        <v>1364</v>
      </c>
      <c r="L102" s="70" t="s">
        <v>187</v>
      </c>
      <c r="M102" s="70">
        <v>8752889201</v>
      </c>
      <c r="N102" s="70" t="s">
        <v>192</v>
      </c>
      <c r="O102" s="70">
        <v>9613330539</v>
      </c>
      <c r="P102" s="39" t="s">
        <v>1439</v>
      </c>
      <c r="Q102" s="37" t="s">
        <v>86</v>
      </c>
      <c r="R102" s="55"/>
      <c r="S102" s="69" t="s">
        <v>1357</v>
      </c>
      <c r="T102" s="55"/>
    </row>
    <row r="103" spans="1:20" ht="30">
      <c r="A103" s="52">
        <v>99</v>
      </c>
      <c r="B103" s="53" t="s">
        <v>63</v>
      </c>
      <c r="C103" s="74" t="s">
        <v>1134</v>
      </c>
      <c r="D103" s="39" t="s">
        <v>28</v>
      </c>
      <c r="E103" s="39">
        <v>75</v>
      </c>
      <c r="F103" s="55"/>
      <c r="G103" s="39">
        <v>36</v>
      </c>
      <c r="H103" s="39">
        <v>39</v>
      </c>
      <c r="I103" s="37">
        <f t="shared" si="2"/>
        <v>75</v>
      </c>
      <c r="J103" s="39">
        <v>7399714733</v>
      </c>
      <c r="K103" s="27" t="s">
        <v>1364</v>
      </c>
      <c r="L103" s="70" t="s">
        <v>187</v>
      </c>
      <c r="M103" s="70">
        <v>8752889201</v>
      </c>
      <c r="N103" s="70" t="s">
        <v>192</v>
      </c>
      <c r="O103" s="70">
        <v>9613330539</v>
      </c>
      <c r="P103" s="39" t="s">
        <v>1439</v>
      </c>
      <c r="Q103" s="37" t="s">
        <v>86</v>
      </c>
      <c r="R103" s="55"/>
      <c r="S103" s="69" t="s">
        <v>1357</v>
      </c>
      <c r="T103" s="55"/>
    </row>
    <row r="104" spans="1:20">
      <c r="A104" s="52">
        <v>100</v>
      </c>
      <c r="B104" s="53" t="s">
        <v>63</v>
      </c>
      <c r="C104" s="35" t="s">
        <v>1136</v>
      </c>
      <c r="D104" s="36" t="s">
        <v>26</v>
      </c>
      <c r="E104" s="36">
        <v>18230120302</v>
      </c>
      <c r="F104" s="69" t="s">
        <v>87</v>
      </c>
      <c r="G104" s="37">
        <v>10</v>
      </c>
      <c r="H104" s="37">
        <v>16</v>
      </c>
      <c r="I104" s="37">
        <f t="shared" si="2"/>
        <v>26</v>
      </c>
      <c r="J104" s="37">
        <v>9706498502</v>
      </c>
      <c r="K104" s="27" t="s">
        <v>1364</v>
      </c>
      <c r="L104" s="70" t="s">
        <v>187</v>
      </c>
      <c r="M104" s="70">
        <v>8752889201</v>
      </c>
      <c r="N104" s="70" t="s">
        <v>192</v>
      </c>
      <c r="O104" s="70">
        <v>9613330539</v>
      </c>
      <c r="P104" s="39" t="s">
        <v>1440</v>
      </c>
      <c r="Q104" s="37" t="s">
        <v>93</v>
      </c>
      <c r="R104" s="55"/>
      <c r="S104" s="69" t="s">
        <v>1357</v>
      </c>
      <c r="T104" s="55"/>
    </row>
    <row r="105" spans="1:20" ht="30">
      <c r="A105" s="52">
        <v>101</v>
      </c>
      <c r="B105" s="53" t="s">
        <v>63</v>
      </c>
      <c r="C105" s="35" t="s">
        <v>1137</v>
      </c>
      <c r="D105" s="36" t="s">
        <v>26</v>
      </c>
      <c r="E105" s="36">
        <v>18230120303</v>
      </c>
      <c r="F105" s="69" t="s">
        <v>87</v>
      </c>
      <c r="G105" s="37">
        <v>22</v>
      </c>
      <c r="H105" s="37">
        <v>19</v>
      </c>
      <c r="I105" s="37">
        <f t="shared" si="2"/>
        <v>41</v>
      </c>
      <c r="J105" s="37" t="s">
        <v>1162</v>
      </c>
      <c r="K105" s="27" t="s">
        <v>1364</v>
      </c>
      <c r="L105" s="70" t="s">
        <v>187</v>
      </c>
      <c r="M105" s="70">
        <v>8752889201</v>
      </c>
      <c r="N105" s="70" t="s">
        <v>192</v>
      </c>
      <c r="O105" s="70">
        <v>9613330539</v>
      </c>
      <c r="P105" s="39" t="s">
        <v>1440</v>
      </c>
      <c r="Q105" s="37" t="s">
        <v>93</v>
      </c>
      <c r="R105" s="55"/>
      <c r="S105" s="69" t="s">
        <v>1357</v>
      </c>
      <c r="T105" s="55"/>
    </row>
    <row r="106" spans="1:20" ht="30">
      <c r="A106" s="52">
        <v>102</v>
      </c>
      <c r="B106" s="53" t="s">
        <v>63</v>
      </c>
      <c r="C106" s="35" t="s">
        <v>1138</v>
      </c>
      <c r="D106" s="36" t="s">
        <v>26</v>
      </c>
      <c r="E106" s="36">
        <v>18230120304</v>
      </c>
      <c r="F106" s="69" t="s">
        <v>87</v>
      </c>
      <c r="G106" s="37">
        <v>24</v>
      </c>
      <c r="H106" s="37">
        <v>12</v>
      </c>
      <c r="I106" s="37">
        <f t="shared" si="2"/>
        <v>36</v>
      </c>
      <c r="J106" s="37" t="s">
        <v>1163</v>
      </c>
      <c r="K106" s="27" t="s">
        <v>1364</v>
      </c>
      <c r="L106" s="70" t="s">
        <v>187</v>
      </c>
      <c r="M106" s="70">
        <v>8752889201</v>
      </c>
      <c r="N106" s="70" t="s">
        <v>192</v>
      </c>
      <c r="O106" s="70">
        <v>9613330539</v>
      </c>
      <c r="P106" s="39" t="s">
        <v>1440</v>
      </c>
      <c r="Q106" s="37" t="s">
        <v>93</v>
      </c>
      <c r="R106" s="55"/>
      <c r="S106" s="69" t="s">
        <v>1357</v>
      </c>
      <c r="T106" s="55"/>
    </row>
    <row r="107" spans="1:20" ht="30">
      <c r="A107" s="52">
        <v>103</v>
      </c>
      <c r="B107" s="53" t="s">
        <v>63</v>
      </c>
      <c r="C107" s="35" t="s">
        <v>1139</v>
      </c>
      <c r="D107" s="36" t="s">
        <v>26</v>
      </c>
      <c r="E107" s="36">
        <v>18230120305</v>
      </c>
      <c r="F107" s="69" t="s">
        <v>87</v>
      </c>
      <c r="G107" s="37">
        <v>19</v>
      </c>
      <c r="H107" s="37">
        <v>23</v>
      </c>
      <c r="I107" s="37">
        <f t="shared" si="2"/>
        <v>42</v>
      </c>
      <c r="J107" s="37" t="s">
        <v>1164</v>
      </c>
      <c r="K107" s="27" t="s">
        <v>1364</v>
      </c>
      <c r="L107" s="70" t="s">
        <v>187</v>
      </c>
      <c r="M107" s="70">
        <v>8752889201</v>
      </c>
      <c r="N107" s="70" t="s">
        <v>192</v>
      </c>
      <c r="O107" s="70">
        <v>9613330539</v>
      </c>
      <c r="P107" s="38" t="s">
        <v>1441</v>
      </c>
      <c r="Q107" s="37" t="s">
        <v>98</v>
      </c>
      <c r="R107" s="55"/>
      <c r="S107" s="69" t="s">
        <v>1357</v>
      </c>
      <c r="T107" s="55"/>
    </row>
    <row r="108" spans="1:20" ht="30">
      <c r="A108" s="52">
        <v>104</v>
      </c>
      <c r="B108" s="53" t="s">
        <v>63</v>
      </c>
      <c r="C108" s="35" t="s">
        <v>1140</v>
      </c>
      <c r="D108" s="36" t="s">
        <v>26</v>
      </c>
      <c r="E108" s="36">
        <v>18230120306</v>
      </c>
      <c r="F108" s="69" t="s">
        <v>87</v>
      </c>
      <c r="G108" s="37">
        <v>13</v>
      </c>
      <c r="H108" s="37">
        <v>14</v>
      </c>
      <c r="I108" s="37">
        <f t="shared" si="2"/>
        <v>27</v>
      </c>
      <c r="J108" s="37" t="s">
        <v>1165</v>
      </c>
      <c r="K108" s="27" t="s">
        <v>1364</v>
      </c>
      <c r="L108" s="70" t="s">
        <v>187</v>
      </c>
      <c r="M108" s="70">
        <v>8752889201</v>
      </c>
      <c r="N108" s="70" t="s">
        <v>192</v>
      </c>
      <c r="O108" s="70">
        <v>9613330539</v>
      </c>
      <c r="P108" s="38" t="s">
        <v>1441</v>
      </c>
      <c r="Q108" s="37" t="s">
        <v>98</v>
      </c>
      <c r="R108" s="55"/>
      <c r="S108" s="69" t="s">
        <v>1357</v>
      </c>
      <c r="T108" s="55"/>
    </row>
    <row r="109" spans="1:20" ht="30">
      <c r="A109" s="52">
        <v>105</v>
      </c>
      <c r="B109" s="53" t="s">
        <v>63</v>
      </c>
      <c r="C109" s="74" t="s">
        <v>1141</v>
      </c>
      <c r="D109" s="39" t="s">
        <v>28</v>
      </c>
      <c r="E109" s="39">
        <v>135</v>
      </c>
      <c r="F109" s="55"/>
      <c r="G109" s="39">
        <v>43</v>
      </c>
      <c r="H109" s="39">
        <v>39</v>
      </c>
      <c r="I109" s="37">
        <f t="shared" si="2"/>
        <v>82</v>
      </c>
      <c r="J109" s="39">
        <v>7399789277</v>
      </c>
      <c r="K109" s="27" t="s">
        <v>1364</v>
      </c>
      <c r="L109" s="70" t="s">
        <v>187</v>
      </c>
      <c r="M109" s="70">
        <v>8752889201</v>
      </c>
      <c r="N109" s="70" t="s">
        <v>192</v>
      </c>
      <c r="O109" s="70">
        <v>9613330539</v>
      </c>
      <c r="P109" s="38" t="s">
        <v>1441</v>
      </c>
      <c r="Q109" s="37" t="s">
        <v>98</v>
      </c>
      <c r="R109" s="55"/>
      <c r="S109" s="69" t="s">
        <v>1357</v>
      </c>
      <c r="T109" s="55"/>
    </row>
    <row r="110" spans="1:20" ht="30">
      <c r="A110" s="52">
        <v>106</v>
      </c>
      <c r="B110" s="53" t="s">
        <v>63</v>
      </c>
      <c r="C110" s="74" t="s">
        <v>1141</v>
      </c>
      <c r="D110" s="39" t="s">
        <v>28</v>
      </c>
      <c r="E110" s="39">
        <v>220</v>
      </c>
      <c r="F110" s="55"/>
      <c r="G110" s="39">
        <v>30</v>
      </c>
      <c r="H110" s="39">
        <v>52</v>
      </c>
      <c r="I110" s="37">
        <f t="shared" si="2"/>
        <v>82</v>
      </c>
      <c r="J110" s="39">
        <v>9613606388</v>
      </c>
      <c r="K110" s="27" t="s">
        <v>1364</v>
      </c>
      <c r="L110" s="70" t="s">
        <v>187</v>
      </c>
      <c r="M110" s="70">
        <v>8752889201</v>
      </c>
      <c r="N110" s="70" t="s">
        <v>192</v>
      </c>
      <c r="O110" s="70">
        <v>9613330539</v>
      </c>
      <c r="P110" s="39" t="s">
        <v>1442</v>
      </c>
      <c r="Q110" s="37" t="s">
        <v>101</v>
      </c>
      <c r="R110" s="55"/>
      <c r="S110" s="69" t="s">
        <v>1357</v>
      </c>
      <c r="T110" s="55"/>
    </row>
    <row r="111" spans="1:20" ht="30">
      <c r="A111" s="52">
        <v>107</v>
      </c>
      <c r="B111" s="53" t="s">
        <v>63</v>
      </c>
      <c r="C111" s="44" t="s">
        <v>1142</v>
      </c>
      <c r="D111" s="36" t="s">
        <v>26</v>
      </c>
      <c r="E111" s="46">
        <v>18230120307</v>
      </c>
      <c r="F111" s="69" t="s">
        <v>91</v>
      </c>
      <c r="G111" s="37">
        <v>22</v>
      </c>
      <c r="H111" s="37">
        <v>23</v>
      </c>
      <c r="I111" s="37">
        <f t="shared" si="2"/>
        <v>45</v>
      </c>
      <c r="J111" s="37" t="s">
        <v>1166</v>
      </c>
      <c r="K111" s="27" t="s">
        <v>1364</v>
      </c>
      <c r="L111" s="70" t="s">
        <v>187</v>
      </c>
      <c r="M111" s="70">
        <v>8752889201</v>
      </c>
      <c r="N111" s="70" t="s">
        <v>192</v>
      </c>
      <c r="O111" s="70">
        <v>9613330539</v>
      </c>
      <c r="P111" s="39" t="s">
        <v>1442</v>
      </c>
      <c r="Q111" s="37" t="s">
        <v>101</v>
      </c>
      <c r="R111" s="55"/>
      <c r="S111" s="69" t="s">
        <v>1357</v>
      </c>
      <c r="T111" s="55"/>
    </row>
    <row r="112" spans="1:20">
      <c r="A112" s="52">
        <v>108</v>
      </c>
      <c r="B112" s="53" t="s">
        <v>63</v>
      </c>
      <c r="C112" s="35" t="s">
        <v>1143</v>
      </c>
      <c r="D112" s="36" t="s">
        <v>26</v>
      </c>
      <c r="E112" s="36">
        <v>18230120401</v>
      </c>
      <c r="F112" s="69" t="s">
        <v>87</v>
      </c>
      <c r="G112" s="37">
        <v>57</v>
      </c>
      <c r="H112" s="37">
        <v>54</v>
      </c>
      <c r="I112" s="37">
        <f t="shared" si="2"/>
        <v>111</v>
      </c>
      <c r="J112" s="37">
        <v>9859874689</v>
      </c>
      <c r="K112" s="27" t="s">
        <v>1364</v>
      </c>
      <c r="L112" s="70" t="s">
        <v>187</v>
      </c>
      <c r="M112" s="70">
        <v>8752889201</v>
      </c>
      <c r="N112" s="70" t="s">
        <v>192</v>
      </c>
      <c r="O112" s="70">
        <v>9613330539</v>
      </c>
      <c r="P112" s="39" t="s">
        <v>1442</v>
      </c>
      <c r="Q112" s="37" t="s">
        <v>101</v>
      </c>
      <c r="R112" s="55"/>
      <c r="S112" s="69" t="s">
        <v>1357</v>
      </c>
      <c r="T112" s="55"/>
    </row>
    <row r="113" spans="1:20" ht="30">
      <c r="A113" s="52">
        <v>109</v>
      </c>
      <c r="B113" s="53" t="s">
        <v>63</v>
      </c>
      <c r="C113" s="35" t="s">
        <v>1144</v>
      </c>
      <c r="D113" s="36" t="s">
        <v>26</v>
      </c>
      <c r="E113" s="36">
        <v>18230120402</v>
      </c>
      <c r="F113" s="69" t="s">
        <v>87</v>
      </c>
      <c r="G113" s="37">
        <v>37</v>
      </c>
      <c r="H113" s="37">
        <v>51</v>
      </c>
      <c r="I113" s="37">
        <f t="shared" si="2"/>
        <v>88</v>
      </c>
      <c r="J113" s="37" t="s">
        <v>1167</v>
      </c>
      <c r="K113" s="27" t="s">
        <v>1364</v>
      </c>
      <c r="L113" s="70" t="s">
        <v>187</v>
      </c>
      <c r="M113" s="70">
        <v>8752889201</v>
      </c>
      <c r="N113" s="70" t="s">
        <v>192</v>
      </c>
      <c r="O113" s="70">
        <v>9613330539</v>
      </c>
      <c r="P113" s="38" t="s">
        <v>1443</v>
      </c>
      <c r="Q113" s="37" t="s">
        <v>82</v>
      </c>
      <c r="R113" s="55"/>
      <c r="S113" s="69" t="s">
        <v>1357</v>
      </c>
      <c r="T113" s="55"/>
    </row>
    <row r="114" spans="1:20" ht="60">
      <c r="A114" s="52">
        <v>110</v>
      </c>
      <c r="B114" s="53" t="s">
        <v>63</v>
      </c>
      <c r="C114" s="74" t="s">
        <v>1145</v>
      </c>
      <c r="D114" s="39" t="s">
        <v>28</v>
      </c>
      <c r="E114" s="39">
        <v>47</v>
      </c>
      <c r="F114" s="55"/>
      <c r="G114" s="39">
        <v>33</v>
      </c>
      <c r="H114" s="39">
        <v>59</v>
      </c>
      <c r="I114" s="37">
        <f t="shared" si="2"/>
        <v>92</v>
      </c>
      <c r="J114" s="39" t="s">
        <v>1168</v>
      </c>
      <c r="K114" s="27" t="s">
        <v>1364</v>
      </c>
      <c r="L114" s="70" t="s">
        <v>187</v>
      </c>
      <c r="M114" s="70">
        <v>8752889201</v>
      </c>
      <c r="N114" s="70" t="s">
        <v>192</v>
      </c>
      <c r="O114" s="70">
        <v>9613330539</v>
      </c>
      <c r="P114" s="38" t="s">
        <v>1443</v>
      </c>
      <c r="Q114" s="37" t="s">
        <v>82</v>
      </c>
      <c r="R114" s="55"/>
      <c r="S114" s="69" t="s">
        <v>1357</v>
      </c>
      <c r="T114" s="55"/>
    </row>
    <row r="115" spans="1:20" ht="30">
      <c r="A115" s="52">
        <v>111</v>
      </c>
      <c r="B115" s="53" t="s">
        <v>63</v>
      </c>
      <c r="C115" s="74" t="s">
        <v>1145</v>
      </c>
      <c r="D115" s="39" t="s">
        <v>28</v>
      </c>
      <c r="E115" s="39">
        <v>77</v>
      </c>
      <c r="F115" s="55"/>
      <c r="G115" s="39">
        <v>36</v>
      </c>
      <c r="H115" s="39">
        <v>39</v>
      </c>
      <c r="I115" s="37">
        <f t="shared" si="2"/>
        <v>75</v>
      </c>
      <c r="J115" s="39">
        <v>9854217458</v>
      </c>
      <c r="K115" s="27" t="s">
        <v>1364</v>
      </c>
      <c r="L115" s="70" t="s">
        <v>187</v>
      </c>
      <c r="M115" s="70">
        <v>8752889201</v>
      </c>
      <c r="N115" s="70" t="s">
        <v>192</v>
      </c>
      <c r="O115" s="70">
        <v>9613330539</v>
      </c>
      <c r="P115" s="38" t="s">
        <v>1447</v>
      </c>
      <c r="Q115" s="37" t="s">
        <v>83</v>
      </c>
      <c r="R115" s="55"/>
      <c r="S115" s="69" t="s">
        <v>1357</v>
      </c>
      <c r="T115" s="55"/>
    </row>
    <row r="116" spans="1:20" ht="30">
      <c r="A116" s="52">
        <v>112</v>
      </c>
      <c r="B116" s="53" t="s">
        <v>63</v>
      </c>
      <c r="C116" s="74" t="s">
        <v>1145</v>
      </c>
      <c r="D116" s="39" t="s">
        <v>28</v>
      </c>
      <c r="E116" s="39">
        <v>136</v>
      </c>
      <c r="F116" s="55"/>
      <c r="G116" s="39">
        <v>31</v>
      </c>
      <c r="H116" s="39">
        <v>35</v>
      </c>
      <c r="I116" s="37">
        <f t="shared" si="2"/>
        <v>66</v>
      </c>
      <c r="J116" s="39">
        <v>9613614793</v>
      </c>
      <c r="K116" s="27" t="s">
        <v>1364</v>
      </c>
      <c r="L116" s="70" t="s">
        <v>187</v>
      </c>
      <c r="M116" s="70">
        <v>8752889201</v>
      </c>
      <c r="N116" s="70" t="s">
        <v>192</v>
      </c>
      <c r="O116" s="70">
        <v>9613330539</v>
      </c>
      <c r="P116" s="38" t="s">
        <v>1447</v>
      </c>
      <c r="Q116" s="37" t="s">
        <v>83</v>
      </c>
      <c r="R116" s="55"/>
      <c r="S116" s="69" t="s">
        <v>1357</v>
      </c>
      <c r="T116" s="55"/>
    </row>
    <row r="117" spans="1:20" ht="30">
      <c r="A117" s="52">
        <v>113</v>
      </c>
      <c r="B117" s="53" t="s">
        <v>63</v>
      </c>
      <c r="C117" s="74" t="s">
        <v>1145</v>
      </c>
      <c r="D117" s="39" t="s">
        <v>28</v>
      </c>
      <c r="E117" s="39">
        <v>221</v>
      </c>
      <c r="F117" s="55"/>
      <c r="G117" s="39">
        <v>69</v>
      </c>
      <c r="H117" s="39">
        <v>44</v>
      </c>
      <c r="I117" s="37">
        <f t="shared" si="2"/>
        <v>113</v>
      </c>
      <c r="J117" s="39">
        <v>9577704414</v>
      </c>
      <c r="K117" s="27" t="s">
        <v>1364</v>
      </c>
      <c r="L117" s="70" t="s">
        <v>187</v>
      </c>
      <c r="M117" s="70">
        <v>8752889201</v>
      </c>
      <c r="N117" s="70" t="s">
        <v>192</v>
      </c>
      <c r="O117" s="70">
        <v>9613330539</v>
      </c>
      <c r="P117" s="39" t="s">
        <v>1444</v>
      </c>
      <c r="Q117" s="37" t="s">
        <v>86</v>
      </c>
      <c r="R117" s="55"/>
      <c r="S117" s="69" t="s">
        <v>1357</v>
      </c>
      <c r="T117" s="55"/>
    </row>
    <row r="118" spans="1:20" ht="30">
      <c r="A118" s="52">
        <v>114</v>
      </c>
      <c r="B118" s="53" t="s">
        <v>63</v>
      </c>
      <c r="C118" s="35" t="s">
        <v>1146</v>
      </c>
      <c r="D118" s="36" t="s">
        <v>26</v>
      </c>
      <c r="E118" s="36">
        <v>18230120403</v>
      </c>
      <c r="F118" s="69" t="s">
        <v>87</v>
      </c>
      <c r="G118" s="37">
        <v>17</v>
      </c>
      <c r="H118" s="37">
        <v>8</v>
      </c>
      <c r="I118" s="37">
        <f t="shared" si="2"/>
        <v>25</v>
      </c>
      <c r="J118" s="37" t="s">
        <v>1169</v>
      </c>
      <c r="K118" s="27" t="s">
        <v>1364</v>
      </c>
      <c r="L118" s="70" t="s">
        <v>187</v>
      </c>
      <c r="M118" s="70">
        <v>8752889201</v>
      </c>
      <c r="N118" s="70" t="s">
        <v>192</v>
      </c>
      <c r="O118" s="70">
        <v>9613330539</v>
      </c>
      <c r="P118" s="39" t="s">
        <v>1444</v>
      </c>
      <c r="Q118" s="37" t="s">
        <v>86</v>
      </c>
      <c r="R118" s="55"/>
      <c r="S118" s="69" t="s">
        <v>1357</v>
      </c>
      <c r="T118" s="55"/>
    </row>
    <row r="119" spans="1:20" ht="30">
      <c r="A119" s="52">
        <v>115</v>
      </c>
      <c r="B119" s="53" t="s">
        <v>63</v>
      </c>
      <c r="C119" s="74" t="s">
        <v>1141</v>
      </c>
      <c r="D119" s="39" t="s">
        <v>28</v>
      </c>
      <c r="E119" s="39">
        <v>76</v>
      </c>
      <c r="F119" s="55"/>
      <c r="G119" s="39">
        <v>40</v>
      </c>
      <c r="H119" s="39">
        <v>38</v>
      </c>
      <c r="I119" s="37">
        <f t="shared" si="2"/>
        <v>78</v>
      </c>
      <c r="J119" s="39">
        <v>9707232125</v>
      </c>
      <c r="K119" s="27" t="s">
        <v>1364</v>
      </c>
      <c r="L119" s="70" t="s">
        <v>187</v>
      </c>
      <c r="M119" s="70">
        <v>8752889201</v>
      </c>
      <c r="N119" s="70" t="s">
        <v>192</v>
      </c>
      <c r="O119" s="70">
        <v>9613330539</v>
      </c>
      <c r="P119" s="39" t="s">
        <v>1445</v>
      </c>
      <c r="Q119" s="37" t="s">
        <v>93</v>
      </c>
      <c r="R119" s="55"/>
      <c r="S119" s="69" t="s">
        <v>1357</v>
      </c>
      <c r="T119" s="55"/>
    </row>
    <row r="120" spans="1:20" ht="30">
      <c r="A120" s="52">
        <v>116</v>
      </c>
      <c r="B120" s="53" t="s">
        <v>63</v>
      </c>
      <c r="C120" s="74" t="s">
        <v>1134</v>
      </c>
      <c r="D120" s="39" t="s">
        <v>28</v>
      </c>
      <c r="E120" s="39">
        <v>219</v>
      </c>
      <c r="F120" s="55"/>
      <c r="G120" s="39">
        <v>34</v>
      </c>
      <c r="H120" s="39">
        <v>42</v>
      </c>
      <c r="I120" s="37">
        <f t="shared" si="2"/>
        <v>76</v>
      </c>
      <c r="J120" s="39">
        <v>9613142311</v>
      </c>
      <c r="K120" s="27" t="s">
        <v>1364</v>
      </c>
      <c r="L120" s="70" t="s">
        <v>187</v>
      </c>
      <c r="M120" s="70">
        <v>8752889201</v>
      </c>
      <c r="N120" s="70" t="s">
        <v>192</v>
      </c>
      <c r="O120" s="70">
        <v>9613330539</v>
      </c>
      <c r="P120" s="39" t="s">
        <v>1445</v>
      </c>
      <c r="Q120" s="37" t="s">
        <v>93</v>
      </c>
      <c r="R120" s="55"/>
      <c r="S120" s="69" t="s">
        <v>1357</v>
      </c>
      <c r="T120" s="55"/>
    </row>
    <row r="121" spans="1:20" ht="30">
      <c r="A121" s="52">
        <v>117</v>
      </c>
      <c r="B121" s="53" t="s">
        <v>63</v>
      </c>
      <c r="C121" s="74" t="s">
        <v>1141</v>
      </c>
      <c r="D121" s="39" t="s">
        <v>28</v>
      </c>
      <c r="E121" s="39">
        <v>46</v>
      </c>
      <c r="F121" s="55"/>
      <c r="G121" s="39">
        <v>48</v>
      </c>
      <c r="H121" s="39">
        <v>41</v>
      </c>
      <c r="I121" s="37">
        <f t="shared" si="2"/>
        <v>89</v>
      </c>
      <c r="J121" s="39">
        <v>9508016847</v>
      </c>
      <c r="K121" s="27" t="s">
        <v>1364</v>
      </c>
      <c r="L121" s="70" t="s">
        <v>187</v>
      </c>
      <c r="M121" s="70">
        <v>8752889201</v>
      </c>
      <c r="N121" s="70" t="s">
        <v>192</v>
      </c>
      <c r="O121" s="70">
        <v>9613330539</v>
      </c>
      <c r="P121" s="135" t="s">
        <v>1448</v>
      </c>
      <c r="Q121" s="37" t="s">
        <v>98</v>
      </c>
      <c r="R121" s="55"/>
      <c r="S121" s="69" t="s">
        <v>1357</v>
      </c>
      <c r="T121" s="55"/>
    </row>
    <row r="122" spans="1:20" ht="30">
      <c r="A122" s="52">
        <v>118</v>
      </c>
      <c r="B122" s="53" t="s">
        <v>63</v>
      </c>
      <c r="C122" s="35" t="s">
        <v>1147</v>
      </c>
      <c r="D122" s="36" t="s">
        <v>26</v>
      </c>
      <c r="E122" s="36">
        <v>18230120404</v>
      </c>
      <c r="F122" s="69" t="s">
        <v>87</v>
      </c>
      <c r="G122" s="37">
        <v>50</v>
      </c>
      <c r="H122" s="37">
        <v>54</v>
      </c>
      <c r="I122" s="37">
        <f t="shared" si="2"/>
        <v>104</v>
      </c>
      <c r="J122" s="37" t="s">
        <v>1170</v>
      </c>
      <c r="K122" s="27" t="s">
        <v>1364</v>
      </c>
      <c r="L122" s="70" t="s">
        <v>187</v>
      </c>
      <c r="M122" s="70">
        <v>8752889201</v>
      </c>
      <c r="N122" s="70" t="s">
        <v>192</v>
      </c>
      <c r="O122" s="70">
        <v>9613330539</v>
      </c>
      <c r="P122" s="135" t="s">
        <v>1448</v>
      </c>
      <c r="Q122" s="37" t="s">
        <v>98</v>
      </c>
      <c r="R122" s="55"/>
      <c r="S122" s="69" t="s">
        <v>1357</v>
      </c>
      <c r="T122" s="55"/>
    </row>
    <row r="123" spans="1:20">
      <c r="A123" s="64" t="s">
        <v>11</v>
      </c>
      <c r="B123" s="64"/>
      <c r="C123" s="64">
        <f>COUNTIFS(C5:C122,"*")</f>
        <v>118</v>
      </c>
      <c r="D123" s="64"/>
      <c r="E123" s="56"/>
      <c r="F123" s="64"/>
      <c r="G123" s="64">
        <f>SUM(G5:G122)</f>
        <v>4176</v>
      </c>
      <c r="H123" s="64">
        <f>SUM(H5:H122)</f>
        <v>4478</v>
      </c>
      <c r="I123" s="64">
        <f>SUM(I5:I122)</f>
        <v>8654</v>
      </c>
      <c r="J123" s="64"/>
      <c r="K123" s="64"/>
      <c r="L123" s="64"/>
      <c r="M123" s="64"/>
      <c r="N123" s="64"/>
      <c r="O123" s="64"/>
      <c r="P123" s="133"/>
      <c r="Q123" s="64"/>
      <c r="R123" s="64"/>
      <c r="S123" s="64"/>
      <c r="T123" s="58"/>
    </row>
    <row r="124" spans="1:20">
      <c r="A124" s="59" t="s">
        <v>62</v>
      </c>
      <c r="B124" s="60">
        <f>COUNTIF(B$5:B$122,"Team 1")</f>
        <v>62</v>
      </c>
      <c r="C124" s="59" t="s">
        <v>28</v>
      </c>
      <c r="D124" s="60">
        <f>COUNTIF(D5:D122,"Anganwadi")</f>
        <v>42</v>
      </c>
    </row>
    <row r="125" spans="1:20">
      <c r="A125" s="59" t="s">
        <v>63</v>
      </c>
      <c r="B125" s="60">
        <f>COUNTIF(B$6:B$122,"Team 2")</f>
        <v>56</v>
      </c>
      <c r="C125" s="59" t="s">
        <v>26</v>
      </c>
      <c r="D125" s="60">
        <f>COUNTIF(D5:D122,"School")</f>
        <v>76</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conditionalFormatting sqref="E5">
    <cfRule type="duplicateValues" dxfId="43" priority="40" stopIfTrue="1"/>
  </conditionalFormatting>
  <conditionalFormatting sqref="E6">
    <cfRule type="duplicateValues" dxfId="42" priority="39" stopIfTrue="1"/>
  </conditionalFormatting>
  <conditionalFormatting sqref="E7">
    <cfRule type="duplicateValues" dxfId="41" priority="38" stopIfTrue="1"/>
  </conditionalFormatting>
  <conditionalFormatting sqref="E8">
    <cfRule type="duplicateValues" dxfId="40" priority="37" stopIfTrue="1"/>
  </conditionalFormatting>
  <conditionalFormatting sqref="E35">
    <cfRule type="duplicateValues" dxfId="39" priority="36" stopIfTrue="1"/>
  </conditionalFormatting>
  <conditionalFormatting sqref="E27">
    <cfRule type="duplicateValues" dxfId="38" priority="35" stopIfTrue="1"/>
  </conditionalFormatting>
  <conditionalFormatting sqref="E26">
    <cfRule type="duplicateValues" dxfId="37" priority="34" stopIfTrue="1"/>
  </conditionalFormatting>
  <conditionalFormatting sqref="E59:E60 E62">
    <cfRule type="duplicateValues" dxfId="36" priority="33" stopIfTrue="1"/>
  </conditionalFormatting>
  <conditionalFormatting sqref="E62">
    <cfRule type="duplicateValues" dxfId="35" priority="32" stopIfTrue="1"/>
  </conditionalFormatting>
  <conditionalFormatting sqref="E60">
    <cfRule type="duplicateValues" dxfId="34" priority="31" stopIfTrue="1"/>
  </conditionalFormatting>
  <conditionalFormatting sqref="E16">
    <cfRule type="duplicateValues" dxfId="33" priority="30" stopIfTrue="1"/>
  </conditionalFormatting>
  <conditionalFormatting sqref="E22">
    <cfRule type="duplicateValues" dxfId="32" priority="29" stopIfTrue="1"/>
  </conditionalFormatting>
  <conditionalFormatting sqref="E24">
    <cfRule type="duplicateValues" dxfId="31" priority="28" stopIfTrue="1"/>
  </conditionalFormatting>
  <conditionalFormatting sqref="E59">
    <cfRule type="duplicateValues" dxfId="30" priority="27" stopIfTrue="1"/>
  </conditionalFormatting>
  <conditionalFormatting sqref="E61">
    <cfRule type="duplicateValues" dxfId="29" priority="26"/>
  </conditionalFormatting>
  <conditionalFormatting sqref="G9">
    <cfRule type="duplicateValues" dxfId="28" priority="25" stopIfTrue="1"/>
  </conditionalFormatting>
  <conditionalFormatting sqref="G28">
    <cfRule type="duplicateValues" dxfId="27" priority="24" stopIfTrue="1"/>
  </conditionalFormatting>
  <conditionalFormatting sqref="E111">
    <cfRule type="duplicateValues" dxfId="26" priority="19"/>
  </conditionalFormatting>
  <conditionalFormatting sqref="E94">
    <cfRule type="duplicateValues" dxfId="25" priority="18" stopIfTrue="1"/>
  </conditionalFormatting>
  <conditionalFormatting sqref="E78 E76">
    <cfRule type="duplicateValues" dxfId="24" priority="12" stopIfTrue="1"/>
  </conditionalFormatting>
  <conditionalFormatting sqref="E78">
    <cfRule type="duplicateValues" dxfId="23" priority="11" stopIfTrue="1"/>
  </conditionalFormatting>
  <conditionalFormatting sqref="G79:G83 G75 G77">
    <cfRule type="duplicateValues" dxfId="22" priority="4" stopIfTrue="1"/>
  </conditionalFormatting>
  <conditionalFormatting sqref="G79:G83 G75">
    <cfRule type="duplicateValues" dxfId="21" priority="3" stopIfTrue="1"/>
  </conditionalFormatting>
  <dataValidations count="3">
    <dataValidation type="list" allowBlank="1" showInputMessage="1" showErrorMessage="1" sqref="D123">
      <formula1>"School,Anganwadi Centre"</formula1>
    </dataValidation>
    <dataValidation type="list" allowBlank="1" showInputMessage="1" showErrorMessage="1" sqref="B5:B122">
      <formula1>"Team 1, Team 2"</formula1>
    </dataValidation>
    <dataValidation type="list" allowBlank="1" showInputMessage="1" showErrorMessage="1" error="Please select type of institution from drop down list." sqref="G16 E11 E7:E9 E14:E15 D6:D8 D5:E5 D10 E69:E73 D55:E55 D47:E47 E17:E18 D27:E27 E28 D33:E33 D63:E63 D12:D26 E24 D29:D32 E36:E38 D34:D36 D42:D46 D38:D39 E40:E41 D48:D54 D56:D62 D64:D65 E66:E67 G9 G28 G37 D76:E76 E77 E75 E79:E83 D78 D74 D84:E84 E85:E93 D94:D99 D101 D104:D108 D111:D113 D118 D122 E119:E122 E112:E117 E99:E110 G77 G85:G93 G106 G114:G117 G100 G102:G103 G109:G110">
      <formula1>"Anganwadi,School"</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C00000"/>
  </sheetPr>
  <dimension ref="A1:T120"/>
  <sheetViews>
    <sheetView workbookViewId="0">
      <pane xSplit="3" ySplit="4" topLeftCell="D112" activePane="bottomRight" state="frozen"/>
      <selection pane="topRight" activeCell="D1" sqref="D1"/>
      <selection pane="bottomLeft" activeCell="A5" sqref="A5"/>
      <selection pane="bottomRight" activeCell="A5" sqref="A5:A117"/>
    </sheetView>
  </sheetViews>
  <sheetFormatPr defaultRowHeight="15"/>
  <cols>
    <col min="1" max="1" width="6.140625" style="49" bestFit="1" customWidth="1"/>
    <col min="2" max="2" width="8.5703125" style="49" customWidth="1"/>
    <col min="3" max="3" width="25.85546875" style="49" customWidth="1"/>
    <col min="4" max="4" width="7.28515625" style="49" customWidth="1"/>
    <col min="5" max="5" width="7.28515625" style="61" customWidth="1"/>
    <col min="6" max="6" width="7.28515625" style="49" customWidth="1"/>
    <col min="7" max="7" width="6.140625" style="61" customWidth="1"/>
    <col min="8" max="8" width="6.28515625" style="61" bestFit="1" customWidth="1"/>
    <col min="9" max="9" width="6" style="49" bestFit="1" customWidth="1"/>
    <col min="10" max="15" width="7.85546875" style="49" customWidth="1"/>
    <col min="16" max="16" width="15.28515625" style="49" customWidth="1"/>
    <col min="17" max="17" width="11.5703125" style="49" bestFit="1" customWidth="1"/>
    <col min="18" max="18" width="17.5703125" style="49" customWidth="1"/>
    <col min="19" max="19" width="19.5703125" style="49" customWidth="1"/>
    <col min="20" max="16384" width="9.140625" style="49"/>
  </cols>
  <sheetData>
    <row r="1" spans="1:20" ht="51" customHeight="1">
      <c r="A1" s="192" t="s">
        <v>1469</v>
      </c>
      <c r="B1" s="192"/>
      <c r="C1" s="192"/>
      <c r="D1" s="193"/>
      <c r="E1" s="193"/>
      <c r="F1" s="193"/>
      <c r="G1" s="193"/>
      <c r="H1" s="193"/>
      <c r="I1" s="193"/>
      <c r="J1" s="193"/>
      <c r="K1" s="193"/>
      <c r="L1" s="193"/>
      <c r="M1" s="193"/>
      <c r="N1" s="193"/>
      <c r="O1" s="193"/>
      <c r="P1" s="193"/>
      <c r="Q1" s="193"/>
      <c r="R1" s="193"/>
      <c r="S1" s="193"/>
    </row>
    <row r="2" spans="1:20">
      <c r="A2" s="194" t="s">
        <v>60</v>
      </c>
      <c r="B2" s="195"/>
      <c r="C2" s="195"/>
      <c r="D2" s="50" t="s">
        <v>423</v>
      </c>
      <c r="E2" s="63"/>
      <c r="F2" s="63"/>
      <c r="G2" s="63"/>
      <c r="H2" s="63"/>
      <c r="I2" s="63"/>
      <c r="J2" s="63"/>
      <c r="K2" s="63"/>
      <c r="L2" s="63"/>
      <c r="M2" s="63"/>
      <c r="N2" s="63"/>
      <c r="O2" s="63"/>
      <c r="P2" s="132"/>
      <c r="Q2" s="63"/>
      <c r="R2" s="63"/>
      <c r="S2" s="63"/>
    </row>
    <row r="3" spans="1:20" ht="36.75" customHeight="1">
      <c r="A3" s="196" t="s">
        <v>14</v>
      </c>
      <c r="B3" s="190" t="s">
        <v>1358</v>
      </c>
      <c r="C3" s="187" t="s">
        <v>7</v>
      </c>
      <c r="D3" s="187" t="s">
        <v>56</v>
      </c>
      <c r="E3" s="187" t="s">
        <v>16</v>
      </c>
      <c r="F3" s="187" t="s">
        <v>383</v>
      </c>
      <c r="G3" s="187" t="s">
        <v>8</v>
      </c>
      <c r="H3" s="187"/>
      <c r="I3" s="187"/>
      <c r="J3" s="187" t="s">
        <v>34</v>
      </c>
      <c r="K3" s="190" t="s">
        <v>36</v>
      </c>
      <c r="L3" s="190" t="s">
        <v>53</v>
      </c>
      <c r="M3" s="190" t="s">
        <v>54</v>
      </c>
      <c r="N3" s="190" t="s">
        <v>37</v>
      </c>
      <c r="O3" s="190" t="s">
        <v>38</v>
      </c>
      <c r="P3" s="196" t="s">
        <v>55</v>
      </c>
      <c r="Q3" s="187" t="s">
        <v>1359</v>
      </c>
      <c r="R3" s="187" t="s">
        <v>35</v>
      </c>
      <c r="S3" s="187" t="s">
        <v>1360</v>
      </c>
      <c r="T3" s="187" t="s">
        <v>13</v>
      </c>
    </row>
    <row r="4" spans="1:20" ht="25.5" customHeight="1">
      <c r="A4" s="196"/>
      <c r="B4" s="197"/>
      <c r="C4" s="187"/>
      <c r="D4" s="187"/>
      <c r="E4" s="187"/>
      <c r="F4" s="187"/>
      <c r="G4" s="64" t="s">
        <v>9</v>
      </c>
      <c r="H4" s="64" t="s">
        <v>10</v>
      </c>
      <c r="I4" s="64" t="s">
        <v>11</v>
      </c>
      <c r="J4" s="187"/>
      <c r="K4" s="191"/>
      <c r="L4" s="191"/>
      <c r="M4" s="191"/>
      <c r="N4" s="191"/>
      <c r="O4" s="191"/>
      <c r="P4" s="196"/>
      <c r="Q4" s="196"/>
      <c r="R4" s="187"/>
      <c r="S4" s="187"/>
      <c r="T4" s="187"/>
    </row>
    <row r="5" spans="1:20" ht="30">
      <c r="A5" s="52">
        <v>1</v>
      </c>
      <c r="B5" s="53" t="s">
        <v>62</v>
      </c>
      <c r="C5" s="35" t="s">
        <v>1171</v>
      </c>
      <c r="D5" s="36" t="s">
        <v>26</v>
      </c>
      <c r="E5" s="36">
        <v>18230109707</v>
      </c>
      <c r="F5" s="69" t="s">
        <v>87</v>
      </c>
      <c r="G5" s="37">
        <v>17</v>
      </c>
      <c r="H5" s="37">
        <v>15</v>
      </c>
      <c r="I5" s="37">
        <f>SUM(G5:H5)</f>
        <v>32</v>
      </c>
      <c r="J5" s="37" t="s">
        <v>1226</v>
      </c>
      <c r="K5" s="69" t="s">
        <v>140</v>
      </c>
      <c r="L5" s="70" t="s">
        <v>192</v>
      </c>
      <c r="M5" s="70">
        <v>9613330539</v>
      </c>
      <c r="N5" s="70" t="s">
        <v>196</v>
      </c>
      <c r="O5" s="70">
        <v>9859361711</v>
      </c>
      <c r="P5" s="42">
        <v>43468</v>
      </c>
      <c r="Q5" s="37" t="s">
        <v>101</v>
      </c>
      <c r="R5" s="55"/>
      <c r="S5" s="69" t="s">
        <v>1357</v>
      </c>
      <c r="T5" s="55"/>
    </row>
    <row r="6" spans="1:20" ht="30">
      <c r="A6" s="52">
        <v>2</v>
      </c>
      <c r="B6" s="53" t="s">
        <v>62</v>
      </c>
      <c r="C6" s="35" t="s">
        <v>1172</v>
      </c>
      <c r="D6" s="36" t="s">
        <v>26</v>
      </c>
      <c r="E6" s="36">
        <v>18230109708</v>
      </c>
      <c r="F6" s="69" t="s">
        <v>87</v>
      </c>
      <c r="G6" s="37">
        <v>37</v>
      </c>
      <c r="H6" s="37">
        <v>38</v>
      </c>
      <c r="I6" s="37">
        <f t="shared" ref="I6:I63" si="0">SUM(G6:H6)</f>
        <v>75</v>
      </c>
      <c r="J6" s="37" t="s">
        <v>1227</v>
      </c>
      <c r="K6" s="69" t="s">
        <v>140</v>
      </c>
      <c r="L6" s="70" t="s">
        <v>192</v>
      </c>
      <c r="M6" s="70">
        <v>9613330539</v>
      </c>
      <c r="N6" s="70" t="s">
        <v>196</v>
      </c>
      <c r="O6" s="70">
        <v>9859361711</v>
      </c>
      <c r="P6" s="42">
        <v>43468</v>
      </c>
      <c r="Q6" s="37" t="s">
        <v>101</v>
      </c>
      <c r="R6" s="55"/>
      <c r="S6" s="69" t="s">
        <v>1357</v>
      </c>
      <c r="T6" s="55"/>
    </row>
    <row r="7" spans="1:20" ht="30">
      <c r="A7" s="52">
        <v>3</v>
      </c>
      <c r="B7" s="53" t="s">
        <v>62</v>
      </c>
      <c r="C7" s="35" t="s">
        <v>1173</v>
      </c>
      <c r="D7" s="36" t="s">
        <v>26</v>
      </c>
      <c r="E7" s="36">
        <v>18230109709</v>
      </c>
      <c r="F7" s="69" t="s">
        <v>87</v>
      </c>
      <c r="G7" s="37">
        <v>23</v>
      </c>
      <c r="H7" s="37">
        <v>30</v>
      </c>
      <c r="I7" s="37">
        <f t="shared" si="0"/>
        <v>53</v>
      </c>
      <c r="J7" s="37" t="s">
        <v>1228</v>
      </c>
      <c r="K7" s="69" t="s">
        <v>140</v>
      </c>
      <c r="L7" s="70" t="s">
        <v>192</v>
      </c>
      <c r="M7" s="70">
        <v>9613330539</v>
      </c>
      <c r="N7" s="70" t="s">
        <v>196</v>
      </c>
      <c r="O7" s="70">
        <v>9859361711</v>
      </c>
      <c r="P7" s="42">
        <v>43468</v>
      </c>
      <c r="Q7" s="37" t="s">
        <v>101</v>
      </c>
      <c r="R7" s="55"/>
      <c r="S7" s="69" t="s">
        <v>1357</v>
      </c>
      <c r="T7" s="55"/>
    </row>
    <row r="8" spans="1:20" ht="60">
      <c r="A8" s="52">
        <v>4</v>
      </c>
      <c r="B8" s="53" t="s">
        <v>62</v>
      </c>
      <c r="C8" s="74" t="s">
        <v>1148</v>
      </c>
      <c r="D8" s="39" t="s">
        <v>28</v>
      </c>
      <c r="E8" s="39">
        <v>125</v>
      </c>
      <c r="F8" s="55"/>
      <c r="G8" s="39">
        <v>39</v>
      </c>
      <c r="H8" s="39">
        <v>37</v>
      </c>
      <c r="I8" s="37">
        <f t="shared" si="0"/>
        <v>76</v>
      </c>
      <c r="J8" s="39" t="s">
        <v>1229</v>
      </c>
      <c r="K8" s="69" t="s">
        <v>140</v>
      </c>
      <c r="L8" s="70" t="s">
        <v>192</v>
      </c>
      <c r="M8" s="70">
        <v>9613330539</v>
      </c>
      <c r="N8" s="70" t="s">
        <v>196</v>
      </c>
      <c r="O8" s="70">
        <v>9859361711</v>
      </c>
      <c r="P8" s="42">
        <v>43499</v>
      </c>
      <c r="Q8" s="37" t="s">
        <v>82</v>
      </c>
      <c r="R8" s="55"/>
      <c r="S8" s="69" t="s">
        <v>1357</v>
      </c>
      <c r="T8" s="55"/>
    </row>
    <row r="9" spans="1:20" ht="30">
      <c r="A9" s="52">
        <v>5</v>
      </c>
      <c r="B9" s="53" t="s">
        <v>62</v>
      </c>
      <c r="C9" s="35" t="s">
        <v>1174</v>
      </c>
      <c r="D9" s="36" t="s">
        <v>26</v>
      </c>
      <c r="E9" s="36">
        <v>18230109710</v>
      </c>
      <c r="F9" s="69" t="s">
        <v>87</v>
      </c>
      <c r="G9" s="37">
        <v>29</v>
      </c>
      <c r="H9" s="37">
        <v>17</v>
      </c>
      <c r="I9" s="37">
        <f t="shared" si="0"/>
        <v>46</v>
      </c>
      <c r="J9" s="37" t="s">
        <v>1230</v>
      </c>
      <c r="K9" s="69" t="s">
        <v>140</v>
      </c>
      <c r="L9" s="70" t="s">
        <v>192</v>
      </c>
      <c r="M9" s="70">
        <v>9613330539</v>
      </c>
      <c r="N9" s="70" t="s">
        <v>196</v>
      </c>
      <c r="O9" s="70">
        <v>9859361711</v>
      </c>
      <c r="P9" s="42">
        <v>43499</v>
      </c>
      <c r="Q9" s="37" t="s">
        <v>82</v>
      </c>
      <c r="R9" s="55"/>
      <c r="S9" s="69" t="s">
        <v>1357</v>
      </c>
      <c r="T9" s="55"/>
    </row>
    <row r="10" spans="1:20" ht="30">
      <c r="A10" s="52">
        <v>6</v>
      </c>
      <c r="B10" s="53" t="s">
        <v>62</v>
      </c>
      <c r="C10" s="74" t="s">
        <v>1121</v>
      </c>
      <c r="D10" s="39" t="s">
        <v>28</v>
      </c>
      <c r="E10" s="39">
        <v>40</v>
      </c>
      <c r="F10" s="55"/>
      <c r="G10" s="39">
        <v>44</v>
      </c>
      <c r="H10" s="39">
        <v>34</v>
      </c>
      <c r="I10" s="37">
        <f t="shared" si="0"/>
        <v>78</v>
      </c>
      <c r="J10" s="39">
        <v>9954147113</v>
      </c>
      <c r="K10" s="69" t="s">
        <v>140</v>
      </c>
      <c r="L10" s="70" t="s">
        <v>192</v>
      </c>
      <c r="M10" s="70">
        <v>9613330539</v>
      </c>
      <c r="N10" s="70" t="s">
        <v>196</v>
      </c>
      <c r="O10" s="70">
        <v>9859361711</v>
      </c>
      <c r="P10" s="42">
        <v>43499</v>
      </c>
      <c r="Q10" s="37" t="s">
        <v>82</v>
      </c>
      <c r="R10" s="55"/>
      <c r="S10" s="69" t="s">
        <v>1357</v>
      </c>
      <c r="T10" s="55"/>
    </row>
    <row r="11" spans="1:20" ht="30">
      <c r="A11" s="52">
        <v>7</v>
      </c>
      <c r="B11" s="53" t="s">
        <v>62</v>
      </c>
      <c r="C11" s="35" t="s">
        <v>1175</v>
      </c>
      <c r="D11" s="36" t="s">
        <v>26</v>
      </c>
      <c r="E11" s="36">
        <v>18230109801</v>
      </c>
      <c r="F11" s="69" t="s">
        <v>87</v>
      </c>
      <c r="G11" s="37">
        <v>55</v>
      </c>
      <c r="H11" s="37">
        <v>47</v>
      </c>
      <c r="I11" s="37">
        <f t="shared" si="0"/>
        <v>102</v>
      </c>
      <c r="J11" s="37" t="s">
        <v>1231</v>
      </c>
      <c r="K11" s="69" t="s">
        <v>140</v>
      </c>
      <c r="L11" s="70" t="s">
        <v>192</v>
      </c>
      <c r="M11" s="70">
        <v>9613330539</v>
      </c>
      <c r="N11" s="70" t="s">
        <v>196</v>
      </c>
      <c r="O11" s="70">
        <v>9859361711</v>
      </c>
      <c r="P11" s="42">
        <v>43558</v>
      </c>
      <c r="Q11" s="37" t="s">
        <v>83</v>
      </c>
      <c r="R11" s="55"/>
      <c r="S11" s="69" t="s">
        <v>1357</v>
      </c>
      <c r="T11" s="55"/>
    </row>
    <row r="12" spans="1:20" ht="30">
      <c r="A12" s="52">
        <v>8</v>
      </c>
      <c r="B12" s="53" t="s">
        <v>62</v>
      </c>
      <c r="C12" s="35" t="s">
        <v>1176</v>
      </c>
      <c r="D12" s="36" t="s">
        <v>26</v>
      </c>
      <c r="E12" s="36">
        <v>18230109802</v>
      </c>
      <c r="F12" s="69" t="s">
        <v>87</v>
      </c>
      <c r="G12" s="37">
        <v>41</v>
      </c>
      <c r="H12" s="37">
        <v>54</v>
      </c>
      <c r="I12" s="37">
        <f t="shared" si="0"/>
        <v>95</v>
      </c>
      <c r="J12" s="37" t="s">
        <v>1232</v>
      </c>
      <c r="K12" s="69" t="s">
        <v>140</v>
      </c>
      <c r="L12" s="70" t="s">
        <v>192</v>
      </c>
      <c r="M12" s="70">
        <v>9613330539</v>
      </c>
      <c r="N12" s="70" t="s">
        <v>196</v>
      </c>
      <c r="O12" s="70">
        <v>9859361711</v>
      </c>
      <c r="P12" s="42">
        <v>43558</v>
      </c>
      <c r="Q12" s="37" t="s">
        <v>82</v>
      </c>
      <c r="R12" s="55"/>
      <c r="S12" s="69" t="s">
        <v>1357</v>
      </c>
      <c r="T12" s="55"/>
    </row>
    <row r="13" spans="1:20" ht="30">
      <c r="A13" s="52">
        <v>9</v>
      </c>
      <c r="B13" s="53" t="s">
        <v>62</v>
      </c>
      <c r="C13" s="35" t="s">
        <v>1177</v>
      </c>
      <c r="D13" s="36" t="s">
        <v>26</v>
      </c>
      <c r="E13" s="36">
        <v>18230109803</v>
      </c>
      <c r="F13" s="69" t="s">
        <v>87</v>
      </c>
      <c r="G13" s="37">
        <v>32</v>
      </c>
      <c r="H13" s="37">
        <v>40</v>
      </c>
      <c r="I13" s="37">
        <f t="shared" si="0"/>
        <v>72</v>
      </c>
      <c r="J13" s="37" t="s">
        <v>1233</v>
      </c>
      <c r="K13" s="69" t="s">
        <v>140</v>
      </c>
      <c r="L13" s="70" t="s">
        <v>192</v>
      </c>
      <c r="M13" s="70">
        <v>9613330539</v>
      </c>
      <c r="N13" s="70" t="s">
        <v>196</v>
      </c>
      <c r="O13" s="70">
        <v>9859361711</v>
      </c>
      <c r="P13" s="42">
        <v>43588</v>
      </c>
      <c r="Q13" s="37" t="s">
        <v>86</v>
      </c>
      <c r="R13" s="55"/>
      <c r="S13" s="69" t="s">
        <v>1357</v>
      </c>
      <c r="T13" s="55"/>
    </row>
    <row r="14" spans="1:20" ht="30">
      <c r="A14" s="52">
        <v>10</v>
      </c>
      <c r="B14" s="53" t="s">
        <v>62</v>
      </c>
      <c r="C14" s="35" t="s">
        <v>1178</v>
      </c>
      <c r="D14" s="36" t="s">
        <v>26</v>
      </c>
      <c r="E14" s="36">
        <v>18230109901</v>
      </c>
      <c r="F14" s="69" t="s">
        <v>87</v>
      </c>
      <c r="G14" s="37">
        <v>59</v>
      </c>
      <c r="H14" s="37">
        <v>72</v>
      </c>
      <c r="I14" s="37">
        <f t="shared" si="0"/>
        <v>131</v>
      </c>
      <c r="J14" s="37" t="s">
        <v>1234</v>
      </c>
      <c r="K14" s="69" t="s">
        <v>140</v>
      </c>
      <c r="L14" s="70" t="s">
        <v>192</v>
      </c>
      <c r="M14" s="70">
        <v>9613330539</v>
      </c>
      <c r="N14" s="70" t="s">
        <v>196</v>
      </c>
      <c r="O14" s="70">
        <v>9859361711</v>
      </c>
      <c r="P14" s="42">
        <v>43588</v>
      </c>
      <c r="Q14" s="37" t="s">
        <v>86</v>
      </c>
      <c r="R14" s="55"/>
      <c r="S14" s="69" t="s">
        <v>1357</v>
      </c>
      <c r="T14" s="55"/>
    </row>
    <row r="15" spans="1:20" ht="30">
      <c r="A15" s="52">
        <v>11</v>
      </c>
      <c r="B15" s="53" t="s">
        <v>62</v>
      </c>
      <c r="C15" s="74" t="s">
        <v>1179</v>
      </c>
      <c r="D15" s="39" t="s">
        <v>28</v>
      </c>
      <c r="E15" s="39">
        <v>41</v>
      </c>
      <c r="F15" s="55"/>
      <c r="G15" s="39">
        <v>48</v>
      </c>
      <c r="H15" s="39">
        <v>42</v>
      </c>
      <c r="I15" s="37">
        <f t="shared" si="0"/>
        <v>90</v>
      </c>
      <c r="J15" s="39">
        <v>9435668183</v>
      </c>
      <c r="K15" s="69" t="s">
        <v>140</v>
      </c>
      <c r="L15" s="70" t="s">
        <v>192</v>
      </c>
      <c r="M15" s="70">
        <v>9613330539</v>
      </c>
      <c r="N15" s="70" t="s">
        <v>196</v>
      </c>
      <c r="O15" s="70">
        <v>9859361711</v>
      </c>
      <c r="P15" s="42">
        <v>43619</v>
      </c>
      <c r="Q15" s="37" t="s">
        <v>93</v>
      </c>
      <c r="R15" s="55"/>
      <c r="S15" s="69" t="s">
        <v>1357</v>
      </c>
      <c r="T15" s="55"/>
    </row>
    <row r="16" spans="1:20" ht="30">
      <c r="A16" s="52">
        <v>12</v>
      </c>
      <c r="B16" s="53" t="s">
        <v>62</v>
      </c>
      <c r="C16" s="35" t="s">
        <v>1180</v>
      </c>
      <c r="D16" s="36" t="s">
        <v>26</v>
      </c>
      <c r="E16" s="36">
        <v>18230109903</v>
      </c>
      <c r="F16" s="69" t="s">
        <v>87</v>
      </c>
      <c r="G16" s="37">
        <v>47</v>
      </c>
      <c r="H16" s="37">
        <v>51</v>
      </c>
      <c r="I16" s="37">
        <f t="shared" si="0"/>
        <v>98</v>
      </c>
      <c r="J16" s="37" t="s">
        <v>1235</v>
      </c>
      <c r="K16" s="69" t="s">
        <v>140</v>
      </c>
      <c r="L16" s="70" t="s">
        <v>192</v>
      </c>
      <c r="M16" s="70">
        <v>9613330539</v>
      </c>
      <c r="N16" s="70" t="s">
        <v>196</v>
      </c>
      <c r="O16" s="70">
        <v>9859361711</v>
      </c>
      <c r="P16" s="42">
        <v>43619</v>
      </c>
      <c r="Q16" s="37" t="s">
        <v>93</v>
      </c>
      <c r="R16" s="55"/>
      <c r="S16" s="69" t="s">
        <v>1357</v>
      </c>
      <c r="T16" s="55"/>
    </row>
    <row r="17" spans="1:20" ht="30">
      <c r="A17" s="52">
        <v>13</v>
      </c>
      <c r="B17" s="53" t="s">
        <v>62</v>
      </c>
      <c r="C17" s="44" t="s">
        <v>1181</v>
      </c>
      <c r="D17" s="36" t="s">
        <v>26</v>
      </c>
      <c r="E17" s="46">
        <v>18230101910</v>
      </c>
      <c r="F17" s="69" t="s">
        <v>91</v>
      </c>
      <c r="G17" s="37">
        <v>24</v>
      </c>
      <c r="H17" s="37">
        <v>28</v>
      </c>
      <c r="I17" s="37">
        <f t="shared" si="0"/>
        <v>52</v>
      </c>
      <c r="J17" s="37" t="s">
        <v>1236</v>
      </c>
      <c r="K17" s="69" t="s">
        <v>140</v>
      </c>
      <c r="L17" s="70" t="s">
        <v>192</v>
      </c>
      <c r="M17" s="70">
        <v>9613330539</v>
      </c>
      <c r="N17" s="70" t="s">
        <v>196</v>
      </c>
      <c r="O17" s="70">
        <v>9859361711</v>
      </c>
      <c r="P17" s="42">
        <v>43619</v>
      </c>
      <c r="Q17" s="37" t="s">
        <v>93</v>
      </c>
      <c r="R17" s="55"/>
      <c r="S17" s="69" t="s">
        <v>1357</v>
      </c>
      <c r="T17" s="55"/>
    </row>
    <row r="18" spans="1:20" ht="30">
      <c r="A18" s="52">
        <v>14</v>
      </c>
      <c r="B18" s="53" t="s">
        <v>62</v>
      </c>
      <c r="C18" s="35" t="s">
        <v>1182</v>
      </c>
      <c r="D18" s="36" t="s">
        <v>26</v>
      </c>
      <c r="E18" s="36">
        <v>18230109904</v>
      </c>
      <c r="F18" s="69" t="s">
        <v>87</v>
      </c>
      <c r="G18" s="37">
        <v>33</v>
      </c>
      <c r="H18" s="37">
        <v>53</v>
      </c>
      <c r="I18" s="37">
        <f t="shared" si="0"/>
        <v>86</v>
      </c>
      <c r="J18" s="37" t="s">
        <v>1237</v>
      </c>
      <c r="K18" s="69" t="s">
        <v>140</v>
      </c>
      <c r="L18" s="70" t="s">
        <v>192</v>
      </c>
      <c r="M18" s="70">
        <v>9613330539</v>
      </c>
      <c r="N18" s="70" t="s">
        <v>196</v>
      </c>
      <c r="O18" s="70">
        <v>9859361711</v>
      </c>
      <c r="P18" s="42">
        <v>43649</v>
      </c>
      <c r="Q18" s="37" t="s">
        <v>98</v>
      </c>
      <c r="R18" s="55"/>
      <c r="S18" s="69" t="s">
        <v>1357</v>
      </c>
      <c r="T18" s="55"/>
    </row>
    <row r="19" spans="1:20" ht="30">
      <c r="A19" s="52">
        <v>15</v>
      </c>
      <c r="B19" s="53" t="s">
        <v>62</v>
      </c>
      <c r="C19" s="35" t="s">
        <v>1183</v>
      </c>
      <c r="D19" s="36" t="s">
        <v>26</v>
      </c>
      <c r="E19" s="36">
        <v>18230101907</v>
      </c>
      <c r="F19" s="69" t="s">
        <v>91</v>
      </c>
      <c r="G19" s="37">
        <v>15</v>
      </c>
      <c r="H19" s="37">
        <v>19</v>
      </c>
      <c r="I19" s="37">
        <f t="shared" si="0"/>
        <v>34</v>
      </c>
      <c r="J19" s="37" t="s">
        <v>1238</v>
      </c>
      <c r="K19" s="69" t="s">
        <v>140</v>
      </c>
      <c r="L19" s="70" t="s">
        <v>192</v>
      </c>
      <c r="M19" s="70">
        <v>9613330539</v>
      </c>
      <c r="N19" s="70" t="s">
        <v>196</v>
      </c>
      <c r="O19" s="70">
        <v>9859361711</v>
      </c>
      <c r="P19" s="42">
        <v>43649</v>
      </c>
      <c r="Q19" s="37" t="s">
        <v>98</v>
      </c>
      <c r="R19" s="55"/>
      <c r="S19" s="69" t="s">
        <v>1357</v>
      </c>
      <c r="T19" s="55"/>
    </row>
    <row r="20" spans="1:20" ht="30">
      <c r="A20" s="52">
        <v>16</v>
      </c>
      <c r="B20" s="53" t="s">
        <v>62</v>
      </c>
      <c r="C20" s="35" t="s">
        <v>1184</v>
      </c>
      <c r="D20" s="36" t="s">
        <v>26</v>
      </c>
      <c r="E20" s="36">
        <v>18230109704</v>
      </c>
      <c r="F20" s="69" t="s">
        <v>91</v>
      </c>
      <c r="G20" s="37">
        <v>45</v>
      </c>
      <c r="H20" s="37">
        <v>18</v>
      </c>
      <c r="I20" s="37">
        <f t="shared" si="0"/>
        <v>63</v>
      </c>
      <c r="J20" s="37" t="s">
        <v>1239</v>
      </c>
      <c r="K20" s="69" t="s">
        <v>140</v>
      </c>
      <c r="L20" s="70" t="s">
        <v>192</v>
      </c>
      <c r="M20" s="70">
        <v>9613330539</v>
      </c>
      <c r="N20" s="70" t="s">
        <v>196</v>
      </c>
      <c r="O20" s="70">
        <v>9859361711</v>
      </c>
      <c r="P20" s="42">
        <v>43649</v>
      </c>
      <c r="Q20" s="37" t="s">
        <v>98</v>
      </c>
      <c r="R20" s="55"/>
      <c r="S20" s="69" t="s">
        <v>1357</v>
      </c>
      <c r="T20" s="55"/>
    </row>
    <row r="21" spans="1:20" ht="30">
      <c r="A21" s="52">
        <v>17</v>
      </c>
      <c r="B21" s="53" t="s">
        <v>62</v>
      </c>
      <c r="C21" s="35" t="s">
        <v>1185</v>
      </c>
      <c r="D21" s="36" t="s">
        <v>26</v>
      </c>
      <c r="E21" s="36">
        <v>18230109902</v>
      </c>
      <c r="F21" s="69" t="s">
        <v>91</v>
      </c>
      <c r="G21" s="37">
        <v>53</v>
      </c>
      <c r="H21" s="37">
        <v>62</v>
      </c>
      <c r="I21" s="37">
        <f t="shared" si="0"/>
        <v>115</v>
      </c>
      <c r="J21" s="37" t="s">
        <v>1240</v>
      </c>
      <c r="K21" s="69" t="s">
        <v>140</v>
      </c>
      <c r="L21" s="70" t="s">
        <v>192</v>
      </c>
      <c r="M21" s="70">
        <v>9613330539</v>
      </c>
      <c r="N21" s="70" t="s">
        <v>196</v>
      </c>
      <c r="O21" s="70">
        <v>9859361711</v>
      </c>
      <c r="P21" s="42">
        <v>43680</v>
      </c>
      <c r="Q21" s="37" t="s">
        <v>101</v>
      </c>
      <c r="R21" s="55"/>
      <c r="S21" s="69" t="s">
        <v>1357</v>
      </c>
      <c r="T21" s="55"/>
    </row>
    <row r="22" spans="1:20" ht="30">
      <c r="A22" s="52">
        <v>18</v>
      </c>
      <c r="B22" s="53" t="s">
        <v>62</v>
      </c>
      <c r="C22" s="76" t="s">
        <v>1186</v>
      </c>
      <c r="D22" s="36" t="s">
        <v>26</v>
      </c>
      <c r="E22" s="37">
        <v>18230109711</v>
      </c>
      <c r="F22" s="69" t="s">
        <v>87</v>
      </c>
      <c r="G22" s="37">
        <v>8</v>
      </c>
      <c r="H22" s="37">
        <v>4</v>
      </c>
      <c r="I22" s="37">
        <f t="shared" si="0"/>
        <v>12</v>
      </c>
      <c r="J22" s="37" t="s">
        <v>1241</v>
      </c>
      <c r="K22" s="69" t="s">
        <v>140</v>
      </c>
      <c r="L22" s="70" t="s">
        <v>192</v>
      </c>
      <c r="M22" s="70">
        <v>9613330539</v>
      </c>
      <c r="N22" s="70" t="s">
        <v>196</v>
      </c>
      <c r="O22" s="70">
        <v>9859361711</v>
      </c>
      <c r="P22" s="42">
        <v>43680</v>
      </c>
      <c r="Q22" s="37" t="s">
        <v>101</v>
      </c>
      <c r="R22" s="55"/>
      <c r="S22" s="69" t="s">
        <v>1357</v>
      </c>
      <c r="T22" s="55"/>
    </row>
    <row r="23" spans="1:20" ht="30">
      <c r="A23" s="52">
        <v>19</v>
      </c>
      <c r="B23" s="53" t="s">
        <v>62</v>
      </c>
      <c r="C23" s="44" t="s">
        <v>1187</v>
      </c>
      <c r="D23" s="36" t="s">
        <v>26</v>
      </c>
      <c r="E23" s="46">
        <v>18230114211</v>
      </c>
      <c r="F23" s="69" t="s">
        <v>87</v>
      </c>
      <c r="G23" s="37">
        <v>18</v>
      </c>
      <c r="H23" s="37">
        <v>24</v>
      </c>
      <c r="I23" s="37">
        <f t="shared" si="0"/>
        <v>42</v>
      </c>
      <c r="J23" s="37" t="s">
        <v>1242</v>
      </c>
      <c r="K23" s="69" t="s">
        <v>140</v>
      </c>
      <c r="L23" s="70" t="s">
        <v>192</v>
      </c>
      <c r="M23" s="70">
        <v>9613330539</v>
      </c>
      <c r="N23" s="70" t="s">
        <v>196</v>
      </c>
      <c r="O23" s="70">
        <v>9859361711</v>
      </c>
      <c r="P23" s="42">
        <v>43711</v>
      </c>
      <c r="Q23" s="37" t="s">
        <v>101</v>
      </c>
      <c r="R23" s="55"/>
      <c r="S23" s="69" t="s">
        <v>1357</v>
      </c>
      <c r="T23" s="55"/>
    </row>
    <row r="24" spans="1:20" ht="30">
      <c r="A24" s="52">
        <v>20</v>
      </c>
      <c r="B24" s="53" t="s">
        <v>62</v>
      </c>
      <c r="C24" s="76" t="s">
        <v>138</v>
      </c>
      <c r="D24" s="36" t="s">
        <v>26</v>
      </c>
      <c r="E24" s="37">
        <v>18230109713</v>
      </c>
      <c r="F24" s="69" t="s">
        <v>87</v>
      </c>
      <c r="G24" s="37">
        <v>33</v>
      </c>
      <c r="H24" s="37">
        <v>28</v>
      </c>
      <c r="I24" s="37">
        <f t="shared" si="0"/>
        <v>61</v>
      </c>
      <c r="J24" s="37">
        <v>9401780630</v>
      </c>
      <c r="K24" s="69" t="s">
        <v>140</v>
      </c>
      <c r="L24" s="70" t="s">
        <v>192</v>
      </c>
      <c r="M24" s="70">
        <v>9613330539</v>
      </c>
      <c r="N24" s="70" t="s">
        <v>196</v>
      </c>
      <c r="O24" s="70">
        <v>9859361711</v>
      </c>
      <c r="P24" s="42">
        <v>43711</v>
      </c>
      <c r="Q24" s="37" t="s">
        <v>82</v>
      </c>
      <c r="R24" s="55"/>
      <c r="S24" s="69" t="s">
        <v>1357</v>
      </c>
      <c r="T24" s="55"/>
    </row>
    <row r="25" spans="1:20" ht="30">
      <c r="A25" s="52">
        <v>21</v>
      </c>
      <c r="B25" s="53" t="s">
        <v>62</v>
      </c>
      <c r="C25" s="76" t="s">
        <v>1188</v>
      </c>
      <c r="D25" s="36" t="s">
        <v>26</v>
      </c>
      <c r="E25" s="37">
        <v>18230109905</v>
      </c>
      <c r="F25" s="69" t="s">
        <v>87</v>
      </c>
      <c r="G25" s="37">
        <v>22</v>
      </c>
      <c r="H25" s="37">
        <v>14</v>
      </c>
      <c r="I25" s="37">
        <f t="shared" si="0"/>
        <v>36</v>
      </c>
      <c r="J25" s="37" t="s">
        <v>1243</v>
      </c>
      <c r="K25" s="69" t="s">
        <v>140</v>
      </c>
      <c r="L25" s="70" t="s">
        <v>192</v>
      </c>
      <c r="M25" s="70">
        <v>9613330539</v>
      </c>
      <c r="N25" s="70" t="s">
        <v>196</v>
      </c>
      <c r="O25" s="70">
        <v>9859361711</v>
      </c>
      <c r="P25" s="42">
        <v>43711</v>
      </c>
      <c r="Q25" s="37" t="s">
        <v>82</v>
      </c>
      <c r="R25" s="55"/>
      <c r="S25" s="69" t="s">
        <v>1357</v>
      </c>
      <c r="T25" s="55"/>
    </row>
    <row r="26" spans="1:20" ht="30">
      <c r="A26" s="52">
        <v>22</v>
      </c>
      <c r="B26" s="53" t="s">
        <v>62</v>
      </c>
      <c r="C26" s="76" t="s">
        <v>1189</v>
      </c>
      <c r="D26" s="36" t="s">
        <v>26</v>
      </c>
      <c r="E26" s="37">
        <v>18230109906</v>
      </c>
      <c r="F26" s="69" t="s">
        <v>87</v>
      </c>
      <c r="G26" s="37">
        <v>31</v>
      </c>
      <c r="H26" s="37">
        <v>15</v>
      </c>
      <c r="I26" s="37">
        <f t="shared" si="0"/>
        <v>46</v>
      </c>
      <c r="J26" s="37" t="s">
        <v>1244</v>
      </c>
      <c r="K26" s="69" t="s">
        <v>140</v>
      </c>
      <c r="L26" s="70" t="s">
        <v>192</v>
      </c>
      <c r="M26" s="70">
        <v>9613330539</v>
      </c>
      <c r="N26" s="70" t="s">
        <v>196</v>
      </c>
      <c r="O26" s="70">
        <v>9859361711</v>
      </c>
      <c r="P26" s="42">
        <v>43772</v>
      </c>
      <c r="Q26" s="37" t="s">
        <v>82</v>
      </c>
      <c r="R26" s="55"/>
      <c r="S26" s="69" t="s">
        <v>1357</v>
      </c>
      <c r="T26" s="55"/>
    </row>
    <row r="27" spans="1:20" ht="30">
      <c r="A27" s="52">
        <v>23</v>
      </c>
      <c r="B27" s="53" t="s">
        <v>62</v>
      </c>
      <c r="C27" s="76" t="s">
        <v>1190</v>
      </c>
      <c r="D27" s="36" t="s">
        <v>26</v>
      </c>
      <c r="E27" s="41">
        <v>18230109701</v>
      </c>
      <c r="F27" s="69" t="s">
        <v>91</v>
      </c>
      <c r="G27" s="37">
        <v>13</v>
      </c>
      <c r="H27" s="37">
        <v>13</v>
      </c>
      <c r="I27" s="37">
        <f t="shared" si="0"/>
        <v>26</v>
      </c>
      <c r="J27" s="37" t="s">
        <v>1245</v>
      </c>
      <c r="K27" s="69" t="s">
        <v>140</v>
      </c>
      <c r="L27" s="70" t="s">
        <v>192</v>
      </c>
      <c r="M27" s="70">
        <v>9613330539</v>
      </c>
      <c r="N27" s="70" t="s">
        <v>196</v>
      </c>
      <c r="O27" s="70">
        <v>9859361711</v>
      </c>
      <c r="P27" s="42">
        <v>43772</v>
      </c>
      <c r="Q27" s="37" t="s">
        <v>82</v>
      </c>
      <c r="R27" s="55"/>
      <c r="S27" s="69" t="s">
        <v>1357</v>
      </c>
      <c r="T27" s="55"/>
    </row>
    <row r="28" spans="1:20" ht="30">
      <c r="A28" s="52">
        <v>24</v>
      </c>
      <c r="B28" s="53" t="s">
        <v>62</v>
      </c>
      <c r="C28" s="44" t="s">
        <v>1191</v>
      </c>
      <c r="D28" s="36" t="s">
        <v>26</v>
      </c>
      <c r="E28" s="37">
        <v>18230101901</v>
      </c>
      <c r="F28" s="69" t="s">
        <v>78</v>
      </c>
      <c r="G28" s="37">
        <v>453</v>
      </c>
      <c r="H28" s="37">
        <v>444</v>
      </c>
      <c r="I28" s="37">
        <f t="shared" si="0"/>
        <v>897</v>
      </c>
      <c r="J28" s="39">
        <v>8822244328</v>
      </c>
      <c r="K28" s="69" t="s">
        <v>140</v>
      </c>
      <c r="L28" s="70" t="s">
        <v>192</v>
      </c>
      <c r="M28" s="70">
        <v>9613330539</v>
      </c>
      <c r="N28" s="70" t="s">
        <v>196</v>
      </c>
      <c r="O28" s="70">
        <v>9859361711</v>
      </c>
      <c r="P28" s="137" t="s">
        <v>1460</v>
      </c>
      <c r="Q28" s="37" t="s">
        <v>1386</v>
      </c>
      <c r="R28" s="55"/>
      <c r="S28" s="69" t="s">
        <v>1357</v>
      </c>
      <c r="T28" s="55"/>
    </row>
    <row r="29" spans="1:20" ht="30">
      <c r="A29" s="52">
        <v>25</v>
      </c>
      <c r="B29" s="53" t="s">
        <v>62</v>
      </c>
      <c r="C29" s="44" t="s">
        <v>1192</v>
      </c>
      <c r="D29" s="36" t="s">
        <v>26</v>
      </c>
      <c r="E29" s="37">
        <v>18230101906</v>
      </c>
      <c r="F29" s="69" t="s">
        <v>109</v>
      </c>
      <c r="G29" s="37">
        <v>0</v>
      </c>
      <c r="H29" s="37">
        <v>333</v>
      </c>
      <c r="I29" s="37">
        <f t="shared" si="0"/>
        <v>333</v>
      </c>
      <c r="J29" s="41">
        <v>8486267244</v>
      </c>
      <c r="K29" s="69" t="s">
        <v>140</v>
      </c>
      <c r="L29" s="70" t="s">
        <v>192</v>
      </c>
      <c r="M29" s="70">
        <v>9613330539</v>
      </c>
      <c r="N29" s="70" t="s">
        <v>196</v>
      </c>
      <c r="O29" s="70">
        <v>9859361711</v>
      </c>
      <c r="P29" s="137" t="s">
        <v>1462</v>
      </c>
      <c r="Q29" s="37" t="s">
        <v>1468</v>
      </c>
      <c r="R29" s="55"/>
      <c r="S29" s="69" t="s">
        <v>1357</v>
      </c>
      <c r="T29" s="55"/>
    </row>
    <row r="30" spans="1:20" ht="30">
      <c r="A30" s="52">
        <v>26</v>
      </c>
      <c r="B30" s="53" t="s">
        <v>62</v>
      </c>
      <c r="C30" s="35" t="s">
        <v>1193</v>
      </c>
      <c r="D30" s="36" t="s">
        <v>26</v>
      </c>
      <c r="E30" s="36">
        <v>120904</v>
      </c>
      <c r="F30" s="69" t="s">
        <v>87</v>
      </c>
      <c r="G30" s="37">
        <v>35</v>
      </c>
      <c r="H30" s="37">
        <v>42</v>
      </c>
      <c r="I30" s="37">
        <f t="shared" si="0"/>
        <v>77</v>
      </c>
      <c r="J30" s="41">
        <v>9864638400</v>
      </c>
      <c r="K30" s="69" t="s">
        <v>146</v>
      </c>
      <c r="L30" s="70" t="s">
        <v>200</v>
      </c>
      <c r="M30" s="70">
        <v>9859307531</v>
      </c>
      <c r="N30" s="70" t="s">
        <v>132</v>
      </c>
      <c r="O30" s="70">
        <v>7399810301</v>
      </c>
      <c r="P30" s="42" t="s">
        <v>1452</v>
      </c>
      <c r="Q30" s="37" t="s">
        <v>93</v>
      </c>
      <c r="R30" s="55"/>
      <c r="S30" s="69" t="s">
        <v>1357</v>
      </c>
      <c r="T30" s="55"/>
    </row>
    <row r="31" spans="1:20" ht="30">
      <c r="A31" s="52">
        <v>27</v>
      </c>
      <c r="B31" s="53" t="s">
        <v>62</v>
      </c>
      <c r="C31" s="74" t="s">
        <v>1194</v>
      </c>
      <c r="D31" s="39" t="s">
        <v>28</v>
      </c>
      <c r="E31" s="39">
        <v>166</v>
      </c>
      <c r="F31" s="55"/>
      <c r="G31" s="39">
        <v>34</v>
      </c>
      <c r="H31" s="39">
        <v>33</v>
      </c>
      <c r="I31" s="37">
        <f t="shared" si="0"/>
        <v>67</v>
      </c>
      <c r="J31" s="39">
        <v>9577018405</v>
      </c>
      <c r="K31" s="69" t="s">
        <v>146</v>
      </c>
      <c r="L31" s="70" t="s">
        <v>200</v>
      </c>
      <c r="M31" s="70">
        <v>9859307531</v>
      </c>
      <c r="N31" s="70" t="s">
        <v>132</v>
      </c>
      <c r="O31" s="70">
        <v>7399810301</v>
      </c>
      <c r="P31" s="42" t="s">
        <v>1452</v>
      </c>
      <c r="Q31" s="37" t="s">
        <v>93</v>
      </c>
      <c r="R31" s="55"/>
      <c r="S31" s="69" t="s">
        <v>1357</v>
      </c>
      <c r="T31" s="55"/>
    </row>
    <row r="32" spans="1:20" ht="30">
      <c r="A32" s="52">
        <v>28</v>
      </c>
      <c r="B32" s="53" t="s">
        <v>62</v>
      </c>
      <c r="C32" s="35" t="s">
        <v>1195</v>
      </c>
      <c r="D32" s="36" t="s">
        <v>26</v>
      </c>
      <c r="E32" s="36">
        <v>104003</v>
      </c>
      <c r="F32" s="69" t="s">
        <v>87</v>
      </c>
      <c r="G32" s="37">
        <v>26</v>
      </c>
      <c r="H32" s="37">
        <v>22</v>
      </c>
      <c r="I32" s="37">
        <f t="shared" si="0"/>
        <v>48</v>
      </c>
      <c r="J32" s="37">
        <v>9854621923</v>
      </c>
      <c r="K32" s="69" t="s">
        <v>146</v>
      </c>
      <c r="L32" s="70" t="s">
        <v>200</v>
      </c>
      <c r="M32" s="70">
        <v>9859307531</v>
      </c>
      <c r="N32" s="70" t="s">
        <v>132</v>
      </c>
      <c r="O32" s="70">
        <v>7399810301</v>
      </c>
      <c r="P32" s="42" t="s">
        <v>1452</v>
      </c>
      <c r="Q32" s="37" t="s">
        <v>93</v>
      </c>
      <c r="R32" s="55"/>
      <c r="S32" s="69" t="s">
        <v>1357</v>
      </c>
      <c r="T32" s="55"/>
    </row>
    <row r="33" spans="1:20" ht="60">
      <c r="A33" s="52">
        <v>29</v>
      </c>
      <c r="B33" s="53" t="s">
        <v>62</v>
      </c>
      <c r="C33" s="74" t="s">
        <v>1196</v>
      </c>
      <c r="D33" s="39" t="s">
        <v>28</v>
      </c>
      <c r="E33" s="39">
        <v>61</v>
      </c>
      <c r="F33" s="55"/>
      <c r="G33" s="39">
        <v>15</v>
      </c>
      <c r="H33" s="39">
        <v>20</v>
      </c>
      <c r="I33" s="37">
        <f t="shared" si="0"/>
        <v>35</v>
      </c>
      <c r="J33" s="39" t="s">
        <v>1246</v>
      </c>
      <c r="K33" s="69" t="s">
        <v>146</v>
      </c>
      <c r="L33" s="70" t="s">
        <v>200</v>
      </c>
      <c r="M33" s="70">
        <v>9859307531</v>
      </c>
      <c r="N33" s="70" t="s">
        <v>132</v>
      </c>
      <c r="O33" s="70">
        <v>7399810301</v>
      </c>
      <c r="P33" s="42" t="s">
        <v>1453</v>
      </c>
      <c r="Q33" s="37" t="s">
        <v>98</v>
      </c>
      <c r="R33" s="55"/>
      <c r="S33" s="69" t="s">
        <v>1357</v>
      </c>
      <c r="T33" s="55"/>
    </row>
    <row r="34" spans="1:20" ht="30">
      <c r="A34" s="52">
        <v>30</v>
      </c>
      <c r="B34" s="53" t="s">
        <v>62</v>
      </c>
      <c r="C34" s="35" t="s">
        <v>1197</v>
      </c>
      <c r="D34" s="36" t="s">
        <v>26</v>
      </c>
      <c r="E34" s="36">
        <v>104203</v>
      </c>
      <c r="F34" s="69" t="s">
        <v>91</v>
      </c>
      <c r="G34" s="37">
        <v>10</v>
      </c>
      <c r="H34" s="37">
        <v>19</v>
      </c>
      <c r="I34" s="37">
        <f t="shared" si="0"/>
        <v>29</v>
      </c>
      <c r="J34" s="41">
        <v>9707733347</v>
      </c>
      <c r="K34" s="69" t="s">
        <v>146</v>
      </c>
      <c r="L34" s="70" t="s">
        <v>200</v>
      </c>
      <c r="M34" s="70">
        <v>9859307531</v>
      </c>
      <c r="N34" s="70" t="s">
        <v>132</v>
      </c>
      <c r="O34" s="70">
        <v>7399810301</v>
      </c>
      <c r="P34" s="42" t="s">
        <v>1453</v>
      </c>
      <c r="Q34" s="37" t="s">
        <v>98</v>
      </c>
      <c r="R34" s="55"/>
      <c r="S34" s="69" t="s">
        <v>1357</v>
      </c>
      <c r="T34" s="55"/>
    </row>
    <row r="35" spans="1:20" ht="30">
      <c r="A35" s="52">
        <v>31</v>
      </c>
      <c r="B35" s="53" t="s">
        <v>62</v>
      </c>
      <c r="C35" s="35" t="s">
        <v>1198</v>
      </c>
      <c r="D35" s="36" t="s">
        <v>26</v>
      </c>
      <c r="E35" s="36">
        <v>104106</v>
      </c>
      <c r="F35" s="69" t="s">
        <v>87</v>
      </c>
      <c r="G35" s="37">
        <v>10</v>
      </c>
      <c r="H35" s="37">
        <v>11</v>
      </c>
      <c r="I35" s="37">
        <f t="shared" si="0"/>
        <v>21</v>
      </c>
      <c r="J35" s="37">
        <v>9465179678</v>
      </c>
      <c r="K35" s="69" t="s">
        <v>146</v>
      </c>
      <c r="L35" s="70" t="s">
        <v>200</v>
      </c>
      <c r="M35" s="70">
        <v>9859307531</v>
      </c>
      <c r="N35" s="70" t="s">
        <v>132</v>
      </c>
      <c r="O35" s="70">
        <v>7399810301</v>
      </c>
      <c r="P35" s="42" t="s">
        <v>1453</v>
      </c>
      <c r="Q35" s="37" t="s">
        <v>98</v>
      </c>
      <c r="R35" s="55"/>
      <c r="S35" s="69" t="s">
        <v>1357</v>
      </c>
      <c r="T35" s="55"/>
    </row>
    <row r="36" spans="1:20" ht="30">
      <c r="A36" s="52">
        <v>32</v>
      </c>
      <c r="B36" s="53" t="s">
        <v>62</v>
      </c>
      <c r="C36" s="35" t="s">
        <v>1199</v>
      </c>
      <c r="D36" s="36" t="s">
        <v>26</v>
      </c>
      <c r="E36" s="36">
        <v>120903</v>
      </c>
      <c r="F36" s="69" t="s">
        <v>87</v>
      </c>
      <c r="G36" s="37">
        <v>11</v>
      </c>
      <c r="H36" s="37">
        <v>11</v>
      </c>
      <c r="I36" s="37">
        <f t="shared" si="0"/>
        <v>22</v>
      </c>
      <c r="J36" s="43">
        <v>9854313334</v>
      </c>
      <c r="K36" s="69" t="s">
        <v>146</v>
      </c>
      <c r="L36" s="70" t="s">
        <v>200</v>
      </c>
      <c r="M36" s="70">
        <v>9859307531</v>
      </c>
      <c r="N36" s="70" t="s">
        <v>132</v>
      </c>
      <c r="O36" s="70">
        <v>7399810301</v>
      </c>
      <c r="P36" s="42" t="s">
        <v>1454</v>
      </c>
      <c r="Q36" s="37" t="s">
        <v>101</v>
      </c>
      <c r="R36" s="55"/>
      <c r="S36" s="69" t="s">
        <v>1357</v>
      </c>
      <c r="T36" s="55"/>
    </row>
    <row r="37" spans="1:20" ht="30">
      <c r="A37" s="52">
        <v>33</v>
      </c>
      <c r="B37" s="53" t="s">
        <v>62</v>
      </c>
      <c r="C37" s="35" t="s">
        <v>1200</v>
      </c>
      <c r="D37" s="36" t="s">
        <v>26</v>
      </c>
      <c r="E37" s="36">
        <v>104201</v>
      </c>
      <c r="F37" s="69" t="s">
        <v>91</v>
      </c>
      <c r="G37" s="37">
        <v>24</v>
      </c>
      <c r="H37" s="37">
        <v>15</v>
      </c>
      <c r="I37" s="37">
        <f t="shared" si="0"/>
        <v>39</v>
      </c>
      <c r="J37" s="37">
        <v>9707678853</v>
      </c>
      <c r="K37" s="69" t="s">
        <v>146</v>
      </c>
      <c r="L37" s="70" t="s">
        <v>200</v>
      </c>
      <c r="M37" s="70">
        <v>9859307531</v>
      </c>
      <c r="N37" s="70" t="s">
        <v>132</v>
      </c>
      <c r="O37" s="70">
        <v>7399810301</v>
      </c>
      <c r="P37" s="42" t="s">
        <v>1454</v>
      </c>
      <c r="Q37" s="37" t="s">
        <v>101</v>
      </c>
      <c r="R37" s="55"/>
      <c r="S37" s="69" t="s">
        <v>1357</v>
      </c>
      <c r="T37" s="55"/>
    </row>
    <row r="38" spans="1:20" ht="60">
      <c r="A38" s="52">
        <v>34</v>
      </c>
      <c r="B38" s="53" t="s">
        <v>62</v>
      </c>
      <c r="C38" s="74" t="s">
        <v>1201</v>
      </c>
      <c r="D38" s="39" t="s">
        <v>28</v>
      </c>
      <c r="E38" s="39">
        <v>248</v>
      </c>
      <c r="F38" s="55"/>
      <c r="G38" s="39">
        <v>34</v>
      </c>
      <c r="H38" s="39">
        <v>36</v>
      </c>
      <c r="I38" s="37">
        <f t="shared" si="0"/>
        <v>70</v>
      </c>
      <c r="J38" s="39" t="s">
        <v>1247</v>
      </c>
      <c r="K38" s="69" t="s">
        <v>146</v>
      </c>
      <c r="L38" s="70" t="s">
        <v>200</v>
      </c>
      <c r="M38" s="70">
        <v>9859307531</v>
      </c>
      <c r="N38" s="70" t="s">
        <v>132</v>
      </c>
      <c r="O38" s="70">
        <v>7399810301</v>
      </c>
      <c r="P38" s="42" t="s">
        <v>1454</v>
      </c>
      <c r="Q38" s="37" t="s">
        <v>101</v>
      </c>
      <c r="R38" s="55"/>
      <c r="S38" s="69" t="s">
        <v>1357</v>
      </c>
      <c r="T38" s="55"/>
    </row>
    <row r="39" spans="1:20" ht="30">
      <c r="A39" s="52">
        <v>35</v>
      </c>
      <c r="B39" s="53" t="s">
        <v>62</v>
      </c>
      <c r="C39" s="74" t="s">
        <v>1201</v>
      </c>
      <c r="D39" s="39" t="s">
        <v>28</v>
      </c>
      <c r="E39" s="39">
        <v>249</v>
      </c>
      <c r="F39" s="55"/>
      <c r="G39" s="39">
        <v>27</v>
      </c>
      <c r="H39" s="39">
        <v>21</v>
      </c>
      <c r="I39" s="37">
        <f t="shared" si="0"/>
        <v>48</v>
      </c>
      <c r="J39" s="39">
        <v>8749975186</v>
      </c>
      <c r="K39" s="69" t="s">
        <v>146</v>
      </c>
      <c r="L39" s="70" t="s">
        <v>200</v>
      </c>
      <c r="M39" s="70">
        <v>9859307531</v>
      </c>
      <c r="N39" s="70" t="s">
        <v>132</v>
      </c>
      <c r="O39" s="70">
        <v>7399810301</v>
      </c>
      <c r="P39" s="42" t="s">
        <v>1455</v>
      </c>
      <c r="Q39" s="37" t="s">
        <v>82</v>
      </c>
      <c r="R39" s="55"/>
      <c r="S39" s="69" t="s">
        <v>1357</v>
      </c>
      <c r="T39" s="55"/>
    </row>
    <row r="40" spans="1:20" ht="60">
      <c r="A40" s="52">
        <v>36</v>
      </c>
      <c r="B40" s="53" t="s">
        <v>62</v>
      </c>
      <c r="C40" s="74" t="s">
        <v>1202</v>
      </c>
      <c r="D40" s="39" t="s">
        <v>28</v>
      </c>
      <c r="E40" s="39">
        <v>164</v>
      </c>
      <c r="F40" s="55"/>
      <c r="G40" s="39">
        <v>33</v>
      </c>
      <c r="H40" s="39">
        <v>34</v>
      </c>
      <c r="I40" s="37">
        <f t="shared" si="0"/>
        <v>67</v>
      </c>
      <c r="J40" s="39" t="s">
        <v>1248</v>
      </c>
      <c r="K40" s="69" t="s">
        <v>146</v>
      </c>
      <c r="L40" s="70" t="s">
        <v>200</v>
      </c>
      <c r="M40" s="70">
        <v>9859307531</v>
      </c>
      <c r="N40" s="70" t="s">
        <v>132</v>
      </c>
      <c r="O40" s="70">
        <v>7399810301</v>
      </c>
      <c r="P40" s="42" t="s">
        <v>1455</v>
      </c>
      <c r="Q40" s="37" t="s">
        <v>82</v>
      </c>
      <c r="R40" s="55"/>
      <c r="S40" s="69" t="s">
        <v>1357</v>
      </c>
      <c r="T40" s="55"/>
    </row>
    <row r="41" spans="1:20" ht="30">
      <c r="A41" s="52">
        <v>37</v>
      </c>
      <c r="B41" s="53" t="s">
        <v>62</v>
      </c>
      <c r="C41" s="35" t="s">
        <v>1203</v>
      </c>
      <c r="D41" s="36" t="s">
        <v>26</v>
      </c>
      <c r="E41" s="36">
        <v>104204</v>
      </c>
      <c r="F41" s="69" t="s">
        <v>87</v>
      </c>
      <c r="G41" s="37">
        <v>13</v>
      </c>
      <c r="H41" s="37">
        <v>15</v>
      </c>
      <c r="I41" s="37">
        <f t="shared" si="0"/>
        <v>28</v>
      </c>
      <c r="J41" s="37">
        <v>9577423496</v>
      </c>
      <c r="K41" s="69" t="s">
        <v>146</v>
      </c>
      <c r="L41" s="70" t="s">
        <v>200</v>
      </c>
      <c r="M41" s="70">
        <v>9859307531</v>
      </c>
      <c r="N41" s="70" t="s">
        <v>132</v>
      </c>
      <c r="O41" s="70">
        <v>7399810301</v>
      </c>
      <c r="P41" s="42" t="s">
        <v>1455</v>
      </c>
      <c r="Q41" s="37" t="s">
        <v>82</v>
      </c>
      <c r="R41" s="55"/>
      <c r="S41" s="69" t="s">
        <v>1357</v>
      </c>
      <c r="T41" s="55"/>
    </row>
    <row r="42" spans="1:20" ht="30">
      <c r="A42" s="52">
        <v>38</v>
      </c>
      <c r="B42" s="53" t="s">
        <v>62</v>
      </c>
      <c r="C42" s="35" t="s">
        <v>1204</v>
      </c>
      <c r="D42" s="36" t="s">
        <v>26</v>
      </c>
      <c r="E42" s="36">
        <v>120901</v>
      </c>
      <c r="F42" s="69" t="s">
        <v>91</v>
      </c>
      <c r="G42" s="37">
        <v>12</v>
      </c>
      <c r="H42" s="37">
        <v>13</v>
      </c>
      <c r="I42" s="37">
        <f t="shared" si="0"/>
        <v>25</v>
      </c>
      <c r="J42" s="43">
        <v>9577776838</v>
      </c>
      <c r="K42" s="69" t="s">
        <v>146</v>
      </c>
      <c r="L42" s="70" t="s">
        <v>200</v>
      </c>
      <c r="M42" s="70">
        <v>9859307531</v>
      </c>
      <c r="N42" s="70" t="s">
        <v>132</v>
      </c>
      <c r="O42" s="70">
        <v>7399810301</v>
      </c>
      <c r="P42" s="137" t="s">
        <v>1463</v>
      </c>
      <c r="Q42" s="37" t="s">
        <v>83</v>
      </c>
      <c r="R42" s="55"/>
      <c r="S42" s="69" t="s">
        <v>1357</v>
      </c>
      <c r="T42" s="55"/>
    </row>
    <row r="43" spans="1:20" ht="30">
      <c r="A43" s="52">
        <v>39</v>
      </c>
      <c r="B43" s="53" t="s">
        <v>62</v>
      </c>
      <c r="C43" s="35" t="s">
        <v>1205</v>
      </c>
      <c r="D43" s="36" t="s">
        <v>26</v>
      </c>
      <c r="E43" s="36">
        <v>104105</v>
      </c>
      <c r="F43" s="69" t="s">
        <v>87</v>
      </c>
      <c r="G43" s="37">
        <v>17</v>
      </c>
      <c r="H43" s="37">
        <v>21</v>
      </c>
      <c r="I43" s="37">
        <f t="shared" si="0"/>
        <v>38</v>
      </c>
      <c r="J43" s="37">
        <v>9435179678</v>
      </c>
      <c r="K43" s="69" t="s">
        <v>146</v>
      </c>
      <c r="L43" s="70" t="s">
        <v>200</v>
      </c>
      <c r="M43" s="70">
        <v>9859307531</v>
      </c>
      <c r="N43" s="70" t="s">
        <v>132</v>
      </c>
      <c r="O43" s="70">
        <v>7399810301</v>
      </c>
      <c r="P43" s="137" t="s">
        <v>1463</v>
      </c>
      <c r="Q43" s="37" t="s">
        <v>83</v>
      </c>
      <c r="R43" s="55"/>
      <c r="S43" s="69" t="s">
        <v>1357</v>
      </c>
      <c r="T43" s="55"/>
    </row>
    <row r="44" spans="1:20" ht="30">
      <c r="A44" s="52">
        <v>40</v>
      </c>
      <c r="B44" s="53" t="s">
        <v>62</v>
      </c>
      <c r="C44" s="74" t="s">
        <v>1206</v>
      </c>
      <c r="D44" s="39" t="s">
        <v>28</v>
      </c>
      <c r="E44" s="39">
        <v>163</v>
      </c>
      <c r="F44" s="55"/>
      <c r="G44" s="39">
        <v>47</v>
      </c>
      <c r="H44" s="39">
        <v>43</v>
      </c>
      <c r="I44" s="37">
        <f t="shared" si="0"/>
        <v>90</v>
      </c>
      <c r="J44" s="39">
        <v>8752051797</v>
      </c>
      <c r="K44" s="69" t="s">
        <v>146</v>
      </c>
      <c r="L44" s="70" t="s">
        <v>200</v>
      </c>
      <c r="M44" s="70">
        <v>9859307531</v>
      </c>
      <c r="N44" s="70" t="s">
        <v>132</v>
      </c>
      <c r="O44" s="70">
        <v>7399810301</v>
      </c>
      <c r="P44" s="137" t="s">
        <v>1463</v>
      </c>
      <c r="Q44" s="37" t="s">
        <v>83</v>
      </c>
      <c r="R44" s="55"/>
      <c r="S44" s="69" t="s">
        <v>1357</v>
      </c>
      <c r="T44" s="55"/>
    </row>
    <row r="45" spans="1:20" ht="30">
      <c r="A45" s="52">
        <v>41</v>
      </c>
      <c r="B45" s="53" t="s">
        <v>62</v>
      </c>
      <c r="C45" s="35" t="s">
        <v>1207</v>
      </c>
      <c r="D45" s="36" t="s">
        <v>26</v>
      </c>
      <c r="E45" s="36">
        <v>104102</v>
      </c>
      <c r="F45" s="69" t="s">
        <v>87</v>
      </c>
      <c r="G45" s="37">
        <v>31</v>
      </c>
      <c r="H45" s="37">
        <v>39</v>
      </c>
      <c r="I45" s="37">
        <f t="shared" si="0"/>
        <v>70</v>
      </c>
      <c r="J45" s="37">
        <v>94011862729</v>
      </c>
      <c r="K45" s="69" t="s">
        <v>146</v>
      </c>
      <c r="L45" s="70" t="s">
        <v>200</v>
      </c>
      <c r="M45" s="70">
        <v>9859307531</v>
      </c>
      <c r="N45" s="70" t="s">
        <v>132</v>
      </c>
      <c r="O45" s="70">
        <v>7399810301</v>
      </c>
      <c r="P45" s="39" t="s">
        <v>1456</v>
      </c>
      <c r="Q45" s="37" t="s">
        <v>86</v>
      </c>
      <c r="R45" s="55"/>
      <c r="S45" s="69" t="s">
        <v>1357</v>
      </c>
      <c r="T45" s="55"/>
    </row>
    <row r="46" spans="1:20" ht="30">
      <c r="A46" s="52">
        <v>42</v>
      </c>
      <c r="B46" s="53" t="s">
        <v>62</v>
      </c>
      <c r="C46" s="74" t="s">
        <v>1208</v>
      </c>
      <c r="D46" s="39" t="s">
        <v>28</v>
      </c>
      <c r="E46" s="39">
        <v>247</v>
      </c>
      <c r="F46" s="55"/>
      <c r="G46" s="39">
        <v>33</v>
      </c>
      <c r="H46" s="39">
        <v>36</v>
      </c>
      <c r="I46" s="37">
        <f t="shared" si="0"/>
        <v>69</v>
      </c>
      <c r="J46" s="39">
        <v>7399636682</v>
      </c>
      <c r="K46" s="69" t="s">
        <v>146</v>
      </c>
      <c r="L46" s="70" t="s">
        <v>200</v>
      </c>
      <c r="M46" s="70">
        <v>9859307531</v>
      </c>
      <c r="N46" s="70" t="s">
        <v>132</v>
      </c>
      <c r="O46" s="70">
        <v>7399810301</v>
      </c>
      <c r="P46" s="39" t="s">
        <v>1456</v>
      </c>
      <c r="Q46" s="37" t="s">
        <v>86</v>
      </c>
      <c r="R46" s="55"/>
      <c r="S46" s="69" t="s">
        <v>1357</v>
      </c>
      <c r="T46" s="55"/>
    </row>
    <row r="47" spans="1:20" ht="30">
      <c r="A47" s="52">
        <v>43</v>
      </c>
      <c r="B47" s="53" t="s">
        <v>62</v>
      </c>
      <c r="C47" s="35" t="s">
        <v>1209</v>
      </c>
      <c r="D47" s="36" t="s">
        <v>26</v>
      </c>
      <c r="E47" s="36">
        <v>104108</v>
      </c>
      <c r="F47" s="69" t="s">
        <v>87</v>
      </c>
      <c r="G47" s="37">
        <v>16</v>
      </c>
      <c r="H47" s="37">
        <v>20</v>
      </c>
      <c r="I47" s="37">
        <f t="shared" si="0"/>
        <v>36</v>
      </c>
      <c r="J47" s="39">
        <v>9707331776</v>
      </c>
      <c r="K47" s="69" t="s">
        <v>146</v>
      </c>
      <c r="L47" s="70" t="s">
        <v>200</v>
      </c>
      <c r="M47" s="70">
        <v>9859307531</v>
      </c>
      <c r="N47" s="70" t="s">
        <v>132</v>
      </c>
      <c r="O47" s="70">
        <v>7399810301</v>
      </c>
      <c r="P47" s="39" t="s">
        <v>1456</v>
      </c>
      <c r="Q47" s="37" t="s">
        <v>86</v>
      </c>
      <c r="R47" s="55"/>
      <c r="S47" s="69" t="s">
        <v>1357</v>
      </c>
      <c r="T47" s="55"/>
    </row>
    <row r="48" spans="1:20" ht="30">
      <c r="A48" s="52">
        <v>44</v>
      </c>
      <c r="B48" s="53" t="s">
        <v>62</v>
      </c>
      <c r="C48" s="35" t="s">
        <v>1210</v>
      </c>
      <c r="D48" s="36" t="s">
        <v>26</v>
      </c>
      <c r="E48" s="36">
        <v>104104</v>
      </c>
      <c r="F48" s="69" t="s">
        <v>87</v>
      </c>
      <c r="G48" s="37">
        <v>16</v>
      </c>
      <c r="H48" s="37">
        <v>25</v>
      </c>
      <c r="I48" s="37">
        <f t="shared" si="0"/>
        <v>41</v>
      </c>
      <c r="J48" s="37">
        <v>9577002735</v>
      </c>
      <c r="K48" s="69" t="s">
        <v>146</v>
      </c>
      <c r="L48" s="70" t="s">
        <v>200</v>
      </c>
      <c r="M48" s="70">
        <v>9859307531</v>
      </c>
      <c r="N48" s="70" t="s">
        <v>132</v>
      </c>
      <c r="O48" s="70">
        <v>7399810301</v>
      </c>
      <c r="P48" s="137" t="s">
        <v>1464</v>
      </c>
      <c r="Q48" s="37" t="s">
        <v>93</v>
      </c>
      <c r="R48" s="55"/>
      <c r="S48" s="69" t="s">
        <v>1357</v>
      </c>
      <c r="T48" s="55"/>
    </row>
    <row r="49" spans="1:20" ht="60">
      <c r="A49" s="52">
        <v>45</v>
      </c>
      <c r="B49" s="53" t="s">
        <v>62</v>
      </c>
      <c r="C49" s="74" t="s">
        <v>1211</v>
      </c>
      <c r="D49" s="39" t="s">
        <v>28</v>
      </c>
      <c r="E49" s="39">
        <v>162</v>
      </c>
      <c r="F49" s="55"/>
      <c r="G49" s="39">
        <v>21</v>
      </c>
      <c r="H49" s="39">
        <v>22</v>
      </c>
      <c r="I49" s="37">
        <f t="shared" si="0"/>
        <v>43</v>
      </c>
      <c r="J49" s="39" t="s">
        <v>1249</v>
      </c>
      <c r="K49" s="69" t="s">
        <v>146</v>
      </c>
      <c r="L49" s="70" t="s">
        <v>200</v>
      </c>
      <c r="M49" s="70">
        <v>9859307531</v>
      </c>
      <c r="N49" s="70" t="s">
        <v>132</v>
      </c>
      <c r="O49" s="70">
        <v>7399810301</v>
      </c>
      <c r="P49" s="137" t="s">
        <v>1464</v>
      </c>
      <c r="Q49" s="37" t="s">
        <v>93</v>
      </c>
      <c r="R49" s="55"/>
      <c r="S49" s="69" t="s">
        <v>1357</v>
      </c>
      <c r="T49" s="55"/>
    </row>
    <row r="50" spans="1:20" ht="30">
      <c r="A50" s="52">
        <v>46</v>
      </c>
      <c r="B50" s="53" t="s">
        <v>62</v>
      </c>
      <c r="C50" s="35" t="s">
        <v>1212</v>
      </c>
      <c r="D50" s="36" t="s">
        <v>26</v>
      </c>
      <c r="E50" s="36">
        <v>104202</v>
      </c>
      <c r="F50" s="69" t="s">
        <v>91</v>
      </c>
      <c r="G50" s="37">
        <v>11</v>
      </c>
      <c r="H50" s="37">
        <v>18</v>
      </c>
      <c r="I50" s="37">
        <f t="shared" si="0"/>
        <v>29</v>
      </c>
      <c r="J50" s="37">
        <v>9859614268</v>
      </c>
      <c r="K50" s="69" t="s">
        <v>146</v>
      </c>
      <c r="L50" s="70" t="s">
        <v>200</v>
      </c>
      <c r="M50" s="70">
        <v>9859307531</v>
      </c>
      <c r="N50" s="70" t="s">
        <v>132</v>
      </c>
      <c r="O50" s="70">
        <v>7399810301</v>
      </c>
      <c r="P50" s="137" t="s">
        <v>1464</v>
      </c>
      <c r="Q50" s="37" t="s">
        <v>93</v>
      </c>
      <c r="R50" s="55"/>
      <c r="S50" s="69" t="s">
        <v>1357</v>
      </c>
      <c r="T50" s="55"/>
    </row>
    <row r="51" spans="1:20" ht="30">
      <c r="A51" s="52">
        <v>47</v>
      </c>
      <c r="B51" s="53" t="s">
        <v>62</v>
      </c>
      <c r="C51" s="35" t="s">
        <v>1213</v>
      </c>
      <c r="D51" s="36" t="s">
        <v>26</v>
      </c>
      <c r="E51" s="36">
        <v>104001</v>
      </c>
      <c r="F51" s="69" t="s">
        <v>87</v>
      </c>
      <c r="G51" s="37">
        <v>19</v>
      </c>
      <c r="H51" s="37">
        <v>32</v>
      </c>
      <c r="I51" s="37">
        <f t="shared" si="0"/>
        <v>51</v>
      </c>
      <c r="J51" s="39">
        <v>7399819983</v>
      </c>
      <c r="K51" s="69" t="s">
        <v>146</v>
      </c>
      <c r="L51" s="70" t="s">
        <v>200</v>
      </c>
      <c r="M51" s="70">
        <v>9859307531</v>
      </c>
      <c r="N51" s="70" t="s">
        <v>132</v>
      </c>
      <c r="O51" s="70">
        <v>7399810301</v>
      </c>
      <c r="P51" s="137" t="s">
        <v>1465</v>
      </c>
      <c r="Q51" s="37" t="s">
        <v>98</v>
      </c>
      <c r="R51" s="55"/>
      <c r="S51" s="69" t="s">
        <v>1357</v>
      </c>
      <c r="T51" s="55"/>
    </row>
    <row r="52" spans="1:20" ht="30">
      <c r="A52" s="52">
        <v>48</v>
      </c>
      <c r="B52" s="53" t="s">
        <v>62</v>
      </c>
      <c r="C52" s="35" t="s">
        <v>1214</v>
      </c>
      <c r="D52" s="36" t="s">
        <v>26</v>
      </c>
      <c r="E52" s="36">
        <v>104107</v>
      </c>
      <c r="F52" s="69" t="s">
        <v>91</v>
      </c>
      <c r="G52" s="37">
        <v>7</v>
      </c>
      <c r="H52" s="37">
        <v>14</v>
      </c>
      <c r="I52" s="37">
        <f t="shared" si="0"/>
        <v>21</v>
      </c>
      <c r="J52" s="37">
        <v>9613332116</v>
      </c>
      <c r="K52" s="69" t="s">
        <v>146</v>
      </c>
      <c r="L52" s="70" t="s">
        <v>200</v>
      </c>
      <c r="M52" s="70">
        <v>9859307531</v>
      </c>
      <c r="N52" s="70" t="s">
        <v>132</v>
      </c>
      <c r="O52" s="70">
        <v>7399810301</v>
      </c>
      <c r="P52" s="137" t="s">
        <v>1465</v>
      </c>
      <c r="Q52" s="37" t="s">
        <v>98</v>
      </c>
      <c r="R52" s="55"/>
      <c r="S52" s="69" t="s">
        <v>1357</v>
      </c>
      <c r="T52" s="55"/>
    </row>
    <row r="53" spans="1:20" ht="30">
      <c r="A53" s="52">
        <v>49</v>
      </c>
      <c r="B53" s="53" t="s">
        <v>62</v>
      </c>
      <c r="C53" s="76" t="s">
        <v>1215</v>
      </c>
      <c r="D53" s="36" t="s">
        <v>26</v>
      </c>
      <c r="E53" s="43">
        <v>18230111713</v>
      </c>
      <c r="F53" s="69" t="s">
        <v>87</v>
      </c>
      <c r="G53" s="37">
        <v>14</v>
      </c>
      <c r="H53" s="37">
        <v>17</v>
      </c>
      <c r="I53" s="37">
        <f t="shared" si="0"/>
        <v>31</v>
      </c>
      <c r="J53" s="37">
        <v>9613115084</v>
      </c>
      <c r="K53" s="69" t="s">
        <v>146</v>
      </c>
      <c r="L53" s="70" t="s">
        <v>200</v>
      </c>
      <c r="M53" s="70">
        <v>9859307531</v>
      </c>
      <c r="N53" s="70" t="s">
        <v>132</v>
      </c>
      <c r="O53" s="70">
        <v>7399810301</v>
      </c>
      <c r="P53" s="137" t="s">
        <v>1465</v>
      </c>
      <c r="Q53" s="37" t="s">
        <v>98</v>
      </c>
      <c r="R53" s="55"/>
      <c r="S53" s="69" t="s">
        <v>1357</v>
      </c>
      <c r="T53" s="55"/>
    </row>
    <row r="54" spans="1:20" ht="30">
      <c r="A54" s="52">
        <v>50</v>
      </c>
      <c r="B54" s="53" t="s">
        <v>62</v>
      </c>
      <c r="C54" s="35" t="s">
        <v>1216</v>
      </c>
      <c r="D54" s="36" t="s">
        <v>26</v>
      </c>
      <c r="E54" s="36">
        <v>104002</v>
      </c>
      <c r="F54" s="69" t="s">
        <v>91</v>
      </c>
      <c r="G54" s="37">
        <v>8</v>
      </c>
      <c r="H54" s="37">
        <v>3</v>
      </c>
      <c r="I54" s="37">
        <f t="shared" si="0"/>
        <v>11</v>
      </c>
      <c r="J54" s="37">
        <v>9435805320</v>
      </c>
      <c r="K54" s="69" t="s">
        <v>146</v>
      </c>
      <c r="L54" s="70" t="s">
        <v>200</v>
      </c>
      <c r="M54" s="70">
        <v>9859307531</v>
      </c>
      <c r="N54" s="70" t="s">
        <v>132</v>
      </c>
      <c r="O54" s="70">
        <v>7399810301</v>
      </c>
      <c r="P54" s="137" t="s">
        <v>1459</v>
      </c>
      <c r="Q54" s="135" t="s">
        <v>101</v>
      </c>
      <c r="R54" s="55"/>
      <c r="S54" s="69" t="s">
        <v>1357</v>
      </c>
      <c r="T54" s="55"/>
    </row>
    <row r="55" spans="1:20" ht="30">
      <c r="A55" s="52">
        <v>51</v>
      </c>
      <c r="B55" s="53" t="s">
        <v>62</v>
      </c>
      <c r="C55" s="44" t="s">
        <v>1217</v>
      </c>
      <c r="D55" s="36" t="s">
        <v>26</v>
      </c>
      <c r="E55" s="43">
        <v>18230104207</v>
      </c>
      <c r="F55" s="69" t="s">
        <v>87</v>
      </c>
      <c r="G55" s="37">
        <v>24</v>
      </c>
      <c r="H55" s="37">
        <v>23</v>
      </c>
      <c r="I55" s="37">
        <f t="shared" si="0"/>
        <v>47</v>
      </c>
      <c r="J55" s="37">
        <v>9613115084</v>
      </c>
      <c r="K55" s="69" t="s">
        <v>146</v>
      </c>
      <c r="L55" s="70" t="s">
        <v>200</v>
      </c>
      <c r="M55" s="70">
        <v>9859307531</v>
      </c>
      <c r="N55" s="70" t="s">
        <v>132</v>
      </c>
      <c r="O55" s="70">
        <v>7399810301</v>
      </c>
      <c r="P55" s="137" t="s">
        <v>1459</v>
      </c>
      <c r="Q55" s="135" t="s">
        <v>101</v>
      </c>
      <c r="R55" s="55"/>
      <c r="S55" s="69" t="s">
        <v>1357</v>
      </c>
      <c r="T55" s="55"/>
    </row>
    <row r="56" spans="1:20" ht="30">
      <c r="A56" s="52">
        <v>52</v>
      </c>
      <c r="B56" s="53" t="s">
        <v>62</v>
      </c>
      <c r="C56" s="35" t="s">
        <v>1218</v>
      </c>
      <c r="D56" s="36" t="s">
        <v>26</v>
      </c>
      <c r="E56" s="36">
        <v>104205</v>
      </c>
      <c r="F56" s="69" t="s">
        <v>87</v>
      </c>
      <c r="G56" s="37">
        <v>20</v>
      </c>
      <c r="H56" s="37">
        <v>37</v>
      </c>
      <c r="I56" s="37">
        <f t="shared" si="0"/>
        <v>57</v>
      </c>
      <c r="J56" s="37">
        <v>9707135129</v>
      </c>
      <c r="K56" s="69" t="s">
        <v>146</v>
      </c>
      <c r="L56" s="70" t="s">
        <v>200</v>
      </c>
      <c r="M56" s="70">
        <v>9859307531</v>
      </c>
      <c r="N56" s="70" t="s">
        <v>132</v>
      </c>
      <c r="O56" s="70">
        <v>7399810301</v>
      </c>
      <c r="P56" s="137" t="s">
        <v>1459</v>
      </c>
      <c r="Q56" s="135" t="s">
        <v>101</v>
      </c>
      <c r="R56" s="55"/>
      <c r="S56" s="69" t="s">
        <v>1357</v>
      </c>
      <c r="T56" s="55"/>
    </row>
    <row r="57" spans="1:20" ht="30">
      <c r="A57" s="52">
        <v>53</v>
      </c>
      <c r="B57" s="53" t="s">
        <v>62</v>
      </c>
      <c r="C57" s="35" t="s">
        <v>1219</v>
      </c>
      <c r="D57" s="36" t="s">
        <v>26</v>
      </c>
      <c r="E57" s="36">
        <v>104004</v>
      </c>
      <c r="F57" s="69" t="s">
        <v>87</v>
      </c>
      <c r="G57" s="37">
        <v>10</v>
      </c>
      <c r="H57" s="37">
        <v>9</v>
      </c>
      <c r="I57" s="37">
        <f t="shared" si="0"/>
        <v>19</v>
      </c>
      <c r="J57" s="39">
        <v>9854982082</v>
      </c>
      <c r="K57" s="69" t="s">
        <v>146</v>
      </c>
      <c r="L57" s="70" t="s">
        <v>200</v>
      </c>
      <c r="M57" s="70">
        <v>9859307531</v>
      </c>
      <c r="N57" s="70" t="s">
        <v>132</v>
      </c>
      <c r="O57" s="70">
        <v>7399810301</v>
      </c>
      <c r="P57" s="137" t="s">
        <v>1466</v>
      </c>
      <c r="Q57" s="39" t="s">
        <v>82</v>
      </c>
      <c r="R57" s="55"/>
      <c r="S57" s="69" t="s">
        <v>1357</v>
      </c>
      <c r="T57" s="55"/>
    </row>
    <row r="58" spans="1:20" ht="60">
      <c r="A58" s="52">
        <v>54</v>
      </c>
      <c r="B58" s="53" t="s">
        <v>62</v>
      </c>
      <c r="C58" s="74" t="s">
        <v>1196</v>
      </c>
      <c r="D58" s="39" t="s">
        <v>28</v>
      </c>
      <c r="E58" s="39">
        <v>85</v>
      </c>
      <c r="F58" s="55"/>
      <c r="G58" s="39">
        <v>48</v>
      </c>
      <c r="H58" s="39">
        <v>41</v>
      </c>
      <c r="I58" s="37">
        <f t="shared" si="0"/>
        <v>89</v>
      </c>
      <c r="J58" s="39" t="s">
        <v>1250</v>
      </c>
      <c r="K58" s="69" t="s">
        <v>146</v>
      </c>
      <c r="L58" s="70" t="s">
        <v>200</v>
      </c>
      <c r="M58" s="70">
        <v>9859307531</v>
      </c>
      <c r="N58" s="70" t="s">
        <v>132</v>
      </c>
      <c r="O58" s="70">
        <v>7399810301</v>
      </c>
      <c r="P58" s="137" t="s">
        <v>1466</v>
      </c>
      <c r="Q58" s="135" t="s">
        <v>82</v>
      </c>
      <c r="R58" s="55"/>
      <c r="S58" s="69" t="s">
        <v>1357</v>
      </c>
      <c r="T58" s="55"/>
    </row>
    <row r="59" spans="1:20" ht="30">
      <c r="A59" s="52">
        <v>55</v>
      </c>
      <c r="B59" s="53" t="s">
        <v>62</v>
      </c>
      <c r="C59" s="44" t="s">
        <v>1220</v>
      </c>
      <c r="D59" s="36" t="s">
        <v>26</v>
      </c>
      <c r="E59" s="43">
        <v>18230104006</v>
      </c>
      <c r="F59" s="69" t="s">
        <v>91</v>
      </c>
      <c r="G59" s="37">
        <v>15</v>
      </c>
      <c r="H59" s="37">
        <v>27</v>
      </c>
      <c r="I59" s="37">
        <f>SUM(G59:H59)</f>
        <v>42</v>
      </c>
      <c r="J59" s="37">
        <v>9859128163</v>
      </c>
      <c r="K59" s="69" t="s">
        <v>146</v>
      </c>
      <c r="L59" s="70" t="s">
        <v>200</v>
      </c>
      <c r="M59" s="70">
        <v>9859307531</v>
      </c>
      <c r="N59" s="70" t="s">
        <v>132</v>
      </c>
      <c r="O59" s="70">
        <v>7399810301</v>
      </c>
      <c r="P59" s="137" t="s">
        <v>1466</v>
      </c>
      <c r="Q59" s="135" t="s">
        <v>82</v>
      </c>
      <c r="R59" s="55"/>
      <c r="S59" s="69" t="s">
        <v>1357</v>
      </c>
      <c r="T59" s="55"/>
    </row>
    <row r="60" spans="1:20" ht="30">
      <c r="A60" s="52">
        <v>56</v>
      </c>
      <c r="B60" s="53" t="s">
        <v>63</v>
      </c>
      <c r="C60" s="44" t="s">
        <v>1223</v>
      </c>
      <c r="D60" s="36" t="s">
        <v>26</v>
      </c>
      <c r="E60" s="37">
        <v>18230104103</v>
      </c>
      <c r="F60" s="69" t="s">
        <v>109</v>
      </c>
      <c r="G60" s="37">
        <v>209</v>
      </c>
      <c r="H60" s="37">
        <v>244</v>
      </c>
      <c r="I60" s="37">
        <f>SUM(G60:H60)</f>
        <v>453</v>
      </c>
      <c r="J60" s="108">
        <v>9435378910</v>
      </c>
      <c r="K60" s="69" t="s">
        <v>146</v>
      </c>
      <c r="L60" s="70" t="s">
        <v>200</v>
      </c>
      <c r="M60" s="70">
        <v>9859307531</v>
      </c>
      <c r="N60" s="70" t="s">
        <v>132</v>
      </c>
      <c r="O60" s="70">
        <v>7399810301</v>
      </c>
      <c r="P60" s="137" t="s">
        <v>1467</v>
      </c>
      <c r="Q60" s="37" t="s">
        <v>1478</v>
      </c>
      <c r="R60" s="55"/>
      <c r="S60" s="69" t="s">
        <v>1357</v>
      </c>
      <c r="T60" s="55"/>
    </row>
    <row r="61" spans="1:20" ht="30">
      <c r="A61" s="52">
        <v>57</v>
      </c>
      <c r="B61" s="53" t="s">
        <v>63</v>
      </c>
      <c r="C61" s="44" t="s">
        <v>233</v>
      </c>
      <c r="D61" s="36" t="s">
        <v>26</v>
      </c>
      <c r="E61" s="37">
        <v>18230104206</v>
      </c>
      <c r="F61" s="69" t="s">
        <v>109</v>
      </c>
      <c r="G61" s="37">
        <v>273</v>
      </c>
      <c r="H61" s="37">
        <v>0</v>
      </c>
      <c r="I61" s="37">
        <f>SUM(G61:H61)</f>
        <v>273</v>
      </c>
      <c r="J61" s="36" t="s">
        <v>1251</v>
      </c>
      <c r="K61" s="69" t="s">
        <v>146</v>
      </c>
      <c r="L61" s="70" t="s">
        <v>200</v>
      </c>
      <c r="M61" s="70">
        <v>9859307531</v>
      </c>
      <c r="N61" s="70" t="s">
        <v>132</v>
      </c>
      <c r="O61" s="70">
        <v>7399810301</v>
      </c>
      <c r="P61" s="42">
        <v>43588</v>
      </c>
      <c r="Q61" s="37" t="s">
        <v>86</v>
      </c>
      <c r="R61" s="55"/>
      <c r="S61" s="69" t="s">
        <v>1357</v>
      </c>
      <c r="T61" s="55"/>
    </row>
    <row r="62" spans="1:20" ht="30">
      <c r="A62" s="52">
        <v>58</v>
      </c>
      <c r="B62" s="53" t="s">
        <v>63</v>
      </c>
      <c r="C62" s="35" t="s">
        <v>1221</v>
      </c>
      <c r="D62" s="36" t="s">
        <v>26</v>
      </c>
      <c r="E62" s="36">
        <v>120902</v>
      </c>
      <c r="F62" s="69" t="s">
        <v>87</v>
      </c>
      <c r="G62" s="37">
        <v>20</v>
      </c>
      <c r="H62" s="37">
        <v>14</v>
      </c>
      <c r="I62" s="37">
        <f t="shared" si="0"/>
        <v>34</v>
      </c>
      <c r="J62" s="43">
        <v>8472964272</v>
      </c>
      <c r="K62" s="69" t="s">
        <v>146</v>
      </c>
      <c r="L62" s="70" t="s">
        <v>200</v>
      </c>
      <c r="M62" s="70">
        <v>9859307531</v>
      </c>
      <c r="N62" s="70" t="s">
        <v>132</v>
      </c>
      <c r="O62" s="70">
        <v>7399810301</v>
      </c>
      <c r="P62" s="42">
        <v>43619</v>
      </c>
      <c r="Q62" s="37" t="s">
        <v>93</v>
      </c>
      <c r="R62" s="55"/>
      <c r="S62" s="69" t="s">
        <v>1357</v>
      </c>
      <c r="T62" s="55"/>
    </row>
    <row r="63" spans="1:20" ht="30">
      <c r="A63" s="52">
        <v>59</v>
      </c>
      <c r="B63" s="53" t="s">
        <v>63</v>
      </c>
      <c r="C63" s="35" t="s">
        <v>1222</v>
      </c>
      <c r="D63" s="36" t="s">
        <v>26</v>
      </c>
      <c r="E63" s="36">
        <v>104101</v>
      </c>
      <c r="F63" s="69" t="s">
        <v>91</v>
      </c>
      <c r="G63" s="37">
        <v>15</v>
      </c>
      <c r="H63" s="37">
        <v>10</v>
      </c>
      <c r="I63" s="37">
        <f t="shared" si="0"/>
        <v>25</v>
      </c>
      <c r="J63" s="37">
        <v>9859804268</v>
      </c>
      <c r="K63" s="69" t="s">
        <v>146</v>
      </c>
      <c r="L63" s="70" t="s">
        <v>200</v>
      </c>
      <c r="M63" s="70">
        <v>9859307531</v>
      </c>
      <c r="N63" s="70" t="s">
        <v>132</v>
      </c>
      <c r="O63" s="70">
        <v>7399810301</v>
      </c>
      <c r="P63" s="42">
        <v>43619</v>
      </c>
      <c r="Q63" s="37" t="s">
        <v>93</v>
      </c>
      <c r="R63" s="55"/>
      <c r="S63" s="69" t="s">
        <v>1357</v>
      </c>
      <c r="T63" s="55"/>
    </row>
    <row r="64" spans="1:20" ht="30">
      <c r="A64" s="52">
        <v>60</v>
      </c>
      <c r="B64" s="53" t="s">
        <v>63</v>
      </c>
      <c r="C64" s="35" t="s">
        <v>1295</v>
      </c>
      <c r="D64" s="36" t="s">
        <v>26</v>
      </c>
      <c r="E64" s="36">
        <v>121604</v>
      </c>
      <c r="F64" s="69" t="s">
        <v>87</v>
      </c>
      <c r="G64" s="37">
        <v>17</v>
      </c>
      <c r="H64" s="37">
        <v>27</v>
      </c>
      <c r="I64" s="37">
        <f t="shared" ref="I64:I69" si="1">SUM(G64:H64)</f>
        <v>44</v>
      </c>
      <c r="J64" s="37">
        <v>9707719630</v>
      </c>
      <c r="K64" s="69" t="s">
        <v>146</v>
      </c>
      <c r="L64" s="70" t="s">
        <v>200</v>
      </c>
      <c r="M64" s="70">
        <v>9859307531</v>
      </c>
      <c r="N64" s="70" t="s">
        <v>132</v>
      </c>
      <c r="O64" s="70">
        <v>7399810301</v>
      </c>
      <c r="P64" s="42">
        <v>43619</v>
      </c>
      <c r="Q64" s="37" t="s">
        <v>93</v>
      </c>
      <c r="R64" s="55"/>
      <c r="S64" s="69" t="s">
        <v>1357</v>
      </c>
      <c r="T64" s="55"/>
    </row>
    <row r="65" spans="1:20" ht="30">
      <c r="A65" s="52">
        <v>61</v>
      </c>
      <c r="B65" s="53" t="s">
        <v>63</v>
      </c>
      <c r="C65" s="35" t="s">
        <v>1296</v>
      </c>
      <c r="D65" s="36" t="s">
        <v>26</v>
      </c>
      <c r="E65" s="36">
        <v>109503</v>
      </c>
      <c r="F65" s="69" t="s">
        <v>87</v>
      </c>
      <c r="G65" s="37">
        <v>43</v>
      </c>
      <c r="H65" s="37">
        <v>61</v>
      </c>
      <c r="I65" s="37">
        <f t="shared" si="1"/>
        <v>104</v>
      </c>
      <c r="J65" s="37" t="s">
        <v>1252</v>
      </c>
      <c r="K65" s="69" t="s">
        <v>146</v>
      </c>
      <c r="L65" s="70" t="s">
        <v>200</v>
      </c>
      <c r="M65" s="70">
        <v>9859307531</v>
      </c>
      <c r="N65" s="70" t="s">
        <v>132</v>
      </c>
      <c r="O65" s="70">
        <v>7399810301</v>
      </c>
      <c r="P65" s="42">
        <v>43649</v>
      </c>
      <c r="Q65" s="37" t="s">
        <v>98</v>
      </c>
      <c r="R65" s="55"/>
      <c r="S65" s="69" t="s">
        <v>1357</v>
      </c>
      <c r="T65" s="55"/>
    </row>
    <row r="66" spans="1:20" ht="30">
      <c r="A66" s="52">
        <v>62</v>
      </c>
      <c r="B66" s="53" t="s">
        <v>63</v>
      </c>
      <c r="C66" s="44" t="s">
        <v>1297</v>
      </c>
      <c r="D66" s="36" t="s">
        <v>26</v>
      </c>
      <c r="E66" s="46">
        <v>18230109513</v>
      </c>
      <c r="F66" s="69" t="s">
        <v>87</v>
      </c>
      <c r="G66" s="37">
        <v>21</v>
      </c>
      <c r="H66" s="37">
        <v>24</v>
      </c>
      <c r="I66" s="37">
        <f t="shared" si="1"/>
        <v>45</v>
      </c>
      <c r="J66" s="37" t="s">
        <v>1253</v>
      </c>
      <c r="K66" s="69" t="s">
        <v>146</v>
      </c>
      <c r="L66" s="70" t="s">
        <v>200</v>
      </c>
      <c r="M66" s="70">
        <v>9859307531</v>
      </c>
      <c r="N66" s="70" t="s">
        <v>132</v>
      </c>
      <c r="O66" s="70">
        <v>7399810301</v>
      </c>
      <c r="P66" s="42">
        <v>43649</v>
      </c>
      <c r="Q66" s="37" t="s">
        <v>98</v>
      </c>
      <c r="R66" s="55"/>
      <c r="S66" s="69" t="s">
        <v>1357</v>
      </c>
      <c r="T66" s="55"/>
    </row>
    <row r="67" spans="1:20" ht="30">
      <c r="A67" s="52">
        <v>63</v>
      </c>
      <c r="B67" s="53" t="s">
        <v>63</v>
      </c>
      <c r="C67" s="35" t="s">
        <v>1298</v>
      </c>
      <c r="D67" s="36" t="s">
        <v>26</v>
      </c>
      <c r="E67" s="36">
        <v>121601</v>
      </c>
      <c r="F67" s="69" t="s">
        <v>91</v>
      </c>
      <c r="G67" s="37">
        <v>43</v>
      </c>
      <c r="H67" s="37">
        <v>58</v>
      </c>
      <c r="I67" s="37">
        <f t="shared" si="1"/>
        <v>101</v>
      </c>
      <c r="J67" s="37">
        <v>9954398342</v>
      </c>
      <c r="K67" s="69" t="s">
        <v>146</v>
      </c>
      <c r="L67" s="70" t="s">
        <v>200</v>
      </c>
      <c r="M67" s="70">
        <v>9859307531</v>
      </c>
      <c r="N67" s="70" t="s">
        <v>132</v>
      </c>
      <c r="O67" s="70">
        <v>7399810301</v>
      </c>
      <c r="P67" s="42">
        <v>43680</v>
      </c>
      <c r="Q67" s="37" t="s">
        <v>101</v>
      </c>
      <c r="R67" s="55"/>
      <c r="S67" s="69" t="s">
        <v>1357</v>
      </c>
      <c r="T67" s="55"/>
    </row>
    <row r="68" spans="1:20" ht="30">
      <c r="A68" s="52">
        <v>64</v>
      </c>
      <c r="B68" s="53" t="s">
        <v>63</v>
      </c>
      <c r="C68" s="35" t="s">
        <v>1299</v>
      </c>
      <c r="D68" s="36" t="s">
        <v>26</v>
      </c>
      <c r="E68" s="36">
        <v>121602</v>
      </c>
      <c r="F68" s="69" t="s">
        <v>87</v>
      </c>
      <c r="G68" s="37">
        <v>47</v>
      </c>
      <c r="H68" s="37">
        <v>50</v>
      </c>
      <c r="I68" s="37">
        <f t="shared" si="1"/>
        <v>97</v>
      </c>
      <c r="J68" s="37" t="s">
        <v>1254</v>
      </c>
      <c r="K68" s="69" t="s">
        <v>146</v>
      </c>
      <c r="L68" s="70" t="s">
        <v>200</v>
      </c>
      <c r="M68" s="70">
        <v>9859307531</v>
      </c>
      <c r="N68" s="70" t="s">
        <v>132</v>
      </c>
      <c r="O68" s="70">
        <v>7399810301</v>
      </c>
      <c r="P68" s="42">
        <v>43680</v>
      </c>
      <c r="Q68" s="37" t="s">
        <v>101</v>
      </c>
      <c r="R68" s="55"/>
      <c r="S68" s="69" t="s">
        <v>1357</v>
      </c>
      <c r="T68" s="55"/>
    </row>
    <row r="69" spans="1:20" ht="30">
      <c r="A69" s="52">
        <v>65</v>
      </c>
      <c r="B69" s="53" t="s">
        <v>63</v>
      </c>
      <c r="C69" s="74" t="s">
        <v>1300</v>
      </c>
      <c r="D69" s="39" t="s">
        <v>28</v>
      </c>
      <c r="E69" s="39">
        <v>228</v>
      </c>
      <c r="F69" s="55"/>
      <c r="G69" s="39">
        <v>52</v>
      </c>
      <c r="H69" s="39">
        <v>48</v>
      </c>
      <c r="I69" s="37">
        <f t="shared" si="1"/>
        <v>100</v>
      </c>
      <c r="J69" s="39">
        <v>9678904316</v>
      </c>
      <c r="K69" s="69" t="s">
        <v>135</v>
      </c>
      <c r="L69" s="70" t="s">
        <v>190</v>
      </c>
      <c r="M69" s="70">
        <v>9854585599</v>
      </c>
      <c r="N69" s="70" t="s">
        <v>188</v>
      </c>
      <c r="O69" s="70">
        <v>9859038127</v>
      </c>
      <c r="P69" s="42">
        <v>43711</v>
      </c>
      <c r="Q69" s="37" t="s">
        <v>82</v>
      </c>
      <c r="R69" s="55"/>
      <c r="S69" s="69" t="s">
        <v>1357</v>
      </c>
      <c r="T69" s="55"/>
    </row>
    <row r="70" spans="1:20" ht="30">
      <c r="A70" s="52">
        <v>66</v>
      </c>
      <c r="B70" s="53" t="s">
        <v>63</v>
      </c>
      <c r="C70" s="74" t="s">
        <v>1301</v>
      </c>
      <c r="D70" s="39" t="s">
        <v>28</v>
      </c>
      <c r="E70" s="39">
        <v>87</v>
      </c>
      <c r="F70" s="55"/>
      <c r="G70" s="39">
        <v>21</v>
      </c>
      <c r="H70" s="39">
        <v>19</v>
      </c>
      <c r="I70" s="37">
        <f t="shared" ref="I70:I117" si="2">SUM(G70:H70)</f>
        <v>40</v>
      </c>
      <c r="J70" s="39">
        <v>9613456780</v>
      </c>
      <c r="K70" s="69" t="s">
        <v>135</v>
      </c>
      <c r="L70" s="70" t="s">
        <v>190</v>
      </c>
      <c r="M70" s="70">
        <v>9854585599</v>
      </c>
      <c r="N70" s="70" t="s">
        <v>188</v>
      </c>
      <c r="O70" s="70">
        <v>9859038127</v>
      </c>
      <c r="P70" s="42">
        <v>43711</v>
      </c>
      <c r="Q70" s="37" t="s">
        <v>82</v>
      </c>
      <c r="R70" s="55"/>
      <c r="S70" s="69" t="s">
        <v>1357</v>
      </c>
      <c r="T70" s="55"/>
    </row>
    <row r="71" spans="1:20" ht="30">
      <c r="A71" s="52">
        <v>67</v>
      </c>
      <c r="B71" s="53" t="s">
        <v>63</v>
      </c>
      <c r="C71" s="35" t="s">
        <v>1302</v>
      </c>
      <c r="D71" s="36" t="s">
        <v>26</v>
      </c>
      <c r="E71" s="36">
        <v>109501</v>
      </c>
      <c r="F71" s="69" t="s">
        <v>87</v>
      </c>
      <c r="G71" s="37">
        <v>31</v>
      </c>
      <c r="H71" s="37">
        <v>43</v>
      </c>
      <c r="I71" s="37">
        <f t="shared" si="2"/>
        <v>74</v>
      </c>
      <c r="J71" s="37" t="s">
        <v>1255</v>
      </c>
      <c r="K71" s="69" t="s">
        <v>135</v>
      </c>
      <c r="L71" s="70" t="s">
        <v>190</v>
      </c>
      <c r="M71" s="70">
        <v>9854585599</v>
      </c>
      <c r="N71" s="70" t="s">
        <v>188</v>
      </c>
      <c r="O71" s="70">
        <v>9859038127</v>
      </c>
      <c r="P71" s="42">
        <v>43711</v>
      </c>
      <c r="Q71" s="37" t="s">
        <v>82</v>
      </c>
      <c r="R71" s="55"/>
      <c r="S71" s="69" t="s">
        <v>1357</v>
      </c>
      <c r="T71" s="55"/>
    </row>
    <row r="72" spans="1:20" ht="30">
      <c r="A72" s="52">
        <v>68</v>
      </c>
      <c r="B72" s="53" t="s">
        <v>63</v>
      </c>
      <c r="C72" s="35" t="s">
        <v>1303</v>
      </c>
      <c r="D72" s="36" t="s">
        <v>26</v>
      </c>
      <c r="E72" s="36">
        <v>109401</v>
      </c>
      <c r="F72" s="69" t="s">
        <v>87</v>
      </c>
      <c r="G72" s="37">
        <v>40</v>
      </c>
      <c r="H72" s="37">
        <v>51</v>
      </c>
      <c r="I72" s="37">
        <f t="shared" si="2"/>
        <v>91</v>
      </c>
      <c r="J72" s="37" t="s">
        <v>1256</v>
      </c>
      <c r="K72" s="69" t="s">
        <v>135</v>
      </c>
      <c r="L72" s="70" t="s">
        <v>190</v>
      </c>
      <c r="M72" s="70">
        <v>9854585599</v>
      </c>
      <c r="N72" s="70" t="s">
        <v>188</v>
      </c>
      <c r="O72" s="70">
        <v>9859038127</v>
      </c>
      <c r="P72" s="42">
        <v>43772</v>
      </c>
      <c r="Q72" s="37" t="s">
        <v>83</v>
      </c>
      <c r="R72" s="55"/>
      <c r="S72" s="69" t="s">
        <v>1357</v>
      </c>
      <c r="T72" s="55"/>
    </row>
    <row r="73" spans="1:20" ht="30">
      <c r="A73" s="52">
        <v>69</v>
      </c>
      <c r="B73" s="53" t="s">
        <v>63</v>
      </c>
      <c r="C73" s="35" t="s">
        <v>1304</v>
      </c>
      <c r="D73" s="36" t="s">
        <v>26</v>
      </c>
      <c r="E73" s="36">
        <v>121702</v>
      </c>
      <c r="F73" s="69" t="s">
        <v>87</v>
      </c>
      <c r="G73" s="37">
        <v>20</v>
      </c>
      <c r="H73" s="37">
        <v>32</v>
      </c>
      <c r="I73" s="37">
        <f t="shared" si="2"/>
        <v>52</v>
      </c>
      <c r="J73" s="37" t="s">
        <v>1257</v>
      </c>
      <c r="K73" s="69" t="s">
        <v>135</v>
      </c>
      <c r="L73" s="70" t="s">
        <v>190</v>
      </c>
      <c r="M73" s="70">
        <v>9854585599</v>
      </c>
      <c r="N73" s="70" t="s">
        <v>188</v>
      </c>
      <c r="O73" s="70">
        <v>9859038127</v>
      </c>
      <c r="P73" s="42">
        <v>43772</v>
      </c>
      <c r="Q73" s="37" t="s">
        <v>83</v>
      </c>
      <c r="R73" s="55"/>
      <c r="S73" s="69" t="s">
        <v>1357</v>
      </c>
      <c r="T73" s="55"/>
    </row>
    <row r="74" spans="1:20" ht="60">
      <c r="A74" s="52">
        <v>70</v>
      </c>
      <c r="B74" s="53" t="s">
        <v>63</v>
      </c>
      <c r="C74" s="74" t="s">
        <v>1305</v>
      </c>
      <c r="D74" s="39" t="s">
        <v>28</v>
      </c>
      <c r="E74" s="39">
        <v>227</v>
      </c>
      <c r="F74" s="55"/>
      <c r="G74" s="39">
        <v>48</v>
      </c>
      <c r="H74" s="39">
        <v>36</v>
      </c>
      <c r="I74" s="37">
        <f t="shared" si="2"/>
        <v>84</v>
      </c>
      <c r="J74" s="39" t="s">
        <v>1258</v>
      </c>
      <c r="K74" s="69" t="s">
        <v>135</v>
      </c>
      <c r="L74" s="70" t="s">
        <v>190</v>
      </c>
      <c r="M74" s="70">
        <v>9854585599</v>
      </c>
      <c r="N74" s="70" t="s">
        <v>188</v>
      </c>
      <c r="O74" s="70">
        <v>9859038127</v>
      </c>
      <c r="P74" s="137">
        <v>43802</v>
      </c>
      <c r="Q74" s="37" t="s">
        <v>86</v>
      </c>
      <c r="R74" s="55"/>
      <c r="S74" s="69" t="s">
        <v>1357</v>
      </c>
      <c r="T74" s="55"/>
    </row>
    <row r="75" spans="1:20" ht="30">
      <c r="A75" s="52">
        <v>71</v>
      </c>
      <c r="B75" s="53" t="s">
        <v>63</v>
      </c>
      <c r="C75" s="35" t="s">
        <v>1306</v>
      </c>
      <c r="D75" s="36" t="s">
        <v>26</v>
      </c>
      <c r="E75" s="36">
        <v>109201</v>
      </c>
      <c r="F75" s="69" t="s">
        <v>87</v>
      </c>
      <c r="G75" s="37">
        <v>31</v>
      </c>
      <c r="H75" s="37">
        <v>38</v>
      </c>
      <c r="I75" s="37">
        <f t="shared" si="2"/>
        <v>69</v>
      </c>
      <c r="J75" s="37" t="s">
        <v>1259</v>
      </c>
      <c r="K75" s="69" t="s">
        <v>135</v>
      </c>
      <c r="L75" s="70" t="s">
        <v>190</v>
      </c>
      <c r="M75" s="70">
        <v>9854585599</v>
      </c>
      <c r="N75" s="70" t="s">
        <v>188</v>
      </c>
      <c r="O75" s="70">
        <v>9859038127</v>
      </c>
      <c r="P75" s="137">
        <v>43802</v>
      </c>
      <c r="Q75" s="37" t="s">
        <v>86</v>
      </c>
      <c r="R75" s="55"/>
      <c r="S75" s="69" t="s">
        <v>1357</v>
      </c>
      <c r="T75" s="55"/>
    </row>
    <row r="76" spans="1:20" ht="30">
      <c r="A76" s="52">
        <v>72</v>
      </c>
      <c r="B76" s="53" t="s">
        <v>63</v>
      </c>
      <c r="C76" s="35" t="s">
        <v>1307</v>
      </c>
      <c r="D76" s="36" t="s">
        <v>26</v>
      </c>
      <c r="E76" s="36">
        <v>121605</v>
      </c>
      <c r="F76" s="69" t="s">
        <v>87</v>
      </c>
      <c r="G76" s="37">
        <v>11</v>
      </c>
      <c r="H76" s="37">
        <v>14</v>
      </c>
      <c r="I76" s="37">
        <f t="shared" si="2"/>
        <v>25</v>
      </c>
      <c r="J76" s="37" t="s">
        <v>1260</v>
      </c>
      <c r="K76" s="69" t="s">
        <v>135</v>
      </c>
      <c r="L76" s="70" t="s">
        <v>190</v>
      </c>
      <c r="M76" s="70">
        <v>9854585599</v>
      </c>
      <c r="N76" s="70" t="s">
        <v>188</v>
      </c>
      <c r="O76" s="70">
        <v>9859038127</v>
      </c>
      <c r="P76" s="137" t="s">
        <v>1457</v>
      </c>
      <c r="Q76" s="37" t="s">
        <v>93</v>
      </c>
      <c r="R76" s="55"/>
      <c r="S76" s="69" t="s">
        <v>1357</v>
      </c>
      <c r="T76" s="55"/>
    </row>
    <row r="77" spans="1:20" ht="60">
      <c r="A77" s="52">
        <v>73</v>
      </c>
      <c r="B77" s="53" t="s">
        <v>63</v>
      </c>
      <c r="C77" s="74" t="s">
        <v>1308</v>
      </c>
      <c r="D77" s="39" t="s">
        <v>28</v>
      </c>
      <c r="E77" s="39">
        <v>157</v>
      </c>
      <c r="F77" s="55"/>
      <c r="G77" s="39">
        <v>78</v>
      </c>
      <c r="H77" s="39">
        <v>73</v>
      </c>
      <c r="I77" s="37">
        <f t="shared" si="2"/>
        <v>151</v>
      </c>
      <c r="J77" s="39" t="s">
        <v>1261</v>
      </c>
      <c r="K77" s="69" t="s">
        <v>135</v>
      </c>
      <c r="L77" s="70" t="s">
        <v>190</v>
      </c>
      <c r="M77" s="70">
        <v>9854585599</v>
      </c>
      <c r="N77" s="70" t="s">
        <v>188</v>
      </c>
      <c r="O77" s="70">
        <v>9859038127</v>
      </c>
      <c r="P77" s="137" t="s">
        <v>1457</v>
      </c>
      <c r="Q77" s="37" t="s">
        <v>93</v>
      </c>
      <c r="R77" s="55"/>
      <c r="S77" s="69" t="s">
        <v>1357</v>
      </c>
      <c r="T77" s="55"/>
    </row>
    <row r="78" spans="1:20" ht="30">
      <c r="A78" s="52">
        <v>74</v>
      </c>
      <c r="B78" s="53" t="s">
        <v>63</v>
      </c>
      <c r="C78" s="74" t="s">
        <v>1308</v>
      </c>
      <c r="D78" s="39" t="s">
        <v>28</v>
      </c>
      <c r="E78" s="39">
        <v>243</v>
      </c>
      <c r="F78" s="55"/>
      <c r="G78" s="39">
        <v>102</v>
      </c>
      <c r="H78" s="39">
        <v>109</v>
      </c>
      <c r="I78" s="37">
        <f t="shared" si="2"/>
        <v>211</v>
      </c>
      <c r="J78" s="39">
        <v>9859177445</v>
      </c>
      <c r="K78" s="69" t="s">
        <v>135</v>
      </c>
      <c r="L78" s="70" t="s">
        <v>190</v>
      </c>
      <c r="M78" s="70">
        <v>9854585599</v>
      </c>
      <c r="N78" s="70" t="s">
        <v>188</v>
      </c>
      <c r="O78" s="70">
        <v>9859038127</v>
      </c>
      <c r="P78" s="137" t="s">
        <v>1458</v>
      </c>
      <c r="Q78" s="37" t="s">
        <v>98</v>
      </c>
      <c r="R78" s="55"/>
      <c r="S78" s="69" t="s">
        <v>1357</v>
      </c>
      <c r="T78" s="55"/>
    </row>
    <row r="79" spans="1:20" ht="30">
      <c r="A79" s="52">
        <v>75</v>
      </c>
      <c r="B79" s="53" t="s">
        <v>63</v>
      </c>
      <c r="C79" s="74" t="s">
        <v>1308</v>
      </c>
      <c r="D79" s="39" t="s">
        <v>28</v>
      </c>
      <c r="E79" s="39">
        <v>53</v>
      </c>
      <c r="F79" s="55"/>
      <c r="G79" s="39">
        <v>56</v>
      </c>
      <c r="H79" s="39">
        <v>53</v>
      </c>
      <c r="I79" s="37">
        <f t="shared" si="2"/>
        <v>109</v>
      </c>
      <c r="J79" s="39">
        <v>9707719775</v>
      </c>
      <c r="K79" s="69" t="s">
        <v>135</v>
      </c>
      <c r="L79" s="70" t="s">
        <v>190</v>
      </c>
      <c r="M79" s="70">
        <v>9854585599</v>
      </c>
      <c r="N79" s="70" t="s">
        <v>188</v>
      </c>
      <c r="O79" s="70">
        <v>9859038127</v>
      </c>
      <c r="P79" s="137" t="s">
        <v>1449</v>
      </c>
      <c r="Q79" s="37" t="s">
        <v>101</v>
      </c>
      <c r="R79" s="55"/>
      <c r="S79" s="69" t="s">
        <v>1357</v>
      </c>
      <c r="T79" s="55"/>
    </row>
    <row r="80" spans="1:20" ht="60">
      <c r="A80" s="52">
        <v>76</v>
      </c>
      <c r="B80" s="53" t="s">
        <v>63</v>
      </c>
      <c r="C80" s="74" t="s">
        <v>1308</v>
      </c>
      <c r="D80" s="39" t="s">
        <v>28</v>
      </c>
      <c r="E80" s="39">
        <v>230</v>
      </c>
      <c r="F80" s="55"/>
      <c r="G80" s="39">
        <v>50</v>
      </c>
      <c r="H80" s="39">
        <v>52</v>
      </c>
      <c r="I80" s="37">
        <f t="shared" si="2"/>
        <v>102</v>
      </c>
      <c r="J80" s="39" t="s">
        <v>1262</v>
      </c>
      <c r="K80" s="69" t="s">
        <v>135</v>
      </c>
      <c r="L80" s="70" t="s">
        <v>190</v>
      </c>
      <c r="M80" s="70">
        <v>9854585599</v>
      </c>
      <c r="N80" s="70" t="s">
        <v>188</v>
      </c>
      <c r="O80" s="70">
        <v>9859038127</v>
      </c>
      <c r="P80" s="137" t="s">
        <v>1449</v>
      </c>
      <c r="Q80" s="37" t="s">
        <v>101</v>
      </c>
      <c r="R80" s="55"/>
      <c r="S80" s="69" t="s">
        <v>1357</v>
      </c>
      <c r="T80" s="55"/>
    </row>
    <row r="81" spans="1:20" ht="30">
      <c r="A81" s="52">
        <v>77</v>
      </c>
      <c r="B81" s="53" t="s">
        <v>63</v>
      </c>
      <c r="C81" s="44" t="s">
        <v>1309</v>
      </c>
      <c r="D81" s="36" t="s">
        <v>26</v>
      </c>
      <c r="E81" s="46">
        <v>18230109410</v>
      </c>
      <c r="F81" s="69" t="s">
        <v>91</v>
      </c>
      <c r="G81" s="37">
        <v>18</v>
      </c>
      <c r="H81" s="37">
        <v>20</v>
      </c>
      <c r="I81" s="37">
        <f t="shared" si="2"/>
        <v>38</v>
      </c>
      <c r="J81" s="37" t="s">
        <v>1263</v>
      </c>
      <c r="K81" s="69" t="s">
        <v>135</v>
      </c>
      <c r="L81" s="70" t="s">
        <v>190</v>
      </c>
      <c r="M81" s="70">
        <v>9854585599</v>
      </c>
      <c r="N81" s="70" t="s">
        <v>188</v>
      </c>
      <c r="O81" s="70">
        <v>9859038127</v>
      </c>
      <c r="P81" s="137" t="s">
        <v>1450</v>
      </c>
      <c r="Q81" s="37" t="s">
        <v>82</v>
      </c>
      <c r="R81" s="55"/>
      <c r="S81" s="69" t="s">
        <v>1357</v>
      </c>
      <c r="T81" s="55"/>
    </row>
    <row r="82" spans="1:20" ht="30">
      <c r="A82" s="52">
        <v>78</v>
      </c>
      <c r="B82" s="53" t="s">
        <v>63</v>
      </c>
      <c r="C82" s="35" t="s">
        <v>1310</v>
      </c>
      <c r="D82" s="36" t="s">
        <v>26</v>
      </c>
      <c r="E82" s="36">
        <v>109402</v>
      </c>
      <c r="F82" s="69" t="s">
        <v>91</v>
      </c>
      <c r="G82" s="37">
        <v>37</v>
      </c>
      <c r="H82" s="37">
        <v>31</v>
      </c>
      <c r="I82" s="37">
        <f t="shared" si="2"/>
        <v>68</v>
      </c>
      <c r="J82" s="37" t="s">
        <v>1264</v>
      </c>
      <c r="K82" s="69" t="s">
        <v>135</v>
      </c>
      <c r="L82" s="70" t="s">
        <v>190</v>
      </c>
      <c r="M82" s="70">
        <v>9854585599</v>
      </c>
      <c r="N82" s="70" t="s">
        <v>188</v>
      </c>
      <c r="O82" s="70">
        <v>9859038127</v>
      </c>
      <c r="P82" s="137" t="s">
        <v>1450</v>
      </c>
      <c r="Q82" s="37" t="s">
        <v>82</v>
      </c>
      <c r="R82" s="55"/>
      <c r="S82" s="69" t="s">
        <v>1357</v>
      </c>
      <c r="T82" s="55"/>
    </row>
    <row r="83" spans="1:20" ht="30">
      <c r="A83" s="52">
        <v>79</v>
      </c>
      <c r="B83" s="53" t="s">
        <v>63</v>
      </c>
      <c r="C83" s="35" t="s">
        <v>1311</v>
      </c>
      <c r="D83" s="36" t="s">
        <v>26</v>
      </c>
      <c r="E83" s="36">
        <v>121701</v>
      </c>
      <c r="F83" s="69" t="s">
        <v>87</v>
      </c>
      <c r="G83" s="37">
        <v>66</v>
      </c>
      <c r="H83" s="37">
        <v>62</v>
      </c>
      <c r="I83" s="37">
        <f t="shared" si="2"/>
        <v>128</v>
      </c>
      <c r="J83" s="37" t="s">
        <v>1265</v>
      </c>
      <c r="K83" s="69" t="s">
        <v>135</v>
      </c>
      <c r="L83" s="70" t="s">
        <v>190</v>
      </c>
      <c r="M83" s="70">
        <v>9854585599</v>
      </c>
      <c r="N83" s="70" t="s">
        <v>188</v>
      </c>
      <c r="O83" s="70">
        <v>9859038127</v>
      </c>
      <c r="P83" s="137" t="s">
        <v>1450</v>
      </c>
      <c r="Q83" s="37" t="s">
        <v>82</v>
      </c>
      <c r="R83" s="55"/>
      <c r="S83" s="69" t="s">
        <v>1357</v>
      </c>
      <c r="T83" s="55"/>
    </row>
    <row r="84" spans="1:20" ht="30">
      <c r="A84" s="52">
        <v>80</v>
      </c>
      <c r="B84" s="53" t="s">
        <v>63</v>
      </c>
      <c r="C84" s="74" t="s">
        <v>1300</v>
      </c>
      <c r="D84" s="39" t="s">
        <v>28</v>
      </c>
      <c r="E84" s="39">
        <v>143</v>
      </c>
      <c r="F84" s="55"/>
      <c r="G84" s="39">
        <v>40</v>
      </c>
      <c r="H84" s="39">
        <v>42</v>
      </c>
      <c r="I84" s="37">
        <f t="shared" si="2"/>
        <v>82</v>
      </c>
      <c r="J84" s="39">
        <v>9859189614</v>
      </c>
      <c r="K84" s="69" t="s">
        <v>135</v>
      </c>
      <c r="L84" s="70" t="s">
        <v>190</v>
      </c>
      <c r="M84" s="70">
        <v>9854585599</v>
      </c>
      <c r="N84" s="70" t="s">
        <v>188</v>
      </c>
      <c r="O84" s="70">
        <v>9859038127</v>
      </c>
      <c r="P84" s="137" t="s">
        <v>1461</v>
      </c>
      <c r="Q84" s="37" t="s">
        <v>83</v>
      </c>
      <c r="R84" s="55"/>
      <c r="S84" s="69" t="s">
        <v>1357</v>
      </c>
      <c r="T84" s="55"/>
    </row>
    <row r="85" spans="1:20" ht="60">
      <c r="A85" s="52">
        <v>81</v>
      </c>
      <c r="B85" s="53" t="s">
        <v>63</v>
      </c>
      <c r="C85" s="74" t="s">
        <v>1312</v>
      </c>
      <c r="D85" s="39" t="s">
        <v>28</v>
      </c>
      <c r="E85" s="39">
        <v>225</v>
      </c>
      <c r="F85" s="55"/>
      <c r="G85" s="39">
        <v>66</v>
      </c>
      <c r="H85" s="39">
        <v>70</v>
      </c>
      <c r="I85" s="37">
        <f t="shared" si="2"/>
        <v>136</v>
      </c>
      <c r="J85" s="39" t="s">
        <v>1266</v>
      </c>
      <c r="K85" s="69" t="s">
        <v>135</v>
      </c>
      <c r="L85" s="70" t="s">
        <v>190</v>
      </c>
      <c r="M85" s="70">
        <v>9854585599</v>
      </c>
      <c r="N85" s="70" t="s">
        <v>188</v>
      </c>
      <c r="O85" s="70">
        <v>9859038127</v>
      </c>
      <c r="P85" s="137" t="s">
        <v>1461</v>
      </c>
      <c r="Q85" s="37" t="s">
        <v>83</v>
      </c>
      <c r="R85" s="55"/>
      <c r="S85" s="69" t="s">
        <v>1357</v>
      </c>
      <c r="T85" s="55"/>
    </row>
    <row r="86" spans="1:20" ht="30">
      <c r="A86" s="52">
        <v>82</v>
      </c>
      <c r="B86" s="53" t="s">
        <v>63</v>
      </c>
      <c r="C86" s="74" t="s">
        <v>1313</v>
      </c>
      <c r="D86" s="39" t="s">
        <v>28</v>
      </c>
      <c r="E86" s="39">
        <v>51</v>
      </c>
      <c r="F86" s="55"/>
      <c r="G86" s="39">
        <v>37</v>
      </c>
      <c r="H86" s="39">
        <v>41</v>
      </c>
      <c r="I86" s="37">
        <f t="shared" si="2"/>
        <v>78</v>
      </c>
      <c r="J86" s="39">
        <v>9613483581</v>
      </c>
      <c r="K86" s="69" t="s">
        <v>135</v>
      </c>
      <c r="L86" s="70" t="s">
        <v>190</v>
      </c>
      <c r="M86" s="70">
        <v>9854585599</v>
      </c>
      <c r="N86" s="70" t="s">
        <v>188</v>
      </c>
      <c r="O86" s="70">
        <v>9859038127</v>
      </c>
      <c r="P86" s="137" t="s">
        <v>1451</v>
      </c>
      <c r="Q86" s="37" t="s">
        <v>86</v>
      </c>
      <c r="R86" s="55"/>
      <c r="S86" s="69" t="s">
        <v>1357</v>
      </c>
      <c r="T86" s="55"/>
    </row>
    <row r="87" spans="1:20" ht="60">
      <c r="A87" s="52">
        <v>83</v>
      </c>
      <c r="B87" s="53" t="s">
        <v>63</v>
      </c>
      <c r="C87" s="74" t="s">
        <v>1313</v>
      </c>
      <c r="D87" s="39" t="s">
        <v>28</v>
      </c>
      <c r="E87" s="39">
        <v>141</v>
      </c>
      <c r="F87" s="55"/>
      <c r="G87" s="39">
        <v>30</v>
      </c>
      <c r="H87" s="39">
        <v>44</v>
      </c>
      <c r="I87" s="37">
        <f t="shared" si="2"/>
        <v>74</v>
      </c>
      <c r="J87" s="39" t="s">
        <v>1267</v>
      </c>
      <c r="K87" s="69" t="s">
        <v>135</v>
      </c>
      <c r="L87" s="70" t="s">
        <v>190</v>
      </c>
      <c r="M87" s="70">
        <v>9854585599</v>
      </c>
      <c r="N87" s="70" t="s">
        <v>188</v>
      </c>
      <c r="O87" s="70">
        <v>9859038127</v>
      </c>
      <c r="P87" s="137" t="s">
        <v>1451</v>
      </c>
      <c r="Q87" s="37" t="s">
        <v>86</v>
      </c>
      <c r="R87" s="55"/>
      <c r="S87" s="69" t="s">
        <v>1357</v>
      </c>
      <c r="T87" s="55"/>
    </row>
    <row r="88" spans="1:20" ht="90">
      <c r="A88" s="52">
        <v>84</v>
      </c>
      <c r="B88" s="53" t="s">
        <v>63</v>
      </c>
      <c r="C88" s="74" t="s">
        <v>1313</v>
      </c>
      <c r="D88" s="39" t="s">
        <v>28</v>
      </c>
      <c r="E88" s="39">
        <v>226</v>
      </c>
      <c r="F88" s="55"/>
      <c r="G88" s="39">
        <v>38</v>
      </c>
      <c r="H88" s="39">
        <v>55</v>
      </c>
      <c r="I88" s="37">
        <f t="shared" si="2"/>
        <v>93</v>
      </c>
      <c r="J88" s="39" t="s">
        <v>1268</v>
      </c>
      <c r="K88" s="69" t="s">
        <v>135</v>
      </c>
      <c r="L88" s="70" t="s">
        <v>190</v>
      </c>
      <c r="M88" s="70">
        <v>9854585599</v>
      </c>
      <c r="N88" s="70" t="s">
        <v>188</v>
      </c>
      <c r="O88" s="70">
        <v>9859038127</v>
      </c>
      <c r="P88" s="42" t="s">
        <v>1452</v>
      </c>
      <c r="Q88" s="37" t="s">
        <v>93</v>
      </c>
      <c r="R88" s="55"/>
      <c r="S88" s="69" t="s">
        <v>1357</v>
      </c>
      <c r="T88" s="55"/>
    </row>
    <row r="89" spans="1:20" ht="30">
      <c r="A89" s="52">
        <v>85</v>
      </c>
      <c r="B89" s="53" t="s">
        <v>63</v>
      </c>
      <c r="C89" s="35" t="s">
        <v>1314</v>
      </c>
      <c r="D89" s="36" t="s">
        <v>26</v>
      </c>
      <c r="E89" s="36">
        <v>109403</v>
      </c>
      <c r="F89" s="69" t="s">
        <v>87</v>
      </c>
      <c r="G89" s="37">
        <v>5</v>
      </c>
      <c r="H89" s="37">
        <v>3</v>
      </c>
      <c r="I89" s="37">
        <f t="shared" si="2"/>
        <v>8</v>
      </c>
      <c r="J89" s="37" t="s">
        <v>1269</v>
      </c>
      <c r="K89" s="69" t="s">
        <v>135</v>
      </c>
      <c r="L89" s="70" t="s">
        <v>190</v>
      </c>
      <c r="M89" s="70">
        <v>9854585599</v>
      </c>
      <c r="N89" s="70" t="s">
        <v>188</v>
      </c>
      <c r="O89" s="70">
        <v>9859038127</v>
      </c>
      <c r="P89" s="42" t="s">
        <v>1452</v>
      </c>
      <c r="Q89" s="37" t="s">
        <v>93</v>
      </c>
      <c r="R89" s="55"/>
      <c r="S89" s="69" t="s">
        <v>1357</v>
      </c>
      <c r="T89" s="55"/>
    </row>
    <row r="90" spans="1:20" ht="30">
      <c r="A90" s="52">
        <v>86</v>
      </c>
      <c r="B90" s="53" t="s">
        <v>63</v>
      </c>
      <c r="C90" s="35" t="s">
        <v>1315</v>
      </c>
      <c r="D90" s="36" t="s">
        <v>26</v>
      </c>
      <c r="E90" s="36">
        <v>109502</v>
      </c>
      <c r="F90" s="69" t="s">
        <v>87</v>
      </c>
      <c r="G90" s="37">
        <v>29</v>
      </c>
      <c r="H90" s="37">
        <v>29</v>
      </c>
      <c r="I90" s="37">
        <f t="shared" si="2"/>
        <v>58</v>
      </c>
      <c r="J90" s="37" t="s">
        <v>1270</v>
      </c>
      <c r="K90" s="69" t="s">
        <v>135</v>
      </c>
      <c r="L90" s="70" t="s">
        <v>190</v>
      </c>
      <c r="M90" s="70">
        <v>9854585599</v>
      </c>
      <c r="N90" s="70" t="s">
        <v>188</v>
      </c>
      <c r="O90" s="70">
        <v>9859038127</v>
      </c>
      <c r="P90" s="42" t="s">
        <v>1452</v>
      </c>
      <c r="Q90" s="37" t="s">
        <v>93</v>
      </c>
      <c r="R90" s="55"/>
      <c r="S90" s="69" t="s">
        <v>1357</v>
      </c>
      <c r="T90" s="55"/>
    </row>
    <row r="91" spans="1:20" ht="30">
      <c r="A91" s="52">
        <v>87</v>
      </c>
      <c r="B91" s="53" t="s">
        <v>63</v>
      </c>
      <c r="C91" s="44" t="s">
        <v>1316</v>
      </c>
      <c r="D91" s="36" t="s">
        <v>26</v>
      </c>
      <c r="E91" s="46">
        <v>18230121606</v>
      </c>
      <c r="F91" s="69" t="s">
        <v>87</v>
      </c>
      <c r="G91" s="37">
        <v>33</v>
      </c>
      <c r="H91" s="37">
        <v>35</v>
      </c>
      <c r="I91" s="37">
        <f t="shared" si="2"/>
        <v>68</v>
      </c>
      <c r="J91" s="37" t="s">
        <v>1271</v>
      </c>
      <c r="K91" s="69" t="s">
        <v>135</v>
      </c>
      <c r="L91" s="70" t="s">
        <v>190</v>
      </c>
      <c r="M91" s="70">
        <v>9854585599</v>
      </c>
      <c r="N91" s="70" t="s">
        <v>188</v>
      </c>
      <c r="O91" s="70">
        <v>9859038127</v>
      </c>
      <c r="P91" s="42" t="s">
        <v>1453</v>
      </c>
      <c r="Q91" s="37" t="s">
        <v>98</v>
      </c>
      <c r="R91" s="55"/>
      <c r="S91" s="69" t="s">
        <v>1357</v>
      </c>
      <c r="T91" s="55"/>
    </row>
    <row r="92" spans="1:20" ht="30">
      <c r="A92" s="52">
        <v>88</v>
      </c>
      <c r="B92" s="53" t="s">
        <v>63</v>
      </c>
      <c r="C92" s="35" t="s">
        <v>1317</v>
      </c>
      <c r="D92" s="36" t="s">
        <v>26</v>
      </c>
      <c r="E92" s="36">
        <v>121603</v>
      </c>
      <c r="F92" s="69" t="s">
        <v>87</v>
      </c>
      <c r="G92" s="37">
        <v>27</v>
      </c>
      <c r="H92" s="37">
        <v>23</v>
      </c>
      <c r="I92" s="37">
        <f t="shared" si="2"/>
        <v>50</v>
      </c>
      <c r="J92" s="37" t="s">
        <v>1272</v>
      </c>
      <c r="K92" s="69" t="s">
        <v>135</v>
      </c>
      <c r="L92" s="70" t="s">
        <v>190</v>
      </c>
      <c r="M92" s="70">
        <v>9854585599</v>
      </c>
      <c r="N92" s="70" t="s">
        <v>188</v>
      </c>
      <c r="O92" s="70">
        <v>9859038127</v>
      </c>
      <c r="P92" s="42" t="s">
        <v>1453</v>
      </c>
      <c r="Q92" s="37" t="s">
        <v>98</v>
      </c>
      <c r="R92" s="55"/>
      <c r="S92" s="69" t="s">
        <v>1357</v>
      </c>
      <c r="T92" s="55"/>
    </row>
    <row r="93" spans="1:20" ht="60">
      <c r="A93" s="52">
        <v>89</v>
      </c>
      <c r="B93" s="53" t="s">
        <v>63</v>
      </c>
      <c r="C93" s="74" t="s">
        <v>1305</v>
      </c>
      <c r="D93" s="39" t="s">
        <v>28</v>
      </c>
      <c r="E93" s="39">
        <v>142</v>
      </c>
      <c r="F93" s="55"/>
      <c r="G93" s="39">
        <v>42</v>
      </c>
      <c r="H93" s="39">
        <v>37</v>
      </c>
      <c r="I93" s="37">
        <f t="shared" si="2"/>
        <v>79</v>
      </c>
      <c r="J93" s="39" t="s">
        <v>1273</v>
      </c>
      <c r="K93" s="69" t="s">
        <v>135</v>
      </c>
      <c r="L93" s="70" t="s">
        <v>190</v>
      </c>
      <c r="M93" s="70">
        <v>9854585599</v>
      </c>
      <c r="N93" s="70" t="s">
        <v>188</v>
      </c>
      <c r="O93" s="70">
        <v>9859038127</v>
      </c>
      <c r="P93" s="42" t="s">
        <v>1453</v>
      </c>
      <c r="Q93" s="37" t="s">
        <v>98</v>
      </c>
      <c r="R93" s="55"/>
      <c r="S93" s="69" t="s">
        <v>1357</v>
      </c>
      <c r="T93" s="55"/>
    </row>
    <row r="94" spans="1:20" ht="30">
      <c r="A94" s="52">
        <v>90</v>
      </c>
      <c r="B94" s="53" t="s">
        <v>63</v>
      </c>
      <c r="C94" s="35" t="s">
        <v>1318</v>
      </c>
      <c r="D94" s="36" t="s">
        <v>26</v>
      </c>
      <c r="E94" s="36">
        <v>109504</v>
      </c>
      <c r="F94" s="69" t="s">
        <v>91</v>
      </c>
      <c r="G94" s="37">
        <v>20</v>
      </c>
      <c r="H94" s="37">
        <v>27</v>
      </c>
      <c r="I94" s="37">
        <f t="shared" si="2"/>
        <v>47</v>
      </c>
      <c r="J94" s="37" t="s">
        <v>1274</v>
      </c>
      <c r="K94" s="69" t="s">
        <v>135</v>
      </c>
      <c r="L94" s="70" t="s">
        <v>190</v>
      </c>
      <c r="M94" s="70">
        <v>9854585599</v>
      </c>
      <c r="N94" s="70" t="s">
        <v>188</v>
      </c>
      <c r="O94" s="70">
        <v>9859038127</v>
      </c>
      <c r="P94" s="137" t="s">
        <v>1454</v>
      </c>
      <c r="Q94" s="37" t="s">
        <v>101</v>
      </c>
      <c r="R94" s="55"/>
      <c r="S94" s="69" t="s">
        <v>1357</v>
      </c>
      <c r="T94" s="55"/>
    </row>
    <row r="95" spans="1:20" ht="30">
      <c r="A95" s="52">
        <v>91</v>
      </c>
      <c r="B95" s="53" t="s">
        <v>63</v>
      </c>
      <c r="C95" s="44" t="s">
        <v>1319</v>
      </c>
      <c r="D95" s="36" t="s">
        <v>26</v>
      </c>
      <c r="E95" s="37">
        <v>18230109514</v>
      </c>
      <c r="F95" s="69" t="s">
        <v>109</v>
      </c>
      <c r="G95" s="37">
        <v>24</v>
      </c>
      <c r="H95" s="37">
        <v>40</v>
      </c>
      <c r="I95" s="37">
        <f t="shared" si="2"/>
        <v>64</v>
      </c>
      <c r="J95" s="36" t="s">
        <v>1275</v>
      </c>
      <c r="K95" s="69" t="s">
        <v>135</v>
      </c>
      <c r="L95" s="70" t="s">
        <v>190</v>
      </c>
      <c r="M95" s="70">
        <v>9854585599</v>
      </c>
      <c r="N95" s="70" t="s">
        <v>188</v>
      </c>
      <c r="O95" s="70">
        <v>9859038127</v>
      </c>
      <c r="P95" s="42" t="s">
        <v>1454</v>
      </c>
      <c r="Q95" s="37" t="s">
        <v>101</v>
      </c>
      <c r="R95" s="55"/>
      <c r="S95" s="69" t="s">
        <v>1357</v>
      </c>
      <c r="T95" s="55"/>
    </row>
    <row r="96" spans="1:20" ht="30">
      <c r="A96" s="52">
        <v>92</v>
      </c>
      <c r="B96" s="53" t="s">
        <v>63</v>
      </c>
      <c r="C96" s="44" t="s">
        <v>241</v>
      </c>
      <c r="D96" s="36" t="s">
        <v>26</v>
      </c>
      <c r="E96" s="37">
        <v>18230121610</v>
      </c>
      <c r="F96" s="69" t="s">
        <v>109</v>
      </c>
      <c r="G96" s="37">
        <v>88</v>
      </c>
      <c r="H96" s="37">
        <v>93</v>
      </c>
      <c r="I96" s="37">
        <f t="shared" si="2"/>
        <v>181</v>
      </c>
      <c r="J96" s="37">
        <v>9854929819</v>
      </c>
      <c r="K96" s="69" t="s">
        <v>135</v>
      </c>
      <c r="L96" s="70" t="s">
        <v>190</v>
      </c>
      <c r="M96" s="70">
        <v>9854585599</v>
      </c>
      <c r="N96" s="70" t="s">
        <v>188</v>
      </c>
      <c r="O96" s="70">
        <v>9859038127</v>
      </c>
      <c r="P96" s="42" t="s">
        <v>1454</v>
      </c>
      <c r="Q96" s="37" t="s">
        <v>101</v>
      </c>
      <c r="R96" s="55"/>
      <c r="S96" s="69" t="s">
        <v>1357</v>
      </c>
      <c r="T96" s="55"/>
    </row>
    <row r="97" spans="1:20" ht="30">
      <c r="A97" s="52">
        <v>93</v>
      </c>
      <c r="B97" s="53" t="s">
        <v>63</v>
      </c>
      <c r="C97" s="44" t="s">
        <v>1320</v>
      </c>
      <c r="D97" s="36" t="s">
        <v>26</v>
      </c>
      <c r="E97" s="46">
        <v>18230100407</v>
      </c>
      <c r="F97" s="69" t="s">
        <v>91</v>
      </c>
      <c r="G97" s="37">
        <v>18</v>
      </c>
      <c r="H97" s="37">
        <v>15</v>
      </c>
      <c r="I97" s="37">
        <f t="shared" si="2"/>
        <v>33</v>
      </c>
      <c r="J97" s="37" t="s">
        <v>1276</v>
      </c>
      <c r="K97" s="69" t="s">
        <v>135</v>
      </c>
      <c r="L97" s="70" t="s">
        <v>190</v>
      </c>
      <c r="M97" s="70">
        <v>9854585599</v>
      </c>
      <c r="N97" s="70" t="s">
        <v>188</v>
      </c>
      <c r="O97" s="70">
        <v>9859038127</v>
      </c>
      <c r="P97" s="42" t="s">
        <v>1455</v>
      </c>
      <c r="Q97" s="37" t="s">
        <v>82</v>
      </c>
      <c r="R97" s="55"/>
      <c r="S97" s="69" t="s">
        <v>1357</v>
      </c>
      <c r="T97" s="55"/>
    </row>
    <row r="98" spans="1:20" ht="30">
      <c r="A98" s="52">
        <v>94</v>
      </c>
      <c r="B98" s="53" t="s">
        <v>63</v>
      </c>
      <c r="C98" s="45" t="s">
        <v>1321</v>
      </c>
      <c r="D98" s="36" t="s">
        <v>26</v>
      </c>
      <c r="E98" s="37" t="s">
        <v>1322</v>
      </c>
      <c r="F98" s="69" t="s">
        <v>87</v>
      </c>
      <c r="G98" s="37">
        <v>10</v>
      </c>
      <c r="H98" s="37">
        <v>3</v>
      </c>
      <c r="I98" s="37">
        <f t="shared" si="2"/>
        <v>13</v>
      </c>
      <c r="J98" s="37">
        <v>7399808347</v>
      </c>
      <c r="K98" s="69" t="s">
        <v>140</v>
      </c>
      <c r="L98" s="70" t="s">
        <v>192</v>
      </c>
      <c r="M98" s="70">
        <v>9613330539</v>
      </c>
      <c r="N98" s="70" t="s">
        <v>196</v>
      </c>
      <c r="O98" s="70">
        <v>9859361711</v>
      </c>
      <c r="P98" s="42" t="s">
        <v>1455</v>
      </c>
      <c r="Q98" s="37" t="s">
        <v>82</v>
      </c>
      <c r="R98" s="55"/>
      <c r="S98" s="69" t="s">
        <v>1357</v>
      </c>
      <c r="T98" s="55"/>
    </row>
    <row r="99" spans="1:20" ht="30">
      <c r="A99" s="52">
        <v>95</v>
      </c>
      <c r="B99" s="53" t="s">
        <v>63</v>
      </c>
      <c r="C99" s="45" t="s">
        <v>1323</v>
      </c>
      <c r="D99" s="36" t="s">
        <v>26</v>
      </c>
      <c r="E99" s="37" t="s">
        <v>1324</v>
      </c>
      <c r="F99" s="69" t="s">
        <v>87</v>
      </c>
      <c r="G99" s="37">
        <v>61</v>
      </c>
      <c r="H99" s="37">
        <v>59</v>
      </c>
      <c r="I99" s="37">
        <f t="shared" si="2"/>
        <v>120</v>
      </c>
      <c r="J99" s="37" t="s">
        <v>1277</v>
      </c>
      <c r="K99" s="69" t="s">
        <v>140</v>
      </c>
      <c r="L99" s="70" t="s">
        <v>192</v>
      </c>
      <c r="M99" s="70">
        <v>9613330539</v>
      </c>
      <c r="N99" s="70" t="s">
        <v>196</v>
      </c>
      <c r="O99" s="70">
        <v>9859361711</v>
      </c>
      <c r="P99" s="42" t="s">
        <v>1455</v>
      </c>
      <c r="Q99" s="37" t="s">
        <v>82</v>
      </c>
      <c r="R99" s="55"/>
      <c r="S99" s="69" t="s">
        <v>1357</v>
      </c>
      <c r="T99" s="55"/>
    </row>
    <row r="100" spans="1:20" ht="30">
      <c r="A100" s="52">
        <v>96</v>
      </c>
      <c r="B100" s="53" t="s">
        <v>63</v>
      </c>
      <c r="C100" s="44" t="s">
        <v>1325</v>
      </c>
      <c r="D100" s="36" t="s">
        <v>26</v>
      </c>
      <c r="E100" s="46">
        <v>18230123508</v>
      </c>
      <c r="F100" s="69" t="s">
        <v>91</v>
      </c>
      <c r="G100" s="37">
        <v>16</v>
      </c>
      <c r="H100" s="37">
        <v>17</v>
      </c>
      <c r="I100" s="37">
        <f t="shared" si="2"/>
        <v>33</v>
      </c>
      <c r="J100" s="37" t="s">
        <v>1278</v>
      </c>
      <c r="K100" s="69" t="s">
        <v>140</v>
      </c>
      <c r="L100" s="70" t="s">
        <v>192</v>
      </c>
      <c r="M100" s="70">
        <v>9613330539</v>
      </c>
      <c r="N100" s="70" t="s">
        <v>196</v>
      </c>
      <c r="O100" s="70">
        <v>9859361711</v>
      </c>
      <c r="P100" s="137" t="s">
        <v>1463</v>
      </c>
      <c r="Q100" s="37" t="s">
        <v>83</v>
      </c>
      <c r="R100" s="55"/>
      <c r="S100" s="69" t="s">
        <v>1357</v>
      </c>
      <c r="T100" s="55"/>
    </row>
    <row r="101" spans="1:20" ht="30">
      <c r="A101" s="52">
        <v>97</v>
      </c>
      <c r="B101" s="53" t="s">
        <v>63</v>
      </c>
      <c r="C101" s="44" t="s">
        <v>1326</v>
      </c>
      <c r="D101" s="36" t="s">
        <v>26</v>
      </c>
      <c r="E101" s="46">
        <v>18230116608</v>
      </c>
      <c r="F101" s="69" t="s">
        <v>91</v>
      </c>
      <c r="G101" s="37">
        <v>15</v>
      </c>
      <c r="H101" s="37">
        <v>18</v>
      </c>
      <c r="I101" s="37">
        <f t="shared" si="2"/>
        <v>33</v>
      </c>
      <c r="J101" s="37" t="s">
        <v>1279</v>
      </c>
      <c r="K101" s="69" t="s">
        <v>140</v>
      </c>
      <c r="L101" s="70" t="s">
        <v>192</v>
      </c>
      <c r="M101" s="70">
        <v>9613330539</v>
      </c>
      <c r="N101" s="70" t="s">
        <v>196</v>
      </c>
      <c r="O101" s="70">
        <v>9859361711</v>
      </c>
      <c r="P101" s="137" t="s">
        <v>1463</v>
      </c>
      <c r="Q101" s="37" t="s">
        <v>83</v>
      </c>
      <c r="R101" s="55"/>
      <c r="S101" s="69" t="s">
        <v>1357</v>
      </c>
      <c r="T101" s="55"/>
    </row>
    <row r="102" spans="1:20" ht="30">
      <c r="A102" s="52">
        <v>98</v>
      </c>
      <c r="B102" s="53" t="s">
        <v>63</v>
      </c>
      <c r="C102" s="45" t="s">
        <v>1327</v>
      </c>
      <c r="D102" s="36" t="s">
        <v>26</v>
      </c>
      <c r="E102" s="37" t="s">
        <v>1328</v>
      </c>
      <c r="F102" s="69" t="s">
        <v>87</v>
      </c>
      <c r="G102" s="37">
        <v>20</v>
      </c>
      <c r="H102" s="37">
        <v>38</v>
      </c>
      <c r="I102" s="37">
        <f t="shared" si="2"/>
        <v>58</v>
      </c>
      <c r="J102" s="37" t="s">
        <v>1280</v>
      </c>
      <c r="K102" s="69" t="s">
        <v>140</v>
      </c>
      <c r="L102" s="70" t="s">
        <v>192</v>
      </c>
      <c r="M102" s="70">
        <v>9613330539</v>
      </c>
      <c r="N102" s="70" t="s">
        <v>196</v>
      </c>
      <c r="O102" s="70">
        <v>9859361711</v>
      </c>
      <c r="P102" s="137" t="s">
        <v>1463</v>
      </c>
      <c r="Q102" s="37" t="s">
        <v>83</v>
      </c>
      <c r="R102" s="55"/>
      <c r="S102" s="69" t="s">
        <v>1357</v>
      </c>
      <c r="T102" s="55"/>
    </row>
    <row r="103" spans="1:20" ht="30">
      <c r="A103" s="52">
        <v>99</v>
      </c>
      <c r="B103" s="53" t="s">
        <v>63</v>
      </c>
      <c r="C103" s="45" t="s">
        <v>1329</v>
      </c>
      <c r="D103" s="36" t="s">
        <v>26</v>
      </c>
      <c r="E103" s="37" t="s">
        <v>1330</v>
      </c>
      <c r="F103" s="69" t="s">
        <v>87</v>
      </c>
      <c r="G103" s="37">
        <v>45</v>
      </c>
      <c r="H103" s="37">
        <v>40</v>
      </c>
      <c r="I103" s="37">
        <f t="shared" si="2"/>
        <v>85</v>
      </c>
      <c r="J103" s="37" t="s">
        <v>1281</v>
      </c>
      <c r="K103" s="69" t="s">
        <v>140</v>
      </c>
      <c r="L103" s="70" t="s">
        <v>192</v>
      </c>
      <c r="M103" s="70">
        <v>9613330539</v>
      </c>
      <c r="N103" s="70" t="s">
        <v>196</v>
      </c>
      <c r="O103" s="70">
        <v>9859361711</v>
      </c>
      <c r="P103" s="39" t="s">
        <v>1456</v>
      </c>
      <c r="Q103" s="37" t="s">
        <v>86</v>
      </c>
      <c r="R103" s="55"/>
      <c r="S103" s="69" t="s">
        <v>1357</v>
      </c>
      <c r="T103" s="55"/>
    </row>
    <row r="104" spans="1:20" ht="30">
      <c r="A104" s="52">
        <v>100</v>
      </c>
      <c r="B104" s="53" t="s">
        <v>63</v>
      </c>
      <c r="C104" s="45" t="s">
        <v>1331</v>
      </c>
      <c r="D104" s="36" t="s">
        <v>26</v>
      </c>
      <c r="E104" s="37" t="s">
        <v>1332</v>
      </c>
      <c r="F104" s="69" t="s">
        <v>87</v>
      </c>
      <c r="G104" s="37">
        <v>58</v>
      </c>
      <c r="H104" s="37">
        <v>38</v>
      </c>
      <c r="I104" s="37">
        <f t="shared" si="2"/>
        <v>96</v>
      </c>
      <c r="J104" s="37" t="s">
        <v>1282</v>
      </c>
      <c r="K104" s="69" t="s">
        <v>140</v>
      </c>
      <c r="L104" s="70" t="s">
        <v>192</v>
      </c>
      <c r="M104" s="70">
        <v>9613330539</v>
      </c>
      <c r="N104" s="70" t="s">
        <v>196</v>
      </c>
      <c r="O104" s="70">
        <v>9859361711</v>
      </c>
      <c r="P104" s="39" t="s">
        <v>1456</v>
      </c>
      <c r="Q104" s="37" t="s">
        <v>86</v>
      </c>
      <c r="R104" s="55"/>
      <c r="S104" s="69" t="s">
        <v>1357</v>
      </c>
      <c r="T104" s="55"/>
    </row>
    <row r="105" spans="1:20" ht="30">
      <c r="A105" s="52">
        <v>101</v>
      </c>
      <c r="B105" s="53" t="s">
        <v>63</v>
      </c>
      <c r="C105" s="45" t="s">
        <v>1333</v>
      </c>
      <c r="D105" s="36" t="s">
        <v>26</v>
      </c>
      <c r="E105" s="37" t="s">
        <v>1334</v>
      </c>
      <c r="F105" s="69" t="s">
        <v>87</v>
      </c>
      <c r="G105" s="37">
        <v>14</v>
      </c>
      <c r="H105" s="37">
        <v>13</v>
      </c>
      <c r="I105" s="37">
        <f t="shared" si="2"/>
        <v>27</v>
      </c>
      <c r="J105" s="37" t="s">
        <v>1283</v>
      </c>
      <c r="K105" s="69" t="s">
        <v>140</v>
      </c>
      <c r="L105" s="70" t="s">
        <v>192</v>
      </c>
      <c r="M105" s="70">
        <v>9613330539</v>
      </c>
      <c r="N105" s="70" t="s">
        <v>196</v>
      </c>
      <c r="O105" s="70">
        <v>9859361711</v>
      </c>
      <c r="P105" s="39" t="s">
        <v>1456</v>
      </c>
      <c r="Q105" s="37" t="s">
        <v>86</v>
      </c>
      <c r="R105" s="55"/>
      <c r="S105" s="69" t="s">
        <v>1357</v>
      </c>
      <c r="T105" s="55"/>
    </row>
    <row r="106" spans="1:20" ht="30">
      <c r="A106" s="52">
        <v>102</v>
      </c>
      <c r="B106" s="53" t="s">
        <v>63</v>
      </c>
      <c r="C106" s="45" t="s">
        <v>1335</v>
      </c>
      <c r="D106" s="36" t="s">
        <v>26</v>
      </c>
      <c r="E106" s="37" t="s">
        <v>1336</v>
      </c>
      <c r="F106" s="69" t="s">
        <v>87</v>
      </c>
      <c r="G106" s="37">
        <v>28</v>
      </c>
      <c r="H106" s="37">
        <v>32</v>
      </c>
      <c r="I106" s="37">
        <f t="shared" si="2"/>
        <v>60</v>
      </c>
      <c r="J106" s="37" t="s">
        <v>1284</v>
      </c>
      <c r="K106" s="69" t="s">
        <v>140</v>
      </c>
      <c r="L106" s="70" t="s">
        <v>192</v>
      </c>
      <c r="M106" s="70">
        <v>9613330539</v>
      </c>
      <c r="N106" s="70" t="s">
        <v>196</v>
      </c>
      <c r="O106" s="70">
        <v>9859361711</v>
      </c>
      <c r="P106" s="137" t="s">
        <v>1464</v>
      </c>
      <c r="Q106" s="37" t="s">
        <v>93</v>
      </c>
      <c r="R106" s="55"/>
      <c r="S106" s="69" t="s">
        <v>1357</v>
      </c>
      <c r="T106" s="55"/>
    </row>
    <row r="107" spans="1:20" ht="30">
      <c r="A107" s="52">
        <v>103</v>
      </c>
      <c r="B107" s="53" t="s">
        <v>63</v>
      </c>
      <c r="C107" s="45" t="s">
        <v>1337</v>
      </c>
      <c r="D107" s="36" t="s">
        <v>26</v>
      </c>
      <c r="E107" s="37" t="s">
        <v>1338</v>
      </c>
      <c r="F107" s="69" t="s">
        <v>87</v>
      </c>
      <c r="G107" s="37">
        <v>39</v>
      </c>
      <c r="H107" s="37">
        <v>41</v>
      </c>
      <c r="I107" s="37">
        <f t="shared" si="2"/>
        <v>80</v>
      </c>
      <c r="J107" s="37" t="s">
        <v>1285</v>
      </c>
      <c r="K107" s="69" t="s">
        <v>140</v>
      </c>
      <c r="L107" s="70" t="s">
        <v>192</v>
      </c>
      <c r="M107" s="70">
        <v>9613330539</v>
      </c>
      <c r="N107" s="70" t="s">
        <v>196</v>
      </c>
      <c r="O107" s="70">
        <v>9859361711</v>
      </c>
      <c r="P107" s="137" t="s">
        <v>1464</v>
      </c>
      <c r="Q107" s="37" t="s">
        <v>93</v>
      </c>
      <c r="R107" s="55"/>
      <c r="S107" s="69" t="s">
        <v>1357</v>
      </c>
      <c r="T107" s="55"/>
    </row>
    <row r="108" spans="1:20" ht="30">
      <c r="A108" s="52">
        <v>104</v>
      </c>
      <c r="B108" s="53" t="s">
        <v>63</v>
      </c>
      <c r="C108" s="45" t="s">
        <v>1339</v>
      </c>
      <c r="D108" s="36" t="s">
        <v>26</v>
      </c>
      <c r="E108" s="37" t="s">
        <v>1340</v>
      </c>
      <c r="F108" s="69" t="s">
        <v>87</v>
      </c>
      <c r="G108" s="37">
        <v>35</v>
      </c>
      <c r="H108" s="37">
        <v>32</v>
      </c>
      <c r="I108" s="37">
        <f t="shared" si="2"/>
        <v>67</v>
      </c>
      <c r="J108" s="37" t="s">
        <v>1286</v>
      </c>
      <c r="K108" s="69" t="s">
        <v>140</v>
      </c>
      <c r="L108" s="70" t="s">
        <v>192</v>
      </c>
      <c r="M108" s="70">
        <v>9613330539</v>
      </c>
      <c r="N108" s="70" t="s">
        <v>196</v>
      </c>
      <c r="O108" s="70">
        <v>9859361711</v>
      </c>
      <c r="P108" s="137" t="s">
        <v>1464</v>
      </c>
      <c r="Q108" s="37" t="s">
        <v>93</v>
      </c>
      <c r="R108" s="55"/>
      <c r="S108" s="69" t="s">
        <v>1357</v>
      </c>
      <c r="T108" s="55"/>
    </row>
    <row r="109" spans="1:20" ht="30">
      <c r="A109" s="52">
        <v>105</v>
      </c>
      <c r="B109" s="53" t="s">
        <v>63</v>
      </c>
      <c r="C109" s="45" t="s">
        <v>1341</v>
      </c>
      <c r="D109" s="36" t="s">
        <v>26</v>
      </c>
      <c r="E109" s="37" t="s">
        <v>1342</v>
      </c>
      <c r="F109" s="69" t="s">
        <v>87</v>
      </c>
      <c r="G109" s="37">
        <v>45</v>
      </c>
      <c r="H109" s="37">
        <v>45</v>
      </c>
      <c r="I109" s="37">
        <f t="shared" si="2"/>
        <v>90</v>
      </c>
      <c r="J109" s="37" t="s">
        <v>1287</v>
      </c>
      <c r="K109" s="69" t="s">
        <v>140</v>
      </c>
      <c r="L109" s="70" t="s">
        <v>192</v>
      </c>
      <c r="M109" s="70">
        <v>9613330539</v>
      </c>
      <c r="N109" s="70" t="s">
        <v>196</v>
      </c>
      <c r="O109" s="70">
        <v>9859361711</v>
      </c>
      <c r="P109" s="137" t="s">
        <v>1465</v>
      </c>
      <c r="Q109" s="135" t="s">
        <v>98</v>
      </c>
      <c r="R109" s="55"/>
      <c r="S109" s="69" t="s">
        <v>1357</v>
      </c>
      <c r="T109" s="55"/>
    </row>
    <row r="110" spans="1:20" ht="30">
      <c r="A110" s="52">
        <v>106</v>
      </c>
      <c r="B110" s="53" t="s">
        <v>63</v>
      </c>
      <c r="C110" s="45" t="s">
        <v>1343</v>
      </c>
      <c r="D110" s="36" t="s">
        <v>26</v>
      </c>
      <c r="E110" s="37" t="s">
        <v>1344</v>
      </c>
      <c r="F110" s="69" t="s">
        <v>87</v>
      </c>
      <c r="G110" s="37">
        <v>45</v>
      </c>
      <c r="H110" s="37">
        <v>45</v>
      </c>
      <c r="I110" s="37">
        <f t="shared" si="2"/>
        <v>90</v>
      </c>
      <c r="J110" s="37" t="s">
        <v>1288</v>
      </c>
      <c r="K110" s="69" t="s">
        <v>140</v>
      </c>
      <c r="L110" s="70" t="s">
        <v>192</v>
      </c>
      <c r="M110" s="70">
        <v>9613330539</v>
      </c>
      <c r="N110" s="70" t="s">
        <v>196</v>
      </c>
      <c r="O110" s="70">
        <v>9859361711</v>
      </c>
      <c r="P110" s="137" t="s">
        <v>1465</v>
      </c>
      <c r="Q110" s="135" t="s">
        <v>98</v>
      </c>
      <c r="R110" s="55"/>
      <c r="S110" s="69" t="s">
        <v>1357</v>
      </c>
      <c r="T110" s="55"/>
    </row>
    <row r="111" spans="1:20" ht="30">
      <c r="A111" s="52">
        <v>107</v>
      </c>
      <c r="B111" s="53" t="s">
        <v>63</v>
      </c>
      <c r="C111" s="45" t="s">
        <v>1345</v>
      </c>
      <c r="D111" s="36" t="s">
        <v>26</v>
      </c>
      <c r="E111" s="37" t="s">
        <v>1346</v>
      </c>
      <c r="F111" s="69" t="s">
        <v>87</v>
      </c>
      <c r="G111" s="37">
        <v>47</v>
      </c>
      <c r="H111" s="37">
        <v>41</v>
      </c>
      <c r="I111" s="37">
        <f t="shared" si="2"/>
        <v>88</v>
      </c>
      <c r="J111" s="37" t="s">
        <v>1289</v>
      </c>
      <c r="K111" s="69" t="s">
        <v>140</v>
      </c>
      <c r="L111" s="70" t="s">
        <v>192</v>
      </c>
      <c r="M111" s="70">
        <v>9613330539</v>
      </c>
      <c r="N111" s="70" t="s">
        <v>196</v>
      </c>
      <c r="O111" s="70">
        <v>9859361711</v>
      </c>
      <c r="P111" s="137" t="s">
        <v>1465</v>
      </c>
      <c r="Q111" s="135" t="s">
        <v>98</v>
      </c>
      <c r="R111" s="55"/>
      <c r="S111" s="69" t="s">
        <v>1357</v>
      </c>
      <c r="T111" s="55"/>
    </row>
    <row r="112" spans="1:20" ht="30">
      <c r="A112" s="52">
        <v>108</v>
      </c>
      <c r="B112" s="53" t="s">
        <v>63</v>
      </c>
      <c r="C112" s="45" t="s">
        <v>1347</v>
      </c>
      <c r="D112" s="36" t="s">
        <v>26</v>
      </c>
      <c r="E112" s="37" t="s">
        <v>1348</v>
      </c>
      <c r="F112" s="69" t="s">
        <v>87</v>
      </c>
      <c r="G112" s="37">
        <v>23</v>
      </c>
      <c r="H112" s="37">
        <v>25</v>
      </c>
      <c r="I112" s="37">
        <f t="shared" si="2"/>
        <v>48</v>
      </c>
      <c r="J112" s="37">
        <v>98542125568</v>
      </c>
      <c r="K112" s="69" t="s">
        <v>140</v>
      </c>
      <c r="L112" s="70" t="s">
        <v>192</v>
      </c>
      <c r="M112" s="70">
        <v>9613330539</v>
      </c>
      <c r="N112" s="70" t="s">
        <v>196</v>
      </c>
      <c r="O112" s="70">
        <v>9859361711</v>
      </c>
      <c r="P112" s="137" t="s">
        <v>1459</v>
      </c>
      <c r="Q112" s="135" t="s">
        <v>101</v>
      </c>
      <c r="R112" s="55"/>
      <c r="S112" s="69" t="s">
        <v>1357</v>
      </c>
      <c r="T112" s="55"/>
    </row>
    <row r="113" spans="1:20" ht="30">
      <c r="A113" s="52">
        <v>109</v>
      </c>
      <c r="B113" s="53" t="s">
        <v>63</v>
      </c>
      <c r="C113" s="44" t="s">
        <v>1349</v>
      </c>
      <c r="D113" s="39" t="s">
        <v>26</v>
      </c>
      <c r="E113" s="46">
        <v>18230123512</v>
      </c>
      <c r="F113" s="69" t="s">
        <v>91</v>
      </c>
      <c r="G113" s="37">
        <v>14</v>
      </c>
      <c r="H113" s="37">
        <v>17</v>
      </c>
      <c r="I113" s="37">
        <f t="shared" si="2"/>
        <v>31</v>
      </c>
      <c r="J113" s="37" t="s">
        <v>1290</v>
      </c>
      <c r="K113" s="69" t="s">
        <v>140</v>
      </c>
      <c r="L113" s="70" t="s">
        <v>192</v>
      </c>
      <c r="M113" s="70">
        <v>9613330539</v>
      </c>
      <c r="N113" s="70" t="s">
        <v>196</v>
      </c>
      <c r="O113" s="70">
        <v>9859361711</v>
      </c>
      <c r="P113" s="137" t="s">
        <v>1459</v>
      </c>
      <c r="Q113" s="135" t="s">
        <v>101</v>
      </c>
      <c r="R113" s="55"/>
      <c r="S113" s="69" t="s">
        <v>1357</v>
      </c>
      <c r="T113" s="55"/>
    </row>
    <row r="114" spans="1:20" ht="30">
      <c r="A114" s="52">
        <v>110</v>
      </c>
      <c r="B114" s="53" t="s">
        <v>63</v>
      </c>
      <c r="C114" s="45" t="s">
        <v>1350</v>
      </c>
      <c r="D114" s="39" t="s">
        <v>26</v>
      </c>
      <c r="E114" s="37" t="s">
        <v>1351</v>
      </c>
      <c r="F114" s="69" t="s">
        <v>87</v>
      </c>
      <c r="G114" s="37">
        <v>67</v>
      </c>
      <c r="H114" s="37">
        <v>67</v>
      </c>
      <c r="I114" s="37">
        <f t="shared" si="2"/>
        <v>134</v>
      </c>
      <c r="J114" s="37" t="s">
        <v>1291</v>
      </c>
      <c r="K114" s="69" t="s">
        <v>140</v>
      </c>
      <c r="L114" s="70" t="s">
        <v>192</v>
      </c>
      <c r="M114" s="70">
        <v>9613330539</v>
      </c>
      <c r="N114" s="70" t="s">
        <v>196</v>
      </c>
      <c r="O114" s="70">
        <v>9859361711</v>
      </c>
      <c r="P114" s="137" t="s">
        <v>1459</v>
      </c>
      <c r="Q114" s="135" t="s">
        <v>101</v>
      </c>
      <c r="R114" s="55"/>
      <c r="S114" s="69" t="s">
        <v>1357</v>
      </c>
      <c r="T114" s="55"/>
    </row>
    <row r="115" spans="1:20" ht="30">
      <c r="A115" s="52">
        <v>111</v>
      </c>
      <c r="B115" s="53" t="s">
        <v>63</v>
      </c>
      <c r="C115" s="44" t="s">
        <v>1352</v>
      </c>
      <c r="D115" s="39" t="s">
        <v>26</v>
      </c>
      <c r="E115" s="46">
        <v>18230116606</v>
      </c>
      <c r="F115" s="69" t="s">
        <v>87</v>
      </c>
      <c r="G115" s="37">
        <v>34</v>
      </c>
      <c r="H115" s="37">
        <v>25</v>
      </c>
      <c r="I115" s="37">
        <f t="shared" si="2"/>
        <v>59</v>
      </c>
      <c r="J115" s="37" t="s">
        <v>1292</v>
      </c>
      <c r="K115" s="69" t="s">
        <v>140</v>
      </c>
      <c r="L115" s="70" t="s">
        <v>192</v>
      </c>
      <c r="M115" s="70">
        <v>9613330539</v>
      </c>
      <c r="N115" s="70" t="s">
        <v>196</v>
      </c>
      <c r="O115" s="70">
        <v>9859361711</v>
      </c>
      <c r="P115" s="137" t="s">
        <v>1466</v>
      </c>
      <c r="Q115" s="37" t="s">
        <v>82</v>
      </c>
      <c r="R115" s="55"/>
      <c r="S115" s="69" t="s">
        <v>1357</v>
      </c>
      <c r="T115" s="55"/>
    </row>
    <row r="116" spans="1:20" ht="30">
      <c r="A116" s="52">
        <v>112</v>
      </c>
      <c r="B116" s="53" t="s">
        <v>63</v>
      </c>
      <c r="C116" s="45" t="s">
        <v>1353</v>
      </c>
      <c r="D116" s="39" t="s">
        <v>26</v>
      </c>
      <c r="E116" s="37" t="s">
        <v>1354</v>
      </c>
      <c r="F116" s="69" t="s">
        <v>87</v>
      </c>
      <c r="G116" s="37">
        <v>78</v>
      </c>
      <c r="H116" s="37">
        <v>78</v>
      </c>
      <c r="I116" s="37">
        <f t="shared" si="2"/>
        <v>156</v>
      </c>
      <c r="J116" s="37" t="s">
        <v>1293</v>
      </c>
      <c r="K116" s="69" t="s">
        <v>140</v>
      </c>
      <c r="L116" s="70" t="s">
        <v>192</v>
      </c>
      <c r="M116" s="70">
        <v>9613330539</v>
      </c>
      <c r="N116" s="70" t="s">
        <v>196</v>
      </c>
      <c r="O116" s="70">
        <v>9859361711</v>
      </c>
      <c r="P116" s="137" t="s">
        <v>1466</v>
      </c>
      <c r="Q116" s="37" t="s">
        <v>82</v>
      </c>
      <c r="R116" s="55"/>
      <c r="S116" s="69" t="s">
        <v>1357</v>
      </c>
      <c r="T116" s="55"/>
    </row>
    <row r="117" spans="1:20" ht="30">
      <c r="A117" s="52">
        <v>113</v>
      </c>
      <c r="B117" s="53" t="s">
        <v>63</v>
      </c>
      <c r="C117" s="45" t="s">
        <v>1355</v>
      </c>
      <c r="D117" s="39" t="s">
        <v>26</v>
      </c>
      <c r="E117" s="37" t="s">
        <v>1356</v>
      </c>
      <c r="F117" s="69" t="s">
        <v>87</v>
      </c>
      <c r="G117" s="37">
        <v>69</v>
      </c>
      <c r="H117" s="37">
        <v>91</v>
      </c>
      <c r="I117" s="37">
        <f t="shared" si="2"/>
        <v>160</v>
      </c>
      <c r="J117" s="37" t="s">
        <v>1294</v>
      </c>
      <c r="K117" s="69" t="s">
        <v>140</v>
      </c>
      <c r="L117" s="70" t="s">
        <v>192</v>
      </c>
      <c r="M117" s="70">
        <v>9613330539</v>
      </c>
      <c r="N117" s="70" t="s">
        <v>196</v>
      </c>
      <c r="O117" s="70">
        <v>9859361711</v>
      </c>
      <c r="P117" s="137" t="s">
        <v>1466</v>
      </c>
      <c r="Q117" s="37" t="s">
        <v>82</v>
      </c>
      <c r="R117" s="55"/>
      <c r="S117" s="69" t="s">
        <v>1357</v>
      </c>
      <c r="T117" s="55"/>
    </row>
    <row r="118" spans="1:20">
      <c r="A118" s="64" t="s">
        <v>11</v>
      </c>
      <c r="B118" s="64"/>
      <c r="C118" s="64">
        <f>COUNTIFS(C5:C117,"*")</f>
        <v>113</v>
      </c>
      <c r="D118" s="64"/>
      <c r="E118" s="56"/>
      <c r="F118" s="64"/>
      <c r="G118" s="64">
        <f>SUM(G5:G117)</f>
        <v>4469</v>
      </c>
      <c r="H118" s="64">
        <f>SUM(H5:H117)</f>
        <v>4739</v>
      </c>
      <c r="I118" s="64">
        <f>SUM(I5:I117)</f>
        <v>9208</v>
      </c>
      <c r="J118" s="64"/>
      <c r="K118" s="64"/>
      <c r="L118" s="64"/>
      <c r="M118" s="64"/>
      <c r="N118" s="64"/>
      <c r="O118" s="64"/>
      <c r="Q118" s="64"/>
      <c r="R118" s="64"/>
      <c r="S118" s="64"/>
      <c r="T118" s="58"/>
    </row>
    <row r="119" spans="1:20">
      <c r="A119" s="59" t="s">
        <v>62</v>
      </c>
      <c r="B119" s="60">
        <f>COUNTIF(B$5:B$117,"Team 1")</f>
        <v>55</v>
      </c>
      <c r="C119" s="59" t="s">
        <v>28</v>
      </c>
      <c r="D119" s="60">
        <f>COUNTIF(D5:D117,"Anganwadi")</f>
        <v>25</v>
      </c>
    </row>
    <row r="120" spans="1:20">
      <c r="A120" s="59" t="s">
        <v>63</v>
      </c>
      <c r="B120" s="60">
        <f>COUNTIF(B$6:B$117,"Team 2")</f>
        <v>58</v>
      </c>
      <c r="C120" s="59" t="s">
        <v>26</v>
      </c>
      <c r="D120" s="60">
        <f>COUNTIF(D5:D117,"School")</f>
        <v>88</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conditionalFormatting sqref="E26">
    <cfRule type="duplicateValues" dxfId="20" priority="24" stopIfTrue="1"/>
  </conditionalFormatting>
  <conditionalFormatting sqref="E5">
    <cfRule type="duplicateValues" dxfId="19" priority="23" stopIfTrue="1"/>
  </conditionalFormatting>
  <conditionalFormatting sqref="E19">
    <cfRule type="duplicateValues" dxfId="18" priority="22" stopIfTrue="1"/>
  </conditionalFormatting>
  <conditionalFormatting sqref="E17">
    <cfRule type="duplicateValues" dxfId="17" priority="21" stopIfTrue="1"/>
  </conditionalFormatting>
  <conditionalFormatting sqref="E11:E12">
    <cfRule type="duplicateValues" dxfId="16" priority="20" stopIfTrue="1"/>
  </conditionalFormatting>
  <conditionalFormatting sqref="E12">
    <cfRule type="duplicateValues" dxfId="15" priority="19" stopIfTrue="1"/>
  </conditionalFormatting>
  <conditionalFormatting sqref="E23">
    <cfRule type="duplicateValues" dxfId="14" priority="18" stopIfTrue="1"/>
  </conditionalFormatting>
  <conditionalFormatting sqref="E71">
    <cfRule type="duplicateValues" dxfId="13" priority="15" stopIfTrue="1"/>
  </conditionalFormatting>
  <conditionalFormatting sqref="E106:E107 E109">
    <cfRule type="duplicateValues" dxfId="12" priority="14" stopIfTrue="1"/>
  </conditionalFormatting>
  <conditionalFormatting sqref="E109">
    <cfRule type="duplicateValues" dxfId="11" priority="13" stopIfTrue="1"/>
  </conditionalFormatting>
  <conditionalFormatting sqref="E107">
    <cfRule type="duplicateValues" dxfId="10" priority="12" stopIfTrue="1"/>
  </conditionalFormatting>
  <conditionalFormatting sqref="E106">
    <cfRule type="duplicateValues" dxfId="9" priority="11" stopIfTrue="1"/>
  </conditionalFormatting>
  <conditionalFormatting sqref="E108">
    <cfRule type="duplicateValues" dxfId="8" priority="10"/>
  </conditionalFormatting>
  <conditionalFormatting sqref="E81">
    <cfRule type="duplicateValues" dxfId="7" priority="9" stopIfTrue="1"/>
  </conditionalFormatting>
  <conditionalFormatting sqref="E91">
    <cfRule type="duplicateValues" dxfId="6" priority="8" stopIfTrue="1"/>
  </conditionalFormatting>
  <conditionalFormatting sqref="E66">
    <cfRule type="duplicateValues" dxfId="5" priority="7"/>
  </conditionalFormatting>
  <conditionalFormatting sqref="E97">
    <cfRule type="duplicateValues" dxfId="4" priority="6" stopIfTrue="1"/>
  </conditionalFormatting>
  <conditionalFormatting sqref="E100:E101">
    <cfRule type="duplicateValues" dxfId="3" priority="5" stopIfTrue="1"/>
  </conditionalFormatting>
  <conditionalFormatting sqref="E101">
    <cfRule type="duplicateValues" dxfId="2" priority="4" stopIfTrue="1"/>
  </conditionalFormatting>
  <conditionalFormatting sqref="E115">
    <cfRule type="duplicateValues" dxfId="1" priority="3" stopIfTrue="1"/>
  </conditionalFormatting>
  <conditionalFormatting sqref="E113">
    <cfRule type="duplicateValues" dxfId="0" priority="2" stopIfTrue="1"/>
  </conditionalFormatting>
  <dataValidations count="3">
    <dataValidation type="list" allowBlank="1" showInputMessage="1" showErrorMessage="1" sqref="D118">
      <formula1>"School,Anganwadi Centre"</formula1>
    </dataValidation>
    <dataValidation type="list" allowBlank="1" showInputMessage="1" showErrorMessage="1" error="Please select type of institution from drop down list." sqref="D94:E94 E58 G58 D45 D50:D56 D47:D48 E49:E51 D42:D43 E44:E47 D59 D61:D62 D57:E57 D60:E60 E33:E36 D41:E41 D25:D29 D20:D23 D16:D18 D11:D13 D6 D9:E9 E10 D7:E7 E8 E15 D14:E14 D5:E5 D24:E24 D19:E19 E38:E40 D34:D37 D32 E31 D30:E30 G48 H49 G46 G36 G10 G8 G15 G31 G60 D110:E110 D111:D112 D102:E102 D95:D101 D103:D109 D67:E67 E72:E75 E77:E82 D68 E69 E93 D89:D92 D81:D83 E84:E88 D75:D76 E113:E117 D64:D66 D71:D73 G73:G74 H74 G70 D63:E63">
      <formula1>"Anganwadi,School"</formula1>
    </dataValidation>
    <dataValidation type="list" allowBlank="1" showInputMessage="1" showErrorMessage="1" sqref="B5:B117">
      <formula1>"Team 1, Team 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7030A0"/>
  </sheetPr>
  <dimension ref="A1:K28"/>
  <sheetViews>
    <sheetView tabSelected="1" workbookViewId="0">
      <selection activeCell="B28" sqref="B28"/>
    </sheetView>
  </sheetViews>
  <sheetFormatPr defaultRowHeight="16.5"/>
  <cols>
    <col min="1" max="1" width="6.42578125" style="16" customWidth="1"/>
    <col min="2" max="2" width="9.85546875" style="9" customWidth="1"/>
    <col min="3" max="3" width="13.42578125" style="9" customWidth="1"/>
    <col min="4" max="6" width="12" style="9" customWidth="1"/>
    <col min="7" max="7" width="14.7109375" style="9" customWidth="1"/>
    <col min="8" max="8" width="13.140625" style="9" customWidth="1"/>
    <col min="9" max="9" width="11.42578125" style="9" customWidth="1"/>
    <col min="10" max="10" width="10.85546875" style="9" customWidth="1"/>
    <col min="11" max="16384" width="9.140625" style="9"/>
  </cols>
  <sheetData>
    <row r="1" spans="1:11" ht="46.5" customHeight="1">
      <c r="A1" s="206" t="s">
        <v>243</v>
      </c>
      <c r="B1" s="206"/>
      <c r="C1" s="206"/>
      <c r="D1" s="206"/>
      <c r="E1" s="206"/>
      <c r="F1" s="207"/>
      <c r="G1" s="207"/>
      <c r="H1" s="207"/>
      <c r="I1" s="207"/>
      <c r="J1" s="207"/>
    </row>
    <row r="2" spans="1:11" ht="25.5">
      <c r="A2" s="208" t="s">
        <v>0</v>
      </c>
      <c r="B2" s="209"/>
      <c r="C2" s="210" t="str">
        <f>'Block at a Glance'!C2:D2</f>
        <v>ASSAM</v>
      </c>
      <c r="D2" s="211"/>
      <c r="E2" s="10" t="s">
        <v>1</v>
      </c>
      <c r="F2" s="212" t="str">
        <f>'Block at a Glance'!F2:I2</f>
        <v>HAILAKANDI</v>
      </c>
      <c r="G2" s="213"/>
      <c r="H2" s="11" t="s">
        <v>27</v>
      </c>
      <c r="I2" s="212" t="str">
        <f>'Block at a Glance'!M2:M2</f>
        <v>ALGAPUR</v>
      </c>
      <c r="J2" s="213"/>
    </row>
    <row r="3" spans="1:11" ht="28.5" customHeight="1">
      <c r="A3" s="214" t="s">
        <v>66</v>
      </c>
      <c r="B3" s="214"/>
      <c r="C3" s="214"/>
      <c r="D3" s="214"/>
      <c r="E3" s="214"/>
      <c r="F3" s="214"/>
      <c r="G3" s="214"/>
      <c r="H3" s="214"/>
      <c r="I3" s="214"/>
      <c r="J3" s="214"/>
    </row>
    <row r="4" spans="1:11">
      <c r="A4" s="215" t="s">
        <v>30</v>
      </c>
      <c r="B4" s="216" t="s">
        <v>31</v>
      </c>
      <c r="C4" s="205" t="s">
        <v>32</v>
      </c>
      <c r="D4" s="205" t="s">
        <v>39</v>
      </c>
      <c r="E4" s="205"/>
      <c r="F4" s="205"/>
      <c r="G4" s="205" t="s">
        <v>33</v>
      </c>
      <c r="H4" s="205" t="s">
        <v>40</v>
      </c>
      <c r="I4" s="205"/>
      <c r="J4" s="205"/>
    </row>
    <row r="5" spans="1:11" ht="22.5" customHeight="1">
      <c r="A5" s="215"/>
      <c r="B5" s="216"/>
      <c r="C5" s="205"/>
      <c r="D5" s="33" t="s">
        <v>9</v>
      </c>
      <c r="E5" s="33" t="s">
        <v>10</v>
      </c>
      <c r="F5" s="33" t="s">
        <v>11</v>
      </c>
      <c r="G5" s="205"/>
      <c r="H5" s="33" t="s">
        <v>9</v>
      </c>
      <c r="I5" s="33" t="s">
        <v>10</v>
      </c>
      <c r="J5" s="33" t="s">
        <v>11</v>
      </c>
    </row>
    <row r="6" spans="1:11" ht="22.5" customHeight="1">
      <c r="A6" s="21">
        <v>1</v>
      </c>
      <c r="B6" s="22">
        <v>43389</v>
      </c>
      <c r="C6" s="13">
        <f>COUNTIF('Oct-18'!D$5:D$107,"Anganwadi")</f>
        <v>32</v>
      </c>
      <c r="D6" s="14">
        <f>SUMIF('Oct-18'!$D$5:$D$107,"Anganwadi",'Oct-18'!$G$5:$G$107)</f>
        <v>745</v>
      </c>
      <c r="E6" s="14">
        <f>SUMIF('Oct-18'!$D$5:$D$107,"Anganwadi",'Oct-18'!$H$5:$H$107)</f>
        <v>949</v>
      </c>
      <c r="F6" s="13">
        <f>SUM(D6:E6)</f>
        <v>1694</v>
      </c>
      <c r="G6" s="13">
        <f>COUNTIF('Oct-18'!D5:D107,"School")</f>
        <v>71</v>
      </c>
      <c r="H6" s="14">
        <f>SUMIF('Oct-18'!$D$5:$D$107,"School",'Oct-18'!$G$5:$G$107)</f>
        <v>3145</v>
      </c>
      <c r="I6" s="14">
        <f>SUMIF('Oct-18'!$D$5:$D$107,"School",'Oct-18'!$H$5:$H$107)</f>
        <v>3096</v>
      </c>
      <c r="J6" s="13">
        <f>SUM(H6:I6)</f>
        <v>6241</v>
      </c>
      <c r="K6" s="15"/>
    </row>
    <row r="7" spans="1:11" ht="22.5" customHeight="1">
      <c r="A7" s="12">
        <v>2</v>
      </c>
      <c r="B7" s="22">
        <v>43420</v>
      </c>
      <c r="C7" s="13">
        <f>COUNTIF('Nov-18'!D$16:D$87,"Anganwadi")</f>
        <v>20</v>
      </c>
      <c r="D7" s="14">
        <f>SUMIF('Nov-18'!$D$16:$D$87,"Anganwadi",'Nov-18'!$G$16:$G$87)</f>
        <v>881</v>
      </c>
      <c r="E7" s="14">
        <f>SUMIF('Nov-18'!$D$16:$D$87,"Anganwadi",'Nov-18'!$H$16:$H$87)</f>
        <v>722</v>
      </c>
      <c r="F7" s="13">
        <f t="shared" ref="F7:F11" si="0">SUM(D7:E7)</f>
        <v>1603</v>
      </c>
      <c r="G7" s="13">
        <f>COUNTIF('Nov-18'!D16:D88,"School")</f>
        <v>52</v>
      </c>
      <c r="H7" s="14">
        <f>SUMIF('Nov-18'!$D$16:$D$87,"School",'Nov-18'!$G$16:$G$87)</f>
        <v>2279</v>
      </c>
      <c r="I7" s="14">
        <f>SUMIF('Nov-18'!$D$16:$D$87,"School",'Nov-18'!$H$16:$H$87)</f>
        <v>2748</v>
      </c>
      <c r="J7" s="13">
        <f t="shared" ref="J7:J11" si="1">SUM(H7:I7)</f>
        <v>5027</v>
      </c>
    </row>
    <row r="8" spans="1:11" ht="22.5" customHeight="1">
      <c r="A8" s="12">
        <v>3</v>
      </c>
      <c r="B8" s="22">
        <v>43450</v>
      </c>
      <c r="C8" s="13">
        <f>COUNTIF('Dec-18'!D$5:D$132,"Anganwadi")</f>
        <v>33</v>
      </c>
      <c r="D8" s="14">
        <f>SUMIF('Dec-18'!$D$5:$D$132,"Anganwadi",'Dec-18'!$G$5:$G$132)</f>
        <v>827</v>
      </c>
      <c r="E8" s="14">
        <f>SUMIF('Dec-18'!$D$5:$D$132,"Anganwadi",'Dec-18'!$H$5:$H$132)</f>
        <v>1072</v>
      </c>
      <c r="F8" s="13">
        <f t="shared" si="0"/>
        <v>1899</v>
      </c>
      <c r="G8" s="13">
        <f>COUNTIF('Dec-18'!D7:D134,"School")</f>
        <v>94</v>
      </c>
      <c r="H8" s="14">
        <f>SUMIF('Dec-18'!$D$5:$D$132,"School",'Dec-18'!$G$5:$G$132)</f>
        <v>2973</v>
      </c>
      <c r="I8" s="14">
        <f>SUMIF('Dec-18'!$D$5:$D$132,"School",'Dec-18'!$H$5:$H$132)</f>
        <v>3133</v>
      </c>
      <c r="J8" s="13">
        <f t="shared" si="1"/>
        <v>6106</v>
      </c>
    </row>
    <row r="9" spans="1:11" ht="22.5" customHeight="1">
      <c r="A9" s="12">
        <v>4</v>
      </c>
      <c r="B9" s="22">
        <v>43481</v>
      </c>
      <c r="C9" s="13">
        <f>COUNTIF('Jan-19'!D$5:D$115,"Anganwadi")</f>
        <v>20</v>
      </c>
      <c r="D9" s="14">
        <f>SUMIF('Jan-19'!$D$5:$D$115,"Anganwadi",'Jan-19'!$G$5:$G$115)</f>
        <v>400</v>
      </c>
      <c r="E9" s="14">
        <f>SUMIF('Jan-19'!$D$5:$D$115,"Anganwadi",'Jan-19'!$H$5:$H$115)</f>
        <v>657</v>
      </c>
      <c r="F9" s="13">
        <f t="shared" si="0"/>
        <v>1057</v>
      </c>
      <c r="G9" s="13">
        <f>COUNTIF('Jan-19'!D8:D118,"School")</f>
        <v>88</v>
      </c>
      <c r="H9" s="14">
        <f>SUMIF('Jan-19'!$D$5:$D$115,"School",'Jan-19'!$G$5:$G$115)</f>
        <v>2488</v>
      </c>
      <c r="I9" s="14">
        <f>SUMIF('Jan-19'!$D$5:$D$115,"School",'Jan-19'!$H$5:$H$115)</f>
        <v>2541</v>
      </c>
      <c r="J9" s="13">
        <f t="shared" si="1"/>
        <v>5029</v>
      </c>
    </row>
    <row r="10" spans="1:11" ht="22.5" customHeight="1">
      <c r="A10" s="12">
        <v>5</v>
      </c>
      <c r="B10" s="22">
        <v>43512</v>
      </c>
      <c r="C10" s="13">
        <f>COUNTIF('Feb-19'!D$5:D$122,"Anganwadi")</f>
        <v>42</v>
      </c>
      <c r="D10" s="14">
        <f>SUMIF('Feb-19'!$D$5:$D$122,"Anganwadi",'Feb-19'!$G$5:$G$122)</f>
        <v>1543</v>
      </c>
      <c r="E10" s="14">
        <f>SUMIF('Feb-19'!$D$5:$D$122,"Anganwadi",'Feb-19'!$H$5:$H$122)</f>
        <v>1515</v>
      </c>
      <c r="F10" s="13">
        <f t="shared" si="0"/>
        <v>3058</v>
      </c>
      <c r="G10" s="13">
        <f>COUNTIF('Feb-19'!D9:D126,"School")</f>
        <v>72</v>
      </c>
      <c r="H10" s="14">
        <f>SUMIF('Feb-19'!$D$5:$D$122,"School",'Feb-19'!$G$5:$G$122)</f>
        <v>2633</v>
      </c>
      <c r="I10" s="14">
        <f>SUMIF('Feb-19'!$D$5:$D$122,"School",'Feb-19'!$H$5:$H$122)</f>
        <v>2963</v>
      </c>
      <c r="J10" s="13">
        <f t="shared" si="1"/>
        <v>5596</v>
      </c>
    </row>
    <row r="11" spans="1:11" ht="22.5" customHeight="1">
      <c r="A11" s="12">
        <v>6</v>
      </c>
      <c r="B11" s="22">
        <v>43540</v>
      </c>
      <c r="C11" s="13">
        <f>COUNTIF('Mar-19'!D$5:D$117,"Anganwadi")</f>
        <v>25</v>
      </c>
      <c r="D11" s="14">
        <f>SUMIF('Mar-19'!$D$5:$D$117,"Anganwadi",'Mar-19'!$G$5:$G$117)</f>
        <v>1083</v>
      </c>
      <c r="E11" s="14">
        <f>SUMIF('Mar-19'!$D$5:$D$117,"Anganwadi",'Mar-19'!$H$5:$H$117)</f>
        <v>1078</v>
      </c>
      <c r="F11" s="13">
        <f t="shared" si="0"/>
        <v>2161</v>
      </c>
      <c r="G11" s="13">
        <f>COUNTIF('Mar-19'!D10:D122,"School")</f>
        <v>84</v>
      </c>
      <c r="H11" s="14">
        <f>SUMIF('Mar-19'!$D$5:$D$117,"School",'Mar-19'!$G$5:$G$117)</f>
        <v>3386</v>
      </c>
      <c r="I11" s="14">
        <f>SUMIF('Mar-19'!$D$5:$D$117,"School",'Mar-19'!$H$5:$H$117)</f>
        <v>3661</v>
      </c>
      <c r="J11" s="13">
        <f t="shared" si="1"/>
        <v>7047</v>
      </c>
    </row>
    <row r="12" spans="1:11" ht="19.5" customHeight="1">
      <c r="A12" s="203" t="s">
        <v>41</v>
      </c>
      <c r="B12" s="203"/>
      <c r="C12" s="30">
        <f>SUM(C6:C11)</f>
        <v>172</v>
      </c>
      <c r="D12" s="30">
        <f t="shared" ref="D12:J12" si="2">SUM(D6:D11)</f>
        <v>5479</v>
      </c>
      <c r="E12" s="30">
        <f t="shared" si="2"/>
        <v>5993</v>
      </c>
      <c r="F12" s="30">
        <f t="shared" si="2"/>
        <v>11472</v>
      </c>
      <c r="G12" s="30">
        <f t="shared" si="2"/>
        <v>461</v>
      </c>
      <c r="H12" s="30">
        <f t="shared" si="2"/>
        <v>16904</v>
      </c>
      <c r="I12" s="30">
        <f t="shared" si="2"/>
        <v>18142</v>
      </c>
      <c r="J12" s="30">
        <f t="shared" si="2"/>
        <v>35046</v>
      </c>
    </row>
    <row r="14" spans="1:11">
      <c r="A14" s="204" t="s">
        <v>67</v>
      </c>
      <c r="B14" s="204"/>
      <c r="C14" s="204"/>
      <c r="D14" s="204"/>
      <c r="E14" s="204"/>
      <c r="F14" s="204"/>
    </row>
    <row r="15" spans="1:11" ht="82.5">
      <c r="A15" s="33" t="s">
        <v>30</v>
      </c>
      <c r="B15" s="32" t="s">
        <v>31</v>
      </c>
      <c r="C15" s="23" t="s">
        <v>64</v>
      </c>
      <c r="D15" s="31" t="s">
        <v>32</v>
      </c>
      <c r="E15" s="31" t="s">
        <v>33</v>
      </c>
      <c r="F15" s="31" t="s">
        <v>65</v>
      </c>
    </row>
    <row r="16" spans="1:11">
      <c r="A16" s="199">
        <v>1</v>
      </c>
      <c r="B16" s="201">
        <v>43389</v>
      </c>
      <c r="C16" s="24" t="s">
        <v>62</v>
      </c>
      <c r="D16" s="13">
        <f>COUNTIFS('Oct-18'!B$5:B$107,"Team 1",'Oct-18'!D$5:D$107,"Anganwadi")</f>
        <v>32</v>
      </c>
      <c r="E16" s="13">
        <f>COUNTIFS('Oct-18'!B$5:B$107,"Team 1",'Oct-18'!D$5:D$107,"School")</f>
        <v>41</v>
      </c>
      <c r="F16" s="14">
        <f>SUMIF('Oct-18'!$B$5:$B$107,"Team 1",'Oct-18'!$I$5:$I$107)</f>
        <v>3620</v>
      </c>
    </row>
    <row r="17" spans="1:6">
      <c r="A17" s="200"/>
      <c r="B17" s="202"/>
      <c r="C17" s="24" t="s">
        <v>63</v>
      </c>
      <c r="D17" s="13">
        <f>COUNTIFS('Oct-18'!B$5:B$107,"Team 2",'Oct-18'!D$5:D$107,"Anganwadi")</f>
        <v>0</v>
      </c>
      <c r="E17" s="13">
        <f>COUNTIFS('Oct-18'!B$5:B$107,"Team 2",'Oct-18'!D$5:D$107,"School")</f>
        <v>30</v>
      </c>
      <c r="F17" s="14">
        <f>SUMIF('Oct-18'!$B$5:$B$107,"Team 2",'Oct-18'!$I$5:$I$107)</f>
        <v>4315</v>
      </c>
    </row>
    <row r="18" spans="1:6">
      <c r="A18" s="199">
        <v>2</v>
      </c>
      <c r="B18" s="201">
        <v>43420</v>
      </c>
      <c r="C18" s="24" t="s">
        <v>62</v>
      </c>
      <c r="D18" s="13" t="e">
        <f>COUNTIFS('Nov-18'!B$5:B$87,"Team 1",'Nov-18'!D$16:D$87,"Anganwadi")</f>
        <v>#VALUE!</v>
      </c>
      <c r="E18" s="13" t="e">
        <f>COUNTIFS('Nov-18'!B$5:B$87,"Team 1",'Nov-18'!D$16:D$87,"School")</f>
        <v>#VALUE!</v>
      </c>
      <c r="F18" s="14">
        <f ca="1">SUMIF('Nov-18'!$B$5:$B$87,"Team 1",'Nov-18'!$I$16:$I$87)</f>
        <v>3228</v>
      </c>
    </row>
    <row r="19" spans="1:6">
      <c r="A19" s="200"/>
      <c r="B19" s="202"/>
      <c r="C19" s="24" t="s">
        <v>63</v>
      </c>
      <c r="D19" s="13" t="e">
        <f>COUNTIFS('Nov-18'!B$5:B$87,"Team 2",'Nov-18'!D$16:D$87,"Anganwadi")</f>
        <v>#VALUE!</v>
      </c>
      <c r="E19" s="13" t="e">
        <f>COUNTIFS('Nov-18'!B$5:B$87,"Team 2",'Nov-18'!D$16:D$87,"School")</f>
        <v>#VALUE!</v>
      </c>
      <c r="F19" s="14">
        <f ca="1">SUMIF('Nov-18'!$B$5:$B$87,"Team 2",'Nov-18'!$I$16:$I$87)</f>
        <v>10032</v>
      </c>
    </row>
    <row r="20" spans="1:6">
      <c r="A20" s="199">
        <v>3</v>
      </c>
      <c r="B20" s="201">
        <v>43450</v>
      </c>
      <c r="C20" s="24" t="s">
        <v>62</v>
      </c>
      <c r="D20" s="13">
        <f>COUNTIFS('Dec-18'!B$5:B$132,"Team 1",'Dec-18'!D$5:D$132,"Anganwadi")</f>
        <v>19</v>
      </c>
      <c r="E20" s="13">
        <f>COUNTIFS('Dec-18'!B$5:B$132,"Team 1",'Dec-18'!D$5:D$132,"School")</f>
        <v>52</v>
      </c>
      <c r="F20" s="14">
        <f>SUMIF('Dec-18'!$B$5:$B$132,"Team 1",'Dec-18'!$I$5:$I$132)</f>
        <v>3827</v>
      </c>
    </row>
    <row r="21" spans="1:6">
      <c r="A21" s="200"/>
      <c r="B21" s="202"/>
      <c r="C21" s="24" t="s">
        <v>63</v>
      </c>
      <c r="D21" s="13">
        <f>COUNTIFS('Dec-18'!B$5:B$132,"Team 2",'Dec-18'!D$5:D$132,"Anganwadi")</f>
        <v>14</v>
      </c>
      <c r="E21" s="13">
        <f>COUNTIFS('Dec-18'!B$5:B$132,"Team 2",'Dec-18'!D$5:D$132,"School")</f>
        <v>43</v>
      </c>
      <c r="F21" s="14">
        <f>SUMIF('Dec-18'!$B$5:$B$132,"Team 2",'Dec-18'!$I$5:$I$132)</f>
        <v>4178</v>
      </c>
    </row>
    <row r="22" spans="1:6">
      <c r="A22" s="199">
        <v>4</v>
      </c>
      <c r="B22" s="201">
        <v>43481</v>
      </c>
      <c r="C22" s="24" t="s">
        <v>62</v>
      </c>
      <c r="D22" s="13">
        <f>COUNTIFS('Jan-19'!B$5:B$115,"Team 1",'Jan-19'!D$5:D$115,"Anganwadi")</f>
        <v>12</v>
      </c>
      <c r="E22" s="13">
        <f>COUNTIFS('Jan-19'!B$5:B$115,"Team 1",'Jan-19'!D$5:D$115,"School")</f>
        <v>44</v>
      </c>
      <c r="F22" s="14">
        <f>SUMIF('Jan-19'!$B$5:$B$115,"Team 1",'Jan-19'!$I$5:$I$115)</f>
        <v>3001</v>
      </c>
    </row>
    <row r="23" spans="1:6">
      <c r="A23" s="200"/>
      <c r="B23" s="202"/>
      <c r="C23" s="24" t="s">
        <v>63</v>
      </c>
      <c r="D23" s="13">
        <f>COUNTIFS('Jan-19'!B$5:B$115,"Team 2",'Jan-19'!D$5:D$115,"Anganwadi")</f>
        <v>8</v>
      </c>
      <c r="E23" s="13">
        <f>COUNTIFS('Jan-19'!B$5:B$115,"Team 2",'Jan-19'!D$5:D$115,"School")</f>
        <v>47</v>
      </c>
      <c r="F23" s="14">
        <f>SUMIF('Jan-19'!$B$5:$B$115,"Team 2",'Jan-19'!$I$5:$I$115)</f>
        <v>3085</v>
      </c>
    </row>
    <row r="24" spans="1:6">
      <c r="A24" s="199">
        <v>5</v>
      </c>
      <c r="B24" s="201">
        <v>43512</v>
      </c>
      <c r="C24" s="24" t="s">
        <v>62</v>
      </c>
      <c r="D24" s="13">
        <f>COUNTIFS('Feb-19'!B$5:B$122,"Team 1",'Feb-19'!D$5:D$122,"Anganwadi")</f>
        <v>7</v>
      </c>
      <c r="E24" s="13">
        <f>COUNTIFS('Feb-19'!B$5:B$122,"Team 1",'Feb-19'!D$5:D$122,"School")</f>
        <v>55</v>
      </c>
      <c r="F24" s="14">
        <f>SUMIF('Feb-19'!$B$5:$B$122,"Team 1",'Feb-19'!$I$5:$I$122)</f>
        <v>4641</v>
      </c>
    </row>
    <row r="25" spans="1:6">
      <c r="A25" s="200"/>
      <c r="B25" s="202"/>
      <c r="C25" s="24" t="s">
        <v>63</v>
      </c>
      <c r="D25" s="13">
        <f>COUNTIFS('Feb-19'!B$5:B$122,"Team 2",'Feb-19'!D$5:D$122,"Anganwadi")</f>
        <v>35</v>
      </c>
      <c r="E25" s="13">
        <f>COUNTIFS('Feb-19'!B$5:B$122,"Team 2",'Feb-19'!D$5:D$122,"School")</f>
        <v>21</v>
      </c>
      <c r="F25" s="14">
        <f>SUMIF('Feb-19'!$B$5:$B$122,"Team 2",'Feb-19'!$I$5:$I$122)</f>
        <v>4013</v>
      </c>
    </row>
    <row r="26" spans="1:6">
      <c r="A26" s="199">
        <v>6</v>
      </c>
      <c r="B26" s="201">
        <v>43540</v>
      </c>
      <c r="C26" s="24" t="s">
        <v>62</v>
      </c>
      <c r="D26" s="13">
        <f>COUNTIFS('Mar-19'!B$5:B$117,"Team 1",'Mar-19'!D$5:D$117,"Anganwadi")</f>
        <v>12</v>
      </c>
      <c r="E26" s="13">
        <f>COUNTIFS('Mar-19'!B$5:B$117,"Team 1",'Mar-19'!D$5:D$117,"School")</f>
        <v>43</v>
      </c>
      <c r="F26" s="14">
        <f>SUMIF('Mar-19'!$B$5:$B$117,"Team 1",'Mar-19'!$I$5:$I$117)</f>
        <v>4111</v>
      </c>
    </row>
    <row r="27" spans="1:6">
      <c r="A27" s="200"/>
      <c r="B27" s="202"/>
      <c r="C27" s="24" t="s">
        <v>63</v>
      </c>
      <c r="D27" s="13">
        <f>COUNTIFS('Mar-19'!B$5:B$117,"Team 2",'Mar-19'!D$5:D$117,"Anganwadi")</f>
        <v>13</v>
      </c>
      <c r="E27" s="13">
        <f>COUNTIFS('Mar-19'!B$5:B$117,"Team 2",'Mar-19'!D$5:D$117,"School")</f>
        <v>45</v>
      </c>
      <c r="F27" s="14">
        <f>SUMIF('Mar-19'!$B$5:$B$117,"Team 2",'Mar-19'!$I$5:$I$117)</f>
        <v>5097</v>
      </c>
    </row>
    <row r="28" spans="1:6">
      <c r="A28" s="30" t="s">
        <v>41</v>
      </c>
      <c r="B28" s="30"/>
      <c r="C28" s="30"/>
      <c r="D28" s="30" t="e">
        <f>SUM(D16:D27)</f>
        <v>#VALUE!</v>
      </c>
      <c r="E28" s="30" t="e">
        <f>SUM(E16:E27)</f>
        <v>#VALUE!</v>
      </c>
      <c r="F28" s="30">
        <f ca="1">SUM(F16:F27)</f>
        <v>53148</v>
      </c>
    </row>
  </sheetData>
  <mergeCells count="26">
    <mergeCell ref="H4:J4"/>
    <mergeCell ref="A1:J1"/>
    <mergeCell ref="A2:B2"/>
    <mergeCell ref="C2:D2"/>
    <mergeCell ref="F2:G2"/>
    <mergeCell ref="I2:J2"/>
    <mergeCell ref="A3:J3"/>
    <mergeCell ref="A4:A5"/>
    <mergeCell ref="B4:B5"/>
    <mergeCell ref="C4:C5"/>
    <mergeCell ref="D4:F4"/>
    <mergeCell ref="G4:G5"/>
    <mergeCell ref="A12:B12"/>
    <mergeCell ref="A14:F14"/>
    <mergeCell ref="A16:A17"/>
    <mergeCell ref="B16:B17"/>
    <mergeCell ref="A18:A19"/>
    <mergeCell ref="B18:B19"/>
    <mergeCell ref="A26:A27"/>
    <mergeCell ref="B26:B27"/>
    <mergeCell ref="A20:A21"/>
    <mergeCell ref="B20:B21"/>
    <mergeCell ref="A22:A23"/>
    <mergeCell ref="B22:B23"/>
    <mergeCell ref="A24:A25"/>
    <mergeCell ref="B24:B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Block at a Glance</vt:lpstr>
      <vt:lpstr>Oct-18</vt:lpstr>
      <vt:lpstr>Nov-18</vt:lpstr>
      <vt:lpstr>Dec-18</vt:lpstr>
      <vt:lpstr>Jan-19</vt:lpstr>
      <vt:lpstr>Feb-19</vt:lpstr>
      <vt:lpstr>Mar-19</vt:lpstr>
      <vt:lpstr>Summary 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2018-12-21T11:54:25Z</dcterms:modified>
</cp:coreProperties>
</file>