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65" windowWidth="14805" windowHeight="7950" activeTab="7"/>
  </bookViews>
  <sheets>
    <sheet name="Block at a Glance." sheetId="24" r:id="rId1"/>
    <sheet name="Oct-18" sheetId="5" r:id="rId2"/>
    <sheet name="Nov-18" sheetId="17" r:id="rId3"/>
    <sheet name="Dec-18" sheetId="18" r:id="rId4"/>
    <sheet name="Jan-19" sheetId="19" r:id="rId5"/>
    <sheet name="Feb-19" sheetId="20" r:id="rId6"/>
    <sheet name="March.19" sheetId="21" r:id="rId7"/>
    <sheet name="Summary Sheet" sheetId="23" r:id="rId8"/>
  </sheets>
  <definedNames>
    <definedName name="_xlnm.Print_Titles" localSheetId="3">'Dec-18'!$3:$4</definedName>
    <definedName name="_xlnm.Print_Titles" localSheetId="5">'Feb-19'!$3:$4</definedName>
    <definedName name="_xlnm.Print_Titles" localSheetId="4">'Jan-19'!$3:$4</definedName>
    <definedName name="_xlnm.Print_Titles" localSheetId="6">March.19!$3:$4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44" i="19"/>
  <c r="I45"/>
  <c r="I56" i="20"/>
  <c r="I57"/>
  <c r="I58"/>
  <c r="I59"/>
  <c r="I60"/>
  <c r="I61"/>
  <c r="I62"/>
  <c r="I63"/>
  <c r="I64"/>
  <c r="I65"/>
  <c r="I48"/>
  <c r="I49"/>
  <c r="I50"/>
  <c r="I51"/>
  <c r="I52"/>
  <c r="I53"/>
  <c r="I54"/>
  <c r="I55"/>
  <c r="I54" i="18" l="1"/>
  <c r="I51"/>
  <c r="I52"/>
  <c r="I53"/>
  <c r="I49" i="21" l="1"/>
  <c r="I50"/>
  <c r="I51"/>
  <c r="I52"/>
  <c r="I53"/>
  <c r="I54"/>
  <c r="I55"/>
  <c r="I56"/>
  <c r="I57"/>
  <c r="I58"/>
  <c r="I59"/>
  <c r="I60"/>
  <c r="I61"/>
  <c r="I62"/>
  <c r="I63"/>
  <c r="I64"/>
  <c r="I65"/>
  <c r="I66"/>
  <c r="I67"/>
  <c r="I5" i="17"/>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5" i="20"/>
  <c r="I7"/>
  <c r="I8"/>
  <c r="I9"/>
  <c r="I10"/>
  <c r="I5" 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6" i="19"/>
  <c r="I17"/>
  <c r="I18"/>
  <c r="I48" i="21" l="1"/>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7" i="20"/>
  <c r="I46"/>
  <c r="I45"/>
  <c r="I44"/>
  <c r="I43"/>
  <c r="I42"/>
  <c r="I41"/>
  <c r="I40"/>
  <c r="I39"/>
  <c r="I38"/>
  <c r="I37"/>
  <c r="I36"/>
  <c r="I35"/>
  <c r="I34"/>
  <c r="I33"/>
  <c r="I32"/>
  <c r="I31"/>
  <c r="I30"/>
  <c r="I29"/>
  <c r="I28"/>
  <c r="I27"/>
  <c r="I26"/>
  <c r="I25"/>
  <c r="I24"/>
  <c r="I23"/>
  <c r="I22"/>
  <c r="I21"/>
  <c r="I20"/>
  <c r="I19"/>
  <c r="I18"/>
  <c r="I17"/>
  <c r="I16"/>
  <c r="I15"/>
  <c r="I14"/>
  <c r="I13"/>
  <c r="I12"/>
  <c r="I11"/>
  <c r="I6"/>
  <c r="I72" i="19"/>
  <c r="I71"/>
  <c r="I70"/>
  <c r="I69"/>
  <c r="I68"/>
  <c r="I67"/>
  <c r="I66"/>
  <c r="I65"/>
  <c r="I64"/>
  <c r="I63"/>
  <c r="I62"/>
  <c r="I61"/>
  <c r="I60"/>
  <c r="I59"/>
  <c r="I58"/>
  <c r="I57"/>
  <c r="I56"/>
  <c r="I55"/>
  <c r="I54"/>
  <c r="I53"/>
  <c r="I52"/>
  <c r="I51"/>
  <c r="I50"/>
  <c r="I49"/>
  <c r="I48"/>
  <c r="I47"/>
  <c r="I46"/>
  <c r="I43"/>
  <c r="I42"/>
  <c r="I41"/>
  <c r="I40"/>
  <c r="I39"/>
  <c r="I38"/>
  <c r="I37"/>
  <c r="I36"/>
  <c r="I35"/>
  <c r="I34"/>
  <c r="I33"/>
  <c r="I32"/>
  <c r="I31"/>
  <c r="I30"/>
  <c r="I29"/>
  <c r="I28"/>
  <c r="I27"/>
  <c r="I26"/>
  <c r="I25"/>
  <c r="I24"/>
  <c r="I23"/>
  <c r="I22"/>
  <c r="I21"/>
  <c r="I20"/>
  <c r="I19"/>
  <c r="I15"/>
  <c r="I14"/>
  <c r="I13"/>
  <c r="I12"/>
  <c r="I11"/>
  <c r="I10"/>
  <c r="I9"/>
  <c r="I8"/>
  <c r="I7"/>
  <c r="I6"/>
  <c r="I5"/>
  <c r="I71" i="18"/>
  <c r="I70"/>
  <c r="I69"/>
  <c r="I68"/>
  <c r="I67"/>
  <c r="I66"/>
  <c r="I65"/>
  <c r="I64"/>
  <c r="I63"/>
  <c r="I62"/>
  <c r="I61"/>
  <c r="I60"/>
  <c r="I59"/>
  <c r="I58"/>
  <c r="I57"/>
  <c r="I56"/>
  <c r="I55"/>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8" i="21" l="1"/>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66" i="20"/>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73" i="19"/>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72" i="18" l="1"/>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08" i="5" l="1"/>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F27" i="23" l="1"/>
  <c r="E27"/>
  <c r="D27"/>
  <c r="F26"/>
  <c r="E26"/>
  <c r="D26"/>
  <c r="F25"/>
  <c r="E25"/>
  <c r="D25"/>
  <c r="F24"/>
  <c r="E24"/>
  <c r="D24"/>
  <c r="F23"/>
  <c r="E23"/>
  <c r="D23"/>
  <c r="F22"/>
  <c r="E22"/>
  <c r="D22"/>
  <c r="F21"/>
  <c r="E21"/>
  <c r="D21"/>
  <c r="F20"/>
  <c r="E20"/>
  <c r="D20"/>
  <c r="F19"/>
  <c r="E19"/>
  <c r="D19"/>
  <c r="F18"/>
  <c r="E18"/>
  <c r="D18"/>
  <c r="F17"/>
  <c r="E17"/>
  <c r="D17"/>
  <c r="F16"/>
  <c r="E16"/>
  <c r="D16"/>
  <c r="I11"/>
  <c r="H11"/>
  <c r="G11"/>
  <c r="E11"/>
  <c r="D11"/>
  <c r="C11"/>
  <c r="I10"/>
  <c r="H10"/>
  <c r="G10"/>
  <c r="E10"/>
  <c r="D10"/>
  <c r="C10"/>
  <c r="I9"/>
  <c r="H9"/>
  <c r="G9"/>
  <c r="E9"/>
  <c r="D9"/>
  <c r="C9"/>
  <c r="I8"/>
  <c r="H8"/>
  <c r="G8"/>
  <c r="E8"/>
  <c r="D8"/>
  <c r="C8"/>
  <c r="I7"/>
  <c r="H7"/>
  <c r="G7"/>
  <c r="E7"/>
  <c r="D7"/>
  <c r="C7"/>
  <c r="I6"/>
  <c r="H6"/>
  <c r="G6"/>
  <c r="G12" s="1"/>
  <c r="E6"/>
  <c r="D6"/>
  <c r="C6"/>
  <c r="F28" l="1"/>
  <c r="I12"/>
  <c r="F11"/>
  <c r="J11"/>
  <c r="J10"/>
  <c r="F10"/>
  <c r="F9"/>
  <c r="J9"/>
  <c r="J8"/>
  <c r="F8"/>
  <c r="C12"/>
  <c r="D12"/>
  <c r="E12"/>
  <c r="J7"/>
  <c r="H12"/>
  <c r="F7"/>
  <c r="E28"/>
  <c r="D28"/>
  <c r="F6"/>
  <c r="J6"/>
  <c r="F12" l="1"/>
  <c r="J12"/>
  <c r="I119" i="18" l="1"/>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B167" i="21" l="1"/>
  <c r="B166"/>
  <c r="B167" i="20"/>
  <c r="B166"/>
  <c r="B167" i="19"/>
  <c r="B166"/>
  <c r="B167" i="18"/>
  <c r="B166"/>
  <c r="B167" i="17"/>
  <c r="B166"/>
  <c r="B167" i="5"/>
  <c r="B166"/>
  <c r="I153" i="20"/>
  <c r="I154"/>
  <c r="I155"/>
  <c r="I156"/>
  <c r="I157"/>
  <c r="I158"/>
  <c r="I159"/>
  <c r="I160"/>
  <c r="I161"/>
  <c r="I162"/>
  <c r="I153" i="19"/>
  <c r="I154"/>
  <c r="I155"/>
  <c r="I156"/>
  <c r="I157"/>
  <c r="I158"/>
  <c r="I159"/>
  <c r="I160"/>
  <c r="I161"/>
  <c r="I162"/>
  <c r="I163"/>
  <c r="I164"/>
  <c r="I160" i="18"/>
  <c r="I161"/>
  <c r="I162"/>
  <c r="I163"/>
  <c r="I164"/>
  <c r="I162" i="17"/>
  <c r="I163"/>
  <c r="I164"/>
  <c r="I161" i="5"/>
  <c r="I162"/>
  <c r="I163"/>
  <c r="I164"/>
  <c r="I162" i="21"/>
  <c r="H165" i="5" l="1"/>
  <c r="G165"/>
  <c r="D167"/>
  <c r="D166"/>
  <c r="C165"/>
  <c r="D167" i="21"/>
  <c r="D166"/>
  <c r="H165"/>
  <c r="G165"/>
  <c r="C165"/>
  <c r="I164"/>
  <c r="I163"/>
  <c r="D167" i="20"/>
  <c r="D166"/>
  <c r="H165"/>
  <c r="G165"/>
  <c r="C165"/>
  <c r="I164"/>
  <c r="I163"/>
  <c r="D167" i="19"/>
  <c r="D166"/>
  <c r="H165"/>
  <c r="G165"/>
  <c r="C165"/>
  <c r="D167" i="18"/>
  <c r="D166"/>
  <c r="H165"/>
  <c r="G165"/>
  <c r="C165"/>
  <c r="D167" i="17"/>
  <c r="D166"/>
  <c r="H165"/>
  <c r="G165"/>
  <c r="C165"/>
  <c r="I165" i="20" l="1"/>
  <c r="I165" i="17"/>
  <c r="I165" i="21"/>
  <c r="I165" i="19"/>
  <c r="I165" i="18"/>
  <c r="I165" i="5" l="1"/>
</calcChain>
</file>

<file path=xl/sharedStrings.xml><?xml version="1.0" encoding="utf-8"?>
<sst xmlns="http://schemas.openxmlformats.org/spreadsheetml/2006/main" count="2239" uniqueCount="832">
  <si>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</si>
  <si>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</si>
  <si>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</si>
  <si>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</si>
  <si>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</si>
  <si>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</si>
  <si>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</si>
  <si>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</si>
  <si>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</si>
  <si>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</si>
  <si>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</si>
  <si>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</si>
  <si>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</si>
  <si>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</si>
  <si>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</si>
  <si>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</si>
  <si>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</si>
  <si>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</si>
  <si>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</si>
  <si>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</si>
  <si>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</si>
  <si>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</si>
  <si>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</si>
  <si>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</si>
  <si>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</si>
  <si>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</si>
  <si>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</si>
  <si>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</si>
  <si>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</si>
  <si>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</si>
  <si>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</si>
  <si>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</si>
  <si>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</si>
  <si>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</si>
  <si>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</si>
  <si>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</si>
  <si>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</si>
  <si>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</si>
  <si>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</si>
  <si>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</si>
  <si>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</si>
  <si>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</si>
  <si>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</si>
  <si>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</si>
  <si>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</si>
  <si>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</si>
  <si>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</si>
  <si>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</si>
  <si>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</si>
  <si>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</si>
  <si>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</si>
  <si>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</si>
  <si>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</si>
  <si>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</si>
  <si>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</si>
  <si>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</si>
  <si>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</si>
  <si>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</si>
  <si>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</si>
  <si>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</si>
  <si>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</si>
  <si>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</si>
  <si>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</si>
  <si>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</si>
  <si>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</si>
  <si>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</si>
  <si>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</si>
  <si>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</si>
  <si>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</si>
  <si>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</si>
  <si>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</si>
  <si>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</si>
  <si>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</si>
  <si>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BARPETA</t>
  </si>
  <si>
    <t>JAHANARA KHATUN</t>
  </si>
  <si>
    <t>SAHJAHAN ALI KHAN</t>
  </si>
  <si>
    <t>Neeta Kumari Bothra</t>
  </si>
  <si>
    <t>JOYDAR BADSHA</t>
  </si>
  <si>
    <t>DEBAJIT DAS</t>
  </si>
  <si>
    <t>AHADUZ ZAMAN</t>
  </si>
  <si>
    <t>SAHJAMAL AHMED</t>
  </si>
  <si>
    <t>NIJUMA PATHAK</t>
  </si>
  <si>
    <t>dr.debajit@hotmail.com</t>
  </si>
  <si>
    <t>Car</t>
  </si>
  <si>
    <t>BarpetaRoad</t>
  </si>
  <si>
    <t>MICRO PLAN FORMAT
NATIONAL HEALTH MISSION-Rashtriya Bal Swasthya Karyakram (RBSK)
ACTION  PLAN OF YEAR - 2018-19</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</si>
  <si>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</si>
  <si>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UP</t>
  </si>
  <si>
    <t>BAGURIGURI GAON PT-5,</t>
  </si>
  <si>
    <t>BAGURIGURI GAON PT-6,</t>
  </si>
  <si>
    <t>BAGURIGURI PATHAR PT-5,</t>
  </si>
  <si>
    <t>BAGURIGURI PATHAR PT-6,</t>
  </si>
  <si>
    <t>KHUDNABARI PT-4,</t>
  </si>
  <si>
    <t>KHUDNABARI PT-5,</t>
  </si>
  <si>
    <t>KHUDNABARI PT-6,</t>
  </si>
  <si>
    <t xml:space="preserve"> BHATUMARI TUP CHAR.</t>
  </si>
  <si>
    <t>BHATUMARI PT-4</t>
  </si>
  <si>
    <t>D DHAKALIAPARA ME MADRASSA</t>
  </si>
  <si>
    <t>DHAKALIAPARA DABALIAPARA MEM</t>
  </si>
  <si>
    <t>18050209407</t>
  </si>
  <si>
    <t>18050209409</t>
  </si>
  <si>
    <t>9613962785</t>
  </si>
  <si>
    <t>9854418154</t>
  </si>
  <si>
    <t>DHAKALIA-DABALIA PARA H.S.</t>
  </si>
  <si>
    <t>351 DANAKUCHI L.P.</t>
  </si>
  <si>
    <t>18050209411</t>
  </si>
  <si>
    <t>18050210701</t>
  </si>
  <si>
    <t>9864191705</t>
  </si>
  <si>
    <t>9854367242</t>
  </si>
  <si>
    <t>Dabaliapara-1</t>
  </si>
  <si>
    <t>Dabaliapara-2</t>
  </si>
  <si>
    <t>Dabaliapara-3</t>
  </si>
  <si>
    <t>Dabaliapara Dakshin Paschim-4</t>
  </si>
  <si>
    <t>Hasina</t>
  </si>
  <si>
    <t>Manuwara</t>
  </si>
  <si>
    <t>Farida</t>
  </si>
  <si>
    <t>Anjuwara</t>
  </si>
  <si>
    <t>Dabaliapara uttar Madhya-5</t>
  </si>
  <si>
    <t>AKIFA AKTARA</t>
  </si>
  <si>
    <t>D.K. HAZIBARI MEM</t>
  </si>
  <si>
    <t>D.K. HAJIBARI HIGH MADRASSA</t>
  </si>
  <si>
    <t>18050210702</t>
  </si>
  <si>
    <t>18050210705</t>
  </si>
  <si>
    <t>9401301647</t>
  </si>
  <si>
    <t>9401257707</t>
  </si>
  <si>
    <t>1430 DAKHIN KADAM GURI GIRLS LP</t>
  </si>
  <si>
    <t>722 KADAMGURI L.P.</t>
  </si>
  <si>
    <t>18050206801</t>
  </si>
  <si>
    <t>18050206802</t>
  </si>
  <si>
    <t>9854331887</t>
  </si>
  <si>
    <t>9854986206</t>
  </si>
  <si>
    <t>11-10-18, 12-10-18</t>
  </si>
  <si>
    <t>1970 DATTA KUCHI BALIKA L.P.</t>
  </si>
  <si>
    <t>378 DANGAR KUCHI L.P.</t>
  </si>
  <si>
    <t>18050206701</t>
  </si>
  <si>
    <t>18050208401</t>
  </si>
  <si>
    <t>9706594915</t>
  </si>
  <si>
    <t>9859127271</t>
  </si>
  <si>
    <t>KADAMGURI MEM</t>
  </si>
  <si>
    <t xml:space="preserve">KADAMGURI PUB PARA LPS </t>
  </si>
  <si>
    <t>KADAMGURI HIGH SCHOOL</t>
  </si>
  <si>
    <t>18050206804</t>
  </si>
  <si>
    <t>18050206807</t>
  </si>
  <si>
    <t>9957765312</t>
  </si>
  <si>
    <t>9707850032</t>
  </si>
  <si>
    <t>9954887073</t>
  </si>
  <si>
    <t>DAKSHIN PACHIM DHAKALIAPARA LP</t>
  </si>
  <si>
    <t>DATTAKUCHI MEM</t>
  </si>
  <si>
    <t>18050206703</t>
  </si>
  <si>
    <t>18050206707</t>
  </si>
  <si>
    <t>9577839858</t>
  </si>
  <si>
    <t>8486163128</t>
  </si>
  <si>
    <t>DANGARKUCHI HIGH SCHOOL</t>
  </si>
  <si>
    <t>1852 DEWRIKUHI JANAKALYAN L.P.</t>
  </si>
  <si>
    <t>18050208403</t>
  </si>
  <si>
    <t>18050212401</t>
  </si>
  <si>
    <t>9954031016</t>
  </si>
  <si>
    <t>9957493833</t>
  </si>
  <si>
    <t xml:space="preserve">Dabaliapara Near High School Mini AWC </t>
  </si>
  <si>
    <t>NUR NEHAR PARBIN</t>
  </si>
  <si>
    <t>Dhakaliapra Sikdarpara-6</t>
  </si>
  <si>
    <t>Dhakaliapra Pre sinior Madrasa-8</t>
  </si>
  <si>
    <t>AMBIYA KHATUN</t>
  </si>
  <si>
    <t>AMINA KHATUN</t>
  </si>
  <si>
    <t>Kadamguri -1</t>
  </si>
  <si>
    <t>Kadamguri -2</t>
  </si>
  <si>
    <t>MARIYAN KHATUN</t>
  </si>
  <si>
    <t>SHAHANAZ BEGUM</t>
  </si>
  <si>
    <t>Kadamguri Uttar</t>
  </si>
  <si>
    <t>Kadamguri Pub Dakshin-4</t>
  </si>
  <si>
    <t>LAILY KHATUN</t>
  </si>
  <si>
    <t>MOMTAZ BEGUM</t>
  </si>
  <si>
    <t>Kadamguri -5</t>
  </si>
  <si>
    <t>Kadamguri -6</t>
  </si>
  <si>
    <t>ROUSANARA BEGUM</t>
  </si>
  <si>
    <t>SUFIYA BEGUM</t>
  </si>
  <si>
    <t xml:space="preserve">Kadamguri Pollarpar Mini AWC </t>
  </si>
  <si>
    <t>Duttakuchi -1</t>
  </si>
  <si>
    <t>ASMA KHATUN</t>
  </si>
  <si>
    <t>FARIDA KHATUN</t>
  </si>
  <si>
    <t>Duttakuchi -3</t>
  </si>
  <si>
    <t>Duttakuchi Dakshin-4</t>
  </si>
  <si>
    <t>KHANDAKAR JAMILA KHATUUN</t>
  </si>
  <si>
    <t>Duttakuchi Uttar-5</t>
  </si>
  <si>
    <t>Duttakuchi -6</t>
  </si>
  <si>
    <t>Duttakuchi Pub Uttar-7</t>
  </si>
  <si>
    <t xml:space="preserve">Duttakuchi Mini AWC </t>
  </si>
  <si>
    <t>HAMIDA KHAATUN</t>
  </si>
  <si>
    <t>MARJINA AKHTAR ROMIA KHANAM</t>
  </si>
  <si>
    <t>ANJUWARA KHATUN</t>
  </si>
  <si>
    <t>SAJEDA KHATUN</t>
  </si>
  <si>
    <t>445 DEURI KUCHI L.P.</t>
  </si>
  <si>
    <t>281 DATTAKUCHI L.P.</t>
  </si>
  <si>
    <t>18050212402</t>
  </si>
  <si>
    <t>18050206702</t>
  </si>
  <si>
    <t>9706587377</t>
  </si>
  <si>
    <t>9085185345</t>
  </si>
  <si>
    <t xml:space="preserve">DR SURENDRA N DAS G LPS </t>
  </si>
  <si>
    <t>845 DHAN BANDHA L.P.</t>
  </si>
  <si>
    <t>18050212403</t>
  </si>
  <si>
    <t>18050212501</t>
  </si>
  <si>
    <t>9957660811</t>
  </si>
  <si>
    <t>9854021606</t>
  </si>
  <si>
    <t>26-10-18,27-10-18, 29-10-18</t>
  </si>
  <si>
    <t>DHANBANDHA  HIGH SCHOOL</t>
  </si>
  <si>
    <t>18050212503</t>
  </si>
  <si>
    <t>9957493986</t>
  </si>
  <si>
    <t>27-10-18, 29-10-18</t>
  </si>
  <si>
    <t xml:space="preserve">SONKUCHI DHANBANDHA LPS </t>
  </si>
  <si>
    <t>832 JOGIR PAM L.P.</t>
  </si>
  <si>
    <t>18050212506</t>
  </si>
  <si>
    <t>18050210901</t>
  </si>
  <si>
    <t>9864925685</t>
  </si>
  <si>
    <t>9854986207</t>
  </si>
  <si>
    <t>30-10-18, 31-10-18</t>
  </si>
  <si>
    <t>Jogirpam-1</t>
  </si>
  <si>
    <t>Jogirpam-2</t>
  </si>
  <si>
    <t>Joghrpam-3</t>
  </si>
  <si>
    <t>Jogirpam Dakshin Madhya-4</t>
  </si>
  <si>
    <t>DakshinJoghirpam Dewanpara-5</t>
  </si>
  <si>
    <t>Jogirpam Khandakarapara-6</t>
  </si>
  <si>
    <t>Noonmati-1</t>
  </si>
  <si>
    <t>Noonmati Pub-2</t>
  </si>
  <si>
    <t>NoonmatiMadhya-3.</t>
  </si>
  <si>
    <t>NoonmatiGhilajhari-4</t>
  </si>
  <si>
    <t>Ghilajhari-1</t>
  </si>
  <si>
    <t>Ghilajhari-2</t>
  </si>
  <si>
    <t>1151 JOGIR PAM L.P.</t>
  </si>
  <si>
    <t>MADHYA JOGIRPAM LPS</t>
  </si>
  <si>
    <t>18050210902</t>
  </si>
  <si>
    <t>18050210904</t>
  </si>
  <si>
    <t>9957324625</t>
  </si>
  <si>
    <t>9859386332</t>
  </si>
  <si>
    <t>JOGIRPAM NAVAJYOTI MEM</t>
  </si>
  <si>
    <t>18050210903</t>
  </si>
  <si>
    <t>9954123221</t>
  </si>
  <si>
    <t>JOGIRPAM NAVAJYOTI HS.</t>
  </si>
  <si>
    <t>1352 P.KHANDAKARPARA GIRLS L.P</t>
  </si>
  <si>
    <t>18050210908</t>
  </si>
  <si>
    <t>18050211302</t>
  </si>
  <si>
    <t>7399538460</t>
  </si>
  <si>
    <t>9859127439</t>
  </si>
  <si>
    <t>1862 DAKHIN KHANDAKARPARA  L.P</t>
  </si>
  <si>
    <t>1864 DAKHIN KHANDAKARPARA L.P.</t>
  </si>
  <si>
    <t>1488 PUB KHANDAKARPARA L.P.</t>
  </si>
  <si>
    <t>18050211303</t>
  </si>
  <si>
    <t>18050211301</t>
  </si>
  <si>
    <t>18050211304</t>
  </si>
  <si>
    <t>9401300008</t>
  </si>
  <si>
    <t>9707849990</t>
  </si>
  <si>
    <t>9854341395</t>
  </si>
  <si>
    <t>KHANDAKARPARA G MEM</t>
  </si>
  <si>
    <t>KHANDAKARPARA MES</t>
  </si>
  <si>
    <t>KHANDAKAR PARA HS</t>
  </si>
  <si>
    <t>18050211305</t>
  </si>
  <si>
    <t>18050211315</t>
  </si>
  <si>
    <t>18050211316</t>
  </si>
  <si>
    <t>9954030591</t>
  </si>
  <si>
    <t>9854786322</t>
  </si>
  <si>
    <t>9854974033</t>
  </si>
  <si>
    <t>9-11-18, 10-11-18</t>
  </si>
  <si>
    <t>KHANDAKARPARA G. H.MADRASSA</t>
  </si>
  <si>
    <t>PUB KHANDAKAR PARA ABDUL V LP</t>
  </si>
  <si>
    <t>MADHYA KHANDAKAR PARA LP SCHOOL</t>
  </si>
  <si>
    <t>18050211317</t>
  </si>
  <si>
    <t>18050211319</t>
  </si>
  <si>
    <t>18050211324</t>
  </si>
  <si>
    <t>9954218586</t>
  </si>
  <si>
    <t>9577578040</t>
  </si>
  <si>
    <t>9954840696</t>
  </si>
  <si>
    <t>GhilajhariPaschim Char-3</t>
  </si>
  <si>
    <t>Ghilajhari Madhya-4</t>
  </si>
  <si>
    <t>Joypur-1</t>
  </si>
  <si>
    <t>Joypur-2</t>
  </si>
  <si>
    <t>AKLIMA PARBIN</t>
  </si>
  <si>
    <t>SUFIYA KHATUN</t>
  </si>
  <si>
    <t>PAPIYA SULTANA</t>
  </si>
  <si>
    <t>JOYNAB KHATUN</t>
  </si>
  <si>
    <t>Joypur Madhya-3</t>
  </si>
  <si>
    <t>Joypur-4</t>
  </si>
  <si>
    <t xml:space="preserve">Joypur Mini AWC </t>
  </si>
  <si>
    <t>Nagarjhar Dakshin-2</t>
  </si>
  <si>
    <t>Nagarjhar-3</t>
  </si>
  <si>
    <t>HASINA BEGUM</t>
  </si>
  <si>
    <t>DILOWARA KHATUN</t>
  </si>
  <si>
    <t>JAHURA BEGUM</t>
  </si>
  <si>
    <t>MOBINA PARBIN</t>
  </si>
  <si>
    <t>Nagarjhar-4</t>
  </si>
  <si>
    <t xml:space="preserve">Nagarjhar Mini AWC </t>
  </si>
  <si>
    <t>Katlijhar-1</t>
  </si>
  <si>
    <t>Katlijhar-2</t>
  </si>
  <si>
    <t>ZARINA KHATUN</t>
  </si>
  <si>
    <t>RAMELA KHATUN</t>
  </si>
  <si>
    <t>CHAINA BEGUM</t>
  </si>
  <si>
    <t>SIRIYA KHATUN</t>
  </si>
  <si>
    <t>PASCHIM KHANDAKARPARA LPS</t>
  </si>
  <si>
    <t>359 DABALIAPARA JR. B. SCHOOL</t>
  </si>
  <si>
    <t>1200 PACHIM DABALIAPARA L.P.</t>
  </si>
  <si>
    <t>1753 AISARAPARA L.P.</t>
  </si>
  <si>
    <t>1361 T.RAM DHAKALIAPARA L.P.</t>
  </si>
  <si>
    <t>DABALIA PARA HSS</t>
  </si>
  <si>
    <t>KAJIM MEMORIAL LPS VENTURE</t>
  </si>
  <si>
    <t>PUB DABALIAPARA GIRLS LP SCHOOL</t>
  </si>
  <si>
    <t>DABALIA PARA ANCHALIK G. H.S.</t>
  </si>
  <si>
    <t>18050211326</t>
  </si>
  <si>
    <t>18050207001</t>
  </si>
  <si>
    <t>18050207002</t>
  </si>
  <si>
    <t>18050211401</t>
  </si>
  <si>
    <t>18050207003</t>
  </si>
  <si>
    <t>18050207004</t>
  </si>
  <si>
    <t>18050207007</t>
  </si>
  <si>
    <t>18050207008</t>
  </si>
  <si>
    <t>18050207011</t>
  </si>
  <si>
    <t>9854338383</t>
  </si>
  <si>
    <t>7896160810</t>
  </si>
  <si>
    <t>9706087293</t>
  </si>
  <si>
    <t>9435288433</t>
  </si>
  <si>
    <t>9859648022</t>
  </si>
  <si>
    <t>9401396734</t>
  </si>
  <si>
    <t>9957732447</t>
  </si>
  <si>
    <t>9957795226</t>
  </si>
  <si>
    <t>9864611796</t>
  </si>
  <si>
    <t>20-11-18, 21-11-18</t>
  </si>
  <si>
    <t>Katlijhar-3</t>
  </si>
  <si>
    <t>KatlijharPub Dakshin-4</t>
  </si>
  <si>
    <t>Katlijhar Dakshin Pub-5</t>
  </si>
  <si>
    <t>Hajipara-1</t>
  </si>
  <si>
    <t>Hajipara-2</t>
  </si>
  <si>
    <t>SANIYARA AHMED</t>
  </si>
  <si>
    <t>JAYNAB BHANU</t>
  </si>
  <si>
    <t>MOFIDA KHATUN</t>
  </si>
  <si>
    <t>ROUSANARA KHATUN</t>
  </si>
  <si>
    <t>MASIHA KHATUN</t>
  </si>
  <si>
    <t>GAREMARI HIGH SCHOOL</t>
  </si>
  <si>
    <t>MADHYA GAREMARI GIRLS LPS</t>
  </si>
  <si>
    <t>PASCHIM GAREMARI PATHAR LPS</t>
  </si>
  <si>
    <t>PUB GAREMARI GIRLS LPS</t>
  </si>
  <si>
    <t>18050200501</t>
  </si>
  <si>
    <t>18050200503</t>
  </si>
  <si>
    <t>18050200504</t>
  </si>
  <si>
    <t>18050200505</t>
  </si>
  <si>
    <t>9678398281</t>
  </si>
  <si>
    <t>9954947257</t>
  </si>
  <si>
    <t>9678866584</t>
  </si>
  <si>
    <t>9678548350</t>
  </si>
  <si>
    <t>26-11-18, 27-11-18</t>
  </si>
  <si>
    <t>PASCHIM GAREMARI  LPS</t>
  </si>
  <si>
    <t>DAKSHIN PUB GAREMARI G. LPS</t>
  </si>
  <si>
    <t>UTTAR GAREMARI  VEN LPS</t>
  </si>
  <si>
    <t>1369 UTTAR GAREMARI PATHAR L.P</t>
  </si>
  <si>
    <t>1068 GAREMARI PATHAR L.P.</t>
  </si>
  <si>
    <t>1239 GAREMARI PATHAR GIRLS L.P</t>
  </si>
  <si>
    <t>1867 DAKHIN GARAMARI L.P.</t>
  </si>
  <si>
    <t>1500 UTTAR GARAMARI GIRLS L.P.</t>
  </si>
  <si>
    <t>18050200510</t>
  </si>
  <si>
    <t>18050200511</t>
  </si>
  <si>
    <t>18050200509</t>
  </si>
  <si>
    <t>18050207601</t>
  </si>
  <si>
    <t>18050207602</t>
  </si>
  <si>
    <t>18050207603</t>
  </si>
  <si>
    <t>18050207604</t>
  </si>
  <si>
    <t>18050207605</t>
  </si>
  <si>
    <t>9613711361</t>
  </si>
  <si>
    <t>9706636124</t>
  </si>
  <si>
    <t>9207143832</t>
  </si>
  <si>
    <t>9707501893</t>
  </si>
  <si>
    <t>9707288273</t>
  </si>
  <si>
    <t>9957880422</t>
  </si>
  <si>
    <t>9954321947</t>
  </si>
  <si>
    <t>7857275502</t>
  </si>
  <si>
    <t>GAREMARI PATHER BAHMURA M.E.M.</t>
  </si>
  <si>
    <t>BABAR ALI MULLA ME MADRASSA</t>
  </si>
  <si>
    <t>18050207607</t>
  </si>
  <si>
    <t>18050207608</t>
  </si>
  <si>
    <t>9957132477</t>
  </si>
  <si>
    <t>9613533443</t>
  </si>
  <si>
    <t>1164 NO. BANIARAPARA BAZAR L.P.S</t>
  </si>
  <si>
    <t>18050209701</t>
  </si>
  <si>
    <t>LP</t>
  </si>
  <si>
    <t>9678357217</t>
  </si>
  <si>
    <t>1-12-18, 3-12-18</t>
  </si>
  <si>
    <t>G B HIGH MADRASSA</t>
  </si>
  <si>
    <t>18050207609</t>
  </si>
  <si>
    <t>HIGH</t>
  </si>
  <si>
    <t>9957632041</t>
  </si>
  <si>
    <t>797 NO. BANIARAPARA L.P.S</t>
  </si>
  <si>
    <t>1506 NO. PACHIM BANIARAPARA L.P.S</t>
  </si>
  <si>
    <t>18050209702</t>
  </si>
  <si>
    <t>18050209703</t>
  </si>
  <si>
    <t>8011699652</t>
  </si>
  <si>
    <t>9954907538</t>
  </si>
  <si>
    <t>1971 NO. DAKSHIN BANIARAPARA L.P.S</t>
  </si>
  <si>
    <t>PUB BANIARA PARA L P</t>
  </si>
  <si>
    <t>18050209704</t>
  </si>
  <si>
    <t>18050209711</t>
  </si>
  <si>
    <t>9957133893</t>
  </si>
  <si>
    <t>9957739039</t>
  </si>
  <si>
    <t>Hajipara-3</t>
  </si>
  <si>
    <t>Hajipara Uttar Paschim-7</t>
  </si>
  <si>
    <t xml:space="preserve">Hajipara Pachim Dakshin Char Mini AWC </t>
  </si>
  <si>
    <t>AYESHA AHMED</t>
  </si>
  <si>
    <t>AKLIMA KHATUN</t>
  </si>
  <si>
    <t>HELMINA KHATUN</t>
  </si>
  <si>
    <t>Hajipara Dakshin Paschim-5</t>
  </si>
  <si>
    <t>Hajipara Dakshin-6</t>
  </si>
  <si>
    <t>Khandakarpara-2</t>
  </si>
  <si>
    <t>MONOWARA KHATUN</t>
  </si>
  <si>
    <t>MONOWARA AHMED</t>
  </si>
  <si>
    <t>Deulipara-1</t>
  </si>
  <si>
    <t>Fulkipara-1</t>
  </si>
  <si>
    <t>Fulkipara-2</t>
  </si>
  <si>
    <t>9859072375 Superv</t>
  </si>
  <si>
    <t>Khandakarpara-1</t>
  </si>
  <si>
    <t>Khandakarpara Paschim Madhya-5</t>
  </si>
  <si>
    <t>Khandakarpara-3</t>
  </si>
  <si>
    <t xml:space="preserve">Khandakarpara H.K. Collage Mini AWC </t>
  </si>
  <si>
    <t>Fulkipara Uttar-3</t>
  </si>
  <si>
    <t>Fulkipara Paschim dakshin-4</t>
  </si>
  <si>
    <t xml:space="preserve">Deulipara Madhya Mini AWC </t>
  </si>
  <si>
    <t xml:space="preserve">9854418988 Super, </t>
  </si>
  <si>
    <t>NILIMA KHATN</t>
  </si>
  <si>
    <t>Dangarkuchi-1</t>
  </si>
  <si>
    <t>Dangarkuchi Pub-4</t>
  </si>
  <si>
    <t>Dangarkuchiuttar-3</t>
  </si>
  <si>
    <t>Sonkuchi-1</t>
  </si>
  <si>
    <t>Sonkuchi-2</t>
  </si>
  <si>
    <t>Sonkuchi-5</t>
  </si>
  <si>
    <t>Bahmura -1</t>
  </si>
  <si>
    <t>Bahmura-2</t>
  </si>
  <si>
    <t>MAMONI</t>
  </si>
  <si>
    <t>MAMOTA DAS</t>
  </si>
  <si>
    <t>MIRA DAS</t>
  </si>
  <si>
    <t xml:space="preserve">ANIMA </t>
  </si>
  <si>
    <t>SULTANA REJIYA</t>
  </si>
  <si>
    <t>MANJU BOSAK</t>
  </si>
  <si>
    <t>MOMTAZ KHATUN</t>
  </si>
  <si>
    <t>Dhanbandha-2</t>
  </si>
  <si>
    <t>Joshihatipara-1</t>
  </si>
  <si>
    <t>Joshihatipara-2</t>
  </si>
  <si>
    <t>Joshihatipara Uttar-3</t>
  </si>
  <si>
    <t>9577334791</t>
  </si>
  <si>
    <t>ELIJA KHATUN</t>
  </si>
  <si>
    <t>MANJUWARA KHATUN</t>
  </si>
  <si>
    <t>NILIMA KHATUN</t>
  </si>
  <si>
    <t>SANIYr KHATUN</t>
  </si>
  <si>
    <t>Bahmura Madhya-6</t>
  </si>
  <si>
    <t>Bahmura uttar-7</t>
  </si>
  <si>
    <t>9706912196</t>
  </si>
  <si>
    <t>REKHA ROY</t>
  </si>
  <si>
    <t>Joshihatipara Dakshin-4</t>
  </si>
  <si>
    <t>Joshihatipara Dakshin Madhya-5</t>
  </si>
  <si>
    <t>Dhakaliapra-1</t>
  </si>
  <si>
    <t>Dhakaliapra-2</t>
  </si>
  <si>
    <t>Dhakaliapra-3</t>
  </si>
  <si>
    <t>Dhakaliapra-4</t>
  </si>
  <si>
    <t>Dhakaliapra Khanpara-5</t>
  </si>
  <si>
    <t>Dhakaliapra Paschim-7</t>
  </si>
  <si>
    <t>Aischorapara-1</t>
  </si>
  <si>
    <t>Aischorapara Madhya-2</t>
  </si>
  <si>
    <t>9854814359</t>
  </si>
  <si>
    <t>FARIDA BEGUM</t>
  </si>
  <si>
    <t>UMEDA KHATUN</t>
  </si>
  <si>
    <t>AMINA AHMED</t>
  </si>
  <si>
    <t>RESMA KHATUN</t>
  </si>
  <si>
    <t>MARJINA KHATUN</t>
  </si>
  <si>
    <t>JAMILA KHATUN</t>
  </si>
  <si>
    <t>SELIMA PARBIN</t>
  </si>
  <si>
    <t>RAHIMA AHMED</t>
  </si>
  <si>
    <t>SAHIDA KHATUN</t>
  </si>
  <si>
    <t>Jahorpam-1</t>
  </si>
  <si>
    <t>Jahorpam-2</t>
  </si>
  <si>
    <t>Jahorpam-3</t>
  </si>
  <si>
    <t>Jahorpam-4</t>
  </si>
  <si>
    <t>Jahorpam-6</t>
  </si>
  <si>
    <t>Jahorpam Madhya-5</t>
  </si>
  <si>
    <t xml:space="preserve">Jahorpam Pachim Dakshin Mini AWC </t>
  </si>
  <si>
    <t>Bahmura-3</t>
  </si>
  <si>
    <t>Bahmura Dakshin-4</t>
  </si>
  <si>
    <t>Bhmura uttar-5</t>
  </si>
  <si>
    <t xml:space="preserve">Bahmura Pachim Mini AWC </t>
  </si>
  <si>
    <t>Danakuchi-1</t>
  </si>
  <si>
    <t>Danakuchi Pub Dakshin2</t>
  </si>
  <si>
    <t>Danakuchi Pub -3</t>
  </si>
  <si>
    <t>Danakuchi pub-4</t>
  </si>
  <si>
    <t>Deurikuchi-1</t>
  </si>
  <si>
    <t>Deurikuchi-2</t>
  </si>
  <si>
    <t>Deurikuchi Dakshin-3</t>
  </si>
  <si>
    <t>Deurikuchi-4</t>
  </si>
  <si>
    <t>Deurikuchi-5</t>
  </si>
  <si>
    <t>Sonkuchi Dakshin Madhya -3</t>
  </si>
  <si>
    <t>JAYDA KHATUN</t>
  </si>
  <si>
    <t>JAYNOB AKTARA</t>
  </si>
  <si>
    <t>HABIJA KHATUN</t>
  </si>
  <si>
    <t>HAMIDA AHMED</t>
  </si>
  <si>
    <t>FATEMA KHATUN</t>
  </si>
  <si>
    <t>HALIMA KHATUN</t>
  </si>
  <si>
    <t>RASIDA KHATUN</t>
  </si>
  <si>
    <t>NAJMA</t>
  </si>
  <si>
    <t>UME KULSUM DEWAN</t>
  </si>
  <si>
    <t>ASIYA KHATUN</t>
  </si>
  <si>
    <t>AJODDYA MAZUMDAR</t>
  </si>
  <si>
    <t>RAHIMA KHATUN</t>
  </si>
  <si>
    <t>ELIZA PARBIN</t>
  </si>
  <si>
    <t>ASMITARA BEGUM</t>
  </si>
  <si>
    <t>JAHANA KHATUN</t>
  </si>
  <si>
    <t>ANOWARA KHATUN</t>
  </si>
  <si>
    <t>SUHANA YESMIN</t>
  </si>
  <si>
    <t>REKHA RANI SARKAR</t>
  </si>
  <si>
    <t>HALIMA KHAMAN</t>
  </si>
  <si>
    <t>JEUTI MEDHI</t>
  </si>
  <si>
    <t>Sonkuchi-4</t>
  </si>
  <si>
    <t>Sonkuchi Uttar Pub-6</t>
  </si>
  <si>
    <t xml:space="preserve">Sonkuchi Pachim River Mini AWC </t>
  </si>
  <si>
    <t>SUKIYA KHATUN</t>
  </si>
  <si>
    <t>MANDIRA DAS</t>
  </si>
  <si>
    <t>Dangarkuchi Pub Dashin.-5</t>
  </si>
  <si>
    <t>Dhanbandha-1</t>
  </si>
  <si>
    <t>Dhanbandha-3</t>
  </si>
  <si>
    <t>Dhanbandha uttar-4</t>
  </si>
  <si>
    <t>DIPTI REKHA KHATANIYAR</t>
  </si>
  <si>
    <t>SAMARTAN NESA</t>
  </si>
  <si>
    <t>ARIFA KHATUN</t>
  </si>
  <si>
    <t>Dhanbandha Kalikhola-5</t>
  </si>
  <si>
    <t>Dhanbandha Dakshin-6</t>
  </si>
  <si>
    <t>Dhanbandha Madhya-7</t>
  </si>
  <si>
    <t>Dangarkuchi-2</t>
  </si>
  <si>
    <t>RAMIJA KHATUN</t>
  </si>
  <si>
    <t>MAHMUDA AHMED</t>
  </si>
  <si>
    <t>JAHIDA CHOUDHURI</t>
  </si>
  <si>
    <t>Kumullipara-1</t>
  </si>
  <si>
    <t>Kumullipara-2</t>
  </si>
  <si>
    <t>MINUWARA AHMED</t>
  </si>
  <si>
    <t>SUKIA KHATUN</t>
  </si>
  <si>
    <t>Kumullipara-3</t>
  </si>
  <si>
    <t>Kumullipara-4</t>
  </si>
  <si>
    <t>Kumullipara-5</t>
  </si>
  <si>
    <t>Kumullipara-6</t>
  </si>
  <si>
    <t>Kumullipara Pub-7</t>
  </si>
  <si>
    <t>Kumullipara Uttar-8</t>
  </si>
  <si>
    <t>Kumullipara Paschim Madhya -9</t>
  </si>
  <si>
    <t>Kumullipara Uttar Pub-10</t>
  </si>
  <si>
    <t>Kumullipara Uttar Paschim-11</t>
  </si>
  <si>
    <t xml:space="preserve">Kumulipara Dakshin Brige Mini AWC </t>
  </si>
  <si>
    <t>KAMELA KHATUN</t>
  </si>
  <si>
    <t>TARABHANU KHATUN</t>
  </si>
  <si>
    <t>AKLIMA AHMMED</t>
  </si>
  <si>
    <t>TASIRAN NESSA</t>
  </si>
  <si>
    <t>ABIDA KHATUN</t>
  </si>
  <si>
    <t>ALIYA KHANDAKAR</t>
  </si>
  <si>
    <t>JESMINA PARBIN</t>
  </si>
  <si>
    <t>274 JAHUR PAM  L.P.</t>
  </si>
  <si>
    <t>1258 PUB JAHUR PAM L.P.</t>
  </si>
  <si>
    <t>1311 PACHIM JOHURPAM L.P.</t>
  </si>
  <si>
    <t>JAHURPAM ME SCHOOL</t>
  </si>
  <si>
    <t xml:space="preserve">JAHURPAM ANCHALIK MEM </t>
  </si>
  <si>
    <t>JAHURPAM HIGH SCHOOL</t>
  </si>
  <si>
    <t>280 BAHMURA L.P.</t>
  </si>
  <si>
    <t>1505 DAKHIN BAHMURA L.P.</t>
  </si>
  <si>
    <t>BAHMURA MILAN PRATHAMIK VIDYALAYA</t>
  </si>
  <si>
    <t>18050208201</t>
  </si>
  <si>
    <t>18050208202</t>
  </si>
  <si>
    <t>18050208203</t>
  </si>
  <si>
    <t>18050208204</t>
  </si>
  <si>
    <t>18050208205</t>
  </si>
  <si>
    <t>18050208212</t>
  </si>
  <si>
    <t>18050208301</t>
  </si>
  <si>
    <t>18050208302</t>
  </si>
  <si>
    <t>18050208303</t>
  </si>
  <si>
    <t>9859592288</t>
  </si>
  <si>
    <t>9859072033</t>
  </si>
  <si>
    <t>9854426699</t>
  </si>
  <si>
    <t>9401257313</t>
  </si>
  <si>
    <t>9706673588</t>
  </si>
  <si>
    <t>9954653216</t>
  </si>
  <si>
    <t>9954292178</t>
  </si>
  <si>
    <t>9854185478</t>
  </si>
  <si>
    <t>9706198113</t>
  </si>
  <si>
    <t>03-01-2019, 04-01-2019</t>
  </si>
  <si>
    <t>5-1-19, 7-1-19</t>
  </si>
  <si>
    <t>762/2  CHULIA KATA L.P</t>
  </si>
  <si>
    <t xml:space="preserve">141/1 CHULIAKATA  L.P </t>
  </si>
  <si>
    <t xml:space="preserve">1558 GAMARIGURI L.P. </t>
  </si>
  <si>
    <t>18050700401</t>
  </si>
  <si>
    <t>18050700402</t>
  </si>
  <si>
    <t>18050700901</t>
  </si>
  <si>
    <t xml:space="preserve">324 GOBARDHANA  L.P. </t>
  </si>
  <si>
    <t>GOBARDHANA HIGH SCHOOL(AMAL)</t>
  </si>
  <si>
    <t>GOBARDHANA GIRLS ME SCHOOL</t>
  </si>
  <si>
    <t>1572 HATAPARA L.P.</t>
  </si>
  <si>
    <t xml:space="preserve">468/2 BAHBARI L.P.  </t>
  </si>
  <si>
    <t>18050700902</t>
  </si>
  <si>
    <t>18050700903</t>
  </si>
  <si>
    <t>18050700904</t>
  </si>
  <si>
    <t>18050700905</t>
  </si>
  <si>
    <t>18050701301</t>
  </si>
  <si>
    <t>10-1-19, 11-1-19, 12-1-19</t>
  </si>
  <si>
    <t xml:space="preserve">741/1 BAHBARI L.P. </t>
  </si>
  <si>
    <t>18050701302</t>
  </si>
  <si>
    <t>14-1-19, 17-1-19</t>
  </si>
  <si>
    <t>U. BARPETA RD BIDYA BHAWAN ME</t>
  </si>
  <si>
    <t>18050701403</t>
  </si>
  <si>
    <t xml:space="preserve">827 KHAIRABARI L.P. </t>
  </si>
  <si>
    <t>18050701401</t>
  </si>
  <si>
    <t>18-1-19, 19-1-19</t>
  </si>
  <si>
    <t>SAJANI KANTA H S SCHOOL</t>
  </si>
  <si>
    <t>18050701504</t>
  </si>
  <si>
    <t xml:space="preserve">BARPETA ROAD BODO H.S. </t>
  </si>
  <si>
    <t>ST. MARY'S ME</t>
  </si>
  <si>
    <t>18050701408</t>
  </si>
  <si>
    <t>18050701506</t>
  </si>
  <si>
    <t xml:space="preserve">ST. JOSEPH'S HIGH SCHOOL(AMALGAN). </t>
  </si>
  <si>
    <t>18050701505</t>
  </si>
  <si>
    <t>22-1-19, 24-1-19, 25-1-19</t>
  </si>
  <si>
    <t xml:space="preserve">1554 SUBARNABALA  L.P. </t>
  </si>
  <si>
    <t>UTTAR BARPETA ROAD ME SCHOOL</t>
  </si>
  <si>
    <t xml:space="preserve">844 SIMLAGURI  L.P. </t>
  </si>
  <si>
    <t>18050701601</t>
  </si>
  <si>
    <t>18050701602</t>
  </si>
  <si>
    <t>18050701901</t>
  </si>
  <si>
    <t>24-1-19, 25-1-19</t>
  </si>
  <si>
    <t xml:space="preserve">BARPETAROAD MEM </t>
  </si>
  <si>
    <t>1802 DAKSHIN BARPETA ROAD L.P.</t>
  </si>
  <si>
    <t>18050701604</t>
  </si>
  <si>
    <t>18050701803</t>
  </si>
  <si>
    <t>8486081707, 9954077834</t>
  </si>
  <si>
    <t>GANDHARIPARA GIRLS MEM</t>
  </si>
  <si>
    <t>179 BARAGUA   L.P.</t>
  </si>
  <si>
    <t>18050702311</t>
  </si>
  <si>
    <t>18050702504</t>
  </si>
  <si>
    <t>Baniarapara-1</t>
  </si>
  <si>
    <t>Baniarapara-2</t>
  </si>
  <si>
    <t>Baniarapara-3</t>
  </si>
  <si>
    <t>Baniarapara-4</t>
  </si>
  <si>
    <t>Baniarapara uttar Pub-5</t>
  </si>
  <si>
    <t>Baniarapara Paschim Madhya-6</t>
  </si>
  <si>
    <t>Baniaraparam dakshin Madhya-7</t>
  </si>
  <si>
    <t>Baniarapara dakshin Madhya-8</t>
  </si>
  <si>
    <t>787 UTTAR MECHPARA L.P.</t>
  </si>
  <si>
    <t>18050702801</t>
  </si>
  <si>
    <t>783.BAGURI GURI GAON L.P</t>
  </si>
  <si>
    <t>18050705001</t>
  </si>
  <si>
    <t>BAGURIGURIGAON BALIKA L.P.1939</t>
  </si>
  <si>
    <t>18050705003</t>
  </si>
  <si>
    <t xml:space="preserve">1562 BHETUMARI TUP L.P. </t>
  </si>
  <si>
    <t>18050705201</t>
  </si>
  <si>
    <t>Garemarigaon-1</t>
  </si>
  <si>
    <t>Garemarigaon-2</t>
  </si>
  <si>
    <t>Garemarigaon-3</t>
  </si>
  <si>
    <t>Garemarigaon-4</t>
  </si>
  <si>
    <t>Garemarigaon Uttar Madhya-5</t>
  </si>
  <si>
    <t>Garemarigaon  Paschim-6</t>
  </si>
  <si>
    <t>Garemaripathar -1</t>
  </si>
  <si>
    <t>Garemaripathar -2</t>
  </si>
  <si>
    <t>1934.SAFAKAMAR KATAJHAR L.P</t>
  </si>
  <si>
    <t>18050706801</t>
  </si>
  <si>
    <t>CHAFAKAMAR L.P. 123</t>
  </si>
  <si>
    <t>18050706803</t>
  </si>
  <si>
    <t>CHAFAKAMAR MES</t>
  </si>
  <si>
    <t>18050706807</t>
  </si>
  <si>
    <t>SHREE HINDI M.E. SCHOOL.</t>
  </si>
  <si>
    <t>18050706902</t>
  </si>
  <si>
    <t>SHREE HINDI HIGH SCHOOL</t>
  </si>
  <si>
    <t>18050706908</t>
  </si>
  <si>
    <t xml:space="preserve">KAMAR GAON M.V </t>
  </si>
  <si>
    <t>18050707702</t>
  </si>
  <si>
    <t>KATAJHAR HIGH SCHOOL</t>
  </si>
  <si>
    <t>18050704008</t>
  </si>
  <si>
    <t>DR. K K D M GIRLS HIGH SCHOOL</t>
  </si>
  <si>
    <t>18050706901</t>
  </si>
  <si>
    <t>1396.PUB KHUDNA BARI L.P</t>
  </si>
  <si>
    <t>18050709902</t>
  </si>
  <si>
    <t>Garemaripathar Madhya-3</t>
  </si>
  <si>
    <t>Garemaripathar uttar-4</t>
  </si>
  <si>
    <t>Garemaripathar Dakshin-5</t>
  </si>
  <si>
    <t xml:space="preserve">Garemari Pathar Pub Dakshin Mini AWC </t>
  </si>
  <si>
    <t xml:space="preserve">  WARD - 1</t>
  </si>
  <si>
    <t xml:space="preserve">  WARD - 2</t>
  </si>
  <si>
    <t xml:space="preserve">  WARD - 3</t>
  </si>
  <si>
    <t xml:space="preserve">  WARD - 5</t>
  </si>
  <si>
    <t xml:space="preserve">  WARD - 6</t>
  </si>
  <si>
    <t xml:space="preserve"> WARD - 7</t>
  </si>
  <si>
    <t xml:space="preserve"> WARD - 9</t>
  </si>
  <si>
    <t xml:space="preserve"> WARD - 10</t>
  </si>
  <si>
    <t>617 KAYASTHA GAON JR. BASIC</t>
  </si>
  <si>
    <t>18050707701</t>
  </si>
  <si>
    <t>BAGURIGURI GAON PRE SR. MADRASSA</t>
  </si>
  <si>
    <t>18050707706</t>
  </si>
  <si>
    <t>1192.PUB KHAIRABARI L.P</t>
  </si>
  <si>
    <t>18050709701</t>
  </si>
  <si>
    <t>KAMARGAON H.S.S.</t>
  </si>
  <si>
    <t>18050707713</t>
  </si>
  <si>
    <t>BINAPANI SHIKHSA MANDIR L.P</t>
  </si>
  <si>
    <t>18050709702</t>
  </si>
  <si>
    <t>145 BILASIPARA JR. BASIC LP</t>
  </si>
  <si>
    <t>18050708602</t>
  </si>
  <si>
    <t>DOMANI KHUS MAHMUD ME SCHOOL</t>
  </si>
  <si>
    <t>18050709705</t>
  </si>
  <si>
    <t>789.KHUDNA BARI L.P</t>
  </si>
  <si>
    <t>18050709901</t>
  </si>
  <si>
    <t>9577956185, 9854785879</t>
  </si>
  <si>
    <t>9678610679</t>
  </si>
  <si>
    <t>9613570594, 9616570594</t>
  </si>
  <si>
    <t>9508407345</t>
  </si>
  <si>
    <t>9706721504</t>
  </si>
  <si>
    <t>9707705420, 9678147837</t>
  </si>
  <si>
    <t>9085218405, 9957400676</t>
  </si>
  <si>
    <t>9854257620, 9854257620</t>
  </si>
  <si>
    <t>9678442991</t>
  </si>
  <si>
    <t>9435511093, 9435511087</t>
  </si>
  <si>
    <t>9435328624, 9435124243</t>
  </si>
  <si>
    <t>9435124900</t>
  </si>
  <si>
    <t>9854692544</t>
  </si>
  <si>
    <t>9954782286</t>
  </si>
  <si>
    <t>9957467398</t>
  </si>
  <si>
    <t>9859141620, 9864642244</t>
  </si>
  <si>
    <t>9957037239</t>
  </si>
  <si>
    <t>7896754482, 9954320204</t>
  </si>
  <si>
    <t>9577148348, 9678698146</t>
  </si>
  <si>
    <t>9954967016, 8876034972</t>
  </si>
  <si>
    <t>9859524948</t>
  </si>
  <si>
    <t>MALEKA AKTARA</t>
  </si>
  <si>
    <t>RASIDA MULLAH</t>
  </si>
  <si>
    <t>RARIFA KHATUN</t>
  </si>
  <si>
    <t>MAJEDA KHATUN</t>
  </si>
  <si>
    <t>BOBI KHATUN</t>
  </si>
  <si>
    <t>11-2-19, 12-2-19, 13-2-19, 14-2-19, 15-2-19</t>
  </si>
  <si>
    <t>11-2-19, 12-2-19, 13-2-19</t>
  </si>
  <si>
    <t>14-2-19, 15-2-19</t>
  </si>
  <si>
    <t>23-2-19, 25-2-19, 26-2-19</t>
  </si>
  <si>
    <t>25-2-19, 26-2-19</t>
  </si>
  <si>
    <t>27-2-19, 28-2-19</t>
  </si>
  <si>
    <t xml:space="preserve"> WARD - 8</t>
  </si>
  <si>
    <t>WARD NO.- 9 (A)</t>
  </si>
  <si>
    <t>WARD NO.1   PART-2.</t>
  </si>
  <si>
    <t>WARD NO.1   PART-4.</t>
  </si>
  <si>
    <t>WARD NO.2  PART-2.</t>
  </si>
  <si>
    <t>WARD NO.2   PART-3.</t>
  </si>
  <si>
    <t>WARD NO.3   PART-2.</t>
  </si>
  <si>
    <t>WARD NO.3   PART-3.</t>
  </si>
  <si>
    <t>WARD NO.4   PART-2.</t>
  </si>
  <si>
    <t>WARD NO.4   PART-3.</t>
  </si>
  <si>
    <t>WARD NO.5   PART-2.</t>
  </si>
  <si>
    <t>WARD NO.5   PART-3.</t>
  </si>
  <si>
    <t>WARD NO.10  PART-2.</t>
  </si>
  <si>
    <t>WARD NO.10  PART-4.</t>
  </si>
  <si>
    <t>WARD NO.6  PART-2.</t>
  </si>
  <si>
    <t>WARD NO.6  PART-3.</t>
  </si>
  <si>
    <t>WARD NO.7  PART-2.</t>
  </si>
  <si>
    <t>WARD NO.7  PART-3.</t>
  </si>
  <si>
    <t>WARD NO.7  PART-4.</t>
  </si>
  <si>
    <t>WARD NO.8  PART-2.</t>
  </si>
  <si>
    <t>WARD NO.8  PART-3.</t>
  </si>
  <si>
    <t>WARD NO.8  PART-4.</t>
  </si>
  <si>
    <t>WARD NO.8  PART-5.</t>
  </si>
  <si>
    <t>WARD NO.9  PART-3.</t>
  </si>
  <si>
    <t>WARD NO.9  PART-4.</t>
  </si>
  <si>
    <t>WARD NO.9  PART-5.</t>
  </si>
  <si>
    <t>WARD NO.10  PART-3.</t>
  </si>
  <si>
    <t xml:space="preserve"> GUWAGASA</t>
  </si>
  <si>
    <t xml:space="preserve"> BAHBARI</t>
  </si>
  <si>
    <t xml:space="preserve"> HOWLY GAON </t>
  </si>
  <si>
    <t xml:space="preserve"> MAUTUPRY</t>
  </si>
  <si>
    <t xml:space="preserve"> BARBARIZAR </t>
  </si>
  <si>
    <t xml:space="preserve"> HALPAKHORI </t>
  </si>
  <si>
    <t xml:space="preserve"> SATBHANIR TOP-I</t>
  </si>
  <si>
    <t xml:space="preserve"> SATBHANIR TOP-II</t>
  </si>
  <si>
    <t xml:space="preserve"> WEST HOWLY GAON.</t>
  </si>
  <si>
    <t xml:space="preserve"> EAST HALAPAKURI.</t>
  </si>
  <si>
    <t xml:space="preserve"> EAST SATBHANIR TOP.</t>
  </si>
  <si>
    <t>BARBORIJHAR PT-5,</t>
  </si>
  <si>
    <t xml:space="preserve"> HALAPAKURI.</t>
  </si>
  <si>
    <t xml:space="preserve"> BORBARIJHAR-1</t>
  </si>
  <si>
    <t xml:space="preserve"> GUWAGACHA</t>
  </si>
  <si>
    <t xml:space="preserve"> SAT BHONIR TUP</t>
  </si>
  <si>
    <t xml:space="preserve"> HALAPAKURI-4.</t>
  </si>
  <si>
    <t xml:space="preserve"> MOUTUPURI-2.</t>
  </si>
  <si>
    <t xml:space="preserve">  HALAPUKURI</t>
  </si>
  <si>
    <t xml:space="preserve"> SOUTH GUAGASA.</t>
  </si>
  <si>
    <t xml:space="preserve"> BAHBARI.</t>
  </si>
  <si>
    <t>GUAGASA  PT-5,</t>
  </si>
  <si>
    <t xml:space="preserve"> WEST GUAGASA.</t>
  </si>
  <si>
    <t>GUAGASA  PT-6,</t>
  </si>
  <si>
    <t>BAHBARI  PT-3,    (SC)</t>
  </si>
  <si>
    <t>BAHBARI  PT-4,    (SC)</t>
  </si>
  <si>
    <t>BAHBARI  PT-5,   (SC)</t>
  </si>
  <si>
    <t>GUAGASA  PT-7,</t>
  </si>
  <si>
    <t>SATBHANIR TUP  PT-7,</t>
  </si>
  <si>
    <t>SATBHANIR TUP  PT-5,</t>
  </si>
  <si>
    <t>SATBHANIR TUP  PT-6,</t>
  </si>
  <si>
    <t>SATBHANIR TUP  PT-8,</t>
  </si>
  <si>
    <t>BARBORIJHAR PT-3,</t>
  </si>
  <si>
    <t>BARBORIJHAR PT-4,</t>
  </si>
  <si>
    <t xml:space="preserve"> MESPARA - 1</t>
  </si>
  <si>
    <t xml:space="preserve"> MESPARA - 2</t>
  </si>
  <si>
    <t xml:space="preserve"> GANDHARIPARA - 1</t>
  </si>
  <si>
    <t xml:space="preserve"> GANDHARIPARA - 2</t>
  </si>
  <si>
    <t>BILASIPARA GAON - 1</t>
  </si>
  <si>
    <t xml:space="preserve"> BILASIPARA GAON - 2</t>
  </si>
  <si>
    <t xml:space="preserve">  BARAGUWA</t>
  </si>
  <si>
    <t xml:space="preserve"> BILASIPARA PATHAR - 1</t>
  </si>
  <si>
    <t xml:space="preserve"> BILASIPARA PATHAR- 2</t>
  </si>
  <si>
    <t xml:space="preserve"> PUB BILASIPARA.</t>
  </si>
  <si>
    <t xml:space="preserve"> WEST BILASIPARA.</t>
  </si>
  <si>
    <t xml:space="preserve"> EAST MECHPARA.</t>
  </si>
  <si>
    <t xml:space="preserve"> BILASHIPARA.</t>
  </si>
  <si>
    <t xml:space="preserve"> BILASHIPARA PATHER.</t>
  </si>
  <si>
    <t xml:space="preserve">  WEST MESPARA.</t>
  </si>
  <si>
    <t xml:space="preserve"> BILASIPARA </t>
  </si>
  <si>
    <t>MESPARA  PT-5,</t>
  </si>
  <si>
    <t>MESPARA  PT-6,</t>
  </si>
  <si>
    <t>GANDHARIPARA  PT-4,</t>
  </si>
  <si>
    <t>GANDHARIPARA  PT-5,</t>
  </si>
  <si>
    <t xml:space="preserve"> MADHYA   GANDHARIPARA.</t>
  </si>
  <si>
    <t>BILASIPARA GAON PT-6,</t>
  </si>
  <si>
    <t>BILASIPARA PATHAR PT-6,</t>
  </si>
  <si>
    <t>BILASIPARA PATHAR PT-7,</t>
  </si>
  <si>
    <t>BILASIPARA PATHAR PT-8,</t>
  </si>
  <si>
    <t>BILASIPARA GAON PT-5,</t>
  </si>
  <si>
    <t xml:space="preserve"> BARAGUWA.</t>
  </si>
  <si>
    <t>BARAGUWA PT-3,</t>
  </si>
  <si>
    <t>BARAGUWA PT-4,</t>
  </si>
  <si>
    <t xml:space="preserve"> NORTH DUMONI-I</t>
  </si>
  <si>
    <t xml:space="preserve"> NORTH DUMONI-II</t>
  </si>
  <si>
    <t xml:space="preserve"> EAST KHAIRABARI </t>
  </si>
  <si>
    <t xml:space="preserve"> NORTH DUMUNI</t>
  </si>
  <si>
    <t xml:space="preserve"> WEST KHAIRABARI</t>
  </si>
  <si>
    <t xml:space="preserve"> SOUTH KHAIRABARI</t>
  </si>
  <si>
    <t>x</t>
  </si>
  <si>
    <t>9854786052, 9577348828</t>
  </si>
  <si>
    <t>2nd visit</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</si>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</sst>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2">
    <numFmt numFmtId="164" formatCode="[$-409]d/mmm/yy;@"/>
    <numFmt numFmtId="165" formatCode="[$-409]d/mmm/yyyy;@"/>
  </numFmts>
  <fonts count="33">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theme="1"/>
      <name val="Cambria"/>
      <family val="1"/>
      <scheme val="major"/>
    </font>
    <font>
      <sz val="12"/>
      <color theme="1"/>
      <name val="Cambria"/>
      <family val="1"/>
      <scheme val="major"/>
    </font>
    <font>
      <sz val="10"/>
      <color indexed="72"/>
      <name val="MS Sans Serif"/>
      <family val="2"/>
    </font>
    <font>
      <sz val="11"/>
      <name val="Cambria"/>
      <family val="1"/>
      <scheme val="major"/>
    </font>
    <font>
      <sz val="11"/>
      <name val="Arial Narrow"/>
      <family val="2"/>
    </font>
    <font>
      <sz val="10"/>
      <name val="MS Sans Serif"/>
      <family val="2"/>
    </font>
    <font>
      <sz val="11"/>
      <name val="Calibri"/>
      <family val="2"/>
      <scheme val="minor"/>
    </font>
    <font>
      <sz val="9"/>
      <name val="Cambria"/>
      <family val="1"/>
      <scheme val="major"/>
    </font>
    <font>
      <sz val="10"/>
      <name val="Arial"/>
      <family val="2"/>
    </font>
    <font>
      <sz val="8"/>
      <color theme="1"/>
      <name val="Calibri"/>
      <family val="2"/>
      <scheme val="minor"/>
    </font>
    <font>
      <sz val="12"/>
      <color theme="1"/>
      <name val="Arial Narrow"/>
      <family val="2"/>
    </font>
    <font>
      <sz val="11"/>
      <color theme="1"/>
      <name val="Arial"/>
      <family val="2"/>
    </font>
    <font>
      <sz val="11"/>
      <name val="Arial"/>
      <family val="2"/>
    </font>
    <font>
      <sz val="10"/>
      <color theme="1"/>
      <name val="Arial"/>
      <family val="2"/>
    </font>
    <font>
      <b/>
      <sz val="10"/>
      <color theme="1"/>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20" fillId="0" borderId="0"/>
    <xf numFmtId="0" fontId="20" fillId="0" borderId="0"/>
  </cellStyleXfs>
  <cellXfs count="260">
    <xf numFmtId="0" fontId="0" fillId="0" borderId="0" xfId="0"/>
    <xf numFmtId="0" fontId="3" fillId="0" borderId="0" xfId="0" applyFont="1"/>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164"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22"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3" fillId="0" borderId="1" xfId="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2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23" fillId="0" borderId="1" xfId="1" applyFont="1" applyFill="1" applyBorder="1" applyAlignment="1" applyProtection="1">
      <alignment horizontal="center" vertical="center"/>
    </xf>
    <xf numFmtId="0" fontId="23" fillId="0" borderId="1" xfId="2"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xf>
    <xf numFmtId="164" fontId="18" fillId="0" borderId="1" xfId="0" applyNumberFormat="1" applyFont="1" applyBorder="1" applyAlignment="1" applyProtection="1">
      <alignment horizontal="center" vertical="center" wrapText="1"/>
    </xf>
    <xf numFmtId="0" fontId="0" fillId="0" borderId="1" xfId="0" applyBorder="1" applyProtection="1">
      <protection locked="0"/>
    </xf>
    <xf numFmtId="0" fontId="26" fillId="0" borderId="1" xfId="0" applyFont="1" applyBorder="1" applyAlignment="1" applyProtection="1">
      <alignment horizontal="center" vertical="top" wrapText="1"/>
      <protection locked="0"/>
    </xf>
    <xf numFmtId="0" fontId="27" fillId="0" borderId="1" xfId="0" applyFont="1" applyBorder="1" applyAlignment="1" applyProtection="1">
      <alignment horizontal="left" vertical="center"/>
      <protection locked="0"/>
    </xf>
    <xf numFmtId="0" fontId="3" fillId="0" borderId="1" xfId="0" applyFont="1" applyBorder="1" applyProtection="1">
      <protection locked="0"/>
    </xf>
    <xf numFmtId="0" fontId="0" fillId="10" borderId="1" xfId="0" applyFill="1" applyBorder="1" applyAlignment="1" applyProtection="1">
      <alignment wrapText="1"/>
      <protection locked="0"/>
    </xf>
    <xf numFmtId="0" fontId="0" fillId="0" borderId="1" xfId="0" applyFill="1" applyBorder="1" applyProtection="1">
      <protection locked="0"/>
    </xf>
    <xf numFmtId="1" fontId="2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wrapText="1"/>
      <protection locked="0"/>
    </xf>
    <xf numFmtId="0" fontId="3" fillId="10" borderId="1" xfId="0" applyFont="1" applyFill="1" applyBorder="1" applyProtection="1">
      <protection locked="0"/>
    </xf>
    <xf numFmtId="0" fontId="22" fillId="0" borderId="1" xfId="1" applyFont="1" applyBorder="1" applyAlignment="1" applyProtection="1">
      <alignment wrapText="1"/>
      <protection locked="0"/>
    </xf>
    <xf numFmtId="0" fontId="3" fillId="0" borderId="1" xfId="0" applyFont="1" applyFill="1" applyBorder="1" applyProtection="1">
      <protection locked="0"/>
    </xf>
    <xf numFmtId="0" fontId="28" fillId="0" borderId="1" xfId="0" applyFont="1" applyBorder="1" applyAlignment="1" applyProtection="1">
      <alignment horizontal="left" vertical="center" wrapText="1"/>
      <protection locked="0"/>
    </xf>
    <xf numFmtId="0" fontId="3" fillId="10" borderId="1" xfId="0" applyFont="1" applyFill="1" applyBorder="1" applyAlignment="1" applyProtection="1">
      <alignment horizontal="left" vertical="center"/>
      <protection locked="0"/>
    </xf>
    <xf numFmtId="0" fontId="28"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65" fontId="3" fillId="0" borderId="1" xfId="0" applyNumberFormat="1" applyFont="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1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10" borderId="0" xfId="0" applyFill="1" applyAlignment="1" applyProtection="1">
      <alignment horizontal="center" vertical="center"/>
      <protection locked="0"/>
    </xf>
    <xf numFmtId="0" fontId="3" fillId="10" borderId="0" xfId="0" applyFont="1" applyFill="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1" applyFont="1" applyFill="1" applyBorder="1" applyAlignment="1" applyProtection="1">
      <alignment horizontal="center" vertical="center"/>
      <protection locked="0"/>
    </xf>
    <xf numFmtId="0" fontId="31"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1" xfId="1" applyFont="1" applyFill="1" applyBorder="1" applyAlignment="1" applyProtection="1">
      <alignment horizontal="center" vertical="center"/>
      <protection locked="0"/>
    </xf>
    <xf numFmtId="0" fontId="31" fillId="3" borderId="1" xfId="0" applyFont="1" applyFill="1" applyBorder="1" applyAlignment="1">
      <alignment horizontal="center" vertical="center"/>
    </xf>
    <xf numFmtId="0" fontId="31" fillId="8" borderId="1" xfId="0" applyFont="1" applyFill="1" applyBorder="1" applyAlignment="1">
      <alignment horizontal="center" vertical="center"/>
    </xf>
    <xf numFmtId="0" fontId="31" fillId="0" borderId="0" xfId="0" applyFont="1" applyAlignment="1">
      <alignment horizontal="center"/>
    </xf>
    <xf numFmtId="1" fontId="29" fillId="0" borderId="1" xfId="0" applyNumberFormat="1" applyFont="1" applyBorder="1" applyAlignment="1" applyProtection="1">
      <alignment horizontal="center" vertical="center" wrapText="1"/>
      <protection locked="0"/>
    </xf>
    <xf numFmtId="0" fontId="30" fillId="0" borderId="1" xfId="2" applyFont="1" applyFill="1" applyBorder="1" applyAlignment="1" applyProtection="1">
      <alignment horizontal="center" vertical="center"/>
      <protection locked="0"/>
    </xf>
    <xf numFmtId="0" fontId="29" fillId="0" borderId="1" xfId="0" applyFont="1" applyBorder="1" applyAlignment="1" applyProtection="1">
      <alignment horizontal="center"/>
      <protection locked="0"/>
    </xf>
    <xf numFmtId="0" fontId="30" fillId="0" borderId="1" xfId="0" applyFont="1" applyBorder="1" applyAlignment="1" applyProtection="1">
      <alignment horizontal="center" vertical="top" wrapText="1"/>
      <protection locked="0"/>
    </xf>
    <xf numFmtId="0" fontId="29" fillId="0" borderId="1" xfId="0" applyFont="1" applyBorder="1" applyAlignment="1" applyProtection="1">
      <alignment horizontal="center" vertical="center"/>
      <protection locked="0"/>
    </xf>
    <xf numFmtId="164" fontId="29" fillId="0" borderId="1" xfId="0" applyNumberFormat="1" applyFont="1" applyBorder="1" applyAlignment="1" applyProtection="1">
      <alignment horizontal="center" vertical="center" wrapText="1"/>
      <protection locked="0"/>
    </xf>
    <xf numFmtId="0" fontId="29" fillId="0" borderId="1" xfId="0" applyFont="1" applyFill="1" applyBorder="1" applyAlignment="1" applyProtection="1">
      <alignment horizontal="center"/>
      <protection locked="0"/>
    </xf>
    <xf numFmtId="0" fontId="29" fillId="10" borderId="1" xfId="0" applyFont="1" applyFill="1" applyBorder="1" applyAlignment="1" applyProtection="1">
      <alignment horizontal="center"/>
      <protection locked="0"/>
    </xf>
    <xf numFmtId="0" fontId="30"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3" fillId="10" borderId="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0" fillId="0" borderId="1" xfId="0"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lignment wrapText="1"/>
    </xf>
    <xf numFmtId="0" fontId="19"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164" fontId="3" fillId="0" borderId="6" xfId="0" applyNumberFormat="1" applyFont="1" applyBorder="1" applyAlignment="1" applyProtection="1">
      <alignment horizontal="left" vertical="center" wrapText="1"/>
      <protection locked="0"/>
    </xf>
    <xf numFmtId="164" fontId="3" fillId="0" borderId="7" xfId="0" applyNumberFormat="1" applyFont="1" applyBorder="1" applyAlignment="1" applyProtection="1">
      <alignment horizontal="left" vertical="center" wrapText="1"/>
      <protection locked="0"/>
    </xf>
    <xf numFmtId="164" fontId="3" fillId="0" borderId="11" xfId="0" applyNumberFormat="1" applyFont="1" applyBorder="1" applyAlignment="1" applyProtection="1">
      <alignment horizontal="left" vertical="center" wrapText="1"/>
      <protection locked="0"/>
    </xf>
    <xf numFmtId="164" fontId="3" fillId="0" borderId="12" xfId="0" applyNumberFormat="1" applyFont="1" applyBorder="1" applyAlignment="1" applyProtection="1">
      <alignment horizontal="left" vertical="center" wrapText="1"/>
      <protection locked="0"/>
    </xf>
    <xf numFmtId="0" fontId="27"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164" fontId="3" fillId="0" borderId="13" xfId="0" applyNumberFormat="1" applyFont="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0" fillId="10" borderId="1" xfId="0" applyFill="1" applyBorder="1" applyAlignment="1" applyProtection="1">
      <alignment horizontal="left"/>
      <protection locked="0"/>
    </xf>
    <xf numFmtId="0" fontId="0" fillId="0" borderId="1" xfId="0" applyBorder="1" applyAlignment="1" applyProtection="1">
      <alignment horizontal="left"/>
      <protection locked="0"/>
    </xf>
    <xf numFmtId="0" fontId="3" fillId="0" borderId="1" xfId="0" applyFont="1" applyBorder="1" applyAlignment="1" applyProtection="1">
      <alignment horizontal="left"/>
      <protection locked="0"/>
    </xf>
    <xf numFmtId="0" fontId="0" fillId="0" borderId="1" xfId="0" applyFill="1" applyBorder="1" applyAlignment="1" applyProtection="1">
      <alignment horizontal="left"/>
      <protection locked="0"/>
    </xf>
    <xf numFmtId="1" fontId="0" fillId="0" borderId="1" xfId="0" applyNumberFormat="1" applyBorder="1" applyAlignment="1" applyProtection="1">
      <alignment horizontal="left"/>
      <protection locked="0"/>
    </xf>
    <xf numFmtId="0" fontId="3" fillId="10" borderId="1"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1" fontId="3" fillId="0" borderId="1" xfId="0" applyNumberFormat="1" applyFont="1" applyBorder="1" applyAlignment="1" applyProtection="1">
      <alignment horizontal="left"/>
      <protection locked="0"/>
    </xf>
    <xf numFmtId="0" fontId="27" fillId="0" borderId="1" xfId="0" applyFont="1" applyBorder="1" applyAlignment="1" applyProtection="1">
      <alignment horizontal="left"/>
      <protection locked="0"/>
    </xf>
    <xf numFmtId="0" fontId="25" fillId="0"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xf>
    <xf numFmtId="0" fontId="3" fillId="0" borderId="0" xfId="0" applyFont="1" applyAlignment="1">
      <alignment horizontal="left"/>
    </xf>
    <xf numFmtId="165" fontId="18"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right"/>
      <protection locked="0"/>
    </xf>
    <xf numFmtId="0" fontId="3" fillId="0" borderId="1" xfId="0" applyFont="1" applyBorder="1" applyAlignment="1" applyProtection="1">
      <alignment horizontal="right" vertical="center" wrapText="1"/>
      <protection locked="0"/>
    </xf>
    <xf numFmtId="0" fontId="3" fillId="10" borderId="2" xfId="0" applyFont="1" applyFill="1" applyBorder="1" applyAlignment="1" applyProtection="1">
      <alignment horizontal="left" vertical="center"/>
      <protection locked="0"/>
    </xf>
    <xf numFmtId="0" fontId="3" fillId="0" borderId="0" xfId="0" applyFont="1" applyProtection="1">
      <protection locked="0"/>
    </xf>
    <xf numFmtId="14" fontId="29" fillId="0" borderId="1" xfId="0" applyNumberFormat="1" applyFont="1" applyBorder="1" applyAlignment="1" applyProtection="1">
      <alignment horizontal="center" vertical="center" wrapText="1"/>
      <protection locked="0"/>
    </xf>
    <xf numFmtId="0" fontId="0" fillId="0" borderId="0" xfId="0" applyProtection="1">
      <protection locked="0"/>
    </xf>
    <xf numFmtId="0" fontId="3" fillId="0" borderId="0" xfId="0" applyFont="1" applyFill="1" applyProtection="1">
      <protection locked="0"/>
    </xf>
    <xf numFmtId="0" fontId="3" fillId="0" borderId="1" xfId="0" applyNumberFormat="1" applyFont="1" applyFill="1" applyBorder="1" applyAlignment="1" applyProtection="1">
      <alignment horizontal="left" vertical="center" wrapText="1"/>
      <protection locked="0"/>
    </xf>
    <xf numFmtId="165" fontId="3" fillId="0" borderId="1" xfId="0" applyNumberFormat="1" applyFont="1" applyFill="1" applyBorder="1" applyAlignment="1" applyProtection="1">
      <alignment horizontal="left" vertical="center" wrapText="1"/>
      <protection locked="0"/>
    </xf>
    <xf numFmtId="0" fontId="3" fillId="11"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3" fillId="0" borderId="0" xfId="0" applyFont="1" applyFill="1" applyProtection="1"/>
    <xf numFmtId="0" fontId="26" fillId="0" borderId="1" xfId="0" applyFont="1" applyFill="1" applyBorder="1" applyAlignment="1" applyProtection="1">
      <alignment horizontal="center" vertical="top" wrapText="1"/>
      <protection locked="0"/>
    </xf>
    <xf numFmtId="0" fontId="19" fillId="0" borderId="2" xfId="0" applyFont="1" applyFill="1" applyBorder="1" applyAlignment="1" applyProtection="1">
      <alignment horizontal="center" vertical="center"/>
      <protection locked="0"/>
    </xf>
    <xf numFmtId="0" fontId="18" fillId="0" borderId="4" xfId="0" applyFont="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164" fontId="3" fillId="0" borderId="14" xfId="0" applyNumberFormat="1" applyFont="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4" fontId="3" fillId="0" borderId="4" xfId="0" applyNumberFormat="1" applyFont="1" applyBorder="1" applyAlignment="1" applyProtection="1">
      <alignment horizontal="left" vertical="center" wrapText="1"/>
      <protection locked="0"/>
    </xf>
    <xf numFmtId="14" fontId="3" fillId="0" borderId="4" xfId="0" applyNumberFormat="1" applyFont="1" applyFill="1" applyBorder="1" applyAlignment="1" applyProtection="1">
      <alignment horizontal="left" vertical="center" wrapText="1"/>
      <protection locked="0"/>
    </xf>
    <xf numFmtId="1" fontId="22" fillId="0" borderId="1" xfId="0" applyNumberFormat="1" applyFont="1" applyBorder="1" applyAlignment="1" applyProtection="1">
      <alignment horizontal="center" vertical="center" wrapText="1"/>
      <protection locked="0"/>
    </xf>
    <xf numFmtId="0" fontId="3" fillId="0" borderId="0" xfId="0" applyFont="1" applyAlignment="1">
      <alignment horizontal="center"/>
    </xf>
    <xf numFmtId="14" fontId="18" fillId="0" borderId="4" xfId="0" applyNumberFormat="1" applyFont="1" applyBorder="1" applyAlignment="1" applyProtection="1">
      <alignment horizontal="center" vertical="center" wrapText="1"/>
      <protection locked="0"/>
    </xf>
    <xf numFmtId="0" fontId="23" fillId="0" borderId="1" xfId="1" applyFont="1" applyFill="1" applyBorder="1" applyAlignment="1" applyProtection="1">
      <alignment horizontal="left" vertical="center"/>
      <protection locked="0"/>
    </xf>
    <xf numFmtId="165" fontId="29" fillId="0" borderId="1" xfId="0" applyNumberFormat="1" applyFont="1" applyBorder="1" applyAlignment="1" applyProtection="1">
      <alignment horizontal="center" vertical="center" wrapText="1"/>
      <protection locked="0"/>
    </xf>
    <xf numFmtId="0" fontId="22" fillId="0" borderId="1" xfId="1" applyFont="1" applyFill="1" applyBorder="1" applyAlignment="1" applyProtection="1">
      <alignment wrapText="1"/>
      <protection locked="0"/>
    </xf>
    <xf numFmtId="0" fontId="0" fillId="0" borderId="1" xfId="0" applyFill="1" applyBorder="1" applyAlignment="1" applyProtection="1">
      <alignment wrapText="1"/>
      <protection locked="0"/>
    </xf>
    <xf numFmtId="0" fontId="21"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wrapText="1"/>
      <protection locked="0"/>
    </xf>
    <xf numFmtId="0" fontId="31" fillId="0" borderId="1" xfId="0" applyFont="1" applyFill="1" applyBorder="1" applyAlignment="1" applyProtection="1">
      <alignment horizontal="center" vertical="center" wrapText="1"/>
      <protection locked="0"/>
    </xf>
    <xf numFmtId="0" fontId="31" fillId="0" borderId="0" xfId="0" applyFont="1" applyFill="1" applyAlignment="1" applyProtection="1">
      <alignment horizontal="center" wrapText="1"/>
      <protection locked="0"/>
    </xf>
    <xf numFmtId="0" fontId="26" fillId="0" borderId="1" xfId="1" applyFont="1" applyFill="1" applyBorder="1" applyAlignment="1" applyProtection="1">
      <alignment horizontal="center" wrapText="1"/>
      <protection locked="0"/>
    </xf>
    <xf numFmtId="0" fontId="8"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xf>
    <xf numFmtId="0" fontId="9" fillId="0" borderId="0" xfId="0" applyFont="1" applyAlignment="1">
      <alignment horizontal="left"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1" xfId="0" applyFont="1" applyBorder="1" applyAlignment="1">
      <alignment horizontal="center"/>
    </xf>
    <xf numFmtId="0" fontId="13" fillId="0" borderId="1"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wrapText="1"/>
    </xf>
    <xf numFmtId="0" fontId="1"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0" fontId="1" fillId="3"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 xfId="0" applyFont="1" applyFill="1" applyBorder="1" applyAlignment="1">
      <alignment horizontal="left"/>
    </xf>
    <xf numFmtId="0" fontId="15" fillId="0" borderId="3"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2" fillId="0" borderId="1" xfId="0" applyFont="1" applyFill="1" applyBorder="1" applyAlignment="1">
      <alignment horizontal="left" vertical="center"/>
    </xf>
    <xf numFmtId="0" fontId="15" fillId="0" borderId="1" xfId="0" applyFont="1" applyFill="1" applyBorder="1" applyAlignment="1" applyProtection="1">
      <alignment horizontal="center" vertical="center"/>
      <protection locked="0"/>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6" xfId="0" applyFont="1" applyFill="1" applyBorder="1" applyAlignment="1">
      <alignment horizontal="center" vertical="center"/>
    </xf>
    <xf numFmtId="0" fontId="32" fillId="3" borderId="1" xfId="0" applyFont="1" applyFill="1" applyBorder="1" applyAlignment="1">
      <alignment horizontal="center" vertical="center" wrapText="1"/>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0" borderId="5" xfId="0" applyFont="1" applyBorder="1" applyAlignment="1" applyProtection="1">
      <alignment horizontal="center"/>
    </xf>
    <xf numFmtId="0" fontId="1" fillId="5"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7" fillId="0" borderId="3"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B050"/>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08" t="s">
        <v>85</v>
      </c>
      <c r="B1" s="208"/>
      <c r="C1" s="208"/>
      <c r="D1" s="208"/>
      <c r="E1" s="208"/>
      <c r="F1" s="208"/>
      <c r="G1" s="208"/>
      <c r="H1" s="208"/>
      <c r="I1" s="208"/>
      <c r="J1" s="208"/>
      <c r="K1" s="208"/>
      <c r="L1" s="208"/>
      <c r="M1" s="208"/>
    </row>
    <row r="2" spans="1:14">
      <c r="A2" s="209" t="s">
        <v>0</v>
      </c>
      <c r="B2" s="209"/>
      <c r="C2" s="210" t="s">
        <v>72</v>
      </c>
      <c r="D2" s="211"/>
      <c r="E2" s="55" t="s">
        <v>1</v>
      </c>
      <c r="F2" s="212" t="s">
        <v>73</v>
      </c>
      <c r="G2" s="212"/>
      <c r="H2" s="212"/>
      <c r="I2" s="212"/>
      <c r="J2" s="212"/>
      <c r="K2" s="213" t="s">
        <v>28</v>
      </c>
      <c r="L2" s="213"/>
      <c r="M2" s="31" t="s">
        <v>84</v>
      </c>
    </row>
    <row r="3" spans="1:14" ht="7.5" customHeight="1">
      <c r="A3" s="214"/>
      <c r="B3" s="214"/>
      <c r="C3" s="214"/>
      <c r="D3" s="214"/>
      <c r="E3" s="214"/>
      <c r="F3" s="215"/>
      <c r="G3" s="215"/>
      <c r="H3" s="215"/>
      <c r="I3" s="215"/>
      <c r="J3" s="215"/>
      <c r="K3" s="216"/>
      <c r="L3" s="216"/>
      <c r="M3" s="216"/>
    </row>
    <row r="4" spans="1:14">
      <c r="A4" s="217" t="s">
        <v>2</v>
      </c>
      <c r="B4" s="218"/>
      <c r="C4" s="218"/>
      <c r="D4" s="218"/>
      <c r="E4" s="219"/>
      <c r="F4" s="215"/>
      <c r="G4" s="215"/>
      <c r="H4" s="215"/>
      <c r="I4" s="220" t="s">
        <v>64</v>
      </c>
      <c r="J4" s="220"/>
      <c r="K4" s="220"/>
      <c r="L4" s="220"/>
      <c r="M4" s="220"/>
    </row>
    <row r="5" spans="1:14" ht="18.75" customHeight="1">
      <c r="A5" s="221" t="s">
        <v>4</v>
      </c>
      <c r="B5" s="221"/>
      <c r="C5" s="206"/>
      <c r="D5" s="222"/>
      <c r="E5" s="207"/>
      <c r="F5" s="215"/>
      <c r="G5" s="215"/>
      <c r="H5" s="215"/>
      <c r="I5" s="223" t="s">
        <v>5</v>
      </c>
      <c r="J5" s="223"/>
      <c r="K5" s="224"/>
      <c r="L5" s="225"/>
      <c r="M5" s="226"/>
    </row>
    <row r="6" spans="1:14" ht="18.75" customHeight="1">
      <c r="A6" s="227" t="s">
        <v>22</v>
      </c>
      <c r="B6" s="227"/>
      <c r="C6" s="32">
        <v>9435026264</v>
      </c>
      <c r="D6" s="228"/>
      <c r="E6" s="228"/>
      <c r="F6" s="215"/>
      <c r="G6" s="215"/>
      <c r="H6" s="215"/>
      <c r="I6" s="227" t="s">
        <v>22</v>
      </c>
      <c r="J6" s="227"/>
      <c r="K6" s="224">
        <v>9859923527</v>
      </c>
      <c r="L6" s="226"/>
      <c r="M6" s="33"/>
    </row>
    <row r="7" spans="1:14">
      <c r="A7" s="196" t="s">
        <v>3</v>
      </c>
      <c r="B7" s="196"/>
      <c r="C7" s="196"/>
      <c r="D7" s="196"/>
      <c r="E7" s="196"/>
      <c r="F7" s="196"/>
      <c r="G7" s="196"/>
      <c r="H7" s="196"/>
      <c r="I7" s="196"/>
      <c r="J7" s="196"/>
      <c r="K7" s="196"/>
      <c r="L7" s="196"/>
      <c r="M7" s="196"/>
    </row>
    <row r="8" spans="1:14">
      <c r="A8" s="197" t="s">
        <v>25</v>
      </c>
      <c r="B8" s="198"/>
      <c r="C8" s="199"/>
      <c r="D8" s="55" t="s">
        <v>24</v>
      </c>
      <c r="E8" s="34">
        <v>40200101</v>
      </c>
      <c r="F8" s="200"/>
      <c r="G8" s="201"/>
      <c r="H8" s="201"/>
      <c r="I8" s="197" t="s">
        <v>26</v>
      </c>
      <c r="J8" s="198"/>
      <c r="K8" s="199"/>
      <c r="L8" s="55" t="s">
        <v>24</v>
      </c>
      <c r="M8" s="34">
        <v>40200102</v>
      </c>
    </row>
    <row r="9" spans="1:14">
      <c r="A9" s="204" t="s">
        <v>30</v>
      </c>
      <c r="B9" s="205"/>
      <c r="C9" s="56" t="s">
        <v>6</v>
      </c>
      <c r="D9" s="5" t="s">
        <v>12</v>
      </c>
      <c r="E9" s="3" t="s">
        <v>15</v>
      </c>
      <c r="F9" s="202"/>
      <c r="G9" s="203"/>
      <c r="H9" s="203"/>
      <c r="I9" s="204" t="s">
        <v>30</v>
      </c>
      <c r="J9" s="205"/>
      <c r="K9" s="56" t="s">
        <v>6</v>
      </c>
      <c r="L9" s="5" t="s">
        <v>12</v>
      </c>
      <c r="M9" s="3" t="s">
        <v>15</v>
      </c>
    </row>
    <row r="10" spans="1:14">
      <c r="A10" s="187" t="s">
        <v>75</v>
      </c>
      <c r="B10" s="187"/>
      <c r="C10" s="2" t="s">
        <v>18</v>
      </c>
      <c r="D10" s="32"/>
      <c r="E10" s="33">
        <v>9859127264</v>
      </c>
      <c r="F10" s="202"/>
      <c r="G10" s="203"/>
      <c r="H10" s="203"/>
      <c r="I10" s="188" t="s">
        <v>78</v>
      </c>
      <c r="J10" s="189"/>
      <c r="K10" s="2" t="s">
        <v>18</v>
      </c>
      <c r="L10" s="32">
        <v>9706577421</v>
      </c>
      <c r="M10" s="33" t="s">
        <v>82</v>
      </c>
    </row>
    <row r="11" spans="1:14">
      <c r="A11" s="187" t="s">
        <v>76</v>
      </c>
      <c r="B11" s="187"/>
      <c r="C11" s="2" t="s">
        <v>19</v>
      </c>
      <c r="D11" s="32"/>
      <c r="E11" s="33">
        <v>8134801325</v>
      </c>
      <c r="F11" s="202"/>
      <c r="G11" s="203"/>
      <c r="H11" s="203"/>
      <c r="I11" s="206" t="s">
        <v>79</v>
      </c>
      <c r="J11" s="207"/>
      <c r="K11" s="17" t="s">
        <v>18</v>
      </c>
      <c r="L11" s="32">
        <v>9854565166</v>
      </c>
      <c r="M11" s="33"/>
    </row>
    <row r="12" spans="1:14">
      <c r="A12" s="187" t="s">
        <v>77</v>
      </c>
      <c r="B12" s="187"/>
      <c r="C12" s="2" t="s">
        <v>20</v>
      </c>
      <c r="D12" s="32"/>
      <c r="E12" s="33">
        <v>9864710028</v>
      </c>
      <c r="F12" s="202"/>
      <c r="G12" s="203"/>
      <c r="H12" s="203"/>
      <c r="I12" s="188" t="s">
        <v>80</v>
      </c>
      <c r="J12" s="189"/>
      <c r="K12" s="2" t="s">
        <v>20</v>
      </c>
      <c r="L12" s="32">
        <v>9085982889</v>
      </c>
      <c r="M12" s="33"/>
    </row>
    <row r="13" spans="1:14">
      <c r="A13" s="187" t="s">
        <v>74</v>
      </c>
      <c r="B13" s="187"/>
      <c r="C13" s="2" t="s">
        <v>21</v>
      </c>
      <c r="D13" s="32"/>
      <c r="E13" s="33">
        <v>9854335702</v>
      </c>
      <c r="F13" s="202"/>
      <c r="G13" s="203"/>
      <c r="H13" s="203"/>
      <c r="I13" s="188" t="s">
        <v>81</v>
      </c>
      <c r="J13" s="189"/>
      <c r="K13" s="2" t="s">
        <v>21</v>
      </c>
      <c r="L13" s="32">
        <v>9854475553</v>
      </c>
      <c r="M13" s="33"/>
    </row>
    <row r="14" spans="1:14">
      <c r="A14" s="190" t="s">
        <v>23</v>
      </c>
      <c r="B14" s="190"/>
      <c r="C14" s="16"/>
      <c r="D14" s="191"/>
      <c r="E14" s="191"/>
      <c r="F14" s="202"/>
      <c r="G14" s="203"/>
      <c r="H14" s="203"/>
      <c r="I14" s="192"/>
      <c r="J14" s="192"/>
      <c r="K14" s="192"/>
      <c r="L14" s="192"/>
      <c r="M14" s="192"/>
      <c r="N14" s="4"/>
    </row>
    <row r="15" spans="1:14">
      <c r="A15" s="193"/>
      <c r="B15" s="193"/>
      <c r="C15" s="193"/>
      <c r="D15" s="193"/>
      <c r="E15" s="193"/>
      <c r="F15" s="193"/>
      <c r="G15" s="193"/>
      <c r="H15" s="193"/>
      <c r="I15" s="193"/>
      <c r="J15" s="193"/>
      <c r="K15" s="193"/>
      <c r="L15" s="193"/>
      <c r="M15" s="193"/>
    </row>
    <row r="16" spans="1:14">
      <c r="A16" s="194" t="s">
        <v>48</v>
      </c>
      <c r="B16" s="194"/>
      <c r="C16" s="194"/>
      <c r="D16" s="194"/>
      <c r="E16" s="194"/>
      <c r="F16" s="194"/>
      <c r="G16" s="194"/>
      <c r="H16" s="194"/>
      <c r="I16" s="194"/>
      <c r="J16" s="194"/>
      <c r="K16" s="194"/>
      <c r="L16" s="194"/>
      <c r="M16" s="194"/>
    </row>
    <row r="17" spans="1:13">
      <c r="A17" s="195" t="s">
        <v>60</v>
      </c>
      <c r="B17" s="195"/>
      <c r="C17" s="195"/>
      <c r="D17" s="195"/>
      <c r="E17" s="195"/>
      <c r="F17" s="195"/>
      <c r="G17" s="195"/>
      <c r="H17" s="195"/>
      <c r="I17" s="195"/>
      <c r="J17" s="195"/>
      <c r="K17" s="195"/>
      <c r="L17" s="195"/>
      <c r="M17" s="195"/>
    </row>
    <row r="18" spans="1:13">
      <c r="A18" s="184" t="s">
        <v>61</v>
      </c>
      <c r="B18" s="184"/>
      <c r="C18" s="184"/>
      <c r="D18" s="184"/>
      <c r="E18" s="184"/>
      <c r="F18" s="184"/>
      <c r="G18" s="184"/>
      <c r="H18" s="184"/>
      <c r="I18" s="184"/>
      <c r="J18" s="184"/>
      <c r="K18" s="184"/>
      <c r="L18" s="184"/>
      <c r="M18" s="184"/>
    </row>
    <row r="19" spans="1:13">
      <c r="A19" s="184" t="s">
        <v>49</v>
      </c>
      <c r="B19" s="184"/>
      <c r="C19" s="184"/>
      <c r="D19" s="184"/>
      <c r="E19" s="184"/>
      <c r="F19" s="184"/>
      <c r="G19" s="184"/>
      <c r="H19" s="184"/>
      <c r="I19" s="184"/>
      <c r="J19" s="184"/>
      <c r="K19" s="184"/>
      <c r="L19" s="184"/>
      <c r="M19" s="184"/>
    </row>
    <row r="20" spans="1:13">
      <c r="A20" s="184" t="s">
        <v>43</v>
      </c>
      <c r="B20" s="184"/>
      <c r="C20" s="184"/>
      <c r="D20" s="184"/>
      <c r="E20" s="184"/>
      <c r="F20" s="184"/>
      <c r="G20" s="184"/>
      <c r="H20" s="184"/>
      <c r="I20" s="184"/>
      <c r="J20" s="184"/>
      <c r="K20" s="184"/>
      <c r="L20" s="184"/>
      <c r="M20" s="184"/>
    </row>
    <row r="21" spans="1:13">
      <c r="A21" s="184" t="s">
        <v>50</v>
      </c>
      <c r="B21" s="184"/>
      <c r="C21" s="184"/>
      <c r="D21" s="184"/>
      <c r="E21" s="184"/>
      <c r="F21" s="184"/>
      <c r="G21" s="184"/>
      <c r="H21" s="184"/>
      <c r="I21" s="184"/>
      <c r="J21" s="184"/>
      <c r="K21" s="184"/>
      <c r="L21" s="184"/>
      <c r="M21" s="184"/>
    </row>
    <row r="22" spans="1:13">
      <c r="A22" s="184" t="s">
        <v>44</v>
      </c>
      <c r="B22" s="184"/>
      <c r="C22" s="184"/>
      <c r="D22" s="184"/>
      <c r="E22" s="184"/>
      <c r="F22" s="184"/>
      <c r="G22" s="184"/>
      <c r="H22" s="184"/>
      <c r="I22" s="184"/>
      <c r="J22" s="184"/>
      <c r="K22" s="184"/>
      <c r="L22" s="184"/>
      <c r="M22" s="184"/>
    </row>
    <row r="23" spans="1:13">
      <c r="A23" s="186" t="s">
        <v>53</v>
      </c>
      <c r="B23" s="186"/>
      <c r="C23" s="186"/>
      <c r="D23" s="186"/>
      <c r="E23" s="186"/>
      <c r="F23" s="186"/>
      <c r="G23" s="186"/>
      <c r="H23" s="186"/>
      <c r="I23" s="186"/>
      <c r="J23" s="186"/>
      <c r="K23" s="186"/>
      <c r="L23" s="186"/>
      <c r="M23" s="186"/>
    </row>
    <row r="24" spans="1:13">
      <c r="A24" s="184" t="s">
        <v>45</v>
      </c>
      <c r="B24" s="184"/>
      <c r="C24" s="184"/>
      <c r="D24" s="184"/>
      <c r="E24" s="184"/>
      <c r="F24" s="184"/>
      <c r="G24" s="184"/>
      <c r="H24" s="184"/>
      <c r="I24" s="184"/>
      <c r="J24" s="184"/>
      <c r="K24" s="184"/>
      <c r="L24" s="184"/>
      <c r="M24" s="184"/>
    </row>
    <row r="25" spans="1:13">
      <c r="A25" s="184" t="s">
        <v>46</v>
      </c>
      <c r="B25" s="184"/>
      <c r="C25" s="184"/>
      <c r="D25" s="184"/>
      <c r="E25" s="184"/>
      <c r="F25" s="184"/>
      <c r="G25" s="184"/>
      <c r="H25" s="184"/>
      <c r="I25" s="184"/>
      <c r="J25" s="184"/>
      <c r="K25" s="184"/>
      <c r="L25" s="184"/>
      <c r="M25" s="184"/>
    </row>
    <row r="26" spans="1:13">
      <c r="A26" s="184" t="s">
        <v>47</v>
      </c>
      <c r="B26" s="184"/>
      <c r="C26" s="184"/>
      <c r="D26" s="184"/>
      <c r="E26" s="184"/>
      <c r="F26" s="184"/>
      <c r="G26" s="184"/>
      <c r="H26" s="184"/>
      <c r="I26" s="184"/>
      <c r="J26" s="184"/>
      <c r="K26" s="184"/>
      <c r="L26" s="184"/>
      <c r="M26" s="184"/>
    </row>
    <row r="27" spans="1:13">
      <c r="A27" s="183" t="s">
        <v>51</v>
      </c>
      <c r="B27" s="183"/>
      <c r="C27" s="183"/>
      <c r="D27" s="183"/>
      <c r="E27" s="183"/>
      <c r="F27" s="183"/>
      <c r="G27" s="183"/>
      <c r="H27" s="183"/>
      <c r="I27" s="183"/>
      <c r="J27" s="183"/>
      <c r="K27" s="183"/>
      <c r="L27" s="183"/>
      <c r="M27" s="183"/>
    </row>
    <row r="28" spans="1:13">
      <c r="A28" s="184" t="s">
        <v>52</v>
      </c>
      <c r="B28" s="184"/>
      <c r="C28" s="184"/>
      <c r="D28" s="184"/>
      <c r="E28" s="184"/>
      <c r="F28" s="184"/>
      <c r="G28" s="184"/>
      <c r="H28" s="184"/>
      <c r="I28" s="184"/>
      <c r="J28" s="184"/>
      <c r="K28" s="184"/>
      <c r="L28" s="184"/>
      <c r="M28" s="184"/>
    </row>
    <row r="29" spans="1:13" ht="18.75">
      <c r="A29" s="185" t="s">
        <v>62</v>
      </c>
      <c r="B29" s="185"/>
      <c r="C29" s="185"/>
      <c r="D29" s="185"/>
      <c r="E29" s="185"/>
      <c r="F29" s="185"/>
      <c r="G29" s="185"/>
      <c r="H29" s="185"/>
      <c r="I29" s="185"/>
      <c r="J29" s="185"/>
      <c r="K29" s="185"/>
      <c r="L29" s="185"/>
      <c r="M29" s="185"/>
    </row>
  </sheetData>
  <mergeCells count="50">
    <mergeCell ref="A3:E3"/>
    <mergeCell ref="F3:H6"/>
    <mergeCell ref="I3:M3"/>
    <mergeCell ref="A4:E4"/>
    <mergeCell ref="I4:M4"/>
    <mergeCell ref="A5:B5"/>
    <mergeCell ref="C5:E5"/>
    <mergeCell ref="I5:J5"/>
    <mergeCell ref="K5:M5"/>
    <mergeCell ref="A6:B6"/>
    <mergeCell ref="D6:E6"/>
    <mergeCell ref="I6:J6"/>
    <mergeCell ref="K6:L6"/>
    <mergeCell ref="A1:M1"/>
    <mergeCell ref="A2:B2"/>
    <mergeCell ref="C2:D2"/>
    <mergeCell ref="F2:J2"/>
    <mergeCell ref="K2:L2"/>
    <mergeCell ref="A7:M7"/>
    <mergeCell ref="A8:C8"/>
    <mergeCell ref="F8:H14"/>
    <mergeCell ref="I8:K8"/>
    <mergeCell ref="A9:B9"/>
    <mergeCell ref="I9:J9"/>
    <mergeCell ref="A10:B10"/>
    <mergeCell ref="I10:J10"/>
    <mergeCell ref="A11:B11"/>
    <mergeCell ref="I11:J11"/>
    <mergeCell ref="A20:M20"/>
    <mergeCell ref="A12:B12"/>
    <mergeCell ref="I12:J12"/>
    <mergeCell ref="A13:B13"/>
    <mergeCell ref="I13:J13"/>
    <mergeCell ref="A14:B14"/>
    <mergeCell ref="D14:E14"/>
    <mergeCell ref="I14:M14"/>
    <mergeCell ref="A15:M15"/>
    <mergeCell ref="A16:M16"/>
    <mergeCell ref="A17:M17"/>
    <mergeCell ref="A18:M18"/>
    <mergeCell ref="A19:M19"/>
    <mergeCell ref="A27:M27"/>
    <mergeCell ref="A28:M28"/>
    <mergeCell ref="A29:M29"/>
    <mergeCell ref="A21:M21"/>
    <mergeCell ref="A22:M22"/>
    <mergeCell ref="A23:M23"/>
    <mergeCell ref="A24:M24"/>
    <mergeCell ref="A25:M25"/>
    <mergeCell ref="A26:M26"/>
  </mergeCells>
  <dataValidations count="3">
    <dataValidation allowBlank="1" showInputMessage="1" showErrorMessage="1" prompt="Insert Unique Id of Mobile Health Team" sqref="E8 M8"/>
    <dataValidation allowBlank="1" showInputMessage="1" showErrorMessage="1" prompt="E-mail Id" sqref="D14:E14 M6 E10:E13 D6:E6 M10:M13"/>
    <dataValidation allowBlank="1" showInputMessage="1" showErrorMessage="1" prompt="Mobile No." sqref="C14 K6:L6 C6 D10:D13 L10:L13"/>
  </dataValidations>
  <pageMargins left="0.7" right="0"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38"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2"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9" t="s">
        <v>830</v>
      </c>
      <c r="B1" s="229"/>
      <c r="C1" s="229"/>
      <c r="D1" s="230"/>
      <c r="E1" s="230"/>
      <c r="F1" s="230"/>
      <c r="G1" s="230"/>
      <c r="H1" s="230"/>
      <c r="I1" s="230"/>
      <c r="J1" s="230"/>
      <c r="K1" s="230"/>
      <c r="L1" s="230"/>
      <c r="M1" s="230"/>
      <c r="N1" s="230"/>
      <c r="O1" s="230"/>
      <c r="P1" s="230"/>
      <c r="Q1" s="230"/>
      <c r="R1" s="230"/>
      <c r="S1" s="230"/>
    </row>
    <row r="2" spans="1:20" ht="16.5" customHeight="1">
      <c r="A2" s="233" t="s">
        <v>63</v>
      </c>
      <c r="B2" s="234"/>
      <c r="C2" s="234"/>
      <c r="D2" s="22">
        <v>43374</v>
      </c>
      <c r="E2" s="19"/>
      <c r="F2" s="19"/>
      <c r="G2" s="19"/>
      <c r="H2" s="19"/>
      <c r="I2" s="19"/>
      <c r="J2" s="119"/>
      <c r="K2" s="19"/>
      <c r="L2" s="19"/>
      <c r="M2" s="19"/>
      <c r="N2" s="19"/>
      <c r="O2" s="19"/>
      <c r="P2" s="19"/>
      <c r="Q2" s="19"/>
      <c r="R2" s="19"/>
      <c r="S2" s="19"/>
    </row>
    <row r="3" spans="1:20" ht="24" customHeight="1">
      <c r="A3" s="235" t="s">
        <v>14</v>
      </c>
      <c r="B3" s="231" t="s">
        <v>65</v>
      </c>
      <c r="C3" s="236" t="s">
        <v>7</v>
      </c>
      <c r="D3" s="236" t="s">
        <v>59</v>
      </c>
      <c r="E3" s="236" t="s">
        <v>16</v>
      </c>
      <c r="F3" s="237" t="s">
        <v>17</v>
      </c>
      <c r="G3" s="236" t="s">
        <v>8</v>
      </c>
      <c r="H3" s="236"/>
      <c r="I3" s="236"/>
      <c r="J3" s="236" t="s">
        <v>35</v>
      </c>
      <c r="K3" s="231" t="s">
        <v>37</v>
      </c>
      <c r="L3" s="231" t="s">
        <v>54</v>
      </c>
      <c r="M3" s="231" t="s">
        <v>55</v>
      </c>
      <c r="N3" s="231" t="s">
        <v>38</v>
      </c>
      <c r="O3" s="231" t="s">
        <v>39</v>
      </c>
      <c r="P3" s="235" t="s">
        <v>58</v>
      </c>
      <c r="Q3" s="236" t="s">
        <v>56</v>
      </c>
      <c r="R3" s="236" t="s">
        <v>36</v>
      </c>
      <c r="S3" s="236" t="s">
        <v>57</v>
      </c>
      <c r="T3" s="236" t="s">
        <v>13</v>
      </c>
    </row>
    <row r="4" spans="1:20" ht="25.5" customHeight="1">
      <c r="A4" s="235"/>
      <c r="B4" s="238"/>
      <c r="C4" s="236"/>
      <c r="D4" s="236"/>
      <c r="E4" s="236"/>
      <c r="F4" s="237"/>
      <c r="G4" s="11" t="s">
        <v>9</v>
      </c>
      <c r="H4" s="11" t="s">
        <v>10</v>
      </c>
      <c r="I4" s="7" t="s">
        <v>11</v>
      </c>
      <c r="J4" s="236"/>
      <c r="K4" s="232"/>
      <c r="L4" s="232"/>
      <c r="M4" s="232"/>
      <c r="N4" s="232"/>
      <c r="O4" s="232"/>
      <c r="P4" s="235"/>
      <c r="Q4" s="235"/>
      <c r="R4" s="236"/>
      <c r="S4" s="236"/>
      <c r="T4" s="236"/>
    </row>
    <row r="5" spans="1:20" s="23" customFormat="1">
      <c r="A5" s="28">
        <v>1</v>
      </c>
      <c r="B5" s="13" t="s">
        <v>66</v>
      </c>
      <c r="C5" s="66" t="s">
        <v>88</v>
      </c>
      <c r="D5" s="14" t="s">
        <v>29</v>
      </c>
      <c r="E5" s="15">
        <v>371</v>
      </c>
      <c r="F5" s="14"/>
      <c r="G5" s="15">
        <v>45</v>
      </c>
      <c r="H5" s="15">
        <v>65</v>
      </c>
      <c r="I5" s="13">
        <f t="shared" ref="I5:I68" si="0">G5+H5</f>
        <v>110</v>
      </c>
      <c r="J5" s="88"/>
      <c r="K5" s="14"/>
      <c r="L5" s="14"/>
      <c r="M5" s="67"/>
      <c r="N5" s="14"/>
      <c r="O5" s="14"/>
      <c r="P5" s="21">
        <v>43374</v>
      </c>
      <c r="Q5" s="14"/>
      <c r="R5" s="121"/>
      <c r="S5" s="14" t="s">
        <v>83</v>
      </c>
      <c r="T5" s="14"/>
    </row>
    <row r="6" spans="1:20" s="23" customFormat="1">
      <c r="A6" s="28">
        <v>2</v>
      </c>
      <c r="B6" s="13" t="s">
        <v>67</v>
      </c>
      <c r="C6" s="14" t="s">
        <v>89</v>
      </c>
      <c r="D6" s="14" t="s">
        <v>29</v>
      </c>
      <c r="E6" s="15">
        <v>442</v>
      </c>
      <c r="F6" s="14"/>
      <c r="G6" s="15">
        <v>60</v>
      </c>
      <c r="H6" s="15">
        <v>75</v>
      </c>
      <c r="I6" s="13">
        <f t="shared" si="0"/>
        <v>135</v>
      </c>
      <c r="J6" s="93">
        <v>8473829217</v>
      </c>
      <c r="K6" s="14"/>
      <c r="L6" s="14"/>
      <c r="M6" s="67"/>
      <c r="N6" s="14"/>
      <c r="O6" s="14"/>
      <c r="P6" s="21">
        <v>43374</v>
      </c>
      <c r="Q6" s="14"/>
      <c r="R6" s="121"/>
      <c r="S6" s="14" t="s">
        <v>83</v>
      </c>
      <c r="T6" s="14"/>
    </row>
    <row r="7" spans="1:20" s="23" customFormat="1">
      <c r="A7" s="28">
        <v>3</v>
      </c>
      <c r="B7" s="13" t="s">
        <v>66</v>
      </c>
      <c r="C7" s="14" t="s">
        <v>90</v>
      </c>
      <c r="D7" s="14" t="s">
        <v>29</v>
      </c>
      <c r="E7" s="15">
        <v>443</v>
      </c>
      <c r="F7" s="14"/>
      <c r="G7" s="15">
        <v>38</v>
      </c>
      <c r="H7" s="15">
        <v>72</v>
      </c>
      <c r="I7" s="13">
        <f t="shared" si="0"/>
        <v>110</v>
      </c>
      <c r="J7" s="13">
        <v>9678279545</v>
      </c>
      <c r="K7" s="14"/>
      <c r="L7" s="14"/>
      <c r="M7" s="67"/>
      <c r="N7" s="14"/>
      <c r="O7" s="14"/>
      <c r="P7" s="21">
        <v>43376</v>
      </c>
      <c r="Q7" s="14"/>
      <c r="R7" s="121"/>
      <c r="S7" s="14" t="s">
        <v>83</v>
      </c>
      <c r="T7" s="14"/>
    </row>
    <row r="8" spans="1:20" s="23" customFormat="1">
      <c r="A8" s="28">
        <v>4</v>
      </c>
      <c r="B8" s="13" t="s">
        <v>67</v>
      </c>
      <c r="C8" s="14" t="s">
        <v>91</v>
      </c>
      <c r="D8" s="14" t="s">
        <v>29</v>
      </c>
      <c r="E8" s="15">
        <v>444</v>
      </c>
      <c r="F8" s="14"/>
      <c r="G8" s="15">
        <v>38</v>
      </c>
      <c r="H8" s="15">
        <v>35</v>
      </c>
      <c r="I8" s="13">
        <f t="shared" si="0"/>
        <v>73</v>
      </c>
      <c r="J8" s="93">
        <v>8811068202</v>
      </c>
      <c r="K8" s="14"/>
      <c r="L8" s="14"/>
      <c r="M8" s="14"/>
      <c r="N8" s="14"/>
      <c r="O8" s="68"/>
      <c r="P8" s="21">
        <v>43376</v>
      </c>
      <c r="Q8" s="14"/>
      <c r="R8" s="121"/>
      <c r="S8" s="14" t="s">
        <v>83</v>
      </c>
      <c r="T8" s="14"/>
    </row>
    <row r="9" spans="1:20" s="23" customFormat="1" ht="17.25" thickBot="1">
      <c r="A9" s="28">
        <v>5</v>
      </c>
      <c r="B9" s="13" t="s">
        <v>66</v>
      </c>
      <c r="C9" s="14" t="s">
        <v>92</v>
      </c>
      <c r="D9" s="14" t="s">
        <v>29</v>
      </c>
      <c r="E9" s="15">
        <v>445</v>
      </c>
      <c r="F9" s="14"/>
      <c r="G9" s="15">
        <v>55</v>
      </c>
      <c r="H9" s="15">
        <v>67</v>
      </c>
      <c r="I9" s="13">
        <f t="shared" si="0"/>
        <v>122</v>
      </c>
      <c r="J9" s="93">
        <v>9957493828</v>
      </c>
      <c r="K9" s="14"/>
      <c r="L9" s="14"/>
      <c r="M9" s="67"/>
      <c r="N9" s="14"/>
      <c r="O9" s="14"/>
      <c r="P9" s="125">
        <v>43377</v>
      </c>
      <c r="Q9" s="14"/>
      <c r="R9" s="121"/>
      <c r="S9" s="14" t="s">
        <v>83</v>
      </c>
      <c r="T9" s="14"/>
    </row>
    <row r="10" spans="1:20" s="23" customFormat="1">
      <c r="A10" s="28">
        <v>6</v>
      </c>
      <c r="B10" s="13" t="s">
        <v>67</v>
      </c>
      <c r="C10" s="14" t="s">
        <v>93</v>
      </c>
      <c r="D10" s="14" t="s">
        <v>29</v>
      </c>
      <c r="E10" s="15">
        <v>446</v>
      </c>
      <c r="F10" s="14"/>
      <c r="G10" s="15">
        <v>34</v>
      </c>
      <c r="H10" s="15">
        <v>35</v>
      </c>
      <c r="I10" s="13">
        <f t="shared" si="0"/>
        <v>69</v>
      </c>
      <c r="J10" s="93">
        <v>8496289850</v>
      </c>
      <c r="K10" s="14"/>
      <c r="L10" s="14"/>
      <c r="M10" s="14"/>
      <c r="N10" s="14"/>
      <c r="O10" s="130"/>
      <c r="P10" s="127">
        <v>43377</v>
      </c>
      <c r="Q10" s="124"/>
      <c r="R10" s="121"/>
      <c r="S10" s="14" t="s">
        <v>83</v>
      </c>
      <c r="T10" s="14"/>
    </row>
    <row r="11" spans="1:20" s="23" customFormat="1" ht="17.25" thickBot="1">
      <c r="A11" s="28">
        <v>7</v>
      </c>
      <c r="B11" s="13" t="s">
        <v>67</v>
      </c>
      <c r="C11" s="14" t="s">
        <v>94</v>
      </c>
      <c r="D11" s="14" t="s">
        <v>29</v>
      </c>
      <c r="E11" s="15">
        <v>447</v>
      </c>
      <c r="F11" s="14"/>
      <c r="G11" s="15">
        <v>21</v>
      </c>
      <c r="H11" s="15">
        <v>32</v>
      </c>
      <c r="I11" s="13">
        <f t="shared" si="0"/>
        <v>53</v>
      </c>
      <c r="J11" s="13">
        <v>9577404582</v>
      </c>
      <c r="K11" s="14"/>
      <c r="L11" s="14"/>
      <c r="M11" s="67"/>
      <c r="N11" s="14"/>
      <c r="O11" s="130"/>
      <c r="P11" s="131"/>
      <c r="Q11" s="124"/>
      <c r="R11" s="121"/>
      <c r="S11" s="14" t="s">
        <v>83</v>
      </c>
      <c r="T11" s="14"/>
    </row>
    <row r="12" spans="1:20" s="23" customFormat="1">
      <c r="A12" s="28">
        <v>8</v>
      </c>
      <c r="B12" s="13" t="s">
        <v>66</v>
      </c>
      <c r="C12" s="14" t="s">
        <v>95</v>
      </c>
      <c r="D12" s="14" t="s">
        <v>29</v>
      </c>
      <c r="E12" s="15">
        <v>169</v>
      </c>
      <c r="F12" s="14"/>
      <c r="G12" s="15">
        <v>33</v>
      </c>
      <c r="H12" s="15">
        <v>59</v>
      </c>
      <c r="I12" s="13">
        <f t="shared" si="0"/>
        <v>92</v>
      </c>
      <c r="J12" s="93">
        <v>9707315558</v>
      </c>
      <c r="K12" s="14"/>
      <c r="L12" s="14"/>
      <c r="M12" s="67"/>
      <c r="N12" s="14"/>
      <c r="O12" s="130"/>
      <c r="P12" s="127">
        <v>43378</v>
      </c>
      <c r="Q12" s="124"/>
      <c r="R12" s="121"/>
      <c r="S12" s="14" t="s">
        <v>83</v>
      </c>
      <c r="T12" s="14"/>
    </row>
    <row r="13" spans="1:20" s="23" customFormat="1" ht="17.25" thickBot="1">
      <c r="A13" s="28">
        <v>9</v>
      </c>
      <c r="B13" s="13" t="s">
        <v>66</v>
      </c>
      <c r="C13" s="14" t="s">
        <v>96</v>
      </c>
      <c r="D13" s="14" t="s">
        <v>29</v>
      </c>
      <c r="E13" s="15">
        <v>537</v>
      </c>
      <c r="F13" s="14"/>
      <c r="G13" s="15">
        <v>20</v>
      </c>
      <c r="H13" s="15">
        <v>53</v>
      </c>
      <c r="I13" s="13">
        <f t="shared" si="0"/>
        <v>73</v>
      </c>
      <c r="J13" s="93">
        <v>9954583139</v>
      </c>
      <c r="K13" s="14"/>
      <c r="L13" s="14"/>
      <c r="M13" s="67"/>
      <c r="N13" s="14"/>
      <c r="O13" s="130"/>
      <c r="P13" s="131"/>
      <c r="Q13" s="124"/>
      <c r="R13" s="121"/>
      <c r="S13" s="14" t="s">
        <v>83</v>
      </c>
      <c r="T13" s="14"/>
    </row>
    <row r="14" spans="1:20" s="23" customFormat="1" ht="33">
      <c r="A14" s="28">
        <v>10</v>
      </c>
      <c r="B14" s="13" t="s">
        <v>67</v>
      </c>
      <c r="C14" s="14" t="s">
        <v>97</v>
      </c>
      <c r="D14" s="14" t="s">
        <v>27</v>
      </c>
      <c r="E14" s="15" t="s">
        <v>99</v>
      </c>
      <c r="F14" s="14" t="s">
        <v>87</v>
      </c>
      <c r="G14" s="15">
        <v>16</v>
      </c>
      <c r="H14" s="15">
        <v>18</v>
      </c>
      <c r="I14" s="13">
        <f t="shared" si="0"/>
        <v>34</v>
      </c>
      <c r="J14" s="93" t="s">
        <v>101</v>
      </c>
      <c r="K14" s="14"/>
      <c r="L14" s="14"/>
      <c r="M14" s="14"/>
      <c r="N14" s="14"/>
      <c r="O14" s="130"/>
      <c r="P14" s="127">
        <v>43378</v>
      </c>
      <c r="Q14" s="124"/>
      <c r="R14" s="121"/>
      <c r="S14" s="14" t="s">
        <v>83</v>
      </c>
      <c r="T14" s="14"/>
    </row>
    <row r="15" spans="1:20" s="23" customFormat="1" ht="33.75" thickBot="1">
      <c r="A15" s="28">
        <v>11</v>
      </c>
      <c r="B15" s="13" t="s">
        <v>67</v>
      </c>
      <c r="C15" s="14" t="s">
        <v>98</v>
      </c>
      <c r="D15" s="14" t="s">
        <v>27</v>
      </c>
      <c r="E15" s="15" t="s">
        <v>100</v>
      </c>
      <c r="F15" s="14" t="s">
        <v>87</v>
      </c>
      <c r="G15" s="15">
        <v>48</v>
      </c>
      <c r="H15" s="15">
        <v>43</v>
      </c>
      <c r="I15" s="13">
        <f t="shared" si="0"/>
        <v>91</v>
      </c>
      <c r="J15" s="87" t="s">
        <v>102</v>
      </c>
      <c r="K15" s="14"/>
      <c r="L15" s="14"/>
      <c r="M15" s="67"/>
      <c r="N15" s="14"/>
      <c r="O15" s="130"/>
      <c r="P15" s="128"/>
      <c r="Q15" s="124"/>
      <c r="R15" s="121"/>
      <c r="S15" s="14" t="s">
        <v>83</v>
      </c>
      <c r="T15" s="14"/>
    </row>
    <row r="16" spans="1:20" s="23" customFormat="1">
      <c r="A16" s="28">
        <v>12</v>
      </c>
      <c r="B16" s="13" t="s">
        <v>66</v>
      </c>
      <c r="C16" s="66" t="s">
        <v>103</v>
      </c>
      <c r="D16" s="14" t="s">
        <v>27</v>
      </c>
      <c r="E16" s="15" t="s">
        <v>105</v>
      </c>
      <c r="F16" s="14"/>
      <c r="G16" s="15">
        <v>71</v>
      </c>
      <c r="H16" s="15">
        <v>37</v>
      </c>
      <c r="I16" s="13">
        <f t="shared" si="0"/>
        <v>108</v>
      </c>
      <c r="J16" s="87" t="s">
        <v>107</v>
      </c>
      <c r="K16" s="14"/>
      <c r="L16" s="14"/>
      <c r="M16" s="67"/>
      <c r="N16" s="14"/>
      <c r="O16" s="14"/>
      <c r="P16" s="126">
        <v>43379</v>
      </c>
      <c r="Q16" s="14"/>
      <c r="R16" s="121"/>
      <c r="S16" s="14" t="s">
        <v>83</v>
      </c>
      <c r="T16" s="14"/>
    </row>
    <row r="17" spans="1:20" s="23" customFormat="1" ht="17.25" thickBot="1">
      <c r="A17" s="28">
        <v>13</v>
      </c>
      <c r="B17" s="13" t="s">
        <v>67</v>
      </c>
      <c r="C17" s="14" t="s">
        <v>104</v>
      </c>
      <c r="D17" s="14" t="s">
        <v>27</v>
      </c>
      <c r="E17" s="15" t="s">
        <v>106</v>
      </c>
      <c r="F17" s="14"/>
      <c r="G17" s="15">
        <v>75</v>
      </c>
      <c r="H17" s="15">
        <v>92</v>
      </c>
      <c r="I17" s="13">
        <f t="shared" si="0"/>
        <v>167</v>
      </c>
      <c r="J17" s="13" t="s">
        <v>108</v>
      </c>
      <c r="K17" s="14"/>
      <c r="L17" s="14"/>
      <c r="M17" s="14"/>
      <c r="N17" s="14"/>
      <c r="O17" s="14"/>
      <c r="P17" s="125">
        <v>43379</v>
      </c>
      <c r="Q17" s="14"/>
      <c r="R17" s="121"/>
      <c r="S17" s="14" t="s">
        <v>83</v>
      </c>
      <c r="T17" s="14"/>
    </row>
    <row r="18" spans="1:20" s="23" customFormat="1">
      <c r="A18" s="28">
        <v>14</v>
      </c>
      <c r="B18" s="13" t="s">
        <v>67</v>
      </c>
      <c r="C18" s="14" t="s">
        <v>109</v>
      </c>
      <c r="D18" s="14" t="s">
        <v>29</v>
      </c>
      <c r="E18" s="15">
        <v>90</v>
      </c>
      <c r="F18" s="14"/>
      <c r="G18" s="15">
        <v>27</v>
      </c>
      <c r="H18" s="15">
        <v>26</v>
      </c>
      <c r="I18" s="13">
        <f t="shared" si="0"/>
        <v>53</v>
      </c>
      <c r="J18" s="93">
        <v>9613835913</v>
      </c>
      <c r="K18" s="14"/>
      <c r="L18" s="14"/>
      <c r="M18" s="67"/>
      <c r="N18" s="14" t="s">
        <v>113</v>
      </c>
      <c r="O18" s="130"/>
      <c r="P18" s="127">
        <v>43381</v>
      </c>
      <c r="Q18" s="124"/>
      <c r="R18" s="121"/>
      <c r="S18" s="14" t="s">
        <v>83</v>
      </c>
      <c r="T18" s="14"/>
    </row>
    <row r="19" spans="1:20" s="23" customFormat="1" ht="17.25" thickBot="1">
      <c r="A19" s="28">
        <v>15</v>
      </c>
      <c r="B19" s="13" t="s">
        <v>67</v>
      </c>
      <c r="C19" s="14" t="s">
        <v>110</v>
      </c>
      <c r="D19" s="14" t="s">
        <v>29</v>
      </c>
      <c r="E19" s="15">
        <v>91</v>
      </c>
      <c r="F19" s="14"/>
      <c r="G19" s="15">
        <v>32</v>
      </c>
      <c r="H19" s="15">
        <v>29</v>
      </c>
      <c r="I19" s="13">
        <f t="shared" si="0"/>
        <v>61</v>
      </c>
      <c r="J19" s="93">
        <v>9854241353</v>
      </c>
      <c r="K19" s="14"/>
      <c r="L19" s="14"/>
      <c r="M19" s="14"/>
      <c r="N19" s="14" t="s">
        <v>114</v>
      </c>
      <c r="O19" s="130"/>
      <c r="P19" s="131"/>
      <c r="Q19" s="124"/>
      <c r="R19" s="121"/>
      <c r="S19" s="14" t="s">
        <v>83</v>
      </c>
      <c r="T19" s="14"/>
    </row>
    <row r="20" spans="1:20" s="23" customFormat="1">
      <c r="A20" s="28">
        <v>16</v>
      </c>
      <c r="B20" s="13" t="s">
        <v>66</v>
      </c>
      <c r="C20" s="14" t="s">
        <v>111</v>
      </c>
      <c r="D20" s="14" t="s">
        <v>29</v>
      </c>
      <c r="E20" s="15">
        <v>92</v>
      </c>
      <c r="F20" s="14"/>
      <c r="G20" s="15">
        <v>36</v>
      </c>
      <c r="H20" s="15">
        <v>34</v>
      </c>
      <c r="I20" s="13">
        <f t="shared" si="0"/>
        <v>70</v>
      </c>
      <c r="J20" s="13">
        <v>7896210284</v>
      </c>
      <c r="K20" s="14"/>
      <c r="L20" s="14"/>
      <c r="M20" s="67"/>
      <c r="N20" s="14" t="s">
        <v>115</v>
      </c>
      <c r="O20" s="130"/>
      <c r="P20" s="127">
        <v>43382</v>
      </c>
      <c r="Q20" s="124"/>
      <c r="R20" s="121"/>
      <c r="S20" s="14" t="s">
        <v>83</v>
      </c>
      <c r="T20" s="14"/>
    </row>
    <row r="21" spans="1:20" s="23" customFormat="1" ht="31.5" thickBot="1">
      <c r="A21" s="28">
        <v>17</v>
      </c>
      <c r="B21" s="13" t="s">
        <v>66</v>
      </c>
      <c r="C21" s="70" t="s">
        <v>112</v>
      </c>
      <c r="D21" s="14" t="s">
        <v>29</v>
      </c>
      <c r="E21" s="15">
        <v>251</v>
      </c>
      <c r="F21" s="14"/>
      <c r="G21" s="15">
        <v>26</v>
      </c>
      <c r="H21" s="15">
        <v>24</v>
      </c>
      <c r="I21" s="13">
        <f t="shared" si="0"/>
        <v>50</v>
      </c>
      <c r="J21" s="87">
        <v>8822966147</v>
      </c>
      <c r="K21" s="14"/>
      <c r="L21" s="14"/>
      <c r="M21" s="67"/>
      <c r="N21" s="14" t="s">
        <v>116</v>
      </c>
      <c r="O21" s="130"/>
      <c r="P21" s="131"/>
      <c r="Q21" s="124"/>
      <c r="R21" s="121"/>
      <c r="S21" s="14" t="s">
        <v>83</v>
      </c>
      <c r="T21" s="14"/>
    </row>
    <row r="22" spans="1:20" s="23" customFormat="1">
      <c r="A22" s="28">
        <v>18</v>
      </c>
      <c r="B22" s="13" t="s">
        <v>67</v>
      </c>
      <c r="C22" s="14" t="s">
        <v>117</v>
      </c>
      <c r="D22" s="14" t="s">
        <v>29</v>
      </c>
      <c r="E22" s="15">
        <v>256</v>
      </c>
      <c r="F22" s="14"/>
      <c r="G22" s="15">
        <v>50</v>
      </c>
      <c r="H22" s="15">
        <v>47</v>
      </c>
      <c r="I22" s="13">
        <f t="shared" si="0"/>
        <v>97</v>
      </c>
      <c r="J22" s="120">
        <v>9678572913</v>
      </c>
      <c r="K22" s="14"/>
      <c r="L22" s="14"/>
      <c r="M22" s="14"/>
      <c r="N22" s="14" t="s">
        <v>118</v>
      </c>
      <c r="O22" s="130"/>
      <c r="P22" s="127">
        <v>43382</v>
      </c>
      <c r="Q22" s="124"/>
      <c r="R22" s="121"/>
      <c r="S22" s="14" t="s">
        <v>83</v>
      </c>
      <c r="T22" s="14"/>
    </row>
    <row r="23" spans="1:20" s="23" customFormat="1" ht="33.75" thickBot="1">
      <c r="A23" s="28">
        <v>19</v>
      </c>
      <c r="B23" s="13" t="s">
        <v>67</v>
      </c>
      <c r="C23" s="14" t="s">
        <v>158</v>
      </c>
      <c r="D23" s="14" t="s">
        <v>29</v>
      </c>
      <c r="E23" s="15">
        <v>257</v>
      </c>
      <c r="F23" s="14"/>
      <c r="G23" s="15">
        <v>11</v>
      </c>
      <c r="H23" s="15">
        <v>10</v>
      </c>
      <c r="I23" s="13">
        <f t="shared" si="0"/>
        <v>21</v>
      </c>
      <c r="J23" s="93">
        <v>9706607038</v>
      </c>
      <c r="K23" s="14"/>
      <c r="L23" s="14"/>
      <c r="M23" s="14"/>
      <c r="N23" s="14" t="s">
        <v>159</v>
      </c>
      <c r="O23" s="130"/>
      <c r="P23" s="131"/>
      <c r="Q23" s="124"/>
      <c r="R23" s="121"/>
      <c r="S23" s="14" t="s">
        <v>83</v>
      </c>
      <c r="T23" s="14"/>
    </row>
    <row r="24" spans="1:20" s="23" customFormat="1">
      <c r="A24" s="28">
        <v>20</v>
      </c>
      <c r="B24" s="13" t="s">
        <v>66</v>
      </c>
      <c r="C24" s="14" t="s">
        <v>119</v>
      </c>
      <c r="D24" s="14" t="s">
        <v>27</v>
      </c>
      <c r="E24" s="15" t="s">
        <v>121</v>
      </c>
      <c r="F24" s="14"/>
      <c r="G24" s="15">
        <v>24</v>
      </c>
      <c r="H24" s="15">
        <v>21</v>
      </c>
      <c r="I24" s="13">
        <f t="shared" si="0"/>
        <v>45</v>
      </c>
      <c r="J24" s="92" t="s">
        <v>123</v>
      </c>
      <c r="K24" s="14"/>
      <c r="L24" s="14"/>
      <c r="M24" s="67"/>
      <c r="N24" s="14"/>
      <c r="O24" s="130"/>
      <c r="P24" s="127">
        <v>43383</v>
      </c>
      <c r="Q24" s="124"/>
      <c r="R24" s="121"/>
      <c r="S24" s="14" t="s">
        <v>83</v>
      </c>
      <c r="T24" s="14"/>
    </row>
    <row r="25" spans="1:20" s="23" customFormat="1" ht="33.75" thickBot="1">
      <c r="A25" s="28">
        <v>21</v>
      </c>
      <c r="B25" s="13" t="s">
        <v>66</v>
      </c>
      <c r="C25" s="14" t="s">
        <v>120</v>
      </c>
      <c r="D25" s="14" t="s">
        <v>27</v>
      </c>
      <c r="E25" s="15" t="s">
        <v>122</v>
      </c>
      <c r="F25" s="14"/>
      <c r="G25" s="15">
        <v>29</v>
      </c>
      <c r="H25" s="15">
        <v>31</v>
      </c>
      <c r="I25" s="13">
        <f t="shared" si="0"/>
        <v>60</v>
      </c>
      <c r="J25" s="93" t="s">
        <v>124</v>
      </c>
      <c r="K25" s="14"/>
      <c r="L25" s="14"/>
      <c r="M25" s="14"/>
      <c r="N25" s="14"/>
      <c r="O25" s="130"/>
      <c r="P25" s="128"/>
      <c r="Q25" s="124"/>
      <c r="R25" s="121"/>
      <c r="S25" s="14" t="s">
        <v>83</v>
      </c>
      <c r="T25" s="14"/>
    </row>
    <row r="26" spans="1:20" s="23" customFormat="1" ht="33">
      <c r="A26" s="28">
        <v>22</v>
      </c>
      <c r="B26" s="13" t="s">
        <v>67</v>
      </c>
      <c r="C26" s="14" t="s">
        <v>125</v>
      </c>
      <c r="D26" s="14" t="s">
        <v>27</v>
      </c>
      <c r="E26" s="15" t="s">
        <v>127</v>
      </c>
      <c r="F26" s="14"/>
      <c r="G26" s="15">
        <v>97</v>
      </c>
      <c r="H26" s="15">
        <v>92</v>
      </c>
      <c r="I26" s="13">
        <f t="shared" si="0"/>
        <v>189</v>
      </c>
      <c r="J26" s="93" t="s">
        <v>129</v>
      </c>
      <c r="K26" s="14"/>
      <c r="L26" s="14"/>
      <c r="M26" s="14"/>
      <c r="N26" s="14"/>
      <c r="O26" s="14"/>
      <c r="P26" s="126">
        <v>43383</v>
      </c>
      <c r="Q26" s="14"/>
      <c r="R26" s="121"/>
      <c r="S26" s="14" t="s">
        <v>83</v>
      </c>
      <c r="T26" s="14"/>
    </row>
    <row r="27" spans="1:20" s="23" customFormat="1" ht="33">
      <c r="A27" s="28">
        <v>23</v>
      </c>
      <c r="B27" s="13" t="s">
        <v>66</v>
      </c>
      <c r="C27" s="14" t="s">
        <v>126</v>
      </c>
      <c r="D27" s="14" t="s">
        <v>27</v>
      </c>
      <c r="E27" s="15" t="s">
        <v>128</v>
      </c>
      <c r="F27" s="14"/>
      <c r="G27" s="15">
        <v>141</v>
      </c>
      <c r="H27" s="15">
        <v>119</v>
      </c>
      <c r="I27" s="13">
        <f t="shared" si="0"/>
        <v>260</v>
      </c>
      <c r="J27" s="88" t="s">
        <v>130</v>
      </c>
      <c r="K27" s="14"/>
      <c r="L27" s="14"/>
      <c r="M27" s="67"/>
      <c r="N27" s="14"/>
      <c r="O27" s="14"/>
      <c r="P27" s="21" t="s">
        <v>131</v>
      </c>
      <c r="Q27" s="14"/>
      <c r="R27" s="121"/>
      <c r="S27" s="14" t="s">
        <v>83</v>
      </c>
      <c r="T27" s="14"/>
    </row>
    <row r="28" spans="1:20" s="23" customFormat="1" ht="33">
      <c r="A28" s="28">
        <v>24</v>
      </c>
      <c r="B28" s="13" t="s">
        <v>67</v>
      </c>
      <c r="C28" s="14" t="s">
        <v>132</v>
      </c>
      <c r="D28" s="14" t="s">
        <v>27</v>
      </c>
      <c r="E28" s="15" t="s">
        <v>134</v>
      </c>
      <c r="F28" s="14"/>
      <c r="G28" s="15">
        <v>57</v>
      </c>
      <c r="H28" s="15">
        <v>77</v>
      </c>
      <c r="I28" s="13">
        <f t="shared" si="0"/>
        <v>134</v>
      </c>
      <c r="J28" s="87" t="s">
        <v>136</v>
      </c>
      <c r="K28" s="14"/>
      <c r="L28" s="14"/>
      <c r="M28" s="14"/>
      <c r="N28" s="14"/>
      <c r="O28" s="14"/>
      <c r="P28" s="21">
        <v>43384</v>
      </c>
      <c r="Q28" s="14"/>
      <c r="R28" s="121"/>
      <c r="S28" s="14" t="s">
        <v>83</v>
      </c>
      <c r="T28" s="14"/>
    </row>
    <row r="29" spans="1:20" s="23" customFormat="1">
      <c r="A29" s="28">
        <v>25</v>
      </c>
      <c r="B29" s="13" t="s">
        <v>67</v>
      </c>
      <c r="C29" s="14" t="s">
        <v>133</v>
      </c>
      <c r="D29" s="14" t="s">
        <v>27</v>
      </c>
      <c r="E29" s="15" t="s">
        <v>135</v>
      </c>
      <c r="F29" s="14"/>
      <c r="G29" s="15">
        <v>53</v>
      </c>
      <c r="H29" s="15">
        <v>68</v>
      </c>
      <c r="I29" s="13">
        <f t="shared" si="0"/>
        <v>121</v>
      </c>
      <c r="J29" s="93" t="s">
        <v>137</v>
      </c>
      <c r="K29" s="14"/>
      <c r="L29" s="14"/>
      <c r="M29" s="67"/>
      <c r="N29" s="14"/>
      <c r="O29" s="14"/>
      <c r="P29" s="21">
        <v>43385</v>
      </c>
      <c r="Q29" s="14"/>
      <c r="R29" s="121"/>
      <c r="S29" s="14" t="s">
        <v>83</v>
      </c>
      <c r="T29" s="14"/>
    </row>
    <row r="30" spans="1:20" s="23" customFormat="1" ht="17.25" thickBot="1">
      <c r="A30" s="28">
        <v>26</v>
      </c>
      <c r="B30" s="13" t="s">
        <v>67</v>
      </c>
      <c r="C30" s="14" t="s">
        <v>138</v>
      </c>
      <c r="D30" s="14" t="s">
        <v>27</v>
      </c>
      <c r="E30" s="15">
        <v>18050206803</v>
      </c>
      <c r="F30" s="14"/>
      <c r="G30" s="15">
        <v>35</v>
      </c>
      <c r="H30" s="15">
        <v>65</v>
      </c>
      <c r="I30" s="13">
        <f t="shared" si="0"/>
        <v>100</v>
      </c>
      <c r="J30" s="93" t="s">
        <v>143</v>
      </c>
      <c r="K30" s="14"/>
      <c r="L30" s="14"/>
      <c r="M30" s="14"/>
      <c r="N30" s="14"/>
      <c r="O30" s="14"/>
      <c r="P30" s="125">
        <v>43386</v>
      </c>
      <c r="Q30" s="14"/>
      <c r="R30" s="121"/>
      <c r="S30" s="14" t="s">
        <v>83</v>
      </c>
      <c r="T30" s="14"/>
    </row>
    <row r="31" spans="1:20" s="23" customFormat="1">
      <c r="A31" s="28">
        <v>27</v>
      </c>
      <c r="B31" s="13" t="s">
        <v>66</v>
      </c>
      <c r="C31" s="14" t="s">
        <v>139</v>
      </c>
      <c r="D31" s="14" t="s">
        <v>27</v>
      </c>
      <c r="E31" s="15" t="s">
        <v>141</v>
      </c>
      <c r="F31" s="14"/>
      <c r="G31" s="15">
        <v>40</v>
      </c>
      <c r="H31" s="15">
        <v>44</v>
      </c>
      <c r="I31" s="13">
        <f t="shared" si="0"/>
        <v>84</v>
      </c>
      <c r="J31" s="13" t="s">
        <v>144</v>
      </c>
      <c r="K31" s="14"/>
      <c r="L31" s="14"/>
      <c r="M31" s="14"/>
      <c r="N31" s="14"/>
      <c r="O31" s="130"/>
      <c r="P31" s="127">
        <v>43386</v>
      </c>
      <c r="Q31" s="124"/>
      <c r="R31" s="121"/>
      <c r="S31" s="14" t="s">
        <v>83</v>
      </c>
      <c r="T31" s="14"/>
    </row>
    <row r="32" spans="1:20" s="23" customFormat="1" ht="17.25" thickBot="1">
      <c r="A32" s="28">
        <v>28</v>
      </c>
      <c r="B32" s="13" t="s">
        <v>66</v>
      </c>
      <c r="C32" s="14" t="s">
        <v>140</v>
      </c>
      <c r="D32" s="14" t="s">
        <v>27</v>
      </c>
      <c r="E32" s="15" t="s">
        <v>142</v>
      </c>
      <c r="F32" s="14"/>
      <c r="G32" s="15">
        <v>30</v>
      </c>
      <c r="H32" s="15">
        <v>40</v>
      </c>
      <c r="I32" s="13">
        <f t="shared" si="0"/>
        <v>70</v>
      </c>
      <c r="J32" s="87" t="s">
        <v>145</v>
      </c>
      <c r="K32" s="14"/>
      <c r="L32" s="14"/>
      <c r="M32" s="14"/>
      <c r="N32" s="14"/>
      <c r="O32" s="130"/>
      <c r="P32" s="131"/>
      <c r="Q32" s="124"/>
      <c r="R32" s="121"/>
      <c r="S32" s="14" t="s">
        <v>83</v>
      </c>
      <c r="T32" s="14"/>
    </row>
    <row r="33" spans="1:20" s="23" customFormat="1" ht="33">
      <c r="A33" s="28">
        <v>29</v>
      </c>
      <c r="B33" s="13" t="s">
        <v>67</v>
      </c>
      <c r="C33" s="14" t="s">
        <v>146</v>
      </c>
      <c r="D33" s="14" t="s">
        <v>27</v>
      </c>
      <c r="E33" s="15" t="s">
        <v>148</v>
      </c>
      <c r="F33" s="14"/>
      <c r="G33" s="15">
        <v>21</v>
      </c>
      <c r="H33" s="15">
        <v>25</v>
      </c>
      <c r="I33" s="13">
        <f t="shared" si="0"/>
        <v>46</v>
      </c>
      <c r="J33" s="13" t="s">
        <v>150</v>
      </c>
      <c r="K33" s="14"/>
      <c r="L33" s="14"/>
      <c r="M33" s="67"/>
      <c r="N33" s="14"/>
      <c r="O33" s="130"/>
      <c r="P33" s="127">
        <v>43388</v>
      </c>
      <c r="Q33" s="124"/>
      <c r="R33" s="121"/>
      <c r="S33" s="14" t="s">
        <v>83</v>
      </c>
      <c r="T33" s="14"/>
    </row>
    <row r="34" spans="1:20" s="23" customFormat="1" ht="17.25" thickBot="1">
      <c r="A34" s="28">
        <v>30</v>
      </c>
      <c r="B34" s="13" t="s">
        <v>67</v>
      </c>
      <c r="C34" s="14" t="s">
        <v>147</v>
      </c>
      <c r="D34" s="14" t="s">
        <v>27</v>
      </c>
      <c r="E34" s="15" t="s">
        <v>149</v>
      </c>
      <c r="F34" s="14"/>
      <c r="G34" s="15">
        <v>39</v>
      </c>
      <c r="H34" s="15">
        <v>34</v>
      </c>
      <c r="I34" s="13">
        <f t="shared" si="0"/>
        <v>73</v>
      </c>
      <c r="J34" s="13" t="s">
        <v>151</v>
      </c>
      <c r="K34" s="14"/>
      <c r="L34" s="14"/>
      <c r="M34" s="14"/>
      <c r="N34" s="14"/>
      <c r="O34" s="130"/>
      <c r="P34" s="131"/>
      <c r="Q34" s="124"/>
      <c r="R34" s="121"/>
      <c r="S34" s="14" t="s">
        <v>83</v>
      </c>
      <c r="T34" s="14"/>
    </row>
    <row r="35" spans="1:20" s="23" customFormat="1" ht="30.75">
      <c r="A35" s="28">
        <v>31</v>
      </c>
      <c r="B35" s="13" t="s">
        <v>66</v>
      </c>
      <c r="C35" s="70" t="s">
        <v>152</v>
      </c>
      <c r="D35" s="14" t="s">
        <v>27</v>
      </c>
      <c r="E35" s="15" t="s">
        <v>154</v>
      </c>
      <c r="F35" s="14"/>
      <c r="G35" s="15">
        <v>24</v>
      </c>
      <c r="H35" s="15">
        <v>31</v>
      </c>
      <c r="I35" s="13">
        <f t="shared" si="0"/>
        <v>55</v>
      </c>
      <c r="J35" s="93" t="s">
        <v>156</v>
      </c>
      <c r="K35" s="14"/>
      <c r="L35" s="14"/>
      <c r="M35" s="67"/>
      <c r="N35" s="14"/>
      <c r="O35" s="130"/>
      <c r="P35" s="127">
        <v>43388</v>
      </c>
      <c r="Q35" s="124"/>
      <c r="R35" s="121"/>
      <c r="S35" s="14" t="s">
        <v>83</v>
      </c>
      <c r="T35" s="14"/>
    </row>
    <row r="36" spans="1:20" s="23" customFormat="1" ht="33.75" thickBot="1">
      <c r="A36" s="28">
        <v>32</v>
      </c>
      <c r="B36" s="13" t="s">
        <v>66</v>
      </c>
      <c r="C36" s="14" t="s">
        <v>153</v>
      </c>
      <c r="D36" s="14" t="s">
        <v>27</v>
      </c>
      <c r="E36" s="15" t="s">
        <v>155</v>
      </c>
      <c r="F36" s="14"/>
      <c r="G36" s="15">
        <v>33</v>
      </c>
      <c r="H36" s="15">
        <v>40</v>
      </c>
      <c r="I36" s="13">
        <f t="shared" si="0"/>
        <v>73</v>
      </c>
      <c r="J36" s="13" t="s">
        <v>157</v>
      </c>
      <c r="K36" s="14"/>
      <c r="L36" s="14"/>
      <c r="M36" s="14"/>
      <c r="N36" s="14"/>
      <c r="O36" s="130"/>
      <c r="P36" s="131"/>
      <c r="Q36" s="124"/>
      <c r="R36" s="121"/>
      <c r="S36" s="14" t="s">
        <v>83</v>
      </c>
      <c r="T36" s="14"/>
    </row>
    <row r="37" spans="1:20" s="23" customFormat="1">
      <c r="A37" s="28">
        <v>33</v>
      </c>
      <c r="B37" s="13" t="s">
        <v>66</v>
      </c>
      <c r="C37" s="14" t="s">
        <v>160</v>
      </c>
      <c r="D37" s="14" t="s">
        <v>29</v>
      </c>
      <c r="E37" s="15">
        <v>245</v>
      </c>
      <c r="F37" s="14"/>
      <c r="G37" s="15">
        <v>36</v>
      </c>
      <c r="H37" s="15">
        <v>35</v>
      </c>
      <c r="I37" s="13">
        <f t="shared" si="0"/>
        <v>71</v>
      </c>
      <c r="J37" s="13">
        <v>8751957070</v>
      </c>
      <c r="K37" s="14"/>
      <c r="L37" s="14"/>
      <c r="M37" s="67"/>
      <c r="N37" s="14" t="s">
        <v>162</v>
      </c>
      <c r="O37" s="130"/>
      <c r="P37" s="127">
        <v>43393</v>
      </c>
      <c r="Q37" s="124"/>
      <c r="R37" s="121"/>
      <c r="S37" s="14" t="s">
        <v>83</v>
      </c>
      <c r="T37" s="14"/>
    </row>
    <row r="38" spans="1:20" s="23" customFormat="1" ht="33.75" thickBot="1">
      <c r="A38" s="28">
        <v>34</v>
      </c>
      <c r="B38" s="13" t="s">
        <v>66</v>
      </c>
      <c r="C38" s="14" t="s">
        <v>161</v>
      </c>
      <c r="D38" s="14" t="s">
        <v>29</v>
      </c>
      <c r="E38" s="15">
        <v>254</v>
      </c>
      <c r="F38" s="14"/>
      <c r="G38" s="15">
        <v>23</v>
      </c>
      <c r="H38" s="15">
        <v>22</v>
      </c>
      <c r="I38" s="13">
        <f t="shared" si="0"/>
        <v>45</v>
      </c>
      <c r="J38" s="13">
        <v>9854344083</v>
      </c>
      <c r="K38" s="14"/>
      <c r="L38" s="14"/>
      <c r="M38" s="14"/>
      <c r="N38" s="14" t="s">
        <v>163</v>
      </c>
      <c r="O38" s="130"/>
      <c r="P38" s="131"/>
      <c r="Q38" s="124"/>
      <c r="R38" s="121"/>
      <c r="S38" s="14" t="s">
        <v>83</v>
      </c>
      <c r="T38" s="14"/>
    </row>
    <row r="39" spans="1:20" s="23" customFormat="1">
      <c r="A39" s="28">
        <v>35</v>
      </c>
      <c r="B39" s="13" t="s">
        <v>67</v>
      </c>
      <c r="C39" s="71" t="s">
        <v>164</v>
      </c>
      <c r="D39" s="14" t="s">
        <v>29</v>
      </c>
      <c r="E39" s="15">
        <v>94</v>
      </c>
      <c r="F39" s="14"/>
      <c r="G39" s="15">
        <v>24</v>
      </c>
      <c r="H39" s="15">
        <v>31</v>
      </c>
      <c r="I39" s="13">
        <f t="shared" si="0"/>
        <v>55</v>
      </c>
      <c r="J39" s="93">
        <v>8752884079</v>
      </c>
      <c r="K39" s="14"/>
      <c r="L39" s="14"/>
      <c r="M39" s="67"/>
      <c r="N39" s="14" t="s">
        <v>166</v>
      </c>
      <c r="O39" s="130"/>
      <c r="P39" s="127">
        <v>43393</v>
      </c>
      <c r="Q39" s="124"/>
      <c r="R39" s="121"/>
      <c r="S39" s="14" t="s">
        <v>83</v>
      </c>
      <c r="T39" s="14"/>
    </row>
    <row r="40" spans="1:20" s="23" customFormat="1" ht="17.25" thickBot="1">
      <c r="A40" s="28">
        <v>36</v>
      </c>
      <c r="B40" s="13" t="s">
        <v>67</v>
      </c>
      <c r="C40" s="70" t="s">
        <v>165</v>
      </c>
      <c r="D40" s="14" t="s">
        <v>29</v>
      </c>
      <c r="E40" s="15">
        <v>95</v>
      </c>
      <c r="F40" s="14"/>
      <c r="G40" s="15">
        <v>32</v>
      </c>
      <c r="H40" s="15">
        <v>30</v>
      </c>
      <c r="I40" s="13">
        <f t="shared" si="0"/>
        <v>62</v>
      </c>
      <c r="J40" s="93">
        <v>9508669523</v>
      </c>
      <c r="K40" s="14"/>
      <c r="L40" s="14"/>
      <c r="M40" s="14"/>
      <c r="N40" s="14" t="s">
        <v>167</v>
      </c>
      <c r="O40" s="130"/>
      <c r="P40" s="131"/>
      <c r="Q40" s="124"/>
      <c r="R40" s="121"/>
      <c r="S40" s="14" t="s">
        <v>83</v>
      </c>
      <c r="T40" s="14"/>
    </row>
    <row r="41" spans="1:20" s="23" customFormat="1">
      <c r="A41" s="28">
        <v>37</v>
      </c>
      <c r="B41" s="13" t="s">
        <v>66</v>
      </c>
      <c r="C41" s="14" t="s">
        <v>168</v>
      </c>
      <c r="D41" s="14" t="s">
        <v>29</v>
      </c>
      <c r="E41" s="15">
        <v>139</v>
      </c>
      <c r="F41" s="14"/>
      <c r="G41" s="15">
        <v>28</v>
      </c>
      <c r="H41" s="15">
        <v>26</v>
      </c>
      <c r="I41" s="13">
        <f t="shared" si="0"/>
        <v>54</v>
      </c>
      <c r="J41" s="13">
        <v>9707713048</v>
      </c>
      <c r="K41" s="14"/>
      <c r="L41" s="14"/>
      <c r="M41" s="14"/>
      <c r="N41" s="14" t="s">
        <v>170</v>
      </c>
      <c r="O41" s="130"/>
      <c r="P41" s="127">
        <v>43395</v>
      </c>
      <c r="Q41" s="124"/>
      <c r="R41" s="121"/>
      <c r="S41" s="14" t="s">
        <v>83</v>
      </c>
      <c r="T41" s="14"/>
    </row>
    <row r="42" spans="1:20" s="23" customFormat="1" ht="17.25" thickBot="1">
      <c r="A42" s="28">
        <v>38</v>
      </c>
      <c r="B42" s="13" t="s">
        <v>66</v>
      </c>
      <c r="C42" s="70" t="s">
        <v>169</v>
      </c>
      <c r="D42" s="14" t="s">
        <v>29</v>
      </c>
      <c r="E42" s="15">
        <v>243</v>
      </c>
      <c r="F42" s="14"/>
      <c r="G42" s="15">
        <v>42</v>
      </c>
      <c r="H42" s="15">
        <v>38</v>
      </c>
      <c r="I42" s="13">
        <f t="shared" si="0"/>
        <v>80</v>
      </c>
      <c r="J42" s="93">
        <v>9435984896</v>
      </c>
      <c r="K42" s="14"/>
      <c r="L42" s="14"/>
      <c r="M42" s="67"/>
      <c r="N42" s="14" t="s">
        <v>171</v>
      </c>
      <c r="O42" s="130"/>
      <c r="P42" s="131"/>
      <c r="Q42" s="124"/>
      <c r="R42" s="121"/>
      <c r="S42" s="14" t="s">
        <v>83</v>
      </c>
      <c r="T42" s="14"/>
    </row>
    <row r="43" spans="1:20" s="23" customFormat="1">
      <c r="A43" s="28">
        <v>39</v>
      </c>
      <c r="B43" s="13" t="s">
        <v>67</v>
      </c>
      <c r="C43" s="14" t="s">
        <v>172</v>
      </c>
      <c r="D43" s="14" t="s">
        <v>29</v>
      </c>
      <c r="E43" s="15">
        <v>247</v>
      </c>
      <c r="F43" s="14"/>
      <c r="G43" s="15">
        <v>33</v>
      </c>
      <c r="H43" s="15">
        <v>31</v>
      </c>
      <c r="I43" s="13">
        <f t="shared" si="0"/>
        <v>64</v>
      </c>
      <c r="J43" s="13">
        <v>9707689902</v>
      </c>
      <c r="K43" s="14"/>
      <c r="L43" s="14"/>
      <c r="M43" s="14"/>
      <c r="N43" s="14" t="s">
        <v>174</v>
      </c>
      <c r="O43" s="130"/>
      <c r="P43" s="127">
        <v>43395</v>
      </c>
      <c r="Q43" s="124"/>
      <c r="R43" s="121"/>
      <c r="S43" s="14" t="s">
        <v>83</v>
      </c>
      <c r="T43" s="14"/>
    </row>
    <row r="44" spans="1:20" s="23" customFormat="1" ht="17.25" thickBot="1">
      <c r="A44" s="28">
        <v>40</v>
      </c>
      <c r="B44" s="13" t="s">
        <v>67</v>
      </c>
      <c r="C44" s="14" t="s">
        <v>173</v>
      </c>
      <c r="D44" s="14" t="s">
        <v>29</v>
      </c>
      <c r="E44" s="15">
        <v>252</v>
      </c>
      <c r="F44" s="14"/>
      <c r="G44" s="15">
        <v>32</v>
      </c>
      <c r="H44" s="15">
        <v>29</v>
      </c>
      <c r="I44" s="13">
        <f t="shared" si="0"/>
        <v>61</v>
      </c>
      <c r="J44" s="93">
        <v>9954030698</v>
      </c>
      <c r="K44" s="14"/>
      <c r="L44" s="14"/>
      <c r="M44" s="14"/>
      <c r="N44" s="14" t="s">
        <v>175</v>
      </c>
      <c r="O44" s="130"/>
      <c r="P44" s="131"/>
      <c r="Q44" s="124"/>
      <c r="R44" s="121"/>
      <c r="S44" s="14"/>
      <c r="T44" s="14"/>
    </row>
    <row r="45" spans="1:20" s="23" customFormat="1" ht="33">
      <c r="A45" s="28">
        <v>41</v>
      </c>
      <c r="B45" s="13" t="s">
        <v>67</v>
      </c>
      <c r="C45" s="14" t="s">
        <v>176</v>
      </c>
      <c r="D45" s="14" t="s">
        <v>29</v>
      </c>
      <c r="E45" s="15">
        <v>367</v>
      </c>
      <c r="F45" s="14"/>
      <c r="G45" s="15">
        <v>21</v>
      </c>
      <c r="H45" s="15">
        <v>18</v>
      </c>
      <c r="I45" s="13">
        <f t="shared" si="0"/>
        <v>39</v>
      </c>
      <c r="J45" s="13">
        <v>9864272684</v>
      </c>
      <c r="K45" s="14"/>
      <c r="L45" s="14"/>
      <c r="M45" s="67"/>
      <c r="N45" s="14" t="s">
        <v>178</v>
      </c>
      <c r="O45" s="130"/>
      <c r="P45" s="127">
        <v>43396</v>
      </c>
      <c r="Q45" s="124"/>
      <c r="R45" s="121"/>
      <c r="S45" s="14" t="s">
        <v>83</v>
      </c>
      <c r="T45" s="14"/>
    </row>
    <row r="46" spans="1:20" s="23" customFormat="1" ht="17.25" thickBot="1">
      <c r="A46" s="28">
        <v>42</v>
      </c>
      <c r="B46" s="13" t="s">
        <v>67</v>
      </c>
      <c r="C46" s="14" t="s">
        <v>177</v>
      </c>
      <c r="D46" s="14" t="s">
        <v>29</v>
      </c>
      <c r="E46" s="15">
        <v>96</v>
      </c>
      <c r="F46" s="14"/>
      <c r="G46" s="15">
        <v>32</v>
      </c>
      <c r="H46" s="15">
        <v>30</v>
      </c>
      <c r="I46" s="13">
        <f t="shared" si="0"/>
        <v>62</v>
      </c>
      <c r="J46" s="13">
        <v>7663916944</v>
      </c>
      <c r="K46" s="14"/>
      <c r="L46" s="14"/>
      <c r="M46" s="14"/>
      <c r="N46" s="14" t="s">
        <v>179</v>
      </c>
      <c r="O46" s="130"/>
      <c r="P46" s="131"/>
      <c r="Q46" s="124"/>
      <c r="R46" s="121"/>
      <c r="S46" s="14" t="s">
        <v>83</v>
      </c>
      <c r="T46" s="14"/>
    </row>
    <row r="47" spans="1:20" s="23" customFormat="1" ht="33">
      <c r="A47" s="28">
        <v>43</v>
      </c>
      <c r="B47" s="13" t="s">
        <v>66</v>
      </c>
      <c r="C47" s="70" t="s">
        <v>180</v>
      </c>
      <c r="D47" s="14" t="s">
        <v>29</v>
      </c>
      <c r="E47" s="15">
        <v>180</v>
      </c>
      <c r="F47" s="14"/>
      <c r="G47" s="15">
        <v>34</v>
      </c>
      <c r="H47" s="15">
        <v>28</v>
      </c>
      <c r="I47" s="13">
        <f t="shared" si="0"/>
        <v>62</v>
      </c>
      <c r="J47" s="87">
        <v>9859953579</v>
      </c>
      <c r="K47" s="14"/>
      <c r="L47" s="14"/>
      <c r="M47" s="67"/>
      <c r="N47" s="14" t="s">
        <v>182</v>
      </c>
      <c r="O47" s="130"/>
      <c r="P47" s="127">
        <v>43396</v>
      </c>
      <c r="Q47" s="124"/>
      <c r="R47" s="121"/>
      <c r="S47" s="14" t="s">
        <v>83</v>
      </c>
      <c r="T47" s="14"/>
    </row>
    <row r="48" spans="1:20" s="23" customFormat="1" ht="17.25" thickBot="1">
      <c r="A48" s="28">
        <v>44</v>
      </c>
      <c r="B48" s="13" t="s">
        <v>66</v>
      </c>
      <c r="C48" s="14" t="s">
        <v>181</v>
      </c>
      <c r="D48" s="14" t="s">
        <v>29</v>
      </c>
      <c r="E48" s="15">
        <v>242</v>
      </c>
      <c r="F48" s="14"/>
      <c r="G48" s="15">
        <v>28</v>
      </c>
      <c r="H48" s="15">
        <v>30</v>
      </c>
      <c r="I48" s="13">
        <f t="shared" si="0"/>
        <v>58</v>
      </c>
      <c r="J48" s="93">
        <v>9508436445</v>
      </c>
      <c r="K48" s="14"/>
      <c r="L48" s="14"/>
      <c r="M48" s="14"/>
      <c r="N48" s="14" t="s">
        <v>162</v>
      </c>
      <c r="O48" s="130"/>
      <c r="P48" s="131"/>
      <c r="Q48" s="124"/>
      <c r="R48" s="121"/>
      <c r="S48" s="14" t="s">
        <v>83</v>
      </c>
      <c r="T48" s="14"/>
    </row>
    <row r="49" spans="1:20" s="23" customFormat="1">
      <c r="A49" s="28">
        <v>45</v>
      </c>
      <c r="B49" s="13" t="s">
        <v>67</v>
      </c>
      <c r="C49" s="14" t="s">
        <v>183</v>
      </c>
      <c r="D49" s="14" t="s">
        <v>29</v>
      </c>
      <c r="E49" s="15">
        <v>246</v>
      </c>
      <c r="F49" s="14"/>
      <c r="G49" s="15">
        <v>35</v>
      </c>
      <c r="H49" s="15">
        <v>33</v>
      </c>
      <c r="I49" s="13">
        <f t="shared" si="0"/>
        <v>68</v>
      </c>
      <c r="J49" s="13">
        <v>9707791853</v>
      </c>
      <c r="K49" s="14"/>
      <c r="L49" s="14"/>
      <c r="M49" s="14"/>
      <c r="N49" s="14" t="s">
        <v>187</v>
      </c>
      <c r="O49" s="130"/>
      <c r="P49" s="127">
        <v>43397</v>
      </c>
      <c r="Q49" s="124"/>
      <c r="R49" s="121"/>
      <c r="S49" s="14" t="s">
        <v>83</v>
      </c>
      <c r="T49" s="14"/>
    </row>
    <row r="50" spans="1:20" s="23" customFormat="1" ht="33.75" thickBot="1">
      <c r="A50" s="28">
        <v>46</v>
      </c>
      <c r="B50" s="13" t="s">
        <v>67</v>
      </c>
      <c r="C50" s="70" t="s">
        <v>184</v>
      </c>
      <c r="D50" s="14" t="s">
        <v>29</v>
      </c>
      <c r="E50" s="15">
        <v>249</v>
      </c>
      <c r="F50" s="14"/>
      <c r="G50" s="15">
        <v>32</v>
      </c>
      <c r="H50" s="15">
        <v>31</v>
      </c>
      <c r="I50" s="13">
        <f t="shared" si="0"/>
        <v>63</v>
      </c>
      <c r="J50" s="87">
        <v>9435149816</v>
      </c>
      <c r="K50" s="14"/>
      <c r="L50" s="14"/>
      <c r="M50" s="14"/>
      <c r="N50" s="14" t="s">
        <v>188</v>
      </c>
      <c r="O50" s="130"/>
      <c r="P50" s="131"/>
      <c r="Q50" s="124"/>
      <c r="R50" s="121"/>
      <c r="S50" s="14" t="s">
        <v>83</v>
      </c>
      <c r="T50" s="14"/>
    </row>
    <row r="51" spans="1:20" s="23" customFormat="1">
      <c r="A51" s="28">
        <v>47</v>
      </c>
      <c r="B51" s="13" t="s">
        <v>66</v>
      </c>
      <c r="C51" s="14" t="s">
        <v>185</v>
      </c>
      <c r="D51" s="14" t="s">
        <v>29</v>
      </c>
      <c r="E51" s="15">
        <v>253</v>
      </c>
      <c r="F51" s="14"/>
      <c r="G51" s="15">
        <v>28</v>
      </c>
      <c r="H51" s="15">
        <v>28</v>
      </c>
      <c r="I51" s="13">
        <f t="shared" si="0"/>
        <v>56</v>
      </c>
      <c r="J51" s="13">
        <v>8876545049</v>
      </c>
      <c r="K51" s="14"/>
      <c r="L51" s="14"/>
      <c r="M51" s="14"/>
      <c r="N51" s="14" t="s">
        <v>189</v>
      </c>
      <c r="O51" s="130"/>
      <c r="P51" s="127">
        <v>43397</v>
      </c>
      <c r="Q51" s="124"/>
      <c r="R51" s="121"/>
      <c r="S51" s="14" t="s">
        <v>83</v>
      </c>
      <c r="T51" s="14"/>
    </row>
    <row r="52" spans="1:20" s="23" customFormat="1" ht="17.25" thickBot="1">
      <c r="A52" s="28">
        <v>48</v>
      </c>
      <c r="B52" s="13" t="s">
        <v>66</v>
      </c>
      <c r="C52" s="14" t="s">
        <v>186</v>
      </c>
      <c r="D52" s="14" t="s">
        <v>29</v>
      </c>
      <c r="E52" s="15">
        <v>368</v>
      </c>
      <c r="F52" s="14"/>
      <c r="G52" s="15">
        <v>21</v>
      </c>
      <c r="H52" s="15">
        <v>19</v>
      </c>
      <c r="I52" s="13">
        <f t="shared" si="0"/>
        <v>40</v>
      </c>
      <c r="J52" s="93">
        <v>9706101239</v>
      </c>
      <c r="K52" s="14"/>
      <c r="L52" s="14"/>
      <c r="M52" s="14"/>
      <c r="N52" s="14" t="s">
        <v>190</v>
      </c>
      <c r="O52" s="130"/>
      <c r="P52" s="128"/>
      <c r="Q52" s="124"/>
      <c r="R52" s="121"/>
      <c r="S52" s="14" t="s">
        <v>83</v>
      </c>
      <c r="T52" s="14"/>
    </row>
    <row r="53" spans="1:20" s="23" customFormat="1">
      <c r="A53" s="28">
        <v>49</v>
      </c>
      <c r="B53" s="13" t="s">
        <v>67</v>
      </c>
      <c r="C53" s="14" t="s">
        <v>191</v>
      </c>
      <c r="D53" s="14" t="s">
        <v>27</v>
      </c>
      <c r="E53" s="15" t="s">
        <v>193</v>
      </c>
      <c r="F53" s="14"/>
      <c r="G53" s="15">
        <v>35</v>
      </c>
      <c r="H53" s="15">
        <v>55</v>
      </c>
      <c r="I53" s="13">
        <f t="shared" si="0"/>
        <v>90</v>
      </c>
      <c r="J53" s="13" t="s">
        <v>195</v>
      </c>
      <c r="K53" s="14"/>
      <c r="L53" s="14"/>
      <c r="M53" s="14"/>
      <c r="N53" s="14"/>
      <c r="O53" s="14"/>
      <c r="P53" s="126">
        <v>43398</v>
      </c>
      <c r="Q53" s="14"/>
      <c r="R53" s="121"/>
      <c r="S53" s="14" t="s">
        <v>83</v>
      </c>
      <c r="T53" s="14"/>
    </row>
    <row r="54" spans="1:20" s="23" customFormat="1">
      <c r="A54" s="28">
        <v>50</v>
      </c>
      <c r="B54" s="13" t="s">
        <v>66</v>
      </c>
      <c r="C54" s="70" t="s">
        <v>192</v>
      </c>
      <c r="D54" s="14" t="s">
        <v>27</v>
      </c>
      <c r="E54" s="15" t="s">
        <v>194</v>
      </c>
      <c r="F54" s="14"/>
      <c r="G54" s="15">
        <v>59</v>
      </c>
      <c r="H54" s="15">
        <v>53</v>
      </c>
      <c r="I54" s="13">
        <f t="shared" si="0"/>
        <v>112</v>
      </c>
      <c r="J54" s="93" t="s">
        <v>196</v>
      </c>
      <c r="K54" s="14"/>
      <c r="L54" s="14"/>
      <c r="M54" s="14"/>
      <c r="N54" s="14"/>
      <c r="O54" s="14"/>
      <c r="P54" s="21">
        <v>43398</v>
      </c>
      <c r="Q54" s="14"/>
      <c r="R54" s="121"/>
      <c r="S54" s="14" t="s">
        <v>83</v>
      </c>
      <c r="T54" s="14"/>
    </row>
    <row r="55" spans="1:20" s="23" customFormat="1">
      <c r="A55" s="28">
        <v>51</v>
      </c>
      <c r="B55" s="13" t="s">
        <v>67</v>
      </c>
      <c r="C55" s="14" t="s">
        <v>197</v>
      </c>
      <c r="D55" s="14" t="s">
        <v>27</v>
      </c>
      <c r="E55" s="15" t="s">
        <v>199</v>
      </c>
      <c r="F55" s="14"/>
      <c r="G55" s="15">
        <v>59</v>
      </c>
      <c r="H55" s="15">
        <v>51</v>
      </c>
      <c r="I55" s="13">
        <f t="shared" si="0"/>
        <v>110</v>
      </c>
      <c r="J55" s="13" t="s">
        <v>201</v>
      </c>
      <c r="K55" s="14"/>
      <c r="L55" s="14"/>
      <c r="M55" s="14"/>
      <c r="N55" s="14"/>
      <c r="O55" s="14"/>
      <c r="P55" s="21">
        <v>43399</v>
      </c>
      <c r="Q55" s="14"/>
      <c r="R55" s="121"/>
      <c r="S55" s="14" t="s">
        <v>83</v>
      </c>
      <c r="T55" s="14"/>
    </row>
    <row r="56" spans="1:20" s="23" customFormat="1" ht="33">
      <c r="A56" s="28">
        <v>52</v>
      </c>
      <c r="B56" s="13" t="s">
        <v>66</v>
      </c>
      <c r="C56" s="14" t="s">
        <v>198</v>
      </c>
      <c r="D56" s="14" t="s">
        <v>27</v>
      </c>
      <c r="E56" s="15" t="s">
        <v>200</v>
      </c>
      <c r="F56" s="14"/>
      <c r="G56" s="15">
        <v>196</v>
      </c>
      <c r="H56" s="15">
        <v>225</v>
      </c>
      <c r="I56" s="13">
        <f t="shared" si="0"/>
        <v>421</v>
      </c>
      <c r="J56" s="13" t="s">
        <v>202</v>
      </c>
      <c r="K56" s="14"/>
      <c r="L56" s="14"/>
      <c r="M56" s="14"/>
      <c r="N56" s="14"/>
      <c r="O56" s="14"/>
      <c r="P56" s="21" t="s">
        <v>203</v>
      </c>
      <c r="Q56" s="14"/>
      <c r="R56" s="121"/>
      <c r="S56" s="14" t="s">
        <v>83</v>
      </c>
      <c r="T56" s="14"/>
    </row>
    <row r="57" spans="1:20" s="23" customFormat="1" ht="33">
      <c r="A57" s="28">
        <v>53</v>
      </c>
      <c r="B57" s="13" t="s">
        <v>67</v>
      </c>
      <c r="C57" s="14" t="s">
        <v>204</v>
      </c>
      <c r="D57" s="14" t="s">
        <v>27</v>
      </c>
      <c r="E57" s="15" t="s">
        <v>205</v>
      </c>
      <c r="F57" s="14"/>
      <c r="G57" s="15">
        <v>206</v>
      </c>
      <c r="H57" s="15">
        <v>163</v>
      </c>
      <c r="I57" s="13">
        <f t="shared" si="0"/>
        <v>369</v>
      </c>
      <c r="J57" s="13" t="s">
        <v>206</v>
      </c>
      <c r="K57" s="14"/>
      <c r="L57" s="14"/>
      <c r="M57" s="14"/>
      <c r="N57" s="14"/>
      <c r="O57" s="14"/>
      <c r="P57" s="21" t="s">
        <v>207</v>
      </c>
      <c r="Q57" s="14"/>
      <c r="R57" s="121"/>
      <c r="S57" s="14" t="s">
        <v>83</v>
      </c>
      <c r="T57" s="14"/>
    </row>
    <row r="58" spans="1:20" s="23" customFormat="1" ht="33">
      <c r="A58" s="28">
        <v>54</v>
      </c>
      <c r="B58" s="13" t="s">
        <v>67</v>
      </c>
      <c r="C58" s="14" t="s">
        <v>208</v>
      </c>
      <c r="D58" s="14" t="s">
        <v>27</v>
      </c>
      <c r="E58" s="15" t="s">
        <v>210</v>
      </c>
      <c r="F58" s="14"/>
      <c r="G58" s="15">
        <v>116</v>
      </c>
      <c r="H58" s="15">
        <v>97</v>
      </c>
      <c r="I58" s="13">
        <f t="shared" si="0"/>
        <v>213</v>
      </c>
      <c r="J58" s="93" t="s">
        <v>212</v>
      </c>
      <c r="K58" s="14"/>
      <c r="L58" s="14"/>
      <c r="M58" s="14"/>
      <c r="N58" s="14"/>
      <c r="O58" s="14"/>
      <c r="P58" s="21" t="s">
        <v>214</v>
      </c>
      <c r="Q58" s="14"/>
      <c r="R58" s="121"/>
      <c r="S58" s="14" t="s">
        <v>83</v>
      </c>
      <c r="T58" s="14"/>
    </row>
    <row r="59" spans="1:20" s="23" customFormat="1" ht="33">
      <c r="A59" s="28">
        <v>55</v>
      </c>
      <c r="B59" s="13" t="s">
        <v>66</v>
      </c>
      <c r="C59" s="14" t="s">
        <v>209</v>
      </c>
      <c r="D59" s="14" t="s">
        <v>27</v>
      </c>
      <c r="E59" s="15" t="s">
        <v>211</v>
      </c>
      <c r="F59" s="14"/>
      <c r="G59" s="15">
        <v>163</v>
      </c>
      <c r="H59" s="15">
        <v>161</v>
      </c>
      <c r="I59" s="13">
        <f t="shared" si="0"/>
        <v>324</v>
      </c>
      <c r="J59" s="93" t="s">
        <v>213</v>
      </c>
      <c r="K59" s="14"/>
      <c r="L59" s="14"/>
      <c r="M59" s="14"/>
      <c r="N59" s="14"/>
      <c r="O59" s="14"/>
      <c r="P59" s="21" t="s">
        <v>214</v>
      </c>
      <c r="Q59" s="14"/>
      <c r="R59" s="121"/>
      <c r="S59" s="14" t="s">
        <v>83</v>
      </c>
      <c r="T59" s="14"/>
    </row>
    <row r="60" spans="1:20" s="23" customFormat="1">
      <c r="A60" s="28">
        <v>56</v>
      </c>
      <c r="B60" s="13"/>
      <c r="C60" s="14"/>
      <c r="D60" s="14"/>
      <c r="E60" s="15"/>
      <c r="F60" s="14"/>
      <c r="G60" s="15"/>
      <c r="H60" s="15"/>
      <c r="I60" s="13">
        <f t="shared" si="0"/>
        <v>0</v>
      </c>
      <c r="J60" s="93"/>
      <c r="K60" s="14"/>
      <c r="L60" s="14"/>
      <c r="M60" s="14"/>
      <c r="N60" s="14"/>
      <c r="O60" s="14"/>
      <c r="P60" s="21"/>
      <c r="Q60" s="14"/>
      <c r="R60" s="121"/>
      <c r="S60" s="14" t="s">
        <v>83</v>
      </c>
      <c r="T60" s="14"/>
    </row>
    <row r="61" spans="1:20" s="23" customFormat="1">
      <c r="A61" s="28">
        <v>57</v>
      </c>
      <c r="B61" s="13"/>
      <c r="C61" s="46"/>
      <c r="D61" s="14"/>
      <c r="E61" s="47"/>
      <c r="F61" s="49"/>
      <c r="G61" s="48"/>
      <c r="H61" s="48"/>
      <c r="I61" s="13">
        <f t="shared" si="0"/>
        <v>0</v>
      </c>
      <c r="J61" s="50"/>
      <c r="K61" s="46"/>
      <c r="L61" s="41"/>
      <c r="M61" s="41"/>
      <c r="N61" s="42"/>
      <c r="O61" s="42"/>
      <c r="P61" s="43"/>
      <c r="Q61" s="41"/>
      <c r="R61" s="122"/>
      <c r="S61" s="41" t="s">
        <v>83</v>
      </c>
      <c r="T61" s="14"/>
    </row>
    <row r="62" spans="1:20" s="23" customFormat="1">
      <c r="A62" s="28">
        <v>58</v>
      </c>
      <c r="B62" s="13"/>
      <c r="C62" s="46"/>
      <c r="D62" s="14"/>
      <c r="E62" s="47"/>
      <c r="F62" s="49"/>
      <c r="G62" s="48"/>
      <c r="H62" s="48"/>
      <c r="I62" s="13">
        <f t="shared" si="0"/>
        <v>0</v>
      </c>
      <c r="J62" s="50"/>
      <c r="K62" s="46"/>
      <c r="L62" s="41"/>
      <c r="M62" s="41"/>
      <c r="N62" s="42"/>
      <c r="O62" s="42"/>
      <c r="P62" s="43"/>
      <c r="Q62" s="41"/>
      <c r="R62" s="122"/>
      <c r="S62" s="41" t="s">
        <v>83</v>
      </c>
      <c r="T62" s="14"/>
    </row>
    <row r="63" spans="1:20" s="23" customFormat="1">
      <c r="A63" s="28">
        <v>59</v>
      </c>
      <c r="B63" s="13"/>
      <c r="C63" s="46"/>
      <c r="D63" s="14"/>
      <c r="E63" s="47"/>
      <c r="F63" s="49"/>
      <c r="G63" s="48"/>
      <c r="H63" s="48"/>
      <c r="I63" s="13">
        <f t="shared" si="0"/>
        <v>0</v>
      </c>
      <c r="J63" s="50"/>
      <c r="K63" s="46"/>
      <c r="L63" s="41"/>
      <c r="M63" s="41"/>
      <c r="N63" s="42"/>
      <c r="O63" s="42"/>
      <c r="P63" s="43"/>
      <c r="Q63" s="41"/>
      <c r="R63" s="122"/>
      <c r="S63" s="41" t="s">
        <v>83</v>
      </c>
      <c r="T63" s="14"/>
    </row>
    <row r="64" spans="1:20" s="23" customFormat="1">
      <c r="A64" s="28">
        <v>60</v>
      </c>
      <c r="B64" s="13"/>
      <c r="C64" s="46"/>
      <c r="D64" s="14"/>
      <c r="E64" s="47"/>
      <c r="F64" s="49"/>
      <c r="G64" s="48"/>
      <c r="H64" s="48"/>
      <c r="I64" s="13">
        <f t="shared" si="0"/>
        <v>0</v>
      </c>
      <c r="J64" s="50"/>
      <c r="K64" s="46"/>
      <c r="L64" s="41"/>
      <c r="M64" s="41"/>
      <c r="N64" s="42"/>
      <c r="O64" s="42"/>
      <c r="P64" s="43"/>
      <c r="Q64" s="41"/>
      <c r="R64" s="122"/>
      <c r="S64" s="41" t="s">
        <v>83</v>
      </c>
      <c r="T64" s="14"/>
    </row>
    <row r="65" spans="1:20" s="23" customFormat="1">
      <c r="A65" s="28">
        <v>61</v>
      </c>
      <c r="B65" s="13"/>
      <c r="C65" s="46"/>
      <c r="D65" s="14"/>
      <c r="E65" s="47"/>
      <c r="F65" s="49"/>
      <c r="G65" s="48"/>
      <c r="H65" s="48"/>
      <c r="I65" s="13">
        <f t="shared" si="0"/>
        <v>0</v>
      </c>
      <c r="J65" s="50"/>
      <c r="K65" s="46"/>
      <c r="L65" s="41"/>
      <c r="M65" s="41"/>
      <c r="N65" s="42"/>
      <c r="O65" s="42"/>
      <c r="P65" s="43"/>
      <c r="Q65" s="41"/>
      <c r="R65" s="122"/>
      <c r="S65" s="41" t="s">
        <v>83</v>
      </c>
      <c r="T65" s="14"/>
    </row>
    <row r="66" spans="1:20" s="23" customFormat="1">
      <c r="A66" s="28">
        <v>62</v>
      </c>
      <c r="B66" s="13"/>
      <c r="C66" s="46"/>
      <c r="D66" s="14"/>
      <c r="E66" s="47"/>
      <c r="F66" s="49"/>
      <c r="G66" s="48"/>
      <c r="H66" s="48"/>
      <c r="I66" s="13">
        <f t="shared" si="0"/>
        <v>0</v>
      </c>
      <c r="J66" s="50"/>
      <c r="K66" s="46"/>
      <c r="L66" s="41"/>
      <c r="M66" s="41"/>
      <c r="N66" s="42"/>
      <c r="O66" s="42"/>
      <c r="P66" s="43"/>
      <c r="Q66" s="41"/>
      <c r="R66" s="122"/>
      <c r="S66" s="41" t="s">
        <v>83</v>
      </c>
      <c r="T66" s="14"/>
    </row>
    <row r="67" spans="1:20" s="23" customFormat="1">
      <c r="A67" s="28">
        <v>63</v>
      </c>
      <c r="B67" s="13"/>
      <c r="C67" s="46"/>
      <c r="D67" s="14"/>
      <c r="E67" s="47"/>
      <c r="F67" s="49"/>
      <c r="G67" s="48"/>
      <c r="H67" s="48"/>
      <c r="I67" s="13">
        <f t="shared" si="0"/>
        <v>0</v>
      </c>
      <c r="J67" s="50"/>
      <c r="K67" s="46"/>
      <c r="L67" s="41"/>
      <c r="M67" s="41"/>
      <c r="N67" s="42"/>
      <c r="O67" s="42"/>
      <c r="P67" s="43"/>
      <c r="Q67" s="41"/>
      <c r="R67" s="41"/>
      <c r="S67" s="41" t="s">
        <v>83</v>
      </c>
      <c r="T67" s="14"/>
    </row>
    <row r="68" spans="1:20" s="23" customFormat="1">
      <c r="A68" s="28">
        <v>64</v>
      </c>
      <c r="B68" s="13"/>
      <c r="C68" s="46"/>
      <c r="D68" s="14"/>
      <c r="E68" s="47"/>
      <c r="F68" s="49"/>
      <c r="G68" s="48"/>
      <c r="H68" s="48"/>
      <c r="I68" s="13">
        <f t="shared" si="0"/>
        <v>0</v>
      </c>
      <c r="J68" s="50"/>
      <c r="K68" s="46"/>
      <c r="L68" s="41"/>
      <c r="M68" s="41"/>
      <c r="N68" s="42"/>
      <c r="O68" s="42"/>
      <c r="P68" s="43"/>
      <c r="Q68" s="41"/>
      <c r="R68" s="41"/>
      <c r="S68" s="41" t="s">
        <v>83</v>
      </c>
      <c r="T68" s="14"/>
    </row>
    <row r="69" spans="1:20" s="23" customFormat="1">
      <c r="A69" s="28">
        <v>65</v>
      </c>
      <c r="B69" s="13"/>
      <c r="C69" s="46"/>
      <c r="D69" s="14"/>
      <c r="E69" s="47"/>
      <c r="F69" s="49"/>
      <c r="G69" s="48"/>
      <c r="H69" s="48"/>
      <c r="I69" s="13">
        <f t="shared" ref="I69:I107" si="1">G69+H69</f>
        <v>0</v>
      </c>
      <c r="J69" s="50"/>
      <c r="K69" s="46"/>
      <c r="L69" s="41"/>
      <c r="M69" s="41"/>
      <c r="N69" s="42"/>
      <c r="O69" s="42"/>
      <c r="P69" s="43"/>
      <c r="Q69" s="41"/>
      <c r="R69" s="41"/>
      <c r="S69" s="41" t="s">
        <v>83</v>
      </c>
      <c r="T69" s="14"/>
    </row>
    <row r="70" spans="1:20" s="23" customFormat="1">
      <c r="A70" s="28">
        <v>66</v>
      </c>
      <c r="B70" s="13"/>
      <c r="C70" s="46"/>
      <c r="D70" s="14"/>
      <c r="E70" s="47"/>
      <c r="F70" s="49"/>
      <c r="G70" s="48"/>
      <c r="H70" s="48"/>
      <c r="I70" s="13">
        <f t="shared" si="1"/>
        <v>0</v>
      </c>
      <c r="J70" s="50"/>
      <c r="K70" s="46"/>
      <c r="L70" s="41"/>
      <c r="M70" s="41"/>
      <c r="N70" s="42"/>
      <c r="O70" s="42"/>
      <c r="P70" s="43"/>
      <c r="Q70" s="41"/>
      <c r="R70" s="41"/>
      <c r="S70" s="41"/>
      <c r="T70" s="14"/>
    </row>
    <row r="71" spans="1:20" s="23" customFormat="1">
      <c r="A71" s="28">
        <v>67</v>
      </c>
      <c r="B71" s="13"/>
      <c r="C71" s="46"/>
      <c r="D71" s="14"/>
      <c r="E71" s="47"/>
      <c r="F71" s="49"/>
      <c r="G71" s="48"/>
      <c r="H71" s="48"/>
      <c r="I71" s="13">
        <f t="shared" si="1"/>
        <v>0</v>
      </c>
      <c r="J71" s="50"/>
      <c r="K71" s="46"/>
      <c r="L71" s="41"/>
      <c r="M71" s="41"/>
      <c r="N71" s="42"/>
      <c r="O71" s="42"/>
      <c r="P71" s="43"/>
      <c r="Q71" s="41"/>
      <c r="R71" s="41"/>
      <c r="S71" s="41"/>
      <c r="T71" s="14"/>
    </row>
    <row r="72" spans="1:20" s="23" customFormat="1">
      <c r="A72" s="28">
        <v>68</v>
      </c>
      <c r="B72" s="13"/>
      <c r="C72" s="46"/>
      <c r="D72" s="14"/>
      <c r="E72" s="47"/>
      <c r="F72" s="49"/>
      <c r="G72" s="48"/>
      <c r="H72" s="48"/>
      <c r="I72" s="13">
        <f t="shared" si="1"/>
        <v>0</v>
      </c>
      <c r="J72" s="50"/>
      <c r="K72" s="46"/>
      <c r="L72" s="41"/>
      <c r="M72" s="41"/>
      <c r="N72" s="42"/>
      <c r="O72" s="42"/>
      <c r="P72" s="43"/>
      <c r="Q72" s="41"/>
      <c r="R72" s="41"/>
      <c r="S72" s="41"/>
      <c r="T72" s="14"/>
    </row>
    <row r="73" spans="1:20" s="23" customFormat="1">
      <c r="A73" s="28">
        <v>69</v>
      </c>
      <c r="B73" s="13"/>
      <c r="C73" s="46"/>
      <c r="D73" s="14"/>
      <c r="E73" s="47"/>
      <c r="F73" s="49"/>
      <c r="G73" s="48"/>
      <c r="H73" s="48"/>
      <c r="I73" s="13">
        <f t="shared" si="1"/>
        <v>0</v>
      </c>
      <c r="J73" s="50"/>
      <c r="K73" s="46"/>
      <c r="L73" s="41"/>
      <c r="M73" s="41"/>
      <c r="N73" s="42"/>
      <c r="O73" s="42"/>
      <c r="P73" s="43"/>
      <c r="Q73" s="41"/>
      <c r="R73" s="41"/>
      <c r="S73" s="41"/>
      <c r="T73" s="14"/>
    </row>
    <row r="74" spans="1:20" s="23" customFormat="1">
      <c r="A74" s="28">
        <v>70</v>
      </c>
      <c r="B74" s="13"/>
      <c r="C74" s="46"/>
      <c r="D74" s="14"/>
      <c r="E74" s="47"/>
      <c r="F74" s="49"/>
      <c r="G74" s="48"/>
      <c r="H74" s="48"/>
      <c r="I74" s="13">
        <f t="shared" si="1"/>
        <v>0</v>
      </c>
      <c r="J74" s="50"/>
      <c r="K74" s="46"/>
      <c r="L74" s="41"/>
      <c r="M74" s="41"/>
      <c r="N74" s="42"/>
      <c r="O74" s="42"/>
      <c r="P74" s="43"/>
      <c r="Q74" s="41"/>
      <c r="R74" s="41"/>
      <c r="S74" s="41"/>
      <c r="T74" s="14"/>
    </row>
    <row r="75" spans="1:20" s="23" customFormat="1">
      <c r="A75" s="28">
        <v>71</v>
      </c>
      <c r="B75" s="13"/>
      <c r="C75" s="46"/>
      <c r="D75" s="14"/>
      <c r="E75" s="47"/>
      <c r="F75" s="49"/>
      <c r="G75" s="48"/>
      <c r="H75" s="48"/>
      <c r="I75" s="13">
        <f t="shared" si="1"/>
        <v>0</v>
      </c>
      <c r="J75" s="50"/>
      <c r="K75" s="46"/>
      <c r="L75" s="41"/>
      <c r="M75" s="41"/>
      <c r="N75" s="42"/>
      <c r="O75" s="42"/>
      <c r="P75" s="43"/>
      <c r="Q75" s="41"/>
      <c r="R75" s="41"/>
      <c r="S75" s="41"/>
      <c r="T75" s="14"/>
    </row>
    <row r="76" spans="1:20" s="23" customFormat="1">
      <c r="A76" s="28">
        <v>72</v>
      </c>
      <c r="B76" s="13"/>
      <c r="C76" s="46"/>
      <c r="D76" s="14"/>
      <c r="E76" s="47"/>
      <c r="F76" s="49"/>
      <c r="G76" s="48"/>
      <c r="H76" s="48"/>
      <c r="I76" s="13">
        <f t="shared" si="1"/>
        <v>0</v>
      </c>
      <c r="J76" s="50"/>
      <c r="K76" s="46"/>
      <c r="L76" s="41"/>
      <c r="M76" s="41"/>
      <c r="N76" s="42"/>
      <c r="O76" s="42"/>
      <c r="P76" s="43"/>
      <c r="Q76" s="41"/>
      <c r="R76" s="41"/>
      <c r="S76" s="41"/>
      <c r="T76" s="14"/>
    </row>
    <row r="77" spans="1:20" s="23" customFormat="1">
      <c r="A77" s="28">
        <v>73</v>
      </c>
      <c r="B77" s="13"/>
      <c r="C77" s="46"/>
      <c r="D77" s="14"/>
      <c r="E77" s="47"/>
      <c r="F77" s="49"/>
      <c r="G77" s="48"/>
      <c r="H77" s="48"/>
      <c r="I77" s="13">
        <f t="shared" si="1"/>
        <v>0</v>
      </c>
      <c r="J77" s="50"/>
      <c r="K77" s="46"/>
      <c r="L77" s="41"/>
      <c r="M77" s="41"/>
      <c r="N77" s="42"/>
      <c r="O77" s="42"/>
      <c r="P77" s="43"/>
      <c r="Q77" s="41"/>
      <c r="R77" s="41"/>
      <c r="S77" s="41"/>
      <c r="T77" s="14"/>
    </row>
    <row r="78" spans="1:20" s="23" customFormat="1">
      <c r="A78" s="28">
        <v>74</v>
      </c>
      <c r="B78" s="13"/>
      <c r="C78" s="46"/>
      <c r="D78" s="14"/>
      <c r="E78" s="47"/>
      <c r="F78" s="49"/>
      <c r="G78" s="48"/>
      <c r="H78" s="48"/>
      <c r="I78" s="13">
        <f t="shared" si="1"/>
        <v>0</v>
      </c>
      <c r="J78" s="50"/>
      <c r="K78" s="46"/>
      <c r="L78" s="41"/>
      <c r="M78" s="41"/>
      <c r="N78" s="42"/>
      <c r="O78" s="42"/>
      <c r="P78" s="43"/>
      <c r="Q78" s="41"/>
      <c r="R78" s="41"/>
      <c r="S78" s="41"/>
      <c r="T78" s="14"/>
    </row>
    <row r="79" spans="1:20" s="23" customFormat="1">
      <c r="A79" s="28">
        <v>75</v>
      </c>
      <c r="B79" s="13"/>
      <c r="C79" s="46"/>
      <c r="D79" s="14"/>
      <c r="E79" s="47"/>
      <c r="F79" s="49"/>
      <c r="G79" s="48"/>
      <c r="H79" s="48"/>
      <c r="I79" s="13">
        <f t="shared" si="1"/>
        <v>0</v>
      </c>
      <c r="J79" s="50"/>
      <c r="K79" s="46"/>
      <c r="L79" s="41"/>
      <c r="M79" s="41"/>
      <c r="N79" s="42"/>
      <c r="O79" s="42"/>
      <c r="P79" s="43"/>
      <c r="Q79" s="41"/>
      <c r="R79" s="41"/>
      <c r="S79" s="41"/>
      <c r="T79" s="14"/>
    </row>
    <row r="80" spans="1:20" s="23" customFormat="1">
      <c r="A80" s="28">
        <v>76</v>
      </c>
      <c r="B80" s="13"/>
      <c r="C80" s="46"/>
      <c r="D80" s="14"/>
      <c r="E80" s="47"/>
      <c r="F80" s="49"/>
      <c r="G80" s="48"/>
      <c r="H80" s="48"/>
      <c r="I80" s="13">
        <f t="shared" si="1"/>
        <v>0</v>
      </c>
      <c r="J80" s="50"/>
      <c r="K80" s="46"/>
      <c r="L80" s="41"/>
      <c r="M80" s="41"/>
      <c r="N80" s="42"/>
      <c r="O80" s="42"/>
      <c r="P80" s="43"/>
      <c r="Q80" s="41"/>
      <c r="R80" s="41"/>
      <c r="S80" s="41"/>
      <c r="T80" s="14"/>
    </row>
    <row r="81" spans="1:20" s="23" customFormat="1">
      <c r="A81" s="28">
        <v>77</v>
      </c>
      <c r="B81" s="13"/>
      <c r="C81" s="46"/>
      <c r="D81" s="14"/>
      <c r="E81" s="47"/>
      <c r="F81" s="49"/>
      <c r="G81" s="48"/>
      <c r="H81" s="48"/>
      <c r="I81" s="13">
        <f t="shared" si="1"/>
        <v>0</v>
      </c>
      <c r="J81" s="50"/>
      <c r="K81" s="46"/>
      <c r="L81" s="41"/>
      <c r="M81" s="41"/>
      <c r="N81" s="42"/>
      <c r="O81" s="42"/>
      <c r="P81" s="43"/>
      <c r="Q81" s="41"/>
      <c r="R81" s="41"/>
      <c r="S81" s="41"/>
      <c r="T81" s="14"/>
    </row>
    <row r="82" spans="1:20" s="23" customFormat="1">
      <c r="A82" s="28">
        <v>78</v>
      </c>
      <c r="B82" s="13"/>
      <c r="C82" s="46"/>
      <c r="D82" s="14"/>
      <c r="E82" s="47"/>
      <c r="F82" s="49"/>
      <c r="G82" s="48"/>
      <c r="H82" s="48"/>
      <c r="I82" s="13">
        <f t="shared" si="1"/>
        <v>0</v>
      </c>
      <c r="J82" s="50"/>
      <c r="K82" s="46"/>
      <c r="L82" s="41"/>
      <c r="M82" s="41"/>
      <c r="N82" s="42"/>
      <c r="O82" s="42"/>
      <c r="P82" s="43"/>
      <c r="Q82" s="41"/>
      <c r="R82" s="41"/>
      <c r="S82" s="41"/>
      <c r="T82" s="14"/>
    </row>
    <row r="83" spans="1:20" s="23" customFormat="1">
      <c r="A83" s="28">
        <v>79</v>
      </c>
      <c r="B83" s="13"/>
      <c r="C83" s="46"/>
      <c r="D83" s="14"/>
      <c r="E83" s="47"/>
      <c r="F83" s="49"/>
      <c r="G83" s="48"/>
      <c r="H83" s="48"/>
      <c r="I83" s="13">
        <f t="shared" si="1"/>
        <v>0</v>
      </c>
      <c r="J83" s="50"/>
      <c r="K83" s="46"/>
      <c r="L83" s="41"/>
      <c r="M83" s="41"/>
      <c r="N83" s="42"/>
      <c r="O83" s="42"/>
      <c r="P83" s="43"/>
      <c r="Q83" s="41"/>
      <c r="R83" s="41"/>
      <c r="S83" s="41"/>
      <c r="T83" s="14"/>
    </row>
    <row r="84" spans="1:20" s="23" customFormat="1">
      <c r="A84" s="28">
        <v>80</v>
      </c>
      <c r="B84" s="13"/>
      <c r="C84" s="46"/>
      <c r="D84" s="14"/>
      <c r="E84" s="47"/>
      <c r="F84" s="49"/>
      <c r="G84" s="48"/>
      <c r="H84" s="48"/>
      <c r="I84" s="13">
        <f t="shared" si="1"/>
        <v>0</v>
      </c>
      <c r="J84" s="50"/>
      <c r="K84" s="46"/>
      <c r="L84" s="41"/>
      <c r="M84" s="41"/>
      <c r="N84" s="42"/>
      <c r="O84" s="42"/>
      <c r="P84" s="43"/>
      <c r="Q84" s="41"/>
      <c r="R84" s="41"/>
      <c r="S84" s="41"/>
      <c r="T84" s="14"/>
    </row>
    <row r="85" spans="1:20" s="23" customFormat="1">
      <c r="A85" s="28">
        <v>81</v>
      </c>
      <c r="B85" s="13"/>
      <c r="C85" s="46"/>
      <c r="D85" s="14"/>
      <c r="E85" s="47"/>
      <c r="F85" s="49"/>
      <c r="G85" s="48"/>
      <c r="H85" s="48"/>
      <c r="I85" s="13">
        <f t="shared" si="1"/>
        <v>0</v>
      </c>
      <c r="J85" s="50"/>
      <c r="K85" s="46"/>
      <c r="L85" s="41"/>
      <c r="M85" s="41"/>
      <c r="N85" s="42"/>
      <c r="O85" s="42"/>
      <c r="P85" s="43"/>
      <c r="Q85" s="41"/>
      <c r="R85" s="41"/>
      <c r="S85" s="41"/>
      <c r="T85" s="14"/>
    </row>
    <row r="86" spans="1:20" s="23" customFormat="1">
      <c r="A86" s="28">
        <v>82</v>
      </c>
      <c r="B86" s="13"/>
      <c r="C86" s="46"/>
      <c r="D86" s="14"/>
      <c r="E86" s="47"/>
      <c r="F86" s="49"/>
      <c r="G86" s="48"/>
      <c r="H86" s="48"/>
      <c r="I86" s="13">
        <f t="shared" si="1"/>
        <v>0</v>
      </c>
      <c r="J86" s="50"/>
      <c r="K86" s="46"/>
      <c r="L86" s="41"/>
      <c r="M86" s="41"/>
      <c r="N86" s="42"/>
      <c r="O86" s="42"/>
      <c r="P86" s="43"/>
      <c r="Q86" s="41"/>
      <c r="R86" s="41"/>
      <c r="S86" s="41"/>
      <c r="T86" s="14"/>
    </row>
    <row r="87" spans="1:20" s="23" customFormat="1">
      <c r="A87" s="28">
        <v>83</v>
      </c>
      <c r="B87" s="13"/>
      <c r="C87" s="46"/>
      <c r="D87" s="14"/>
      <c r="E87" s="47"/>
      <c r="F87" s="49"/>
      <c r="G87" s="48"/>
      <c r="H87" s="48"/>
      <c r="I87" s="13">
        <f t="shared" si="1"/>
        <v>0</v>
      </c>
      <c r="J87" s="50"/>
      <c r="K87" s="46"/>
      <c r="L87" s="41"/>
      <c r="M87" s="41"/>
      <c r="N87" s="42"/>
      <c r="O87" s="42"/>
      <c r="P87" s="43"/>
      <c r="Q87" s="41"/>
      <c r="R87" s="41"/>
      <c r="S87" s="41"/>
      <c r="T87" s="14"/>
    </row>
    <row r="88" spans="1:20" s="23" customFormat="1">
      <c r="A88" s="28">
        <v>84</v>
      </c>
      <c r="B88" s="13"/>
      <c r="C88" s="46"/>
      <c r="D88" s="14"/>
      <c r="E88" s="47"/>
      <c r="F88" s="49"/>
      <c r="G88" s="48"/>
      <c r="H88" s="48"/>
      <c r="I88" s="13">
        <f t="shared" si="1"/>
        <v>0</v>
      </c>
      <c r="J88" s="50"/>
      <c r="K88" s="46"/>
      <c r="L88" s="41"/>
      <c r="M88" s="41"/>
      <c r="N88" s="42"/>
      <c r="O88" s="42"/>
      <c r="P88" s="43"/>
      <c r="Q88" s="41"/>
      <c r="R88" s="41"/>
      <c r="S88" s="41"/>
      <c r="T88" s="14"/>
    </row>
    <row r="89" spans="1:20" s="23" customFormat="1">
      <c r="A89" s="28">
        <v>85</v>
      </c>
      <c r="B89" s="13"/>
      <c r="C89" s="46"/>
      <c r="D89" s="14"/>
      <c r="E89" s="47"/>
      <c r="F89" s="49"/>
      <c r="G89" s="48"/>
      <c r="H89" s="48"/>
      <c r="I89" s="13">
        <f t="shared" si="1"/>
        <v>0</v>
      </c>
      <c r="J89" s="50"/>
      <c r="K89" s="46"/>
      <c r="L89" s="41"/>
      <c r="M89" s="41"/>
      <c r="N89" s="42"/>
      <c r="O89" s="42"/>
      <c r="P89" s="43"/>
      <c r="Q89" s="41"/>
      <c r="R89" s="41"/>
      <c r="S89" s="41"/>
      <c r="T89" s="14"/>
    </row>
    <row r="90" spans="1:20" s="23" customFormat="1">
      <c r="A90" s="28">
        <v>86</v>
      </c>
      <c r="B90" s="13"/>
      <c r="C90" s="46"/>
      <c r="D90" s="14"/>
      <c r="E90" s="47"/>
      <c r="F90" s="49"/>
      <c r="G90" s="48"/>
      <c r="H90" s="48"/>
      <c r="I90" s="13">
        <f t="shared" si="1"/>
        <v>0</v>
      </c>
      <c r="J90" s="50"/>
      <c r="K90" s="46"/>
      <c r="L90" s="41"/>
      <c r="M90" s="41"/>
      <c r="N90" s="42"/>
      <c r="O90" s="42"/>
      <c r="P90" s="43"/>
      <c r="Q90" s="41"/>
      <c r="R90" s="41"/>
      <c r="S90" s="41"/>
      <c r="T90" s="14"/>
    </row>
    <row r="91" spans="1:20" s="23" customFormat="1">
      <c r="A91" s="28">
        <v>87</v>
      </c>
      <c r="B91" s="13"/>
      <c r="C91" s="46"/>
      <c r="D91" s="14"/>
      <c r="E91" s="47"/>
      <c r="F91" s="49"/>
      <c r="G91" s="48"/>
      <c r="H91" s="48"/>
      <c r="I91" s="13">
        <f t="shared" si="1"/>
        <v>0</v>
      </c>
      <c r="J91" s="50"/>
      <c r="K91" s="46"/>
      <c r="L91" s="41"/>
      <c r="M91" s="41"/>
      <c r="N91" s="42"/>
      <c r="O91" s="42"/>
      <c r="P91" s="43"/>
      <c r="Q91" s="41"/>
      <c r="R91" s="41"/>
      <c r="S91" s="41"/>
      <c r="T91" s="14"/>
    </row>
    <row r="92" spans="1:20" s="23" customFormat="1">
      <c r="A92" s="28">
        <v>88</v>
      </c>
      <c r="B92" s="13"/>
      <c r="C92" s="46"/>
      <c r="D92" s="14"/>
      <c r="E92" s="47"/>
      <c r="F92" s="49"/>
      <c r="G92" s="48"/>
      <c r="H92" s="48"/>
      <c r="I92" s="13">
        <f t="shared" si="1"/>
        <v>0</v>
      </c>
      <c r="J92" s="50"/>
      <c r="K92" s="46"/>
      <c r="L92" s="41"/>
      <c r="M92" s="41"/>
      <c r="N92" s="42"/>
      <c r="O92" s="42"/>
      <c r="P92" s="43"/>
      <c r="Q92" s="41"/>
      <c r="R92" s="41"/>
      <c r="S92" s="41"/>
      <c r="T92" s="14"/>
    </row>
    <row r="93" spans="1:20" s="23" customFormat="1">
      <c r="A93" s="28">
        <v>89</v>
      </c>
      <c r="B93" s="13"/>
      <c r="C93" s="46"/>
      <c r="D93" s="14"/>
      <c r="E93" s="47"/>
      <c r="F93" s="49"/>
      <c r="G93" s="48"/>
      <c r="H93" s="48"/>
      <c r="I93" s="13">
        <f t="shared" si="1"/>
        <v>0</v>
      </c>
      <c r="J93" s="50"/>
      <c r="K93" s="46"/>
      <c r="L93" s="41"/>
      <c r="M93" s="41"/>
      <c r="N93" s="42"/>
      <c r="O93" s="42"/>
      <c r="P93" s="43"/>
      <c r="Q93" s="41"/>
      <c r="R93" s="41"/>
      <c r="S93" s="41"/>
      <c r="T93" s="14"/>
    </row>
    <row r="94" spans="1:20" s="23" customFormat="1">
      <c r="A94" s="28">
        <v>90</v>
      </c>
      <c r="B94" s="13"/>
      <c r="C94" s="46"/>
      <c r="D94" s="14"/>
      <c r="E94" s="47"/>
      <c r="F94" s="49"/>
      <c r="G94" s="48"/>
      <c r="H94" s="48"/>
      <c r="I94" s="13">
        <f t="shared" si="1"/>
        <v>0</v>
      </c>
      <c r="J94" s="50"/>
      <c r="K94" s="46"/>
      <c r="L94" s="41"/>
      <c r="M94" s="41"/>
      <c r="N94" s="42"/>
      <c r="O94" s="42"/>
      <c r="P94" s="43"/>
      <c r="Q94" s="41"/>
      <c r="R94" s="41"/>
      <c r="S94" s="41"/>
      <c r="T94" s="14"/>
    </row>
    <row r="95" spans="1:20" s="23" customFormat="1">
      <c r="A95" s="28">
        <v>91</v>
      </c>
      <c r="B95" s="13"/>
      <c r="C95" s="46"/>
      <c r="D95" s="14"/>
      <c r="E95" s="47"/>
      <c r="F95" s="49"/>
      <c r="G95" s="48"/>
      <c r="H95" s="48"/>
      <c r="I95" s="13">
        <f t="shared" si="1"/>
        <v>0</v>
      </c>
      <c r="J95" s="50"/>
      <c r="K95" s="46"/>
      <c r="L95" s="41"/>
      <c r="M95" s="41"/>
      <c r="N95" s="42"/>
      <c r="O95" s="42"/>
      <c r="P95" s="43"/>
      <c r="Q95" s="41"/>
      <c r="R95" s="41"/>
      <c r="S95" s="41"/>
      <c r="T95" s="14"/>
    </row>
    <row r="96" spans="1:20" s="23" customFormat="1">
      <c r="A96" s="28">
        <v>92</v>
      </c>
      <c r="B96" s="13"/>
      <c r="C96" s="46"/>
      <c r="D96" s="14"/>
      <c r="E96" s="47"/>
      <c r="F96" s="49"/>
      <c r="G96" s="48"/>
      <c r="H96" s="48"/>
      <c r="I96" s="13">
        <f t="shared" si="1"/>
        <v>0</v>
      </c>
      <c r="J96" s="50"/>
      <c r="K96" s="46"/>
      <c r="L96" s="41"/>
      <c r="M96" s="41"/>
      <c r="N96" s="42"/>
      <c r="O96" s="42"/>
      <c r="P96" s="43"/>
      <c r="Q96" s="41"/>
      <c r="R96" s="41"/>
      <c r="S96" s="41"/>
      <c r="T96" s="14"/>
    </row>
    <row r="97" spans="1:20" s="23" customFormat="1">
      <c r="A97" s="28">
        <v>93</v>
      </c>
      <c r="B97" s="13"/>
      <c r="C97" s="46"/>
      <c r="D97" s="14"/>
      <c r="E97" s="47"/>
      <c r="F97" s="49"/>
      <c r="G97" s="48"/>
      <c r="H97" s="48"/>
      <c r="I97" s="13">
        <f t="shared" si="1"/>
        <v>0</v>
      </c>
      <c r="J97" s="50"/>
      <c r="K97" s="46"/>
      <c r="L97" s="41"/>
      <c r="M97" s="41"/>
      <c r="N97" s="42"/>
      <c r="O97" s="42"/>
      <c r="P97" s="43"/>
      <c r="Q97" s="41"/>
      <c r="R97" s="41"/>
      <c r="S97" s="41"/>
      <c r="T97" s="14"/>
    </row>
    <row r="98" spans="1:20" s="23" customFormat="1">
      <c r="A98" s="28">
        <v>94</v>
      </c>
      <c r="B98" s="13"/>
      <c r="C98" s="46"/>
      <c r="D98" s="14"/>
      <c r="E98" s="47"/>
      <c r="F98" s="49"/>
      <c r="G98" s="48"/>
      <c r="H98" s="48"/>
      <c r="I98" s="13">
        <f t="shared" si="1"/>
        <v>0</v>
      </c>
      <c r="J98" s="50"/>
      <c r="K98" s="46"/>
      <c r="L98" s="41"/>
      <c r="M98" s="41"/>
      <c r="N98" s="42"/>
      <c r="O98" s="42"/>
      <c r="P98" s="43"/>
      <c r="Q98" s="41"/>
      <c r="R98" s="41"/>
      <c r="S98" s="41"/>
      <c r="T98" s="14"/>
    </row>
    <row r="99" spans="1:20" s="23" customFormat="1">
      <c r="A99" s="28">
        <v>95</v>
      </c>
      <c r="B99" s="13"/>
      <c r="C99" s="46"/>
      <c r="D99" s="14"/>
      <c r="E99" s="47"/>
      <c r="F99" s="49"/>
      <c r="G99" s="48"/>
      <c r="H99" s="48"/>
      <c r="I99" s="13">
        <f t="shared" si="1"/>
        <v>0</v>
      </c>
      <c r="J99" s="50"/>
      <c r="K99" s="46"/>
      <c r="L99" s="41"/>
      <c r="M99" s="41"/>
      <c r="N99" s="42"/>
      <c r="O99" s="42"/>
      <c r="P99" s="43"/>
      <c r="Q99" s="41"/>
      <c r="R99" s="41"/>
      <c r="S99" s="41"/>
      <c r="T99" s="14"/>
    </row>
    <row r="100" spans="1:20" s="23" customFormat="1">
      <c r="A100" s="28">
        <v>96</v>
      </c>
      <c r="B100" s="13"/>
      <c r="C100" s="46"/>
      <c r="D100" s="14"/>
      <c r="E100" s="47"/>
      <c r="F100" s="49"/>
      <c r="G100" s="48"/>
      <c r="H100" s="48"/>
      <c r="I100" s="13">
        <f t="shared" si="1"/>
        <v>0</v>
      </c>
      <c r="J100" s="50"/>
      <c r="K100" s="46"/>
      <c r="L100" s="41"/>
      <c r="M100" s="41"/>
      <c r="N100" s="42"/>
      <c r="O100" s="42"/>
      <c r="P100" s="43"/>
      <c r="Q100" s="41"/>
      <c r="R100" s="41"/>
      <c r="S100" s="41"/>
      <c r="T100" s="14"/>
    </row>
    <row r="101" spans="1:20" s="23" customFormat="1">
      <c r="A101" s="28">
        <v>97</v>
      </c>
      <c r="B101" s="13"/>
      <c r="C101" s="46"/>
      <c r="D101" s="14"/>
      <c r="E101" s="47"/>
      <c r="F101" s="49"/>
      <c r="G101" s="48"/>
      <c r="H101" s="48"/>
      <c r="I101" s="13">
        <f t="shared" si="1"/>
        <v>0</v>
      </c>
      <c r="J101" s="50"/>
      <c r="K101" s="46"/>
      <c r="L101" s="41"/>
      <c r="M101" s="41"/>
      <c r="N101" s="42"/>
      <c r="O101" s="42"/>
      <c r="P101" s="43"/>
      <c r="Q101" s="41"/>
      <c r="R101" s="41"/>
      <c r="S101" s="41"/>
      <c r="T101" s="14"/>
    </row>
    <row r="102" spans="1:20" s="23" customFormat="1">
      <c r="A102" s="28">
        <v>98</v>
      </c>
      <c r="B102" s="13"/>
      <c r="C102" s="46"/>
      <c r="D102" s="14"/>
      <c r="E102" s="47"/>
      <c r="F102" s="49"/>
      <c r="G102" s="48"/>
      <c r="H102" s="48"/>
      <c r="I102" s="13">
        <f t="shared" si="1"/>
        <v>0</v>
      </c>
      <c r="J102" s="50"/>
      <c r="K102" s="46"/>
      <c r="L102" s="41"/>
      <c r="M102" s="41"/>
      <c r="N102" s="42"/>
      <c r="O102" s="42"/>
      <c r="P102" s="43"/>
      <c r="Q102" s="41"/>
      <c r="R102" s="41"/>
      <c r="S102" s="41"/>
      <c r="T102" s="14"/>
    </row>
    <row r="103" spans="1:20" s="23" customFormat="1">
      <c r="A103" s="28">
        <v>99</v>
      </c>
      <c r="B103" s="13"/>
      <c r="C103" s="46"/>
      <c r="D103" s="14"/>
      <c r="E103" s="47"/>
      <c r="F103" s="49"/>
      <c r="G103" s="48"/>
      <c r="H103" s="48"/>
      <c r="I103" s="13">
        <f t="shared" si="1"/>
        <v>0</v>
      </c>
      <c r="J103" s="50"/>
      <c r="K103" s="46"/>
      <c r="L103" s="41"/>
      <c r="M103" s="41"/>
      <c r="N103" s="42"/>
      <c r="O103" s="42"/>
      <c r="P103" s="43"/>
      <c r="Q103" s="41"/>
      <c r="R103" s="41"/>
      <c r="S103" s="41"/>
      <c r="T103" s="14"/>
    </row>
    <row r="104" spans="1:20" s="23" customFormat="1">
      <c r="A104" s="28">
        <v>100</v>
      </c>
      <c r="B104" s="13"/>
      <c r="C104" s="46"/>
      <c r="D104" s="14"/>
      <c r="E104" s="47"/>
      <c r="F104" s="49"/>
      <c r="G104" s="48"/>
      <c r="H104" s="48"/>
      <c r="I104" s="13">
        <f t="shared" si="1"/>
        <v>0</v>
      </c>
      <c r="J104" s="50"/>
      <c r="K104" s="46"/>
      <c r="L104" s="41"/>
      <c r="M104" s="41"/>
      <c r="N104" s="42"/>
      <c r="O104" s="42"/>
      <c r="P104" s="43"/>
      <c r="Q104" s="41"/>
      <c r="R104" s="41"/>
      <c r="S104" s="41"/>
      <c r="T104" s="14"/>
    </row>
    <row r="105" spans="1:20" s="23" customFormat="1">
      <c r="A105" s="28">
        <v>101</v>
      </c>
      <c r="B105" s="13"/>
      <c r="C105" s="46"/>
      <c r="D105" s="14"/>
      <c r="E105" s="47"/>
      <c r="F105" s="49"/>
      <c r="G105" s="48"/>
      <c r="H105" s="48"/>
      <c r="I105" s="13">
        <f t="shared" si="1"/>
        <v>0</v>
      </c>
      <c r="J105" s="50"/>
      <c r="K105" s="46"/>
      <c r="L105" s="41"/>
      <c r="M105" s="41"/>
      <c r="N105" s="42"/>
      <c r="O105" s="42"/>
      <c r="P105" s="43"/>
      <c r="Q105" s="41"/>
      <c r="R105" s="41"/>
      <c r="S105" s="41"/>
      <c r="T105" s="14"/>
    </row>
    <row r="106" spans="1:20" s="23" customFormat="1">
      <c r="A106" s="28">
        <v>102</v>
      </c>
      <c r="B106" s="13"/>
      <c r="C106" s="46"/>
      <c r="D106" s="14"/>
      <c r="E106" s="47"/>
      <c r="F106" s="49"/>
      <c r="G106" s="48"/>
      <c r="H106" s="48"/>
      <c r="I106" s="13">
        <f t="shared" si="1"/>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1"/>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ref="I108:I133" si="2">G108+H108</f>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2"/>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2"/>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2"/>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2"/>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2"/>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2"/>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2"/>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2"/>
        <v>0</v>
      </c>
      <c r="J116" s="50"/>
      <c r="K116" s="46"/>
      <c r="L116" s="41"/>
      <c r="M116" s="41"/>
      <c r="N116" s="42"/>
      <c r="O116" s="42"/>
      <c r="P116" s="43"/>
      <c r="Q116" s="41"/>
      <c r="R116" s="41"/>
      <c r="S116" s="41"/>
      <c r="T116" s="14"/>
    </row>
    <row r="117" spans="1:20" s="23" customFormat="1">
      <c r="A117" s="28">
        <v>113</v>
      </c>
      <c r="B117" s="13"/>
      <c r="C117" s="46"/>
      <c r="D117" s="14"/>
      <c r="E117" s="47"/>
      <c r="F117" s="49"/>
      <c r="G117" s="48"/>
      <c r="H117" s="48"/>
      <c r="I117" s="13">
        <f t="shared" si="2"/>
        <v>0</v>
      </c>
      <c r="J117" s="50"/>
      <c r="K117" s="46"/>
      <c r="L117" s="41"/>
      <c r="M117" s="41"/>
      <c r="N117" s="42"/>
      <c r="O117" s="42"/>
      <c r="P117" s="43"/>
      <c r="Q117" s="41"/>
      <c r="R117" s="41"/>
      <c r="S117" s="41"/>
      <c r="T117" s="14"/>
    </row>
    <row r="118" spans="1:20" s="23" customFormat="1">
      <c r="A118" s="28">
        <v>114</v>
      </c>
      <c r="B118" s="13"/>
      <c r="C118" s="46"/>
      <c r="D118" s="14"/>
      <c r="E118" s="47"/>
      <c r="F118" s="49"/>
      <c r="G118" s="48"/>
      <c r="H118" s="48"/>
      <c r="I118" s="13">
        <f t="shared" si="2"/>
        <v>0</v>
      </c>
      <c r="J118" s="50"/>
      <c r="K118" s="46"/>
      <c r="L118" s="41"/>
      <c r="M118" s="41"/>
      <c r="N118" s="42"/>
      <c r="O118" s="42"/>
      <c r="P118" s="43"/>
      <c r="Q118" s="41"/>
      <c r="R118" s="41"/>
      <c r="S118" s="41"/>
      <c r="T118" s="14"/>
    </row>
    <row r="119" spans="1:20" s="23" customFormat="1">
      <c r="A119" s="28">
        <v>115</v>
      </c>
      <c r="B119" s="13"/>
      <c r="C119" s="46"/>
      <c r="D119" s="14"/>
      <c r="E119" s="47"/>
      <c r="F119" s="49"/>
      <c r="G119" s="48"/>
      <c r="H119" s="48"/>
      <c r="I119" s="13">
        <f t="shared" si="2"/>
        <v>0</v>
      </c>
      <c r="J119" s="50"/>
      <c r="K119" s="46"/>
      <c r="L119" s="41"/>
      <c r="M119" s="41"/>
      <c r="N119" s="42"/>
      <c r="O119" s="42"/>
      <c r="P119" s="43"/>
      <c r="Q119" s="41"/>
      <c r="R119" s="41"/>
      <c r="S119" s="41"/>
      <c r="T119" s="14"/>
    </row>
    <row r="120" spans="1:20" s="23" customFormat="1">
      <c r="A120" s="28">
        <v>116</v>
      </c>
      <c r="B120" s="13"/>
      <c r="C120" s="46"/>
      <c r="D120" s="14"/>
      <c r="E120" s="47"/>
      <c r="F120" s="49"/>
      <c r="G120" s="48"/>
      <c r="H120" s="48"/>
      <c r="I120" s="13">
        <f t="shared" si="2"/>
        <v>0</v>
      </c>
      <c r="J120" s="50"/>
      <c r="K120" s="46"/>
      <c r="L120" s="41"/>
      <c r="M120" s="41"/>
      <c r="N120" s="42"/>
      <c r="O120" s="42"/>
      <c r="P120" s="43"/>
      <c r="Q120" s="41"/>
      <c r="R120" s="41"/>
      <c r="S120" s="41"/>
      <c r="T120" s="14"/>
    </row>
    <row r="121" spans="1:20" s="23" customFormat="1">
      <c r="A121" s="28">
        <v>117</v>
      </c>
      <c r="B121" s="13"/>
      <c r="C121" s="46"/>
      <c r="D121" s="14"/>
      <c r="E121" s="47"/>
      <c r="F121" s="49"/>
      <c r="G121" s="48"/>
      <c r="H121" s="48"/>
      <c r="I121" s="13">
        <f t="shared" si="2"/>
        <v>0</v>
      </c>
      <c r="J121" s="50"/>
      <c r="K121" s="46"/>
      <c r="L121" s="41"/>
      <c r="M121" s="41"/>
      <c r="N121" s="42"/>
      <c r="O121" s="42"/>
      <c r="P121" s="43"/>
      <c r="Q121" s="41"/>
      <c r="R121" s="41"/>
      <c r="S121" s="41"/>
      <c r="T121" s="14"/>
    </row>
    <row r="122" spans="1:20" s="23" customFormat="1">
      <c r="A122" s="28">
        <v>118</v>
      </c>
      <c r="B122" s="13"/>
      <c r="C122" s="46"/>
      <c r="D122" s="14"/>
      <c r="E122" s="47"/>
      <c r="F122" s="49"/>
      <c r="G122" s="48"/>
      <c r="H122" s="48"/>
      <c r="I122" s="13">
        <f t="shared" si="2"/>
        <v>0</v>
      </c>
      <c r="J122" s="50"/>
      <c r="K122" s="46"/>
      <c r="L122" s="41"/>
      <c r="M122" s="41"/>
      <c r="N122" s="42"/>
      <c r="O122" s="42"/>
      <c r="P122" s="43"/>
      <c r="Q122" s="41"/>
      <c r="R122" s="41"/>
      <c r="S122" s="41"/>
      <c r="T122" s="14"/>
    </row>
    <row r="123" spans="1:20" s="23" customFormat="1">
      <c r="A123" s="28">
        <v>119</v>
      </c>
      <c r="B123" s="13"/>
      <c r="C123" s="46"/>
      <c r="D123" s="14"/>
      <c r="E123" s="47"/>
      <c r="F123" s="49"/>
      <c r="G123" s="48"/>
      <c r="H123" s="48"/>
      <c r="I123" s="13">
        <f t="shared" si="2"/>
        <v>0</v>
      </c>
      <c r="J123" s="50"/>
      <c r="K123" s="46"/>
      <c r="L123" s="41"/>
      <c r="M123" s="41"/>
      <c r="N123" s="42"/>
      <c r="O123" s="42"/>
      <c r="P123" s="43"/>
      <c r="Q123" s="41"/>
      <c r="R123" s="41"/>
      <c r="S123" s="41"/>
      <c r="T123" s="14"/>
    </row>
    <row r="124" spans="1:20" s="23" customFormat="1">
      <c r="A124" s="28">
        <v>120</v>
      </c>
      <c r="B124" s="13"/>
      <c r="C124" s="46"/>
      <c r="D124" s="14"/>
      <c r="E124" s="47"/>
      <c r="F124" s="49"/>
      <c r="G124" s="48"/>
      <c r="H124" s="48"/>
      <c r="I124" s="13">
        <f t="shared" si="2"/>
        <v>0</v>
      </c>
      <c r="J124" s="50"/>
      <c r="K124" s="46"/>
      <c r="L124" s="41"/>
      <c r="M124" s="41"/>
      <c r="N124" s="42"/>
      <c r="O124" s="42"/>
      <c r="P124" s="43"/>
      <c r="Q124" s="41"/>
      <c r="R124" s="41"/>
      <c r="S124" s="41"/>
      <c r="T124" s="14"/>
    </row>
    <row r="125" spans="1:20" s="23" customFormat="1">
      <c r="A125" s="28">
        <v>121</v>
      </c>
      <c r="B125" s="13"/>
      <c r="C125" s="46"/>
      <c r="D125" s="14"/>
      <c r="E125" s="47"/>
      <c r="F125" s="49"/>
      <c r="G125" s="48"/>
      <c r="H125" s="48"/>
      <c r="I125" s="13">
        <f t="shared" si="2"/>
        <v>0</v>
      </c>
      <c r="J125" s="50"/>
      <c r="K125" s="46"/>
      <c r="L125" s="41"/>
      <c r="M125" s="41"/>
      <c r="N125" s="42"/>
      <c r="O125" s="42"/>
      <c r="P125" s="43"/>
      <c r="Q125" s="41"/>
      <c r="R125" s="41"/>
      <c r="S125" s="41"/>
      <c r="T125" s="14"/>
    </row>
    <row r="126" spans="1:20" s="23" customFormat="1">
      <c r="A126" s="28">
        <v>122</v>
      </c>
      <c r="B126" s="13"/>
      <c r="C126" s="46"/>
      <c r="D126" s="14"/>
      <c r="E126" s="47"/>
      <c r="F126" s="49"/>
      <c r="G126" s="48"/>
      <c r="H126" s="48"/>
      <c r="I126" s="13">
        <f t="shared" si="2"/>
        <v>0</v>
      </c>
      <c r="J126" s="50"/>
      <c r="K126" s="46"/>
      <c r="L126" s="41"/>
      <c r="M126" s="41"/>
      <c r="N126" s="42"/>
      <c r="O126" s="42"/>
      <c r="P126" s="43"/>
      <c r="Q126" s="41"/>
      <c r="R126" s="41"/>
      <c r="S126" s="41"/>
      <c r="T126" s="14"/>
    </row>
    <row r="127" spans="1:20" s="23" customFormat="1">
      <c r="A127" s="28">
        <v>123</v>
      </c>
      <c r="B127" s="13"/>
      <c r="C127" s="46"/>
      <c r="D127" s="14"/>
      <c r="E127" s="47"/>
      <c r="F127" s="49"/>
      <c r="G127" s="48"/>
      <c r="H127" s="48"/>
      <c r="I127" s="13">
        <f t="shared" si="2"/>
        <v>0</v>
      </c>
      <c r="J127" s="50"/>
      <c r="K127" s="46"/>
      <c r="L127" s="41"/>
      <c r="M127" s="41"/>
      <c r="N127" s="42"/>
      <c r="O127" s="42"/>
      <c r="P127" s="43"/>
      <c r="Q127" s="41"/>
      <c r="R127" s="41"/>
      <c r="S127" s="41"/>
      <c r="T127" s="14"/>
    </row>
    <row r="128" spans="1:20" s="23" customFormat="1">
      <c r="A128" s="28">
        <v>124</v>
      </c>
      <c r="B128" s="13"/>
      <c r="C128" s="46"/>
      <c r="D128" s="14"/>
      <c r="E128" s="47"/>
      <c r="F128" s="49"/>
      <c r="G128" s="48"/>
      <c r="H128" s="48"/>
      <c r="I128" s="13">
        <f t="shared" si="2"/>
        <v>0</v>
      </c>
      <c r="J128" s="50"/>
      <c r="K128" s="46"/>
      <c r="L128" s="41"/>
      <c r="M128" s="41"/>
      <c r="N128" s="42"/>
      <c r="O128" s="42"/>
      <c r="P128" s="43"/>
      <c r="Q128" s="41"/>
      <c r="R128" s="41"/>
      <c r="S128" s="41"/>
      <c r="T128" s="14"/>
    </row>
    <row r="129" spans="1:20" s="23" customFormat="1">
      <c r="A129" s="28">
        <v>125</v>
      </c>
      <c r="B129" s="13"/>
      <c r="C129" s="46"/>
      <c r="D129" s="14"/>
      <c r="E129" s="47"/>
      <c r="F129" s="49"/>
      <c r="G129" s="48"/>
      <c r="H129" s="48"/>
      <c r="I129" s="13">
        <f t="shared" si="2"/>
        <v>0</v>
      </c>
      <c r="J129" s="50"/>
      <c r="K129" s="46"/>
      <c r="L129" s="41"/>
      <c r="M129" s="41"/>
      <c r="N129" s="42"/>
      <c r="O129" s="42"/>
      <c r="P129" s="43"/>
      <c r="Q129" s="41"/>
      <c r="R129" s="41"/>
      <c r="S129" s="41"/>
      <c r="T129" s="14"/>
    </row>
    <row r="130" spans="1:20" s="23" customFormat="1">
      <c r="A130" s="28">
        <v>126</v>
      </c>
      <c r="B130" s="13"/>
      <c r="C130" s="46"/>
      <c r="D130" s="14"/>
      <c r="E130" s="47"/>
      <c r="F130" s="49"/>
      <c r="G130" s="48"/>
      <c r="H130" s="48"/>
      <c r="I130" s="13">
        <f t="shared" si="2"/>
        <v>0</v>
      </c>
      <c r="J130" s="50"/>
      <c r="K130" s="46"/>
      <c r="L130" s="41"/>
      <c r="M130" s="41"/>
      <c r="N130" s="42"/>
      <c r="O130" s="42"/>
      <c r="P130" s="43"/>
      <c r="Q130" s="41"/>
      <c r="R130" s="41"/>
      <c r="S130" s="41"/>
      <c r="T130" s="14"/>
    </row>
    <row r="131" spans="1:20" s="23" customFormat="1">
      <c r="A131" s="28">
        <v>127</v>
      </c>
      <c r="B131" s="13"/>
      <c r="C131" s="46"/>
      <c r="D131" s="14"/>
      <c r="E131" s="47"/>
      <c r="F131" s="49"/>
      <c r="G131" s="48"/>
      <c r="H131" s="48"/>
      <c r="I131" s="13">
        <f t="shared" si="2"/>
        <v>0</v>
      </c>
      <c r="J131" s="50"/>
      <c r="K131" s="46"/>
      <c r="L131" s="41"/>
      <c r="M131" s="41"/>
      <c r="N131" s="42"/>
      <c r="O131" s="42"/>
      <c r="P131" s="43"/>
      <c r="Q131" s="41"/>
      <c r="R131" s="41"/>
      <c r="S131" s="41"/>
      <c r="T131" s="14"/>
    </row>
    <row r="132" spans="1:20" s="23" customFormat="1">
      <c r="A132" s="28">
        <v>128</v>
      </c>
      <c r="B132" s="13"/>
      <c r="C132" s="46"/>
      <c r="D132" s="14"/>
      <c r="E132" s="47"/>
      <c r="F132" s="49"/>
      <c r="G132" s="48"/>
      <c r="H132" s="48"/>
      <c r="I132" s="13">
        <f t="shared" si="2"/>
        <v>0</v>
      </c>
      <c r="J132" s="50"/>
      <c r="K132" s="46"/>
      <c r="L132" s="41"/>
      <c r="M132" s="41"/>
      <c r="N132" s="42"/>
      <c r="O132" s="42"/>
      <c r="P132" s="43"/>
      <c r="Q132" s="41"/>
      <c r="R132" s="41"/>
      <c r="S132" s="41"/>
      <c r="T132" s="14"/>
    </row>
    <row r="133" spans="1:20" s="23" customFormat="1">
      <c r="A133" s="28">
        <v>129</v>
      </c>
      <c r="B133" s="13"/>
      <c r="C133" s="46"/>
      <c r="D133" s="14"/>
      <c r="E133" s="47"/>
      <c r="F133" s="49"/>
      <c r="G133" s="48"/>
      <c r="H133" s="48"/>
      <c r="I133" s="13">
        <f t="shared" si="2"/>
        <v>0</v>
      </c>
      <c r="J133" s="50"/>
      <c r="K133" s="46"/>
      <c r="L133" s="41"/>
      <c r="M133" s="41"/>
      <c r="N133" s="42"/>
      <c r="O133" s="42"/>
      <c r="P133" s="43"/>
      <c r="Q133" s="41"/>
      <c r="R133" s="41"/>
      <c r="S133" s="41"/>
      <c r="T133" s="14"/>
    </row>
    <row r="134" spans="1:20" s="23" customFormat="1">
      <c r="A134" s="28">
        <v>130</v>
      </c>
      <c r="B134" s="13"/>
      <c r="C134" s="46"/>
      <c r="D134" s="14"/>
      <c r="E134" s="47"/>
      <c r="F134" s="49"/>
      <c r="G134" s="48"/>
      <c r="H134" s="48"/>
      <c r="I134" s="13">
        <f t="shared" ref="I134:I160" si="3">G134+H134</f>
        <v>0</v>
      </c>
      <c r="J134" s="50"/>
      <c r="K134" s="46"/>
      <c r="L134" s="41"/>
      <c r="M134" s="41"/>
      <c r="N134" s="42"/>
      <c r="O134" s="42"/>
      <c r="P134" s="43"/>
      <c r="Q134" s="41"/>
      <c r="R134" s="41"/>
      <c r="S134" s="41"/>
      <c r="T134" s="14"/>
    </row>
    <row r="135" spans="1:20" s="23" customFormat="1">
      <c r="A135" s="28">
        <v>131</v>
      </c>
      <c r="B135" s="13"/>
      <c r="C135" s="46"/>
      <c r="D135" s="14"/>
      <c r="E135" s="47"/>
      <c r="F135" s="49"/>
      <c r="G135" s="48"/>
      <c r="H135" s="48"/>
      <c r="I135" s="13">
        <f t="shared" si="3"/>
        <v>0</v>
      </c>
      <c r="J135" s="50"/>
      <c r="K135" s="46"/>
      <c r="L135" s="41"/>
      <c r="M135" s="41"/>
      <c r="N135" s="42"/>
      <c r="O135" s="42"/>
      <c r="P135" s="43"/>
      <c r="Q135" s="41"/>
      <c r="R135" s="41"/>
      <c r="S135" s="41"/>
      <c r="T135" s="14"/>
    </row>
    <row r="136" spans="1:20" s="23" customFormat="1">
      <c r="A136" s="28">
        <v>132</v>
      </c>
      <c r="B136" s="13"/>
      <c r="C136" s="46"/>
      <c r="D136" s="14"/>
      <c r="E136" s="47"/>
      <c r="F136" s="49"/>
      <c r="G136" s="48"/>
      <c r="H136" s="48"/>
      <c r="I136" s="13">
        <f t="shared" si="3"/>
        <v>0</v>
      </c>
      <c r="J136" s="50"/>
      <c r="K136" s="46"/>
      <c r="L136" s="41"/>
      <c r="M136" s="41"/>
      <c r="N136" s="42"/>
      <c r="O136" s="42"/>
      <c r="P136" s="43"/>
      <c r="Q136" s="41"/>
      <c r="R136" s="41"/>
      <c r="S136" s="41"/>
      <c r="T136" s="14"/>
    </row>
    <row r="137" spans="1:20" s="23" customFormat="1">
      <c r="A137" s="28">
        <v>133</v>
      </c>
      <c r="B137" s="13"/>
      <c r="C137" s="46"/>
      <c r="D137" s="14"/>
      <c r="E137" s="47"/>
      <c r="F137" s="49"/>
      <c r="G137" s="48"/>
      <c r="H137" s="48"/>
      <c r="I137" s="13">
        <f t="shared" si="3"/>
        <v>0</v>
      </c>
      <c r="J137" s="50"/>
      <c r="K137" s="46"/>
      <c r="L137" s="41"/>
      <c r="M137" s="41"/>
      <c r="N137" s="42"/>
      <c r="O137" s="42"/>
      <c r="P137" s="43"/>
      <c r="Q137" s="41"/>
      <c r="R137" s="41"/>
      <c r="S137" s="41"/>
      <c r="T137" s="14"/>
    </row>
    <row r="138" spans="1:20" s="23" customFormat="1">
      <c r="A138" s="28">
        <v>134</v>
      </c>
      <c r="B138" s="13"/>
      <c r="C138" s="46"/>
      <c r="D138" s="14"/>
      <c r="E138" s="47"/>
      <c r="F138" s="49"/>
      <c r="G138" s="48"/>
      <c r="H138" s="48"/>
      <c r="I138" s="13">
        <f t="shared" si="3"/>
        <v>0</v>
      </c>
      <c r="J138" s="50"/>
      <c r="K138" s="46"/>
      <c r="L138" s="41"/>
      <c r="M138" s="41"/>
      <c r="N138" s="42"/>
      <c r="O138" s="42"/>
      <c r="P138" s="43"/>
      <c r="Q138" s="41"/>
      <c r="R138" s="41"/>
      <c r="S138" s="41"/>
      <c r="T138" s="14"/>
    </row>
    <row r="139" spans="1:20" s="23" customFormat="1">
      <c r="A139" s="28">
        <v>135</v>
      </c>
      <c r="B139" s="13"/>
      <c r="C139" s="46"/>
      <c r="D139" s="14"/>
      <c r="E139" s="47"/>
      <c r="F139" s="49"/>
      <c r="G139" s="48"/>
      <c r="H139" s="48"/>
      <c r="I139" s="13">
        <f t="shared" si="3"/>
        <v>0</v>
      </c>
      <c r="J139" s="50"/>
      <c r="K139" s="46"/>
      <c r="L139" s="41"/>
      <c r="M139" s="41"/>
      <c r="N139" s="42"/>
      <c r="O139" s="42"/>
      <c r="P139" s="43"/>
      <c r="Q139" s="41"/>
      <c r="R139" s="41"/>
      <c r="S139" s="41"/>
      <c r="T139" s="14"/>
    </row>
    <row r="140" spans="1:20" s="23" customFormat="1">
      <c r="A140" s="28">
        <v>136</v>
      </c>
      <c r="B140" s="13"/>
      <c r="C140" s="46"/>
      <c r="D140" s="14"/>
      <c r="E140" s="47"/>
      <c r="F140" s="49"/>
      <c r="G140" s="48"/>
      <c r="H140" s="48"/>
      <c r="I140" s="13">
        <f t="shared" si="3"/>
        <v>0</v>
      </c>
      <c r="J140" s="50"/>
      <c r="K140" s="46"/>
      <c r="L140" s="41"/>
      <c r="M140" s="41"/>
      <c r="N140" s="42"/>
      <c r="O140" s="42"/>
      <c r="P140" s="43"/>
      <c r="Q140" s="41"/>
      <c r="R140" s="41"/>
      <c r="S140" s="41"/>
      <c r="T140" s="14"/>
    </row>
    <row r="141" spans="1:20" s="23" customFormat="1">
      <c r="A141" s="28">
        <v>137</v>
      </c>
      <c r="B141" s="13"/>
      <c r="C141" s="46"/>
      <c r="D141" s="14"/>
      <c r="E141" s="47"/>
      <c r="F141" s="49"/>
      <c r="G141" s="48"/>
      <c r="H141" s="48"/>
      <c r="I141" s="13">
        <f t="shared" si="3"/>
        <v>0</v>
      </c>
      <c r="J141" s="50"/>
      <c r="K141" s="46"/>
      <c r="L141" s="41"/>
      <c r="M141" s="41"/>
      <c r="N141" s="42"/>
      <c r="O141" s="42"/>
      <c r="P141" s="43"/>
      <c r="Q141" s="41"/>
      <c r="R141" s="41"/>
      <c r="S141" s="41"/>
      <c r="T141" s="14"/>
    </row>
    <row r="142" spans="1:20" s="23" customFormat="1">
      <c r="A142" s="28">
        <v>138</v>
      </c>
      <c r="B142" s="13"/>
      <c r="C142" s="46"/>
      <c r="D142" s="14"/>
      <c r="E142" s="47"/>
      <c r="F142" s="49"/>
      <c r="G142" s="48"/>
      <c r="H142" s="48"/>
      <c r="I142" s="13">
        <f t="shared" si="3"/>
        <v>0</v>
      </c>
      <c r="J142" s="50"/>
      <c r="K142" s="46"/>
      <c r="L142" s="41"/>
      <c r="M142" s="41"/>
      <c r="N142" s="42"/>
      <c r="O142" s="42"/>
      <c r="P142" s="43"/>
      <c r="Q142" s="41"/>
      <c r="R142" s="41"/>
      <c r="S142" s="41"/>
      <c r="T142" s="14"/>
    </row>
    <row r="143" spans="1:20" s="23" customFormat="1">
      <c r="A143" s="28">
        <v>139</v>
      </c>
      <c r="B143" s="13"/>
      <c r="C143" s="46"/>
      <c r="D143" s="14"/>
      <c r="E143" s="47"/>
      <c r="F143" s="49"/>
      <c r="G143" s="48"/>
      <c r="H143" s="48"/>
      <c r="I143" s="13">
        <f t="shared" si="3"/>
        <v>0</v>
      </c>
      <c r="J143" s="50"/>
      <c r="K143" s="46"/>
      <c r="L143" s="41"/>
      <c r="M143" s="41"/>
      <c r="N143" s="42"/>
      <c r="O143" s="42"/>
      <c r="P143" s="43"/>
      <c r="Q143" s="41"/>
      <c r="R143" s="41"/>
      <c r="S143" s="41"/>
      <c r="T143" s="14"/>
    </row>
    <row r="144" spans="1:20" s="23" customFormat="1">
      <c r="A144" s="28">
        <v>140</v>
      </c>
      <c r="B144" s="13"/>
      <c r="C144" s="46"/>
      <c r="D144" s="14"/>
      <c r="E144" s="47"/>
      <c r="F144" s="49"/>
      <c r="G144" s="48"/>
      <c r="H144" s="48"/>
      <c r="I144" s="13">
        <f t="shared" si="3"/>
        <v>0</v>
      </c>
      <c r="J144" s="50"/>
      <c r="K144" s="46"/>
      <c r="L144" s="41"/>
      <c r="M144" s="41"/>
      <c r="N144" s="42"/>
      <c r="O144" s="42"/>
      <c r="P144" s="43"/>
      <c r="Q144" s="41"/>
      <c r="R144" s="41"/>
      <c r="S144" s="41"/>
      <c r="T144" s="14"/>
    </row>
    <row r="145" spans="1:20" s="23" customFormat="1">
      <c r="A145" s="28">
        <v>141</v>
      </c>
      <c r="B145" s="13"/>
      <c r="C145" s="46"/>
      <c r="D145" s="14"/>
      <c r="E145" s="47"/>
      <c r="F145" s="49"/>
      <c r="G145" s="48"/>
      <c r="H145" s="48"/>
      <c r="I145" s="13">
        <f t="shared" si="3"/>
        <v>0</v>
      </c>
      <c r="J145" s="50"/>
      <c r="K145" s="46"/>
      <c r="L145" s="41"/>
      <c r="M145" s="41"/>
      <c r="N145" s="42"/>
      <c r="O145" s="42"/>
      <c r="P145" s="43"/>
      <c r="Q145" s="41"/>
      <c r="R145" s="41"/>
      <c r="S145" s="41"/>
      <c r="T145" s="14"/>
    </row>
    <row r="146" spans="1:20" s="23" customFormat="1">
      <c r="A146" s="28">
        <v>142</v>
      </c>
      <c r="B146" s="13"/>
      <c r="C146" s="46"/>
      <c r="D146" s="14"/>
      <c r="E146" s="47"/>
      <c r="F146" s="49"/>
      <c r="G146" s="48"/>
      <c r="H146" s="48"/>
      <c r="I146" s="13">
        <f t="shared" si="3"/>
        <v>0</v>
      </c>
      <c r="J146" s="50"/>
      <c r="K146" s="46"/>
      <c r="L146" s="41"/>
      <c r="M146" s="41"/>
      <c r="N146" s="42"/>
      <c r="O146" s="42"/>
      <c r="P146" s="43"/>
      <c r="Q146" s="41"/>
      <c r="R146" s="41"/>
      <c r="S146" s="41"/>
      <c r="T146" s="14"/>
    </row>
    <row r="147" spans="1:20" s="23" customFormat="1">
      <c r="A147" s="28">
        <v>143</v>
      </c>
      <c r="B147" s="13"/>
      <c r="C147" s="46"/>
      <c r="D147" s="14"/>
      <c r="E147" s="47"/>
      <c r="F147" s="49"/>
      <c r="G147" s="48"/>
      <c r="H147" s="48"/>
      <c r="I147" s="13">
        <f t="shared" si="3"/>
        <v>0</v>
      </c>
      <c r="J147" s="50"/>
      <c r="K147" s="46"/>
      <c r="L147" s="41"/>
      <c r="M147" s="41"/>
      <c r="N147" s="42"/>
      <c r="O147" s="42"/>
      <c r="P147" s="43"/>
      <c r="Q147" s="41"/>
      <c r="R147" s="41"/>
      <c r="S147" s="41"/>
      <c r="T147" s="14"/>
    </row>
    <row r="148" spans="1:20" s="23" customFormat="1">
      <c r="A148" s="28">
        <v>144</v>
      </c>
      <c r="B148" s="13"/>
      <c r="C148" s="46"/>
      <c r="D148" s="14"/>
      <c r="E148" s="47"/>
      <c r="F148" s="49"/>
      <c r="G148" s="48"/>
      <c r="H148" s="48"/>
      <c r="I148" s="13">
        <f t="shared" si="3"/>
        <v>0</v>
      </c>
      <c r="J148" s="50"/>
      <c r="K148" s="46"/>
      <c r="L148" s="41"/>
      <c r="M148" s="41"/>
      <c r="N148" s="42"/>
      <c r="O148" s="42"/>
      <c r="P148" s="43"/>
      <c r="Q148" s="41"/>
      <c r="R148" s="41"/>
      <c r="S148" s="41"/>
      <c r="T148" s="14"/>
    </row>
    <row r="149" spans="1:20" s="23" customFormat="1">
      <c r="A149" s="28">
        <v>145</v>
      </c>
      <c r="B149" s="13"/>
      <c r="C149" s="46"/>
      <c r="D149" s="14"/>
      <c r="E149" s="47"/>
      <c r="F149" s="49"/>
      <c r="G149" s="48"/>
      <c r="H149" s="48"/>
      <c r="I149" s="13">
        <f t="shared" si="3"/>
        <v>0</v>
      </c>
      <c r="J149" s="50"/>
      <c r="K149" s="46"/>
      <c r="L149" s="41"/>
      <c r="M149" s="41"/>
      <c r="N149" s="42"/>
      <c r="O149" s="42"/>
      <c r="P149" s="43"/>
      <c r="Q149" s="41"/>
      <c r="R149" s="41"/>
      <c r="S149" s="41"/>
      <c r="T149" s="14"/>
    </row>
    <row r="150" spans="1:20" s="23" customFormat="1">
      <c r="A150" s="28">
        <v>146</v>
      </c>
      <c r="B150" s="13"/>
      <c r="C150" s="46"/>
      <c r="D150" s="14"/>
      <c r="E150" s="47"/>
      <c r="F150" s="49"/>
      <c r="G150" s="48"/>
      <c r="H150" s="48"/>
      <c r="I150" s="13">
        <f t="shared" si="3"/>
        <v>0</v>
      </c>
      <c r="J150" s="50"/>
      <c r="K150" s="46"/>
      <c r="L150" s="41"/>
      <c r="M150" s="41"/>
      <c r="N150" s="42"/>
      <c r="O150" s="42"/>
      <c r="P150" s="43"/>
      <c r="Q150" s="41"/>
      <c r="R150" s="41"/>
      <c r="S150" s="41"/>
      <c r="T150" s="14"/>
    </row>
    <row r="151" spans="1:20" s="23" customFormat="1">
      <c r="A151" s="28">
        <v>147</v>
      </c>
      <c r="B151" s="13"/>
      <c r="C151" s="46"/>
      <c r="D151" s="14"/>
      <c r="E151" s="47"/>
      <c r="F151" s="49"/>
      <c r="G151" s="48"/>
      <c r="H151" s="48"/>
      <c r="I151" s="13">
        <f t="shared" si="3"/>
        <v>0</v>
      </c>
      <c r="J151" s="50"/>
      <c r="K151" s="46"/>
      <c r="L151" s="41"/>
      <c r="M151" s="41"/>
      <c r="N151" s="42"/>
      <c r="O151" s="42"/>
      <c r="P151" s="43"/>
      <c r="Q151" s="41"/>
      <c r="R151" s="41"/>
      <c r="S151" s="41"/>
      <c r="T151" s="14"/>
    </row>
    <row r="152" spans="1:20" s="23" customFormat="1">
      <c r="A152" s="28">
        <v>148</v>
      </c>
      <c r="B152" s="13"/>
      <c r="C152" s="46"/>
      <c r="D152" s="14"/>
      <c r="E152" s="47"/>
      <c r="F152" s="49"/>
      <c r="G152" s="48"/>
      <c r="H152" s="48"/>
      <c r="I152" s="13">
        <f t="shared" si="3"/>
        <v>0</v>
      </c>
      <c r="J152" s="50"/>
      <c r="K152" s="46"/>
      <c r="L152" s="41"/>
      <c r="M152" s="41"/>
      <c r="N152" s="42"/>
      <c r="O152" s="42"/>
      <c r="P152" s="43"/>
      <c r="Q152" s="41"/>
      <c r="R152" s="41"/>
      <c r="S152" s="41"/>
      <c r="T152" s="14"/>
    </row>
    <row r="153" spans="1:20" s="23" customFormat="1">
      <c r="A153" s="28">
        <v>149</v>
      </c>
      <c r="B153" s="13"/>
      <c r="C153" s="46"/>
      <c r="D153" s="14"/>
      <c r="E153" s="47"/>
      <c r="F153" s="49"/>
      <c r="G153" s="48"/>
      <c r="H153" s="48"/>
      <c r="I153" s="13">
        <f t="shared" si="3"/>
        <v>0</v>
      </c>
      <c r="J153" s="50"/>
      <c r="K153" s="46"/>
      <c r="L153" s="41"/>
      <c r="M153" s="41"/>
      <c r="N153" s="42"/>
      <c r="O153" s="42"/>
      <c r="P153" s="43"/>
      <c r="Q153" s="41"/>
      <c r="R153" s="41"/>
      <c r="S153" s="41"/>
      <c r="T153" s="14"/>
    </row>
    <row r="154" spans="1:20" s="23" customFormat="1">
      <c r="A154" s="28">
        <v>150</v>
      </c>
      <c r="B154" s="13"/>
      <c r="C154" s="46"/>
      <c r="D154" s="14"/>
      <c r="E154" s="47"/>
      <c r="F154" s="49"/>
      <c r="G154" s="48"/>
      <c r="H154" s="48"/>
      <c r="I154" s="13">
        <f t="shared" si="3"/>
        <v>0</v>
      </c>
      <c r="J154" s="50"/>
      <c r="K154" s="46"/>
      <c r="L154" s="41"/>
      <c r="M154" s="41"/>
      <c r="N154" s="42"/>
      <c r="O154" s="42"/>
      <c r="P154" s="43"/>
      <c r="Q154" s="41"/>
      <c r="R154" s="41"/>
      <c r="S154" s="41"/>
      <c r="T154" s="14"/>
    </row>
    <row r="155" spans="1:20" s="23" customFormat="1">
      <c r="A155" s="28">
        <v>151</v>
      </c>
      <c r="B155" s="13"/>
      <c r="C155" s="46"/>
      <c r="D155" s="14"/>
      <c r="E155" s="47"/>
      <c r="F155" s="49"/>
      <c r="G155" s="48"/>
      <c r="H155" s="48"/>
      <c r="I155" s="13">
        <f t="shared" si="3"/>
        <v>0</v>
      </c>
      <c r="J155" s="50"/>
      <c r="K155" s="46"/>
      <c r="L155" s="41"/>
      <c r="M155" s="41"/>
      <c r="N155" s="42"/>
      <c r="O155" s="42"/>
      <c r="P155" s="43"/>
      <c r="Q155" s="41"/>
      <c r="R155" s="41"/>
      <c r="S155" s="41"/>
      <c r="T155" s="14"/>
    </row>
    <row r="156" spans="1:20" s="23" customFormat="1">
      <c r="A156" s="28">
        <v>152</v>
      </c>
      <c r="B156" s="13"/>
      <c r="C156" s="46"/>
      <c r="D156" s="14"/>
      <c r="E156" s="47"/>
      <c r="F156" s="49"/>
      <c r="G156" s="48"/>
      <c r="H156" s="48"/>
      <c r="I156" s="13">
        <f t="shared" si="3"/>
        <v>0</v>
      </c>
      <c r="J156" s="50"/>
      <c r="K156" s="46"/>
      <c r="L156" s="41"/>
      <c r="M156" s="41"/>
      <c r="N156" s="42"/>
      <c r="O156" s="42"/>
      <c r="P156" s="43"/>
      <c r="Q156" s="41"/>
      <c r="R156" s="41"/>
      <c r="S156" s="41"/>
      <c r="T156" s="14"/>
    </row>
    <row r="157" spans="1:20" s="23" customFormat="1">
      <c r="A157" s="28">
        <v>153</v>
      </c>
      <c r="B157" s="13"/>
      <c r="C157" s="46"/>
      <c r="D157" s="14"/>
      <c r="E157" s="47"/>
      <c r="F157" s="49"/>
      <c r="G157" s="48"/>
      <c r="H157" s="48"/>
      <c r="I157" s="13">
        <f t="shared" si="3"/>
        <v>0</v>
      </c>
      <c r="J157" s="50"/>
      <c r="K157" s="46"/>
      <c r="L157" s="41"/>
      <c r="M157" s="41"/>
      <c r="N157" s="42"/>
      <c r="O157" s="42"/>
      <c r="P157" s="43"/>
      <c r="Q157" s="41"/>
      <c r="R157" s="41"/>
      <c r="S157" s="41"/>
      <c r="T157" s="14"/>
    </row>
    <row r="158" spans="1:20" s="23" customFormat="1">
      <c r="A158" s="28">
        <v>154</v>
      </c>
      <c r="B158" s="13"/>
      <c r="C158" s="46"/>
      <c r="D158" s="14"/>
      <c r="E158" s="47"/>
      <c r="F158" s="49"/>
      <c r="G158" s="48"/>
      <c r="H158" s="48"/>
      <c r="I158" s="13">
        <f t="shared" si="3"/>
        <v>0</v>
      </c>
      <c r="J158" s="50"/>
      <c r="K158" s="46"/>
      <c r="L158" s="41"/>
      <c r="M158" s="41"/>
      <c r="N158" s="42"/>
      <c r="O158" s="42"/>
      <c r="P158" s="43"/>
      <c r="Q158" s="41"/>
      <c r="R158" s="41"/>
      <c r="S158" s="41"/>
      <c r="T158" s="14"/>
    </row>
    <row r="159" spans="1:20" s="23" customFormat="1">
      <c r="A159" s="28">
        <v>155</v>
      </c>
      <c r="B159" s="13"/>
      <c r="C159" s="46"/>
      <c r="D159" s="14"/>
      <c r="E159" s="47"/>
      <c r="F159" s="49"/>
      <c r="G159" s="48"/>
      <c r="H159" s="48"/>
      <c r="I159" s="13">
        <f t="shared" si="3"/>
        <v>0</v>
      </c>
      <c r="J159" s="50"/>
      <c r="K159" s="46"/>
      <c r="L159" s="41"/>
      <c r="M159" s="41"/>
      <c r="N159" s="42"/>
      <c r="O159" s="42"/>
      <c r="P159" s="43"/>
      <c r="Q159" s="41"/>
      <c r="R159" s="41"/>
      <c r="S159" s="41"/>
      <c r="T159" s="14"/>
    </row>
    <row r="160" spans="1:20" s="23" customFormat="1">
      <c r="A160" s="28">
        <v>156</v>
      </c>
      <c r="B160" s="13"/>
      <c r="C160" s="46"/>
      <c r="D160" s="14"/>
      <c r="E160" s="47"/>
      <c r="F160" s="49"/>
      <c r="G160" s="48"/>
      <c r="H160" s="48"/>
      <c r="I160" s="13">
        <f t="shared" si="3"/>
        <v>0</v>
      </c>
      <c r="J160" s="50"/>
      <c r="K160" s="46"/>
      <c r="L160" s="41"/>
      <c r="M160" s="41"/>
      <c r="N160" s="42"/>
      <c r="O160" s="42"/>
      <c r="P160" s="43"/>
      <c r="Q160" s="41"/>
      <c r="R160" s="41"/>
      <c r="S160" s="41"/>
      <c r="T160" s="14"/>
    </row>
    <row r="161" spans="1:20" s="23" customFormat="1">
      <c r="A161" s="28">
        <v>157</v>
      </c>
      <c r="B161" s="13"/>
      <c r="C161" s="46"/>
      <c r="D161" s="14"/>
      <c r="E161" s="47"/>
      <c r="F161" s="49"/>
      <c r="G161" s="48"/>
      <c r="H161" s="48"/>
      <c r="I161" s="13">
        <f t="shared" ref="I161:I164" si="4">+G161+H161</f>
        <v>0</v>
      </c>
      <c r="J161" s="50"/>
      <c r="K161" s="46"/>
      <c r="L161" s="41"/>
      <c r="M161" s="41"/>
      <c r="N161" s="42"/>
      <c r="O161" s="42"/>
      <c r="P161" s="43"/>
      <c r="Q161" s="41"/>
      <c r="R161" s="41"/>
      <c r="S161" s="41"/>
      <c r="T161" s="14"/>
    </row>
    <row r="162" spans="1:20" s="23" customFormat="1">
      <c r="A162" s="28">
        <v>158</v>
      </c>
      <c r="B162" s="13"/>
      <c r="C162" s="46"/>
      <c r="D162" s="14"/>
      <c r="E162" s="47"/>
      <c r="F162" s="49"/>
      <c r="G162" s="48"/>
      <c r="H162" s="48"/>
      <c r="I162" s="13">
        <f t="shared" si="4"/>
        <v>0</v>
      </c>
      <c r="J162" s="50"/>
      <c r="K162" s="46"/>
      <c r="L162" s="41"/>
      <c r="M162" s="41"/>
      <c r="N162" s="42"/>
      <c r="O162" s="42"/>
      <c r="P162" s="43"/>
      <c r="Q162" s="41"/>
      <c r="R162" s="41"/>
      <c r="S162" s="41"/>
      <c r="T162" s="14"/>
    </row>
    <row r="163" spans="1:20" s="23" customFormat="1">
      <c r="A163" s="28">
        <v>159</v>
      </c>
      <c r="B163" s="13"/>
      <c r="C163" s="46"/>
      <c r="D163" s="14"/>
      <c r="E163" s="47"/>
      <c r="F163" s="49"/>
      <c r="G163" s="48"/>
      <c r="H163" s="48"/>
      <c r="I163" s="13">
        <f t="shared" si="4"/>
        <v>0</v>
      </c>
      <c r="J163" s="50"/>
      <c r="K163" s="46"/>
      <c r="L163" s="41"/>
      <c r="M163" s="41"/>
      <c r="N163" s="42"/>
      <c r="O163" s="42"/>
      <c r="P163" s="43"/>
      <c r="Q163" s="41"/>
      <c r="R163" s="41"/>
      <c r="S163" s="41"/>
      <c r="T163" s="14"/>
    </row>
    <row r="164" spans="1:20" s="23" customFormat="1">
      <c r="A164" s="28">
        <v>160</v>
      </c>
      <c r="B164" s="13"/>
      <c r="C164" s="46"/>
      <c r="D164" s="14"/>
      <c r="E164" s="47"/>
      <c r="F164" s="49"/>
      <c r="G164" s="48"/>
      <c r="H164" s="48"/>
      <c r="I164" s="13">
        <f t="shared" si="4"/>
        <v>0</v>
      </c>
      <c r="J164" s="50"/>
      <c r="K164" s="46"/>
      <c r="L164" s="41"/>
      <c r="M164" s="41"/>
      <c r="N164" s="42"/>
      <c r="O164" s="42"/>
      <c r="P164" s="43"/>
      <c r="Q164" s="41"/>
      <c r="R164" s="41"/>
      <c r="S164" s="41"/>
      <c r="T164" s="14"/>
    </row>
    <row r="165" spans="1:20" s="23" customFormat="1">
      <c r="A165" s="28" t="s">
        <v>11</v>
      </c>
      <c r="B165" s="28"/>
      <c r="C165" s="57">
        <f>COUNTIFS(C5:C164,"*")</f>
        <v>55</v>
      </c>
      <c r="D165" s="58"/>
      <c r="E165" s="59"/>
      <c r="F165" s="60"/>
      <c r="G165" s="61">
        <f>SUM(G5:G164)</f>
        <v>2674</v>
      </c>
      <c r="H165" s="61">
        <f>SUM(H5:H164)</f>
        <v>2804</v>
      </c>
      <c r="I165" s="28">
        <f>SUM(I5:I164)</f>
        <v>5478</v>
      </c>
      <c r="J165" s="62"/>
      <c r="K165" s="57"/>
      <c r="L165" s="63"/>
      <c r="M165" s="63"/>
      <c r="N165" s="64"/>
      <c r="O165" s="64"/>
      <c r="P165" s="65"/>
      <c r="Q165" s="63"/>
      <c r="R165" s="63"/>
      <c r="S165" s="63"/>
      <c r="T165" s="58"/>
    </row>
    <row r="166" spans="1:20">
      <c r="A166" s="36" t="s">
        <v>66</v>
      </c>
      <c r="B166" s="6">
        <f>COUNTIF(B$5:B$164,"Team 1")</f>
        <v>26</v>
      </c>
      <c r="C166" s="36" t="s">
        <v>29</v>
      </c>
      <c r="D166" s="6">
        <f>COUNTIF(D5:D164,"Anganwadi")</f>
        <v>31</v>
      </c>
    </row>
    <row r="167" spans="1:20">
      <c r="A167" s="36" t="s">
        <v>67</v>
      </c>
      <c r="B167" s="6">
        <f>COUNTIF(B$6:B$164,"Team 2")</f>
        <v>29</v>
      </c>
      <c r="C167" s="36" t="s">
        <v>27</v>
      </c>
      <c r="D167" s="6">
        <f>COUNTIF(D5:D164,"School")</f>
        <v>24</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7"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17" customWidth="1"/>
    <col min="11" max="13" width="19.5703125" style="1" customWidth="1"/>
    <col min="14" max="14" width="19.140625" style="117"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9" t="s">
        <v>831</v>
      </c>
      <c r="B1" s="229"/>
      <c r="C1" s="229"/>
      <c r="D1" s="230"/>
      <c r="E1" s="230"/>
      <c r="F1" s="230"/>
      <c r="G1" s="230"/>
      <c r="H1" s="230"/>
      <c r="I1" s="230"/>
      <c r="J1" s="230"/>
      <c r="K1" s="230"/>
      <c r="L1" s="230"/>
      <c r="M1" s="230"/>
      <c r="N1" s="230"/>
      <c r="O1" s="230"/>
      <c r="P1" s="230"/>
      <c r="Q1" s="230"/>
      <c r="R1" s="230"/>
      <c r="S1" s="230"/>
    </row>
    <row r="2" spans="1:20">
      <c r="A2" s="233" t="s">
        <v>63</v>
      </c>
      <c r="B2" s="234"/>
      <c r="C2" s="234"/>
      <c r="D2" s="22">
        <v>43405</v>
      </c>
      <c r="E2" s="19"/>
      <c r="F2" s="19"/>
      <c r="G2" s="19"/>
      <c r="H2" s="19"/>
      <c r="I2" s="19"/>
      <c r="J2" s="85"/>
      <c r="K2" s="19"/>
      <c r="L2" s="19"/>
      <c r="M2" s="19"/>
      <c r="N2" s="85"/>
      <c r="O2" s="19"/>
      <c r="P2" s="19"/>
      <c r="Q2" s="19"/>
      <c r="R2" s="19"/>
      <c r="S2" s="19"/>
    </row>
    <row r="3" spans="1:20" ht="24" customHeight="1">
      <c r="A3" s="235" t="s">
        <v>14</v>
      </c>
      <c r="B3" s="231" t="s">
        <v>65</v>
      </c>
      <c r="C3" s="236" t="s">
        <v>7</v>
      </c>
      <c r="D3" s="236" t="s">
        <v>59</v>
      </c>
      <c r="E3" s="236" t="s">
        <v>16</v>
      </c>
      <c r="F3" s="237" t="s">
        <v>17</v>
      </c>
      <c r="G3" s="236" t="s">
        <v>8</v>
      </c>
      <c r="H3" s="236"/>
      <c r="I3" s="236"/>
      <c r="J3" s="236" t="s">
        <v>35</v>
      </c>
      <c r="K3" s="231" t="s">
        <v>37</v>
      </c>
      <c r="L3" s="231" t="s">
        <v>54</v>
      </c>
      <c r="M3" s="231" t="s">
        <v>55</v>
      </c>
      <c r="N3" s="231" t="s">
        <v>38</v>
      </c>
      <c r="O3" s="231" t="s">
        <v>39</v>
      </c>
      <c r="P3" s="235" t="s">
        <v>58</v>
      </c>
      <c r="Q3" s="236" t="s">
        <v>56</v>
      </c>
      <c r="R3" s="236" t="s">
        <v>36</v>
      </c>
      <c r="S3" s="236" t="s">
        <v>57</v>
      </c>
      <c r="T3" s="236" t="s">
        <v>13</v>
      </c>
    </row>
    <row r="4" spans="1:20" ht="25.5" customHeight="1">
      <c r="A4" s="235"/>
      <c r="B4" s="238"/>
      <c r="C4" s="236"/>
      <c r="D4" s="236"/>
      <c r="E4" s="236"/>
      <c r="F4" s="237"/>
      <c r="G4" s="20" t="s">
        <v>9</v>
      </c>
      <c r="H4" s="20" t="s">
        <v>10</v>
      </c>
      <c r="I4" s="20" t="s">
        <v>11</v>
      </c>
      <c r="J4" s="236"/>
      <c r="K4" s="232"/>
      <c r="L4" s="232"/>
      <c r="M4" s="232"/>
      <c r="N4" s="232"/>
      <c r="O4" s="232"/>
      <c r="P4" s="235"/>
      <c r="Q4" s="235"/>
      <c r="R4" s="236"/>
      <c r="S4" s="236"/>
      <c r="T4" s="236"/>
    </row>
    <row r="5" spans="1:20" s="23" customFormat="1">
      <c r="A5" s="28">
        <v>1</v>
      </c>
      <c r="B5" s="13" t="s">
        <v>66</v>
      </c>
      <c r="C5" s="70" t="s">
        <v>215</v>
      </c>
      <c r="D5" s="14" t="s">
        <v>29</v>
      </c>
      <c r="E5" s="15">
        <v>97</v>
      </c>
      <c r="F5" s="14"/>
      <c r="G5" s="15">
        <v>32</v>
      </c>
      <c r="H5" s="15">
        <v>30</v>
      </c>
      <c r="I5" s="13">
        <f t="shared" ref="I5:I68" si="0">+G5+H5</f>
        <v>62</v>
      </c>
      <c r="J5" s="163">
        <v>9613311389</v>
      </c>
      <c r="K5" s="14"/>
      <c r="L5" s="14"/>
      <c r="M5" s="14"/>
      <c r="N5" s="72"/>
      <c r="O5" s="73"/>
      <c r="P5" s="21">
        <v>43405</v>
      </c>
      <c r="Q5" s="74"/>
      <c r="R5" s="14">
        <v>1</v>
      </c>
      <c r="S5" s="14" t="s">
        <v>83</v>
      </c>
      <c r="T5" s="14"/>
    </row>
    <row r="6" spans="1:20" s="23" customFormat="1">
      <c r="A6" s="28">
        <v>2</v>
      </c>
      <c r="B6" s="13" t="s">
        <v>66</v>
      </c>
      <c r="C6" s="14" t="s">
        <v>216</v>
      </c>
      <c r="D6" s="14" t="s">
        <v>29</v>
      </c>
      <c r="E6" s="15">
        <v>98</v>
      </c>
      <c r="F6" s="14"/>
      <c r="G6" s="15">
        <v>40</v>
      </c>
      <c r="H6" s="15">
        <v>38</v>
      </c>
      <c r="I6" s="13">
        <f t="shared" si="0"/>
        <v>78</v>
      </c>
      <c r="J6" s="93">
        <v>9859698554</v>
      </c>
      <c r="K6" s="14"/>
      <c r="L6" s="14"/>
      <c r="M6" s="67"/>
      <c r="N6" s="72"/>
      <c r="O6" s="73"/>
      <c r="P6" s="21">
        <v>43405</v>
      </c>
      <c r="Q6" s="74"/>
      <c r="R6" s="14">
        <v>2</v>
      </c>
      <c r="S6" s="14" t="s">
        <v>83</v>
      </c>
      <c r="T6" s="14"/>
    </row>
    <row r="7" spans="1:20" s="23" customFormat="1">
      <c r="A7" s="28">
        <v>3</v>
      </c>
      <c r="B7" s="13" t="s">
        <v>67</v>
      </c>
      <c r="C7" s="14" t="s">
        <v>217</v>
      </c>
      <c r="D7" s="14" t="s">
        <v>29</v>
      </c>
      <c r="E7" s="15">
        <v>99</v>
      </c>
      <c r="F7" s="14"/>
      <c r="G7" s="15">
        <v>35</v>
      </c>
      <c r="H7" s="15">
        <v>33</v>
      </c>
      <c r="I7" s="13">
        <f t="shared" si="0"/>
        <v>68</v>
      </c>
      <c r="J7" s="93">
        <v>9508281698</v>
      </c>
      <c r="K7" s="14"/>
      <c r="L7" s="14"/>
      <c r="M7" s="14"/>
      <c r="N7" s="72"/>
      <c r="O7" s="73"/>
      <c r="P7" s="21">
        <v>43405</v>
      </c>
      <c r="Q7" s="74"/>
      <c r="R7" s="14">
        <v>3</v>
      </c>
      <c r="S7" s="14" t="s">
        <v>83</v>
      </c>
      <c r="T7" s="14"/>
    </row>
    <row r="8" spans="1:20" s="23" customFormat="1">
      <c r="A8" s="28">
        <v>4</v>
      </c>
      <c r="B8" s="13" t="s">
        <v>67</v>
      </c>
      <c r="C8" s="14" t="s">
        <v>218</v>
      </c>
      <c r="D8" s="14" t="s">
        <v>29</v>
      </c>
      <c r="E8" s="15">
        <v>244</v>
      </c>
      <c r="F8" s="14"/>
      <c r="G8" s="15">
        <v>44</v>
      </c>
      <c r="H8" s="15">
        <v>42</v>
      </c>
      <c r="I8" s="13">
        <f t="shared" si="0"/>
        <v>86</v>
      </c>
      <c r="J8" s="93">
        <v>9706482529</v>
      </c>
      <c r="K8" s="14"/>
      <c r="L8" s="14"/>
      <c r="M8" s="67"/>
      <c r="N8" s="72"/>
      <c r="O8" s="73"/>
      <c r="P8" s="21">
        <v>43405</v>
      </c>
      <c r="Q8" s="74"/>
      <c r="R8" s="155">
        <v>5</v>
      </c>
      <c r="S8" s="14" t="s">
        <v>83</v>
      </c>
      <c r="T8" s="14"/>
    </row>
    <row r="9" spans="1:20" s="23" customFormat="1" ht="30.75">
      <c r="A9" s="28">
        <v>5</v>
      </c>
      <c r="B9" s="13" t="s">
        <v>67</v>
      </c>
      <c r="C9" s="70" t="s">
        <v>219</v>
      </c>
      <c r="D9" s="14" t="s">
        <v>29</v>
      </c>
      <c r="E9" s="15">
        <v>248</v>
      </c>
      <c r="F9" s="14"/>
      <c r="G9" s="15">
        <v>34</v>
      </c>
      <c r="H9" s="15">
        <v>32</v>
      </c>
      <c r="I9" s="13">
        <f t="shared" si="0"/>
        <v>66</v>
      </c>
      <c r="J9" s="163">
        <v>9854125428</v>
      </c>
      <c r="K9" s="14"/>
      <c r="L9" s="14"/>
      <c r="M9" s="14"/>
      <c r="N9" s="72"/>
      <c r="O9" s="73"/>
      <c r="P9" s="21">
        <v>43406</v>
      </c>
      <c r="Q9" s="14"/>
      <c r="R9" s="14">
        <v>7</v>
      </c>
      <c r="S9" s="14" t="s">
        <v>83</v>
      </c>
      <c r="T9" s="14"/>
    </row>
    <row r="10" spans="1:20" s="23" customFormat="1">
      <c r="A10" s="28">
        <v>6</v>
      </c>
      <c r="B10" s="13" t="s">
        <v>67</v>
      </c>
      <c r="C10" s="14" t="s">
        <v>220</v>
      </c>
      <c r="D10" s="14" t="s">
        <v>29</v>
      </c>
      <c r="E10" s="15">
        <v>255</v>
      </c>
      <c r="F10" s="14"/>
      <c r="G10" s="15">
        <v>37</v>
      </c>
      <c r="H10" s="15">
        <v>34</v>
      </c>
      <c r="I10" s="13">
        <f t="shared" si="0"/>
        <v>71</v>
      </c>
      <c r="J10" s="93">
        <v>9706482529</v>
      </c>
      <c r="K10" s="14"/>
      <c r="L10" s="14"/>
      <c r="M10" s="67"/>
      <c r="N10" s="72"/>
      <c r="O10" s="73"/>
      <c r="P10" s="21">
        <v>43406</v>
      </c>
      <c r="Q10" s="14"/>
      <c r="R10" s="14">
        <v>8</v>
      </c>
      <c r="S10" s="14" t="s">
        <v>83</v>
      </c>
      <c r="T10" s="14"/>
    </row>
    <row r="11" spans="1:20" s="23" customFormat="1">
      <c r="A11" s="28">
        <v>7</v>
      </c>
      <c r="B11" s="13" t="s">
        <v>66</v>
      </c>
      <c r="C11" s="14" t="s">
        <v>221</v>
      </c>
      <c r="D11" s="14" t="s">
        <v>29</v>
      </c>
      <c r="E11" s="15">
        <v>100</v>
      </c>
      <c r="F11" s="14"/>
      <c r="G11" s="15">
        <v>31</v>
      </c>
      <c r="H11" s="15">
        <v>28</v>
      </c>
      <c r="I11" s="13">
        <f t="shared" si="0"/>
        <v>59</v>
      </c>
      <c r="J11" s="114">
        <v>7896684009</v>
      </c>
      <c r="K11" s="14"/>
      <c r="L11" s="14"/>
      <c r="M11" s="14"/>
      <c r="N11" s="72"/>
      <c r="O11" s="73"/>
      <c r="P11" s="21">
        <v>43406</v>
      </c>
      <c r="Q11" s="14"/>
      <c r="R11" s="14">
        <v>9</v>
      </c>
      <c r="S11" s="14" t="s">
        <v>83</v>
      </c>
      <c r="T11" s="14"/>
    </row>
    <row r="12" spans="1:20" s="23" customFormat="1" ht="17.25" thickBot="1">
      <c r="A12" s="28">
        <v>8</v>
      </c>
      <c r="B12" s="13" t="s">
        <v>66</v>
      </c>
      <c r="C12" s="14" t="s">
        <v>222</v>
      </c>
      <c r="D12" s="14" t="s">
        <v>29</v>
      </c>
      <c r="E12" s="15">
        <v>280</v>
      </c>
      <c r="F12" s="14"/>
      <c r="G12" s="15">
        <v>33</v>
      </c>
      <c r="H12" s="15">
        <v>32</v>
      </c>
      <c r="I12" s="13">
        <f t="shared" si="0"/>
        <v>65</v>
      </c>
      <c r="J12" s="70">
        <v>9706131972</v>
      </c>
      <c r="K12" s="14"/>
      <c r="L12" s="14"/>
      <c r="M12" s="67"/>
      <c r="N12" s="72"/>
      <c r="O12" s="73"/>
      <c r="P12" s="21">
        <v>43406</v>
      </c>
      <c r="Q12" s="14"/>
      <c r="R12" s="14">
        <v>10</v>
      </c>
      <c r="S12" s="14" t="s">
        <v>83</v>
      </c>
      <c r="T12" s="14"/>
    </row>
    <row r="13" spans="1:20" s="23" customFormat="1" ht="17.25" thickBot="1">
      <c r="A13" s="28">
        <v>9</v>
      </c>
      <c r="B13" s="13" t="s">
        <v>67</v>
      </c>
      <c r="C13" s="14" t="s">
        <v>223</v>
      </c>
      <c r="D13" s="14" t="s">
        <v>29</v>
      </c>
      <c r="E13" s="15">
        <v>289</v>
      </c>
      <c r="F13" s="14"/>
      <c r="G13" s="15">
        <v>40</v>
      </c>
      <c r="H13" s="15">
        <v>23</v>
      </c>
      <c r="I13" s="13">
        <f t="shared" si="0"/>
        <v>63</v>
      </c>
      <c r="J13" s="70">
        <v>8811932248</v>
      </c>
      <c r="K13" s="14"/>
      <c r="L13" s="14"/>
      <c r="M13" s="14"/>
      <c r="N13" s="72"/>
      <c r="O13" s="123"/>
      <c r="P13" s="164">
        <v>43407</v>
      </c>
      <c r="Q13" s="124"/>
      <c r="R13" s="14">
        <v>12</v>
      </c>
      <c r="S13" s="14" t="s">
        <v>83</v>
      </c>
      <c r="T13" s="14"/>
    </row>
    <row r="14" spans="1:20" s="23" customFormat="1" ht="17.25" thickBot="1">
      <c r="A14" s="28">
        <v>10</v>
      </c>
      <c r="B14" s="13" t="s">
        <v>67</v>
      </c>
      <c r="C14" s="14" t="s">
        <v>224</v>
      </c>
      <c r="D14" s="14" t="s">
        <v>29</v>
      </c>
      <c r="E14" s="15">
        <v>292</v>
      </c>
      <c r="F14" s="14"/>
      <c r="G14" s="15">
        <v>38</v>
      </c>
      <c r="H14" s="15">
        <v>30</v>
      </c>
      <c r="I14" s="13">
        <f t="shared" si="0"/>
        <v>68</v>
      </c>
      <c r="J14" s="70">
        <v>8724927745</v>
      </c>
      <c r="K14" s="14"/>
      <c r="L14" s="14"/>
      <c r="M14" s="14"/>
      <c r="N14" s="72"/>
      <c r="O14" s="123"/>
      <c r="P14" s="164">
        <v>43407</v>
      </c>
      <c r="Q14" s="124"/>
      <c r="R14" s="155">
        <v>14</v>
      </c>
      <c r="S14" s="14" t="s">
        <v>83</v>
      </c>
      <c r="T14" s="14"/>
    </row>
    <row r="15" spans="1:20" s="23" customFormat="1" ht="17.25" thickBot="1">
      <c r="A15" s="28">
        <v>11</v>
      </c>
      <c r="B15" s="13" t="s">
        <v>66</v>
      </c>
      <c r="C15" s="14" t="s">
        <v>225</v>
      </c>
      <c r="D15" s="14" t="s">
        <v>29</v>
      </c>
      <c r="E15" s="15">
        <v>101</v>
      </c>
      <c r="F15" s="14"/>
      <c r="G15" s="15">
        <v>38</v>
      </c>
      <c r="H15" s="15">
        <v>30</v>
      </c>
      <c r="I15" s="13">
        <f t="shared" si="0"/>
        <v>68</v>
      </c>
      <c r="J15" s="116">
        <v>9854182311</v>
      </c>
      <c r="K15" s="14"/>
      <c r="L15" s="14"/>
      <c r="M15" s="14"/>
      <c r="N15" s="72"/>
      <c r="O15" s="73"/>
      <c r="P15" s="164">
        <v>43407</v>
      </c>
      <c r="Q15" s="14"/>
      <c r="R15" s="14">
        <v>15</v>
      </c>
      <c r="S15" s="14" t="s">
        <v>83</v>
      </c>
      <c r="T15" s="14"/>
    </row>
    <row r="16" spans="1:20" s="23" customFormat="1" ht="17.25" thickBot="1">
      <c r="A16" s="28">
        <v>12</v>
      </c>
      <c r="B16" s="13" t="s">
        <v>66</v>
      </c>
      <c r="C16" s="14" t="s">
        <v>226</v>
      </c>
      <c r="D16" s="14" t="s">
        <v>29</v>
      </c>
      <c r="E16" s="15">
        <v>102</v>
      </c>
      <c r="F16" s="14"/>
      <c r="G16" s="15">
        <v>42</v>
      </c>
      <c r="H16" s="15">
        <v>32</v>
      </c>
      <c r="I16" s="13">
        <f t="shared" si="0"/>
        <v>74</v>
      </c>
      <c r="J16" s="114">
        <v>9577754858</v>
      </c>
      <c r="K16" s="14"/>
      <c r="L16" s="14"/>
      <c r="M16" s="14"/>
      <c r="N16" s="72"/>
      <c r="O16" s="73"/>
      <c r="P16" s="164">
        <v>43407</v>
      </c>
      <c r="Q16" s="14"/>
      <c r="R16" s="14">
        <v>16</v>
      </c>
      <c r="S16" s="14" t="s">
        <v>83</v>
      </c>
      <c r="T16" s="14"/>
    </row>
    <row r="17" spans="1:20" s="23" customFormat="1" ht="17.25" thickBot="1">
      <c r="A17" s="28">
        <v>13</v>
      </c>
      <c r="B17" s="13" t="s">
        <v>67</v>
      </c>
      <c r="C17" s="14" t="s">
        <v>227</v>
      </c>
      <c r="D17" s="14" t="s">
        <v>27</v>
      </c>
      <c r="E17" s="15" t="s">
        <v>229</v>
      </c>
      <c r="F17" s="14"/>
      <c r="G17" s="15">
        <v>50</v>
      </c>
      <c r="H17" s="15">
        <v>46</v>
      </c>
      <c r="I17" s="13">
        <f t="shared" si="0"/>
        <v>96</v>
      </c>
      <c r="J17" s="115" t="s">
        <v>231</v>
      </c>
      <c r="K17" s="14"/>
      <c r="L17" s="14"/>
      <c r="M17" s="14"/>
      <c r="N17" s="72"/>
      <c r="O17" s="123"/>
      <c r="P17" s="164">
        <v>43409</v>
      </c>
      <c r="Q17" s="124"/>
      <c r="R17" s="14">
        <v>17</v>
      </c>
      <c r="S17" s="14" t="s">
        <v>83</v>
      </c>
      <c r="T17" s="14"/>
    </row>
    <row r="18" spans="1:20" s="23" customFormat="1" ht="17.25" thickBot="1">
      <c r="A18" s="28">
        <v>14</v>
      </c>
      <c r="B18" s="13" t="s">
        <v>67</v>
      </c>
      <c r="C18" s="14" t="s">
        <v>228</v>
      </c>
      <c r="D18" s="14" t="s">
        <v>27</v>
      </c>
      <c r="E18" s="15" t="s">
        <v>230</v>
      </c>
      <c r="F18" s="14"/>
      <c r="G18" s="15">
        <v>30</v>
      </c>
      <c r="H18" s="15">
        <v>39</v>
      </c>
      <c r="I18" s="13">
        <f t="shared" si="0"/>
        <v>69</v>
      </c>
      <c r="J18" s="115" t="s">
        <v>232</v>
      </c>
      <c r="K18" s="14"/>
      <c r="L18" s="14"/>
      <c r="M18" s="67"/>
      <c r="N18" s="72"/>
      <c r="O18" s="123"/>
      <c r="P18" s="164">
        <v>43409</v>
      </c>
      <c r="Q18" s="124"/>
      <c r="R18" s="14">
        <v>19</v>
      </c>
      <c r="S18" s="14" t="s">
        <v>83</v>
      </c>
      <c r="T18" s="14"/>
    </row>
    <row r="19" spans="1:20" s="23" customFormat="1" ht="17.25" thickBot="1">
      <c r="A19" s="28">
        <v>15</v>
      </c>
      <c r="B19" s="13" t="s">
        <v>66</v>
      </c>
      <c r="C19" s="14" t="s">
        <v>233</v>
      </c>
      <c r="D19" s="14" t="s">
        <v>27</v>
      </c>
      <c r="E19" s="15" t="s">
        <v>234</v>
      </c>
      <c r="F19" s="14"/>
      <c r="G19" s="15">
        <v>94</v>
      </c>
      <c r="H19" s="15">
        <v>92</v>
      </c>
      <c r="I19" s="13">
        <f t="shared" si="0"/>
        <v>186</v>
      </c>
      <c r="J19" s="115" t="s">
        <v>235</v>
      </c>
      <c r="K19" s="14"/>
      <c r="L19" s="14"/>
      <c r="M19" s="67"/>
      <c r="N19" s="72"/>
      <c r="O19" s="73"/>
      <c r="P19" s="164">
        <v>43409</v>
      </c>
      <c r="Q19" s="14"/>
      <c r="R19" s="14">
        <v>20</v>
      </c>
      <c r="S19" s="14" t="s">
        <v>83</v>
      </c>
      <c r="T19" s="14"/>
    </row>
    <row r="20" spans="1:20" s="23" customFormat="1">
      <c r="A20" s="28">
        <v>16</v>
      </c>
      <c r="B20" s="13" t="s">
        <v>67</v>
      </c>
      <c r="C20" s="70" t="s">
        <v>236</v>
      </c>
      <c r="D20" s="14" t="s">
        <v>27</v>
      </c>
      <c r="E20" s="15" t="s">
        <v>238</v>
      </c>
      <c r="F20" s="14"/>
      <c r="G20" s="15">
        <v>48</v>
      </c>
      <c r="H20" s="15">
        <v>58</v>
      </c>
      <c r="I20" s="13">
        <f t="shared" si="0"/>
        <v>106</v>
      </c>
      <c r="J20" s="115" t="s">
        <v>240</v>
      </c>
      <c r="K20" s="14"/>
      <c r="L20" s="14"/>
      <c r="M20" s="67"/>
      <c r="N20" s="72"/>
      <c r="O20" s="73"/>
      <c r="P20" s="164">
        <v>43411</v>
      </c>
      <c r="Q20" s="14"/>
      <c r="R20" s="14">
        <v>21</v>
      </c>
      <c r="S20" s="14">
        <v>2</v>
      </c>
      <c r="T20" s="14"/>
    </row>
    <row r="21" spans="1:20" s="23" customFormat="1" ht="33">
      <c r="A21" s="28">
        <v>17</v>
      </c>
      <c r="B21" s="13" t="s">
        <v>66</v>
      </c>
      <c r="C21" s="14" t="s">
        <v>237</v>
      </c>
      <c r="D21" s="14" t="s">
        <v>27</v>
      </c>
      <c r="E21" s="15" t="s">
        <v>239</v>
      </c>
      <c r="F21" s="14"/>
      <c r="G21" s="15">
        <v>54</v>
      </c>
      <c r="H21" s="15">
        <v>72</v>
      </c>
      <c r="I21" s="13">
        <f t="shared" si="0"/>
        <v>126</v>
      </c>
      <c r="J21" s="115" t="s">
        <v>241</v>
      </c>
      <c r="K21" s="14"/>
      <c r="L21" s="14"/>
      <c r="M21" s="67"/>
      <c r="N21" s="72"/>
      <c r="O21" s="73"/>
      <c r="P21" s="21">
        <v>43411</v>
      </c>
      <c r="Q21" s="14"/>
      <c r="R21" s="14">
        <v>22</v>
      </c>
      <c r="S21" s="14">
        <v>29</v>
      </c>
      <c r="T21" s="14"/>
    </row>
    <row r="22" spans="1:20" s="23" customFormat="1" ht="30.75">
      <c r="A22" s="28">
        <v>18</v>
      </c>
      <c r="B22" s="13" t="s">
        <v>67</v>
      </c>
      <c r="C22" s="70" t="s">
        <v>242</v>
      </c>
      <c r="D22" s="14" t="s">
        <v>27</v>
      </c>
      <c r="E22" s="15" t="s">
        <v>245</v>
      </c>
      <c r="F22" s="14"/>
      <c r="G22" s="15">
        <v>45</v>
      </c>
      <c r="H22" s="15">
        <v>39</v>
      </c>
      <c r="I22" s="13">
        <f t="shared" si="0"/>
        <v>84</v>
      </c>
      <c r="J22" s="70" t="s">
        <v>248</v>
      </c>
      <c r="K22" s="14"/>
      <c r="L22" s="14"/>
      <c r="M22" s="67"/>
      <c r="N22" s="72"/>
      <c r="O22" s="73"/>
      <c r="P22" s="21">
        <v>43412</v>
      </c>
      <c r="Q22" s="14"/>
      <c r="R22" s="14">
        <v>26</v>
      </c>
      <c r="S22" s="14">
        <v>30</v>
      </c>
      <c r="T22" s="14"/>
    </row>
    <row r="23" spans="1:20" s="23" customFormat="1" ht="30.75">
      <c r="A23" s="28">
        <v>19</v>
      </c>
      <c r="B23" s="13" t="s">
        <v>67</v>
      </c>
      <c r="C23" s="70" t="s">
        <v>243</v>
      </c>
      <c r="D23" s="14" t="s">
        <v>27</v>
      </c>
      <c r="E23" s="15" t="s">
        <v>246</v>
      </c>
      <c r="F23" s="14"/>
      <c r="G23" s="15">
        <v>60</v>
      </c>
      <c r="H23" s="15">
        <v>59</v>
      </c>
      <c r="I23" s="13">
        <f t="shared" si="0"/>
        <v>119</v>
      </c>
      <c r="J23" s="114" t="s">
        <v>249</v>
      </c>
      <c r="K23" s="14"/>
      <c r="L23" s="14"/>
      <c r="M23" s="67"/>
      <c r="N23" s="72"/>
      <c r="O23" s="73"/>
      <c r="P23" s="21">
        <v>43412</v>
      </c>
      <c r="Q23" s="14"/>
      <c r="R23" s="14">
        <v>27</v>
      </c>
      <c r="S23" s="14" t="s">
        <v>83</v>
      </c>
      <c r="T23" s="14"/>
    </row>
    <row r="24" spans="1:20" s="23" customFormat="1" ht="33">
      <c r="A24" s="28">
        <v>20</v>
      </c>
      <c r="B24" s="13" t="s">
        <v>66</v>
      </c>
      <c r="C24" s="14" t="s">
        <v>244</v>
      </c>
      <c r="D24" s="14" t="s">
        <v>27</v>
      </c>
      <c r="E24" s="15" t="s">
        <v>247</v>
      </c>
      <c r="F24" s="14"/>
      <c r="G24" s="15">
        <v>96</v>
      </c>
      <c r="H24" s="15">
        <v>103</v>
      </c>
      <c r="I24" s="13">
        <f t="shared" si="0"/>
        <v>199</v>
      </c>
      <c r="J24" s="115" t="s">
        <v>250</v>
      </c>
      <c r="K24" s="14"/>
      <c r="L24" s="14"/>
      <c r="M24" s="67"/>
      <c r="N24" s="72"/>
      <c r="O24" s="73"/>
      <c r="P24" s="21">
        <v>43412</v>
      </c>
      <c r="Q24" s="14"/>
      <c r="R24" s="14">
        <v>28</v>
      </c>
      <c r="S24" s="14" t="s">
        <v>83</v>
      </c>
      <c r="T24" s="14"/>
    </row>
    <row r="25" spans="1:20" s="23" customFormat="1" ht="17.25" thickBot="1">
      <c r="A25" s="28">
        <v>21</v>
      </c>
      <c r="B25" s="13" t="s">
        <v>67</v>
      </c>
      <c r="C25" s="14" t="s">
        <v>251</v>
      </c>
      <c r="D25" s="14" t="s">
        <v>27</v>
      </c>
      <c r="E25" s="15" t="s">
        <v>254</v>
      </c>
      <c r="F25" s="14"/>
      <c r="G25" s="15"/>
      <c r="H25" s="15">
        <v>279</v>
      </c>
      <c r="I25" s="13">
        <f t="shared" si="0"/>
        <v>279</v>
      </c>
      <c r="J25" s="70" t="s">
        <v>257</v>
      </c>
      <c r="K25" s="14"/>
      <c r="L25" s="14"/>
      <c r="M25" s="67"/>
      <c r="N25" s="72"/>
      <c r="O25" s="73"/>
      <c r="P25" s="125" t="s">
        <v>260</v>
      </c>
      <c r="Q25" s="14"/>
      <c r="R25" s="14">
        <v>29</v>
      </c>
      <c r="S25" s="14" t="s">
        <v>83</v>
      </c>
      <c r="T25" s="14"/>
    </row>
    <row r="26" spans="1:20" s="23" customFormat="1">
      <c r="A26" s="28">
        <v>22</v>
      </c>
      <c r="B26" s="13" t="s">
        <v>66</v>
      </c>
      <c r="C26" s="14" t="s">
        <v>252</v>
      </c>
      <c r="D26" s="14" t="s">
        <v>27</v>
      </c>
      <c r="E26" s="15" t="s">
        <v>255</v>
      </c>
      <c r="F26" s="14"/>
      <c r="G26" s="15">
        <v>87</v>
      </c>
      <c r="H26" s="15">
        <v>29</v>
      </c>
      <c r="I26" s="13">
        <f t="shared" si="0"/>
        <v>116</v>
      </c>
      <c r="J26" s="115" t="s">
        <v>258</v>
      </c>
      <c r="K26" s="14"/>
      <c r="L26" s="14"/>
      <c r="M26" s="67"/>
      <c r="N26" s="72"/>
      <c r="O26" s="123"/>
      <c r="P26" s="164">
        <v>43413</v>
      </c>
      <c r="Q26" s="124"/>
      <c r="R26" s="14">
        <v>30</v>
      </c>
      <c r="S26" s="14" t="s">
        <v>83</v>
      </c>
      <c r="T26" s="14"/>
    </row>
    <row r="27" spans="1:20" s="23" customFormat="1" ht="17.25" thickBot="1">
      <c r="A27" s="28">
        <v>23</v>
      </c>
      <c r="B27" s="13" t="s">
        <v>66</v>
      </c>
      <c r="C27" s="14" t="s">
        <v>253</v>
      </c>
      <c r="D27" s="14" t="s">
        <v>27</v>
      </c>
      <c r="E27" s="15" t="s">
        <v>256</v>
      </c>
      <c r="F27" s="14"/>
      <c r="G27" s="15">
        <v>68</v>
      </c>
      <c r="H27" s="15">
        <v>36</v>
      </c>
      <c r="I27" s="13">
        <f t="shared" si="0"/>
        <v>104</v>
      </c>
      <c r="J27" s="115" t="s">
        <v>259</v>
      </c>
      <c r="K27" s="14"/>
      <c r="L27" s="14"/>
      <c r="M27" s="67"/>
      <c r="N27" s="72"/>
      <c r="O27" s="123"/>
      <c r="P27" s="128">
        <v>43413</v>
      </c>
      <c r="Q27" s="124"/>
      <c r="R27" s="14"/>
      <c r="S27" s="14" t="s">
        <v>83</v>
      </c>
      <c r="T27" s="14"/>
    </row>
    <row r="28" spans="1:20" s="23" customFormat="1">
      <c r="A28" s="28">
        <v>24</v>
      </c>
      <c r="B28" s="13" t="s">
        <v>66</v>
      </c>
      <c r="C28" s="14" t="s">
        <v>253</v>
      </c>
      <c r="D28" s="14" t="s">
        <v>27</v>
      </c>
      <c r="E28" s="15" t="s">
        <v>256</v>
      </c>
      <c r="F28" s="14"/>
      <c r="G28" s="15">
        <v>68</v>
      </c>
      <c r="H28" s="15">
        <v>36</v>
      </c>
      <c r="I28" s="13">
        <f t="shared" si="0"/>
        <v>104</v>
      </c>
      <c r="J28" s="114" t="s">
        <v>259</v>
      </c>
      <c r="K28" s="14"/>
      <c r="L28" s="14"/>
      <c r="M28" s="67"/>
      <c r="N28" s="72"/>
      <c r="O28" s="123"/>
      <c r="P28" s="164">
        <v>43414</v>
      </c>
      <c r="Q28" s="124"/>
      <c r="R28" s="14"/>
      <c r="S28" s="14" t="s">
        <v>83</v>
      </c>
      <c r="T28" s="14"/>
    </row>
    <row r="29" spans="1:20" s="23" customFormat="1" ht="33.75" thickBot="1">
      <c r="A29" s="28">
        <v>25</v>
      </c>
      <c r="B29" s="13" t="s">
        <v>66</v>
      </c>
      <c r="C29" s="14" t="s">
        <v>261</v>
      </c>
      <c r="D29" s="14" t="s">
        <v>27</v>
      </c>
      <c r="E29" s="15" t="s">
        <v>264</v>
      </c>
      <c r="F29" s="14"/>
      <c r="G29" s="15"/>
      <c r="H29" s="15">
        <v>132</v>
      </c>
      <c r="I29" s="13">
        <f t="shared" si="0"/>
        <v>132</v>
      </c>
      <c r="J29" s="70" t="s">
        <v>267</v>
      </c>
      <c r="K29" s="14"/>
      <c r="L29" s="14"/>
      <c r="M29" s="67"/>
      <c r="N29" s="72"/>
      <c r="O29" s="123"/>
      <c r="P29" s="128">
        <v>43416</v>
      </c>
      <c r="Q29" s="124"/>
      <c r="R29" s="14"/>
      <c r="S29" s="14" t="s">
        <v>83</v>
      </c>
      <c r="T29" s="14"/>
    </row>
    <row r="30" spans="1:20" s="23" customFormat="1" ht="31.5" thickBot="1">
      <c r="A30" s="28">
        <v>26</v>
      </c>
      <c r="B30" s="13" t="s">
        <v>67</v>
      </c>
      <c r="C30" s="70" t="s">
        <v>262</v>
      </c>
      <c r="D30" s="14" t="s">
        <v>27</v>
      </c>
      <c r="E30" s="15" t="s">
        <v>265</v>
      </c>
      <c r="F30" s="14"/>
      <c r="G30" s="15">
        <v>32</v>
      </c>
      <c r="H30" s="15">
        <v>30</v>
      </c>
      <c r="I30" s="13">
        <f t="shared" si="0"/>
        <v>62</v>
      </c>
      <c r="J30" s="115" t="s">
        <v>268</v>
      </c>
      <c r="K30" s="14"/>
      <c r="L30" s="14"/>
      <c r="M30" s="67"/>
      <c r="N30" s="72"/>
      <c r="O30" s="73"/>
      <c r="P30" s="128">
        <v>43416</v>
      </c>
      <c r="Q30" s="14"/>
      <c r="R30" s="14"/>
      <c r="S30" s="14" t="s">
        <v>83</v>
      </c>
      <c r="T30" s="14"/>
    </row>
    <row r="31" spans="1:20" s="23" customFormat="1" ht="33.75" thickBot="1">
      <c r="A31" s="28">
        <v>27</v>
      </c>
      <c r="B31" s="13" t="s">
        <v>67</v>
      </c>
      <c r="C31" s="14" t="s">
        <v>263</v>
      </c>
      <c r="D31" s="14" t="s">
        <v>27</v>
      </c>
      <c r="E31" s="15" t="s">
        <v>266</v>
      </c>
      <c r="F31" s="14"/>
      <c r="G31" s="15">
        <v>36</v>
      </c>
      <c r="H31" s="15">
        <v>40</v>
      </c>
      <c r="I31" s="13">
        <f t="shared" si="0"/>
        <v>76</v>
      </c>
      <c r="J31" s="114" t="s">
        <v>269</v>
      </c>
      <c r="K31" s="14"/>
      <c r="L31" s="14"/>
      <c r="M31" s="67"/>
      <c r="N31" s="72"/>
      <c r="O31" s="73"/>
      <c r="P31" s="128">
        <v>43416</v>
      </c>
      <c r="Q31" s="14"/>
      <c r="R31" s="14"/>
      <c r="S31" s="14" t="s">
        <v>83</v>
      </c>
      <c r="T31" s="14"/>
    </row>
    <row r="32" spans="1:20" s="23" customFormat="1">
      <c r="A32" s="28">
        <v>28</v>
      </c>
      <c r="B32" s="13" t="s">
        <v>67</v>
      </c>
      <c r="C32" s="14" t="s">
        <v>270</v>
      </c>
      <c r="D32" s="14" t="s">
        <v>29</v>
      </c>
      <c r="E32" s="15">
        <v>282</v>
      </c>
      <c r="F32" s="14"/>
      <c r="G32" s="15">
        <v>38</v>
      </c>
      <c r="H32" s="15">
        <v>35</v>
      </c>
      <c r="I32" s="13">
        <f t="shared" si="0"/>
        <v>73</v>
      </c>
      <c r="J32" s="70">
        <v>9678814377</v>
      </c>
      <c r="K32" s="14"/>
      <c r="L32" s="14"/>
      <c r="M32" s="67"/>
      <c r="N32" s="72" t="s">
        <v>274</v>
      </c>
      <c r="O32" s="73"/>
      <c r="P32" s="21">
        <v>43418</v>
      </c>
      <c r="Q32" s="14"/>
      <c r="R32" s="14"/>
      <c r="S32" s="14" t="s">
        <v>83</v>
      </c>
      <c r="T32" s="14"/>
    </row>
    <row r="33" spans="1:20" s="23" customFormat="1">
      <c r="A33" s="28">
        <v>29</v>
      </c>
      <c r="B33" s="13" t="s">
        <v>67</v>
      </c>
      <c r="C33" s="14" t="s">
        <v>271</v>
      </c>
      <c r="D33" s="14" t="s">
        <v>29</v>
      </c>
      <c r="E33" s="15">
        <v>286</v>
      </c>
      <c r="F33" s="14"/>
      <c r="G33" s="15">
        <v>61</v>
      </c>
      <c r="H33" s="15">
        <v>42</v>
      </c>
      <c r="I33" s="13">
        <f t="shared" si="0"/>
        <v>103</v>
      </c>
      <c r="J33" s="115">
        <v>8011533531</v>
      </c>
      <c r="K33" s="14"/>
      <c r="L33" s="14"/>
      <c r="M33" s="67"/>
      <c r="N33" s="72" t="s">
        <v>275</v>
      </c>
      <c r="O33" s="73"/>
      <c r="P33" s="21">
        <v>43418</v>
      </c>
      <c r="Q33" s="14"/>
      <c r="R33" s="14"/>
      <c r="S33" s="14" t="s">
        <v>83</v>
      </c>
      <c r="T33" s="14"/>
    </row>
    <row r="34" spans="1:20" s="23" customFormat="1">
      <c r="A34" s="28">
        <v>30</v>
      </c>
      <c r="B34" s="13" t="s">
        <v>66</v>
      </c>
      <c r="C34" s="70" t="s">
        <v>272</v>
      </c>
      <c r="D34" s="14" t="s">
        <v>29</v>
      </c>
      <c r="E34" s="15">
        <v>103</v>
      </c>
      <c r="F34" s="14"/>
      <c r="G34" s="15">
        <v>25</v>
      </c>
      <c r="H34" s="15">
        <v>18</v>
      </c>
      <c r="I34" s="13">
        <f t="shared" si="0"/>
        <v>43</v>
      </c>
      <c r="J34" s="115">
        <v>8753915653</v>
      </c>
      <c r="K34" s="14"/>
      <c r="L34" s="14"/>
      <c r="M34" s="67"/>
      <c r="N34" s="72" t="s">
        <v>276</v>
      </c>
      <c r="O34" s="73"/>
      <c r="P34" s="21">
        <v>43418</v>
      </c>
      <c r="Q34" s="14"/>
      <c r="R34" s="14"/>
      <c r="S34" s="14" t="s">
        <v>83</v>
      </c>
      <c r="T34" s="14"/>
    </row>
    <row r="35" spans="1:20" s="23" customFormat="1">
      <c r="A35" s="28">
        <v>31</v>
      </c>
      <c r="B35" s="13" t="s">
        <v>66</v>
      </c>
      <c r="C35" s="70" t="s">
        <v>273</v>
      </c>
      <c r="D35" s="14" t="s">
        <v>29</v>
      </c>
      <c r="E35" s="15">
        <v>104</v>
      </c>
      <c r="F35" s="14"/>
      <c r="G35" s="15">
        <v>24</v>
      </c>
      <c r="H35" s="15">
        <v>20</v>
      </c>
      <c r="I35" s="13">
        <f t="shared" si="0"/>
        <v>44</v>
      </c>
      <c r="J35" s="114">
        <v>9854389015</v>
      </c>
      <c r="K35" s="14"/>
      <c r="L35" s="14"/>
      <c r="M35" s="67"/>
      <c r="N35" s="72" t="s">
        <v>277</v>
      </c>
      <c r="O35" s="73"/>
      <c r="P35" s="21">
        <v>43418</v>
      </c>
      <c r="Q35" s="14"/>
      <c r="R35" s="14"/>
      <c r="S35" s="14" t="s">
        <v>83</v>
      </c>
      <c r="T35" s="14"/>
    </row>
    <row r="36" spans="1:20" s="23" customFormat="1">
      <c r="A36" s="28">
        <v>32</v>
      </c>
      <c r="B36" s="13" t="s">
        <v>67</v>
      </c>
      <c r="C36" s="14" t="s">
        <v>278</v>
      </c>
      <c r="D36" s="14" t="s">
        <v>29</v>
      </c>
      <c r="E36" s="15">
        <v>281</v>
      </c>
      <c r="F36" s="14"/>
      <c r="G36" s="15">
        <v>18</v>
      </c>
      <c r="H36" s="15">
        <v>16</v>
      </c>
      <c r="I36" s="13">
        <f t="shared" si="0"/>
        <v>34</v>
      </c>
      <c r="J36" s="70">
        <v>9957864185</v>
      </c>
      <c r="K36" s="14"/>
      <c r="L36" s="14"/>
      <c r="M36" s="67"/>
      <c r="N36" s="72" t="s">
        <v>283</v>
      </c>
      <c r="O36" s="73"/>
      <c r="P36" s="21">
        <v>43419</v>
      </c>
      <c r="Q36" s="14"/>
      <c r="R36" s="14"/>
      <c r="S36" s="14" t="s">
        <v>83</v>
      </c>
      <c r="T36" s="14"/>
    </row>
    <row r="37" spans="1:20" s="23" customFormat="1">
      <c r="A37" s="28">
        <v>33</v>
      </c>
      <c r="B37" s="13" t="s">
        <v>67</v>
      </c>
      <c r="C37" s="14" t="s">
        <v>279</v>
      </c>
      <c r="D37" s="14" t="s">
        <v>29</v>
      </c>
      <c r="E37" s="15">
        <v>291</v>
      </c>
      <c r="F37" s="14"/>
      <c r="G37" s="15">
        <v>38</v>
      </c>
      <c r="H37" s="15">
        <v>30</v>
      </c>
      <c r="I37" s="13">
        <f t="shared" si="0"/>
        <v>68</v>
      </c>
      <c r="J37" s="114">
        <v>8753916131</v>
      </c>
      <c r="K37" s="14"/>
      <c r="L37" s="14"/>
      <c r="M37" s="67"/>
      <c r="N37" s="72" t="s">
        <v>284</v>
      </c>
      <c r="O37" s="73"/>
      <c r="P37" s="21">
        <v>43419</v>
      </c>
      <c r="Q37" s="14"/>
      <c r="R37" s="14"/>
      <c r="S37" s="14" t="s">
        <v>83</v>
      </c>
      <c r="T37" s="14"/>
    </row>
    <row r="38" spans="1:20" s="23" customFormat="1">
      <c r="A38" s="28">
        <v>34</v>
      </c>
      <c r="B38" s="13" t="s">
        <v>67</v>
      </c>
      <c r="C38" s="14" t="s">
        <v>280</v>
      </c>
      <c r="D38" s="14" t="s">
        <v>29</v>
      </c>
      <c r="E38" s="15">
        <v>369</v>
      </c>
      <c r="F38" s="14"/>
      <c r="G38" s="15">
        <v>22</v>
      </c>
      <c r="H38" s="15">
        <v>18</v>
      </c>
      <c r="I38" s="13">
        <f t="shared" si="0"/>
        <v>40</v>
      </c>
      <c r="J38" s="115">
        <v>9085581662</v>
      </c>
      <c r="K38" s="14"/>
      <c r="L38" s="14"/>
      <c r="M38" s="67"/>
      <c r="N38" s="72" t="s">
        <v>285</v>
      </c>
      <c r="O38" s="73"/>
      <c r="P38" s="21">
        <v>43419</v>
      </c>
      <c r="Q38" s="14"/>
      <c r="R38" s="14"/>
      <c r="S38" s="14" t="s">
        <v>83</v>
      </c>
      <c r="T38" s="14"/>
    </row>
    <row r="39" spans="1:20" s="23" customFormat="1">
      <c r="A39" s="28">
        <v>35</v>
      </c>
      <c r="B39" s="13" t="s">
        <v>66</v>
      </c>
      <c r="C39" s="14" t="s">
        <v>281</v>
      </c>
      <c r="D39" s="14" t="s">
        <v>29</v>
      </c>
      <c r="E39" s="15">
        <v>140</v>
      </c>
      <c r="F39" s="14"/>
      <c r="G39" s="15">
        <v>40</v>
      </c>
      <c r="H39" s="15">
        <v>38</v>
      </c>
      <c r="I39" s="13">
        <f t="shared" si="0"/>
        <v>78</v>
      </c>
      <c r="J39" s="113">
        <v>9706606234</v>
      </c>
      <c r="K39" s="14"/>
      <c r="L39" s="14"/>
      <c r="M39" s="67"/>
      <c r="N39" s="72" t="s">
        <v>189</v>
      </c>
      <c r="O39" s="73"/>
      <c r="P39" s="21">
        <v>43419</v>
      </c>
      <c r="Q39" s="14"/>
      <c r="R39" s="14"/>
      <c r="S39" s="14" t="s">
        <v>83</v>
      </c>
      <c r="T39" s="14"/>
    </row>
    <row r="40" spans="1:20" s="23" customFormat="1">
      <c r="A40" s="28">
        <v>36</v>
      </c>
      <c r="B40" s="13" t="s">
        <v>66</v>
      </c>
      <c r="C40" s="14" t="s">
        <v>282</v>
      </c>
      <c r="D40" s="14" t="s">
        <v>29</v>
      </c>
      <c r="E40" s="15">
        <v>171</v>
      </c>
      <c r="F40" s="14"/>
      <c r="G40" s="15">
        <v>45</v>
      </c>
      <c r="H40" s="15">
        <v>43</v>
      </c>
      <c r="I40" s="13">
        <f t="shared" si="0"/>
        <v>88</v>
      </c>
      <c r="J40" s="114">
        <v>9577648681</v>
      </c>
      <c r="K40" s="14"/>
      <c r="L40" s="14"/>
      <c r="M40" s="67"/>
      <c r="N40" s="14" t="s">
        <v>286</v>
      </c>
      <c r="O40" s="14"/>
      <c r="P40" s="21">
        <v>43419</v>
      </c>
      <c r="Q40" s="14"/>
      <c r="R40" s="14"/>
      <c r="S40" s="14" t="s">
        <v>83</v>
      </c>
      <c r="T40" s="14"/>
    </row>
    <row r="41" spans="1:20" s="23" customFormat="1">
      <c r="A41" s="28">
        <v>37</v>
      </c>
      <c r="B41" s="13" t="s">
        <v>66</v>
      </c>
      <c r="C41" s="14" t="s">
        <v>287</v>
      </c>
      <c r="D41" s="14" t="s">
        <v>29</v>
      </c>
      <c r="E41" s="15">
        <v>290</v>
      </c>
      <c r="F41" s="14"/>
      <c r="G41" s="15">
        <v>35</v>
      </c>
      <c r="H41" s="15">
        <v>32</v>
      </c>
      <c r="I41" s="13">
        <f t="shared" si="0"/>
        <v>67</v>
      </c>
      <c r="J41" s="70">
        <v>9854240728</v>
      </c>
      <c r="K41" s="14"/>
      <c r="L41" s="14"/>
      <c r="M41" s="67"/>
      <c r="N41" s="14" t="s">
        <v>291</v>
      </c>
      <c r="O41" s="14"/>
      <c r="P41" s="21">
        <v>43420</v>
      </c>
      <c r="Q41" s="14"/>
      <c r="R41" s="14"/>
      <c r="S41" s="14" t="s">
        <v>83</v>
      </c>
      <c r="T41" s="14"/>
    </row>
    <row r="42" spans="1:20" s="23" customFormat="1">
      <c r="A42" s="28">
        <v>38</v>
      </c>
      <c r="B42" s="13" t="s">
        <v>66</v>
      </c>
      <c r="C42" s="14" t="s">
        <v>288</v>
      </c>
      <c r="D42" s="14" t="s">
        <v>29</v>
      </c>
      <c r="E42" s="15">
        <v>370</v>
      </c>
      <c r="F42" s="14"/>
      <c r="G42" s="15">
        <v>18</v>
      </c>
      <c r="H42" s="15">
        <v>16</v>
      </c>
      <c r="I42" s="13">
        <f t="shared" si="0"/>
        <v>34</v>
      </c>
      <c r="J42" s="115">
        <v>9126251187</v>
      </c>
      <c r="K42" s="14"/>
      <c r="L42" s="14"/>
      <c r="M42" s="67"/>
      <c r="N42" s="72" t="s">
        <v>292</v>
      </c>
      <c r="O42" s="73"/>
      <c r="P42" s="21">
        <v>43420</v>
      </c>
      <c r="Q42" s="14"/>
      <c r="R42" s="14"/>
      <c r="S42" s="14" t="s">
        <v>83</v>
      </c>
      <c r="T42" s="14"/>
    </row>
    <row r="43" spans="1:20" s="23" customFormat="1">
      <c r="A43" s="28">
        <v>39</v>
      </c>
      <c r="B43" s="13" t="s">
        <v>67</v>
      </c>
      <c r="C43" s="14" t="s">
        <v>289</v>
      </c>
      <c r="D43" s="14" t="s">
        <v>29</v>
      </c>
      <c r="E43" s="15">
        <v>106</v>
      </c>
      <c r="F43" s="14"/>
      <c r="G43" s="15">
        <v>45</v>
      </c>
      <c r="H43" s="15">
        <v>43</v>
      </c>
      <c r="I43" s="13">
        <f t="shared" si="0"/>
        <v>88</v>
      </c>
      <c r="J43" s="70">
        <v>7399526743</v>
      </c>
      <c r="K43" s="14"/>
      <c r="L43" s="14"/>
      <c r="M43" s="67"/>
      <c r="N43" s="14" t="s">
        <v>293</v>
      </c>
      <c r="O43" s="14"/>
      <c r="P43" s="21">
        <v>43420</v>
      </c>
      <c r="Q43" s="14"/>
      <c r="R43" s="14"/>
      <c r="S43" s="14" t="s">
        <v>83</v>
      </c>
      <c r="T43" s="14"/>
    </row>
    <row r="44" spans="1:20" s="23" customFormat="1">
      <c r="A44" s="28">
        <v>40</v>
      </c>
      <c r="B44" s="13" t="s">
        <v>67</v>
      </c>
      <c r="C44" s="70" t="s">
        <v>290</v>
      </c>
      <c r="D44" s="14" t="s">
        <v>29</v>
      </c>
      <c r="E44" s="15">
        <v>107</v>
      </c>
      <c r="F44" s="14"/>
      <c r="G44" s="15">
        <v>63</v>
      </c>
      <c r="H44" s="15">
        <v>47</v>
      </c>
      <c r="I44" s="13">
        <f t="shared" si="0"/>
        <v>110</v>
      </c>
      <c r="J44" s="70">
        <v>9678460983</v>
      </c>
      <c r="K44" s="14"/>
      <c r="L44" s="14"/>
      <c r="M44" s="67"/>
      <c r="N44" s="72" t="s">
        <v>294</v>
      </c>
      <c r="O44" s="73"/>
      <c r="P44" s="21">
        <v>43420</v>
      </c>
      <c r="Q44" s="14"/>
      <c r="R44" s="14"/>
      <c r="S44" s="14" t="s">
        <v>83</v>
      </c>
      <c r="T44" s="14"/>
    </row>
    <row r="45" spans="1:20" s="23" customFormat="1" ht="33">
      <c r="A45" s="28">
        <v>41</v>
      </c>
      <c r="B45" s="13" t="s">
        <v>66</v>
      </c>
      <c r="C45" s="14" t="s">
        <v>295</v>
      </c>
      <c r="D45" s="14" t="s">
        <v>27</v>
      </c>
      <c r="E45" s="15" t="s">
        <v>304</v>
      </c>
      <c r="F45" s="14"/>
      <c r="G45" s="15">
        <v>26</v>
      </c>
      <c r="H45" s="15">
        <v>36</v>
      </c>
      <c r="I45" s="13">
        <f t="shared" si="0"/>
        <v>62</v>
      </c>
      <c r="J45" s="115" t="s">
        <v>313</v>
      </c>
      <c r="K45" s="14"/>
      <c r="L45" s="14"/>
      <c r="M45" s="67"/>
      <c r="N45" s="72"/>
      <c r="O45" s="73"/>
      <c r="P45" s="21">
        <v>43421</v>
      </c>
      <c r="Q45" s="14"/>
      <c r="R45" s="14"/>
      <c r="S45" s="14" t="s">
        <v>83</v>
      </c>
      <c r="T45" s="14"/>
    </row>
    <row r="46" spans="1:20" s="23" customFormat="1" ht="30.75">
      <c r="A46" s="28">
        <v>42</v>
      </c>
      <c r="B46" s="13" t="s">
        <v>66</v>
      </c>
      <c r="C46" s="70" t="s">
        <v>296</v>
      </c>
      <c r="D46" s="14" t="s">
        <v>27</v>
      </c>
      <c r="E46" s="15" t="s">
        <v>305</v>
      </c>
      <c r="F46" s="14"/>
      <c r="G46" s="15">
        <v>44</v>
      </c>
      <c r="H46" s="15">
        <v>62</v>
      </c>
      <c r="I46" s="13">
        <f t="shared" si="0"/>
        <v>106</v>
      </c>
      <c r="J46" s="114" t="s">
        <v>314</v>
      </c>
      <c r="K46" s="14"/>
      <c r="L46" s="14"/>
      <c r="M46" s="67"/>
      <c r="N46" s="14"/>
      <c r="O46" s="14"/>
      <c r="P46" s="21">
        <v>43421</v>
      </c>
      <c r="Q46" s="14"/>
      <c r="R46" s="14"/>
      <c r="S46" s="14" t="s">
        <v>83</v>
      </c>
      <c r="T46" s="14"/>
    </row>
    <row r="47" spans="1:20" s="23" customFormat="1" ht="33">
      <c r="A47" s="28">
        <v>43</v>
      </c>
      <c r="B47" s="13" t="s">
        <v>67</v>
      </c>
      <c r="C47" s="14" t="s">
        <v>297</v>
      </c>
      <c r="D47" s="14" t="s">
        <v>27</v>
      </c>
      <c r="E47" s="15" t="s">
        <v>306</v>
      </c>
      <c r="F47" s="14"/>
      <c r="G47" s="15">
        <v>43</v>
      </c>
      <c r="H47" s="15">
        <v>71</v>
      </c>
      <c r="I47" s="13">
        <f t="shared" si="0"/>
        <v>114</v>
      </c>
      <c r="J47" s="114" t="s">
        <v>315</v>
      </c>
      <c r="K47" s="14"/>
      <c r="L47" s="14"/>
      <c r="M47" s="67"/>
      <c r="N47" s="14"/>
      <c r="O47" s="14"/>
      <c r="P47" s="21">
        <v>43421</v>
      </c>
      <c r="Q47" s="14"/>
      <c r="R47" s="14"/>
      <c r="S47" s="14" t="s">
        <v>83</v>
      </c>
      <c r="T47" s="14"/>
    </row>
    <row r="48" spans="1:20" s="23" customFormat="1">
      <c r="A48" s="28">
        <v>44</v>
      </c>
      <c r="B48" s="13" t="s">
        <v>67</v>
      </c>
      <c r="C48" s="14" t="s">
        <v>298</v>
      </c>
      <c r="D48" s="14" t="s">
        <v>27</v>
      </c>
      <c r="E48" s="15" t="s">
        <v>307</v>
      </c>
      <c r="F48" s="14"/>
      <c r="G48" s="15">
        <v>74</v>
      </c>
      <c r="H48" s="15">
        <v>62</v>
      </c>
      <c r="I48" s="13">
        <f t="shared" si="0"/>
        <v>136</v>
      </c>
      <c r="J48" s="115" t="s">
        <v>316</v>
      </c>
      <c r="K48" s="14"/>
      <c r="L48" s="14"/>
      <c r="M48" s="67"/>
      <c r="N48" s="14"/>
      <c r="O48" s="73"/>
      <c r="P48" s="21">
        <v>43423</v>
      </c>
      <c r="Q48" s="14"/>
      <c r="R48" s="14"/>
      <c r="S48" s="14" t="s">
        <v>83</v>
      </c>
      <c r="T48" s="14"/>
    </row>
    <row r="49" spans="1:20" s="23" customFormat="1" ht="30.75">
      <c r="A49" s="28">
        <v>45</v>
      </c>
      <c r="B49" s="13" t="s">
        <v>66</v>
      </c>
      <c r="C49" s="70" t="s">
        <v>299</v>
      </c>
      <c r="D49" s="14" t="s">
        <v>27</v>
      </c>
      <c r="E49" s="15" t="s">
        <v>308</v>
      </c>
      <c r="F49" s="14"/>
      <c r="G49" s="15">
        <v>96</v>
      </c>
      <c r="H49" s="15">
        <v>84</v>
      </c>
      <c r="I49" s="13">
        <f t="shared" si="0"/>
        <v>180</v>
      </c>
      <c r="J49" s="115" t="s">
        <v>317</v>
      </c>
      <c r="K49" s="14"/>
      <c r="L49" s="14"/>
      <c r="M49" s="67"/>
      <c r="N49" s="14"/>
      <c r="O49" s="14"/>
      <c r="P49" s="21">
        <v>43423</v>
      </c>
      <c r="Q49" s="14"/>
      <c r="R49" s="14"/>
      <c r="S49" s="14" t="s">
        <v>83</v>
      </c>
      <c r="T49" s="14"/>
    </row>
    <row r="50" spans="1:20" s="23" customFormat="1" ht="33">
      <c r="A50" s="28">
        <v>46</v>
      </c>
      <c r="B50" s="13" t="s">
        <v>66</v>
      </c>
      <c r="C50" s="66" t="s">
        <v>300</v>
      </c>
      <c r="D50" s="14" t="s">
        <v>27</v>
      </c>
      <c r="E50" s="15" t="s">
        <v>309</v>
      </c>
      <c r="F50" s="14"/>
      <c r="G50" s="15">
        <v>223</v>
      </c>
      <c r="H50" s="15">
        <v>189</v>
      </c>
      <c r="I50" s="13">
        <f t="shared" si="0"/>
        <v>412</v>
      </c>
      <c r="J50" s="115" t="s">
        <v>318</v>
      </c>
      <c r="K50" s="14"/>
      <c r="L50" s="14"/>
      <c r="M50" s="14"/>
      <c r="N50" s="14"/>
      <c r="O50" s="14"/>
      <c r="P50" s="21" t="s">
        <v>322</v>
      </c>
      <c r="Q50" s="14"/>
      <c r="R50" s="14"/>
      <c r="S50" s="14" t="s">
        <v>83</v>
      </c>
      <c r="T50" s="14"/>
    </row>
    <row r="51" spans="1:20" s="23" customFormat="1" ht="33">
      <c r="A51" s="28">
        <v>47</v>
      </c>
      <c r="B51" s="13" t="s">
        <v>67</v>
      </c>
      <c r="C51" s="14" t="s">
        <v>301</v>
      </c>
      <c r="D51" s="14" t="s">
        <v>27</v>
      </c>
      <c r="E51" s="15" t="s">
        <v>310</v>
      </c>
      <c r="F51" s="14"/>
      <c r="G51" s="15">
        <v>39</v>
      </c>
      <c r="H51" s="15">
        <v>26</v>
      </c>
      <c r="I51" s="13">
        <f t="shared" si="0"/>
        <v>65</v>
      </c>
      <c r="J51" s="115" t="s">
        <v>319</v>
      </c>
      <c r="K51" s="14"/>
      <c r="L51" s="14"/>
      <c r="M51" s="14"/>
      <c r="N51" s="14"/>
      <c r="O51" s="14"/>
      <c r="P51" s="21">
        <v>43424</v>
      </c>
      <c r="Q51" s="14"/>
      <c r="R51" s="14"/>
      <c r="S51" s="14" t="s">
        <v>83</v>
      </c>
      <c r="T51" s="14"/>
    </row>
    <row r="52" spans="1:20" s="23" customFormat="1" ht="33">
      <c r="A52" s="28">
        <v>48</v>
      </c>
      <c r="B52" s="13" t="s">
        <v>67</v>
      </c>
      <c r="C52" s="14" t="s">
        <v>302</v>
      </c>
      <c r="D52" s="14" t="s">
        <v>27</v>
      </c>
      <c r="E52" s="15" t="s">
        <v>311</v>
      </c>
      <c r="F52" s="14"/>
      <c r="G52" s="15">
        <v>32</v>
      </c>
      <c r="H52" s="15">
        <v>30</v>
      </c>
      <c r="I52" s="13">
        <f t="shared" si="0"/>
        <v>62</v>
      </c>
      <c r="J52" s="113" t="s">
        <v>320</v>
      </c>
      <c r="K52" s="14"/>
      <c r="L52" s="14"/>
      <c r="M52" s="67"/>
      <c r="N52" s="14"/>
      <c r="O52" s="14"/>
      <c r="P52" s="21">
        <v>43424</v>
      </c>
      <c r="Q52" s="14"/>
      <c r="R52" s="14"/>
      <c r="S52" s="14" t="s">
        <v>83</v>
      </c>
      <c r="T52" s="14"/>
    </row>
    <row r="53" spans="1:20" s="23" customFormat="1" ht="33">
      <c r="A53" s="28">
        <v>49</v>
      </c>
      <c r="B53" s="13" t="s">
        <v>67</v>
      </c>
      <c r="C53" s="14" t="s">
        <v>303</v>
      </c>
      <c r="D53" s="14" t="s">
        <v>27</v>
      </c>
      <c r="E53" s="15" t="s">
        <v>312</v>
      </c>
      <c r="F53" s="14"/>
      <c r="G53" s="15"/>
      <c r="H53" s="15">
        <v>119</v>
      </c>
      <c r="I53" s="13">
        <f t="shared" si="0"/>
        <v>119</v>
      </c>
      <c r="J53" s="114" t="s">
        <v>321</v>
      </c>
      <c r="K53" s="14"/>
      <c r="L53" s="14"/>
      <c r="M53" s="67"/>
      <c r="N53" s="14"/>
      <c r="O53" s="14"/>
      <c r="P53" s="21">
        <v>43425</v>
      </c>
      <c r="Q53" s="14"/>
      <c r="R53" s="14"/>
      <c r="S53" s="14" t="s">
        <v>83</v>
      </c>
      <c r="T53" s="14"/>
    </row>
    <row r="54" spans="1:20" s="23" customFormat="1">
      <c r="A54" s="28">
        <v>50</v>
      </c>
      <c r="B54" s="13" t="s">
        <v>67</v>
      </c>
      <c r="C54" s="14" t="s">
        <v>323</v>
      </c>
      <c r="D54" s="14" t="s">
        <v>29</v>
      </c>
      <c r="E54" s="15">
        <v>126</v>
      </c>
      <c r="F54" s="14"/>
      <c r="G54" s="15">
        <v>44</v>
      </c>
      <c r="H54" s="15">
        <v>51</v>
      </c>
      <c r="I54" s="13">
        <f t="shared" si="0"/>
        <v>95</v>
      </c>
      <c r="J54" s="165">
        <v>7896458155</v>
      </c>
      <c r="K54" s="14"/>
      <c r="L54" s="14"/>
      <c r="M54" s="14"/>
      <c r="N54" s="14" t="s">
        <v>328</v>
      </c>
      <c r="O54" s="14"/>
      <c r="P54" s="21">
        <v>43426</v>
      </c>
      <c r="Q54" s="14"/>
      <c r="R54" s="14"/>
      <c r="S54" s="14" t="s">
        <v>83</v>
      </c>
      <c r="T54" s="14"/>
    </row>
    <row r="55" spans="1:20" s="23" customFormat="1">
      <c r="A55" s="28">
        <v>51</v>
      </c>
      <c r="B55" s="13" t="s">
        <v>67</v>
      </c>
      <c r="C55" s="14" t="s">
        <v>324</v>
      </c>
      <c r="D55" s="14" t="s">
        <v>29</v>
      </c>
      <c r="E55" s="15">
        <v>283</v>
      </c>
      <c r="F55" s="14"/>
      <c r="G55" s="15">
        <v>18</v>
      </c>
      <c r="H55" s="15">
        <v>15</v>
      </c>
      <c r="I55" s="13">
        <f t="shared" si="0"/>
        <v>33</v>
      </c>
      <c r="J55" s="166">
        <v>9957991448</v>
      </c>
      <c r="K55" s="14"/>
      <c r="L55" s="14"/>
      <c r="M55" s="14"/>
      <c r="N55" s="14" t="s">
        <v>329</v>
      </c>
      <c r="O55" s="14"/>
      <c r="P55" s="21">
        <v>43426</v>
      </c>
      <c r="Q55" s="14"/>
      <c r="R55" s="14"/>
      <c r="S55" s="14" t="s">
        <v>83</v>
      </c>
      <c r="T55" s="14"/>
    </row>
    <row r="56" spans="1:20" s="23" customFormat="1">
      <c r="A56" s="28">
        <v>52</v>
      </c>
      <c r="B56" s="13" t="s">
        <v>67</v>
      </c>
      <c r="C56" s="14" t="s">
        <v>325</v>
      </c>
      <c r="D56" s="14" t="s">
        <v>29</v>
      </c>
      <c r="E56" s="15">
        <v>285</v>
      </c>
      <c r="F56" s="14"/>
      <c r="G56" s="15">
        <v>20</v>
      </c>
      <c r="H56" s="15">
        <v>18</v>
      </c>
      <c r="I56" s="13">
        <f t="shared" si="0"/>
        <v>38</v>
      </c>
      <c r="J56" s="166">
        <v>7399995788</v>
      </c>
      <c r="K56" s="14"/>
      <c r="L56" s="14"/>
      <c r="M56" s="14"/>
      <c r="N56" s="14" t="s">
        <v>330</v>
      </c>
      <c r="O56" s="14"/>
      <c r="P56" s="21">
        <v>43426</v>
      </c>
      <c r="Q56" s="14"/>
      <c r="R56" s="14"/>
      <c r="S56" s="14" t="s">
        <v>83</v>
      </c>
      <c r="T56" s="14"/>
    </row>
    <row r="57" spans="1:20" s="23" customFormat="1" ht="33">
      <c r="A57" s="28">
        <v>53</v>
      </c>
      <c r="B57" s="13" t="s">
        <v>66</v>
      </c>
      <c r="C57" s="14" t="s">
        <v>326</v>
      </c>
      <c r="D57" s="14" t="s">
        <v>27</v>
      </c>
      <c r="E57" s="15">
        <v>108</v>
      </c>
      <c r="F57" s="14"/>
      <c r="G57" s="15">
        <v>26</v>
      </c>
      <c r="H57" s="15">
        <v>24</v>
      </c>
      <c r="I57" s="13">
        <f t="shared" si="0"/>
        <v>50</v>
      </c>
      <c r="J57" s="166">
        <v>9613737129</v>
      </c>
      <c r="K57" s="14"/>
      <c r="L57" s="14"/>
      <c r="M57" s="14"/>
      <c r="N57" s="14" t="s">
        <v>331</v>
      </c>
      <c r="O57" s="14"/>
      <c r="P57" s="21">
        <v>43426</v>
      </c>
      <c r="Q57" s="14"/>
      <c r="R57" s="14"/>
      <c r="S57" s="14" t="s">
        <v>83</v>
      </c>
      <c r="T57" s="14"/>
    </row>
    <row r="58" spans="1:20" s="23" customFormat="1">
      <c r="A58" s="28">
        <v>54</v>
      </c>
      <c r="B58" s="13" t="s">
        <v>66</v>
      </c>
      <c r="C58" s="14" t="s">
        <v>327</v>
      </c>
      <c r="D58" s="14" t="s">
        <v>27</v>
      </c>
      <c r="E58" s="15">
        <v>109</v>
      </c>
      <c r="F58" s="14"/>
      <c r="G58" s="15">
        <v>30</v>
      </c>
      <c r="H58" s="15">
        <v>32</v>
      </c>
      <c r="I58" s="13">
        <f t="shared" si="0"/>
        <v>62</v>
      </c>
      <c r="J58" s="14">
        <v>9957516939</v>
      </c>
      <c r="K58" s="14"/>
      <c r="L58" s="14"/>
      <c r="M58" s="14"/>
      <c r="N58" s="14" t="s">
        <v>332</v>
      </c>
      <c r="O58" s="14"/>
      <c r="P58" s="21">
        <v>43426</v>
      </c>
      <c r="Q58" s="14"/>
      <c r="R58" s="14"/>
      <c r="S58" s="14" t="s">
        <v>83</v>
      </c>
      <c r="T58" s="14"/>
    </row>
    <row r="59" spans="1:20" s="23" customFormat="1" ht="33">
      <c r="A59" s="28">
        <v>55</v>
      </c>
      <c r="B59" s="13" t="s">
        <v>67</v>
      </c>
      <c r="C59" s="14" t="s">
        <v>333</v>
      </c>
      <c r="D59" s="14" t="s">
        <v>27</v>
      </c>
      <c r="E59" s="15" t="s">
        <v>337</v>
      </c>
      <c r="F59" s="14"/>
      <c r="G59" s="15">
        <v>175</v>
      </c>
      <c r="H59" s="15">
        <v>258</v>
      </c>
      <c r="I59" s="13">
        <f t="shared" si="0"/>
        <v>433</v>
      </c>
      <c r="J59" s="14" t="s">
        <v>341</v>
      </c>
      <c r="K59" s="14"/>
      <c r="L59" s="14"/>
      <c r="M59" s="14"/>
      <c r="N59" s="14"/>
      <c r="O59" s="14"/>
      <c r="P59" s="21" t="s">
        <v>345</v>
      </c>
      <c r="Q59" s="14"/>
      <c r="R59" s="14"/>
      <c r="S59" s="14" t="s">
        <v>83</v>
      </c>
      <c r="T59" s="14"/>
    </row>
    <row r="60" spans="1:20" s="23" customFormat="1" ht="33">
      <c r="A60" s="28">
        <v>56</v>
      </c>
      <c r="B60" s="13" t="s">
        <v>66</v>
      </c>
      <c r="C60" s="14" t="s">
        <v>334</v>
      </c>
      <c r="D60" s="14" t="s">
        <v>27</v>
      </c>
      <c r="E60" s="15" t="s">
        <v>338</v>
      </c>
      <c r="F60" s="14"/>
      <c r="G60" s="15">
        <v>49</v>
      </c>
      <c r="H60" s="15">
        <v>61</v>
      </c>
      <c r="I60" s="13">
        <f t="shared" si="0"/>
        <v>110</v>
      </c>
      <c r="J60" s="14" t="s">
        <v>342</v>
      </c>
      <c r="K60" s="14"/>
      <c r="L60" s="14"/>
      <c r="M60" s="14"/>
      <c r="N60" s="14"/>
      <c r="O60" s="14"/>
      <c r="P60" s="21">
        <v>43430</v>
      </c>
      <c r="Q60" s="14"/>
      <c r="R60" s="14"/>
      <c r="S60" s="14" t="s">
        <v>83</v>
      </c>
      <c r="T60" s="14"/>
    </row>
    <row r="61" spans="1:20" s="23" customFormat="1" ht="33">
      <c r="A61" s="28">
        <v>57</v>
      </c>
      <c r="B61" s="13" t="s">
        <v>66</v>
      </c>
      <c r="C61" s="14" t="s">
        <v>335</v>
      </c>
      <c r="D61" s="14" t="s">
        <v>27</v>
      </c>
      <c r="E61" s="15" t="s">
        <v>339</v>
      </c>
      <c r="F61" s="14"/>
      <c r="G61" s="15">
        <v>26</v>
      </c>
      <c r="H61" s="15">
        <v>32</v>
      </c>
      <c r="I61" s="13">
        <f t="shared" si="0"/>
        <v>58</v>
      </c>
      <c r="J61" s="14" t="s">
        <v>343</v>
      </c>
      <c r="K61" s="14"/>
      <c r="L61" s="14"/>
      <c r="M61" s="14"/>
      <c r="N61" s="14"/>
      <c r="O61" s="14"/>
      <c r="P61" s="21">
        <v>43430</v>
      </c>
      <c r="Q61" s="14"/>
      <c r="R61" s="14"/>
      <c r="S61" s="14" t="s">
        <v>83</v>
      </c>
      <c r="T61" s="14"/>
    </row>
    <row r="62" spans="1:20" s="23" customFormat="1">
      <c r="A62" s="28">
        <v>58</v>
      </c>
      <c r="B62" s="13" t="s">
        <v>66</v>
      </c>
      <c r="C62" s="14" t="s">
        <v>336</v>
      </c>
      <c r="D62" s="14" t="s">
        <v>27</v>
      </c>
      <c r="E62" s="15" t="s">
        <v>340</v>
      </c>
      <c r="F62" s="14"/>
      <c r="G62" s="15">
        <v>49</v>
      </c>
      <c r="H62" s="15">
        <v>71</v>
      </c>
      <c r="I62" s="13">
        <f t="shared" si="0"/>
        <v>120</v>
      </c>
      <c r="J62" s="14" t="s">
        <v>344</v>
      </c>
      <c r="K62" s="14"/>
      <c r="L62" s="14"/>
      <c r="M62" s="14"/>
      <c r="N62" s="14"/>
      <c r="O62" s="14"/>
      <c r="P62" s="21">
        <v>43431</v>
      </c>
      <c r="Q62" s="14"/>
      <c r="R62" s="14"/>
      <c r="S62" s="14" t="s">
        <v>83</v>
      </c>
      <c r="T62" s="14"/>
    </row>
    <row r="63" spans="1:20" s="23" customFormat="1">
      <c r="A63" s="28">
        <v>59</v>
      </c>
      <c r="B63" s="13" t="s">
        <v>67</v>
      </c>
      <c r="C63" s="14" t="s">
        <v>346</v>
      </c>
      <c r="D63" s="14" t="s">
        <v>27</v>
      </c>
      <c r="E63" s="15" t="s">
        <v>354</v>
      </c>
      <c r="F63" s="14"/>
      <c r="G63" s="15">
        <v>22</v>
      </c>
      <c r="H63" s="15">
        <v>32</v>
      </c>
      <c r="I63" s="13">
        <f t="shared" si="0"/>
        <v>54</v>
      </c>
      <c r="J63" s="14" t="s">
        <v>362</v>
      </c>
      <c r="K63" s="14"/>
      <c r="L63" s="14"/>
      <c r="M63" s="14"/>
      <c r="N63" s="14"/>
      <c r="O63" s="14"/>
      <c r="P63" s="21">
        <v>43432</v>
      </c>
      <c r="Q63" s="14"/>
      <c r="R63" s="14"/>
      <c r="S63" s="14" t="s">
        <v>83</v>
      </c>
      <c r="T63" s="14"/>
    </row>
    <row r="64" spans="1:20" s="23" customFormat="1" ht="33">
      <c r="A64" s="28">
        <v>60</v>
      </c>
      <c r="B64" s="13" t="s">
        <v>67</v>
      </c>
      <c r="C64" s="14" t="s">
        <v>347</v>
      </c>
      <c r="D64" s="14" t="s">
        <v>27</v>
      </c>
      <c r="E64" s="15" t="s">
        <v>355</v>
      </c>
      <c r="F64" s="14"/>
      <c r="G64" s="15">
        <v>35</v>
      </c>
      <c r="H64" s="15">
        <v>43</v>
      </c>
      <c r="I64" s="13">
        <f t="shared" si="0"/>
        <v>78</v>
      </c>
      <c r="J64" s="14" t="s">
        <v>363</v>
      </c>
      <c r="K64" s="14"/>
      <c r="L64" s="14"/>
      <c r="M64" s="14"/>
      <c r="N64" s="14"/>
      <c r="O64" s="14"/>
      <c r="P64" s="21">
        <v>43432</v>
      </c>
      <c r="Q64" s="14"/>
      <c r="R64" s="14"/>
      <c r="S64" s="14" t="s">
        <v>83</v>
      </c>
      <c r="T64" s="14"/>
    </row>
    <row r="65" spans="1:20" s="23" customFormat="1">
      <c r="A65" s="28">
        <v>61</v>
      </c>
      <c r="B65" s="13" t="s">
        <v>66</v>
      </c>
      <c r="C65" s="14" t="s">
        <v>348</v>
      </c>
      <c r="D65" s="14" t="s">
        <v>27</v>
      </c>
      <c r="E65" s="15" t="s">
        <v>356</v>
      </c>
      <c r="F65" s="14"/>
      <c r="G65" s="15">
        <v>26</v>
      </c>
      <c r="H65" s="15">
        <v>22</v>
      </c>
      <c r="I65" s="13">
        <f t="shared" si="0"/>
        <v>48</v>
      </c>
      <c r="J65" s="14" t="s">
        <v>364</v>
      </c>
      <c r="K65" s="14"/>
      <c r="L65" s="14"/>
      <c r="M65" s="14"/>
      <c r="N65" s="14"/>
      <c r="O65" s="14"/>
      <c r="P65" s="21">
        <v>43432</v>
      </c>
      <c r="Q65" s="14"/>
      <c r="R65" s="14"/>
      <c r="S65" s="14" t="s">
        <v>83</v>
      </c>
      <c r="T65" s="14"/>
    </row>
    <row r="66" spans="1:20" s="23" customFormat="1" ht="33">
      <c r="A66" s="28">
        <v>62</v>
      </c>
      <c r="B66" s="13" t="s">
        <v>66</v>
      </c>
      <c r="C66" s="14" t="s">
        <v>349</v>
      </c>
      <c r="D66" s="14" t="s">
        <v>27</v>
      </c>
      <c r="E66" s="15" t="s">
        <v>357</v>
      </c>
      <c r="F66" s="14"/>
      <c r="G66" s="15">
        <v>39</v>
      </c>
      <c r="H66" s="15">
        <v>45</v>
      </c>
      <c r="I66" s="13">
        <f t="shared" si="0"/>
        <v>84</v>
      </c>
      <c r="J66" s="14" t="s">
        <v>365</v>
      </c>
      <c r="K66" s="14"/>
      <c r="L66" s="14"/>
      <c r="M66" s="14"/>
      <c r="N66" s="14"/>
      <c r="O66" s="14"/>
      <c r="P66" s="21">
        <v>43432</v>
      </c>
      <c r="Q66" s="14"/>
      <c r="R66" s="14"/>
      <c r="S66" s="14" t="s">
        <v>83</v>
      </c>
      <c r="T66" s="14"/>
    </row>
    <row r="67" spans="1:20" s="23" customFormat="1" ht="33">
      <c r="A67" s="28">
        <v>63</v>
      </c>
      <c r="B67" s="13" t="s">
        <v>67</v>
      </c>
      <c r="C67" s="14" t="s">
        <v>350</v>
      </c>
      <c r="D67" s="14" t="s">
        <v>27</v>
      </c>
      <c r="E67" s="15" t="s">
        <v>358</v>
      </c>
      <c r="F67" s="14"/>
      <c r="G67" s="15">
        <v>54</v>
      </c>
      <c r="H67" s="15">
        <v>57</v>
      </c>
      <c r="I67" s="13">
        <f t="shared" si="0"/>
        <v>111</v>
      </c>
      <c r="J67" s="14" t="s">
        <v>366</v>
      </c>
      <c r="K67" s="14"/>
      <c r="L67" s="14"/>
      <c r="M67" s="14"/>
      <c r="N67" s="14"/>
      <c r="O67" s="14"/>
      <c r="P67" s="21">
        <v>43433</v>
      </c>
      <c r="Q67" s="14"/>
      <c r="R67" s="14"/>
      <c r="S67" s="14" t="s">
        <v>83</v>
      </c>
      <c r="T67" s="14"/>
    </row>
    <row r="68" spans="1:20" s="23" customFormat="1" ht="28.5">
      <c r="A68" s="28">
        <v>64</v>
      </c>
      <c r="B68" s="13" t="s">
        <v>66</v>
      </c>
      <c r="C68" s="46" t="s">
        <v>351</v>
      </c>
      <c r="D68" s="14" t="s">
        <v>27</v>
      </c>
      <c r="E68" s="47" t="s">
        <v>359</v>
      </c>
      <c r="F68" s="49"/>
      <c r="G68" s="48">
        <v>77</v>
      </c>
      <c r="H68" s="48">
        <v>70</v>
      </c>
      <c r="I68" s="13">
        <f t="shared" si="0"/>
        <v>147</v>
      </c>
      <c r="J68" s="50" t="s">
        <v>367</v>
      </c>
      <c r="K68" s="46"/>
      <c r="L68" s="41"/>
      <c r="M68" s="41"/>
      <c r="N68" s="118"/>
      <c r="O68" s="42"/>
      <c r="P68" s="21">
        <v>43433</v>
      </c>
      <c r="Q68" s="41"/>
      <c r="R68" s="41"/>
      <c r="S68" s="41" t="s">
        <v>83</v>
      </c>
      <c r="T68" s="14"/>
    </row>
    <row r="69" spans="1:20" s="23" customFormat="1" ht="28.5">
      <c r="A69" s="28">
        <v>65</v>
      </c>
      <c r="B69" s="13" t="s">
        <v>67</v>
      </c>
      <c r="C69" s="46" t="s">
        <v>352</v>
      </c>
      <c r="D69" s="14" t="s">
        <v>27</v>
      </c>
      <c r="E69" s="47" t="s">
        <v>360</v>
      </c>
      <c r="F69" s="49"/>
      <c r="G69" s="48">
        <v>50</v>
      </c>
      <c r="H69" s="48">
        <v>42</v>
      </c>
      <c r="I69" s="13">
        <f t="shared" ref="I69:I132" si="1">+G69+H69</f>
        <v>92</v>
      </c>
      <c r="J69" s="50" t="s">
        <v>368</v>
      </c>
      <c r="K69" s="46"/>
      <c r="L69" s="41"/>
      <c r="M69" s="41"/>
      <c r="N69" s="118"/>
      <c r="O69" s="42"/>
      <c r="P69" s="21">
        <v>43434</v>
      </c>
      <c r="Q69" s="41"/>
      <c r="R69" s="41"/>
      <c r="S69" s="41" t="s">
        <v>83</v>
      </c>
      <c r="T69" s="14"/>
    </row>
    <row r="70" spans="1:20" s="23" customFormat="1" ht="28.5">
      <c r="A70" s="28">
        <v>66</v>
      </c>
      <c r="B70" s="13" t="s">
        <v>66</v>
      </c>
      <c r="C70" s="46" t="s">
        <v>353</v>
      </c>
      <c r="D70" s="14"/>
      <c r="E70" s="47" t="s">
        <v>361</v>
      </c>
      <c r="F70" s="49"/>
      <c r="G70" s="48">
        <v>92</v>
      </c>
      <c r="H70" s="48">
        <v>92</v>
      </c>
      <c r="I70" s="13">
        <f t="shared" si="1"/>
        <v>184</v>
      </c>
      <c r="J70" s="50" t="s">
        <v>369</v>
      </c>
      <c r="K70" s="46"/>
      <c r="L70" s="41"/>
      <c r="M70" s="41"/>
      <c r="N70" s="118"/>
      <c r="O70" s="42"/>
      <c r="P70" s="21">
        <v>43434</v>
      </c>
      <c r="Q70" s="41"/>
      <c r="R70" s="41"/>
      <c r="S70" s="41" t="s">
        <v>83</v>
      </c>
      <c r="T70" s="14"/>
    </row>
    <row r="71" spans="1:20" s="23" customFormat="1">
      <c r="A71" s="28">
        <v>67</v>
      </c>
      <c r="B71" s="13"/>
      <c r="C71" s="46"/>
      <c r="D71" s="14"/>
      <c r="E71" s="47"/>
      <c r="F71" s="49"/>
      <c r="G71" s="48"/>
      <c r="H71" s="48"/>
      <c r="I71" s="13">
        <f t="shared" si="1"/>
        <v>0</v>
      </c>
      <c r="J71" s="50"/>
      <c r="K71" s="46"/>
      <c r="L71" s="41"/>
      <c r="M71" s="41"/>
      <c r="N71" s="118"/>
      <c r="O71" s="42"/>
      <c r="P71" s="43"/>
      <c r="Q71" s="41"/>
      <c r="R71" s="41"/>
      <c r="S71" s="41" t="s">
        <v>83</v>
      </c>
      <c r="T71" s="14"/>
    </row>
    <row r="72" spans="1:20" s="23" customFormat="1">
      <c r="A72" s="28">
        <v>68</v>
      </c>
      <c r="B72" s="13"/>
      <c r="C72" s="46"/>
      <c r="D72" s="14"/>
      <c r="E72" s="47"/>
      <c r="F72" s="49"/>
      <c r="G72" s="48"/>
      <c r="H72" s="48"/>
      <c r="I72" s="13">
        <f t="shared" si="1"/>
        <v>0</v>
      </c>
      <c r="J72" s="50"/>
      <c r="K72" s="46"/>
      <c r="L72" s="41"/>
      <c r="M72" s="41"/>
      <c r="N72" s="118"/>
      <c r="O72" s="42"/>
      <c r="P72" s="43"/>
      <c r="Q72" s="41"/>
      <c r="R72" s="41"/>
      <c r="S72" s="41"/>
      <c r="T72" s="14"/>
    </row>
    <row r="73" spans="1:20" s="23" customFormat="1">
      <c r="A73" s="28">
        <v>69</v>
      </c>
      <c r="B73" s="13"/>
      <c r="C73" s="46"/>
      <c r="D73" s="14"/>
      <c r="E73" s="47"/>
      <c r="F73" s="49"/>
      <c r="G73" s="48"/>
      <c r="H73" s="48"/>
      <c r="I73" s="13">
        <f t="shared" si="1"/>
        <v>0</v>
      </c>
      <c r="J73" s="50"/>
      <c r="K73" s="46"/>
      <c r="L73" s="41"/>
      <c r="M73" s="41"/>
      <c r="N73" s="118"/>
      <c r="O73" s="42"/>
      <c r="P73" s="43"/>
      <c r="Q73" s="41"/>
      <c r="R73" s="41"/>
      <c r="S73" s="41"/>
      <c r="T73" s="14"/>
    </row>
    <row r="74" spans="1:20" s="23" customFormat="1">
      <c r="A74" s="28">
        <v>70</v>
      </c>
      <c r="B74" s="13"/>
      <c r="C74" s="46"/>
      <c r="D74" s="14"/>
      <c r="E74" s="47"/>
      <c r="F74" s="49"/>
      <c r="G74" s="48"/>
      <c r="H74" s="48"/>
      <c r="I74" s="13">
        <f t="shared" si="1"/>
        <v>0</v>
      </c>
      <c r="J74" s="50"/>
      <c r="K74" s="46"/>
      <c r="L74" s="41"/>
      <c r="M74" s="41"/>
      <c r="N74" s="118"/>
      <c r="O74" s="42"/>
      <c r="P74" s="43"/>
      <c r="Q74" s="41"/>
      <c r="R74" s="41"/>
      <c r="S74" s="41"/>
      <c r="T74" s="14"/>
    </row>
    <row r="75" spans="1:20" s="23" customFormat="1">
      <c r="A75" s="28">
        <v>71</v>
      </c>
      <c r="B75" s="13"/>
      <c r="C75" s="46"/>
      <c r="D75" s="14"/>
      <c r="E75" s="47"/>
      <c r="F75" s="49"/>
      <c r="G75" s="48"/>
      <c r="H75" s="48"/>
      <c r="I75" s="13">
        <f t="shared" si="1"/>
        <v>0</v>
      </c>
      <c r="J75" s="50"/>
      <c r="K75" s="46"/>
      <c r="L75" s="41"/>
      <c r="M75" s="41"/>
      <c r="N75" s="118"/>
      <c r="O75" s="42"/>
      <c r="P75" s="43"/>
      <c r="Q75" s="41"/>
      <c r="R75" s="41"/>
      <c r="S75" s="41"/>
      <c r="T75" s="14"/>
    </row>
    <row r="76" spans="1:20" s="23" customFormat="1">
      <c r="A76" s="28">
        <v>72</v>
      </c>
      <c r="B76" s="13"/>
      <c r="C76" s="46"/>
      <c r="D76" s="14"/>
      <c r="E76" s="47"/>
      <c r="F76" s="49"/>
      <c r="G76" s="48"/>
      <c r="H76" s="48"/>
      <c r="I76" s="13">
        <f t="shared" si="1"/>
        <v>0</v>
      </c>
      <c r="J76" s="50"/>
      <c r="K76" s="46"/>
      <c r="L76" s="41"/>
      <c r="M76" s="41"/>
      <c r="N76" s="118"/>
      <c r="O76" s="42"/>
      <c r="P76" s="43"/>
      <c r="Q76" s="41"/>
      <c r="R76" s="41"/>
      <c r="S76" s="41"/>
      <c r="T76" s="14"/>
    </row>
    <row r="77" spans="1:20" s="23" customFormat="1">
      <c r="A77" s="28">
        <v>73</v>
      </c>
      <c r="B77" s="13"/>
      <c r="C77" s="46"/>
      <c r="D77" s="14"/>
      <c r="E77" s="47"/>
      <c r="F77" s="49"/>
      <c r="G77" s="48"/>
      <c r="H77" s="48"/>
      <c r="I77" s="13">
        <f t="shared" si="1"/>
        <v>0</v>
      </c>
      <c r="J77" s="50"/>
      <c r="K77" s="46"/>
      <c r="L77" s="41"/>
      <c r="M77" s="41"/>
      <c r="N77" s="118"/>
      <c r="O77" s="42"/>
      <c r="P77" s="43"/>
      <c r="Q77" s="41"/>
      <c r="R77" s="41"/>
      <c r="S77" s="41"/>
      <c r="T77" s="14"/>
    </row>
    <row r="78" spans="1:20" s="23" customFormat="1">
      <c r="A78" s="28">
        <v>74</v>
      </c>
      <c r="B78" s="13"/>
      <c r="C78" s="46"/>
      <c r="D78" s="14"/>
      <c r="E78" s="47"/>
      <c r="F78" s="49"/>
      <c r="G78" s="48"/>
      <c r="H78" s="48"/>
      <c r="I78" s="13">
        <f t="shared" si="1"/>
        <v>0</v>
      </c>
      <c r="J78" s="50"/>
      <c r="K78" s="46"/>
      <c r="L78" s="41"/>
      <c r="M78" s="41"/>
      <c r="N78" s="118"/>
      <c r="O78" s="42"/>
      <c r="P78" s="43"/>
      <c r="Q78" s="41"/>
      <c r="R78" s="41"/>
      <c r="S78" s="41"/>
      <c r="T78" s="14"/>
    </row>
    <row r="79" spans="1:20" s="23" customFormat="1">
      <c r="A79" s="28">
        <v>75</v>
      </c>
      <c r="B79" s="13"/>
      <c r="C79" s="46"/>
      <c r="D79" s="14"/>
      <c r="E79" s="47"/>
      <c r="F79" s="49"/>
      <c r="G79" s="48"/>
      <c r="H79" s="48"/>
      <c r="I79" s="13">
        <f t="shared" si="1"/>
        <v>0</v>
      </c>
      <c r="J79" s="50"/>
      <c r="K79" s="46"/>
      <c r="L79" s="41"/>
      <c r="M79" s="41"/>
      <c r="N79" s="118"/>
      <c r="O79" s="42"/>
      <c r="P79" s="43"/>
      <c r="Q79" s="41"/>
      <c r="R79" s="41"/>
      <c r="S79" s="41"/>
      <c r="T79" s="14"/>
    </row>
    <row r="80" spans="1:20" s="23" customFormat="1">
      <c r="A80" s="28">
        <v>76</v>
      </c>
      <c r="B80" s="13"/>
      <c r="C80" s="46"/>
      <c r="D80" s="14"/>
      <c r="E80" s="47"/>
      <c r="F80" s="49"/>
      <c r="G80" s="48"/>
      <c r="H80" s="48"/>
      <c r="I80" s="13">
        <f t="shared" si="1"/>
        <v>0</v>
      </c>
      <c r="J80" s="50"/>
      <c r="K80" s="46"/>
      <c r="L80" s="41"/>
      <c r="M80" s="41"/>
      <c r="N80" s="118"/>
      <c r="O80" s="42"/>
      <c r="P80" s="43"/>
      <c r="Q80" s="41"/>
      <c r="R80" s="41"/>
      <c r="S80" s="41"/>
      <c r="T80" s="14"/>
    </row>
    <row r="81" spans="1:20" s="23" customFormat="1">
      <c r="A81" s="28">
        <v>77</v>
      </c>
      <c r="B81" s="13"/>
      <c r="C81" s="46"/>
      <c r="D81" s="14"/>
      <c r="E81" s="47"/>
      <c r="F81" s="49"/>
      <c r="G81" s="48"/>
      <c r="H81" s="48"/>
      <c r="I81" s="13">
        <f t="shared" si="1"/>
        <v>0</v>
      </c>
      <c r="J81" s="50"/>
      <c r="K81" s="46"/>
      <c r="L81" s="41"/>
      <c r="M81" s="41"/>
      <c r="N81" s="118"/>
      <c r="O81" s="42"/>
      <c r="P81" s="43"/>
      <c r="Q81" s="41"/>
      <c r="R81" s="41"/>
      <c r="S81" s="41"/>
      <c r="T81" s="14"/>
    </row>
    <row r="82" spans="1:20" s="23" customFormat="1">
      <c r="A82" s="28">
        <v>78</v>
      </c>
      <c r="B82" s="13"/>
      <c r="C82" s="46"/>
      <c r="D82" s="14"/>
      <c r="E82" s="47"/>
      <c r="F82" s="49"/>
      <c r="G82" s="48"/>
      <c r="H82" s="48"/>
      <c r="I82" s="13">
        <f t="shared" si="1"/>
        <v>0</v>
      </c>
      <c r="J82" s="50"/>
      <c r="K82" s="46"/>
      <c r="L82" s="41"/>
      <c r="M82" s="41"/>
      <c r="N82" s="118"/>
      <c r="O82" s="42"/>
      <c r="P82" s="43"/>
      <c r="Q82" s="41"/>
      <c r="R82" s="41"/>
      <c r="S82" s="41"/>
      <c r="T82" s="14"/>
    </row>
    <row r="83" spans="1:20" s="23" customFormat="1">
      <c r="A83" s="28">
        <v>79</v>
      </c>
      <c r="B83" s="13"/>
      <c r="C83" s="46"/>
      <c r="D83" s="14"/>
      <c r="E83" s="47"/>
      <c r="F83" s="49"/>
      <c r="G83" s="48"/>
      <c r="H83" s="48"/>
      <c r="I83" s="13">
        <f t="shared" si="1"/>
        <v>0</v>
      </c>
      <c r="J83" s="50"/>
      <c r="K83" s="46"/>
      <c r="L83" s="41"/>
      <c r="M83" s="41"/>
      <c r="N83" s="118"/>
      <c r="O83" s="42"/>
      <c r="P83" s="43"/>
      <c r="Q83" s="41"/>
      <c r="R83" s="41"/>
      <c r="S83" s="41"/>
      <c r="T83" s="14"/>
    </row>
    <row r="84" spans="1:20" s="23" customFormat="1">
      <c r="A84" s="28">
        <v>80</v>
      </c>
      <c r="B84" s="13"/>
      <c r="C84" s="46"/>
      <c r="D84" s="14"/>
      <c r="E84" s="47"/>
      <c r="F84" s="49"/>
      <c r="G84" s="48"/>
      <c r="H84" s="48"/>
      <c r="I84" s="13">
        <f t="shared" si="1"/>
        <v>0</v>
      </c>
      <c r="J84" s="50"/>
      <c r="K84" s="46"/>
      <c r="L84" s="41"/>
      <c r="M84" s="41"/>
      <c r="N84" s="118"/>
      <c r="O84" s="42"/>
      <c r="P84" s="43"/>
      <c r="Q84" s="41"/>
      <c r="R84" s="41"/>
      <c r="S84" s="41"/>
      <c r="T84" s="14"/>
    </row>
    <row r="85" spans="1:20" s="23" customFormat="1">
      <c r="A85" s="28">
        <v>81</v>
      </c>
      <c r="B85" s="13"/>
      <c r="C85" s="46"/>
      <c r="D85" s="14"/>
      <c r="E85" s="47"/>
      <c r="F85" s="49"/>
      <c r="G85" s="48"/>
      <c r="H85" s="48"/>
      <c r="I85" s="13">
        <f t="shared" si="1"/>
        <v>0</v>
      </c>
      <c r="J85" s="50"/>
      <c r="K85" s="46"/>
      <c r="L85" s="41"/>
      <c r="M85" s="41"/>
      <c r="N85" s="118"/>
      <c r="O85" s="42"/>
      <c r="P85" s="43"/>
      <c r="Q85" s="41"/>
      <c r="R85" s="41"/>
      <c r="S85" s="41"/>
      <c r="T85" s="14"/>
    </row>
    <row r="86" spans="1:20" s="23" customFormat="1">
      <c r="A86" s="28">
        <v>82</v>
      </c>
      <c r="B86" s="13"/>
      <c r="C86" s="46"/>
      <c r="D86" s="14"/>
      <c r="E86" s="47"/>
      <c r="F86" s="49"/>
      <c r="G86" s="48"/>
      <c r="H86" s="48"/>
      <c r="I86" s="13">
        <f t="shared" si="1"/>
        <v>0</v>
      </c>
      <c r="J86" s="50"/>
      <c r="K86" s="46"/>
      <c r="L86" s="41"/>
      <c r="M86" s="41"/>
      <c r="N86" s="118"/>
      <c r="O86" s="42"/>
      <c r="P86" s="43"/>
      <c r="Q86" s="41"/>
      <c r="R86" s="41"/>
      <c r="S86" s="41"/>
      <c r="T86" s="14"/>
    </row>
    <row r="87" spans="1:20" s="23" customFormat="1">
      <c r="A87" s="28">
        <v>83</v>
      </c>
      <c r="B87" s="13"/>
      <c r="C87" s="46"/>
      <c r="D87" s="14"/>
      <c r="E87" s="47"/>
      <c r="F87" s="49"/>
      <c r="G87" s="48"/>
      <c r="H87" s="48"/>
      <c r="I87" s="13">
        <f t="shared" si="1"/>
        <v>0</v>
      </c>
      <c r="J87" s="50"/>
      <c r="K87" s="46"/>
      <c r="L87" s="41"/>
      <c r="M87" s="41"/>
      <c r="N87" s="118"/>
      <c r="O87" s="42"/>
      <c r="P87" s="43"/>
      <c r="Q87" s="41"/>
      <c r="R87" s="41"/>
      <c r="S87" s="41"/>
      <c r="T87" s="14"/>
    </row>
    <row r="88" spans="1:20" s="23" customFormat="1">
      <c r="A88" s="28">
        <v>84</v>
      </c>
      <c r="B88" s="13"/>
      <c r="C88" s="46"/>
      <c r="D88" s="14"/>
      <c r="E88" s="47"/>
      <c r="F88" s="49"/>
      <c r="G88" s="48"/>
      <c r="H88" s="48"/>
      <c r="I88" s="13">
        <f t="shared" si="1"/>
        <v>0</v>
      </c>
      <c r="J88" s="50"/>
      <c r="K88" s="46"/>
      <c r="L88" s="41"/>
      <c r="M88" s="41"/>
      <c r="N88" s="118"/>
      <c r="O88" s="42"/>
      <c r="P88" s="43"/>
      <c r="Q88" s="41"/>
      <c r="R88" s="41"/>
      <c r="S88" s="41"/>
      <c r="T88" s="14"/>
    </row>
    <row r="89" spans="1:20" s="23" customFormat="1">
      <c r="A89" s="28">
        <v>85</v>
      </c>
      <c r="B89" s="13"/>
      <c r="C89" s="46"/>
      <c r="D89" s="14"/>
      <c r="E89" s="47"/>
      <c r="F89" s="49"/>
      <c r="G89" s="48"/>
      <c r="H89" s="48"/>
      <c r="I89" s="13">
        <f t="shared" si="1"/>
        <v>0</v>
      </c>
      <c r="J89" s="50"/>
      <c r="K89" s="46"/>
      <c r="L89" s="41"/>
      <c r="M89" s="41"/>
      <c r="N89" s="118"/>
      <c r="O89" s="42"/>
      <c r="P89" s="43"/>
      <c r="Q89" s="41"/>
      <c r="R89" s="41"/>
      <c r="S89" s="41"/>
      <c r="T89" s="14"/>
    </row>
    <row r="90" spans="1:20" s="23" customFormat="1">
      <c r="A90" s="28">
        <v>86</v>
      </c>
      <c r="B90" s="13"/>
      <c r="C90" s="46"/>
      <c r="D90" s="14"/>
      <c r="E90" s="47"/>
      <c r="F90" s="49"/>
      <c r="G90" s="48"/>
      <c r="H90" s="48"/>
      <c r="I90" s="13">
        <f t="shared" si="1"/>
        <v>0</v>
      </c>
      <c r="J90" s="50"/>
      <c r="K90" s="46"/>
      <c r="L90" s="41"/>
      <c r="M90" s="41"/>
      <c r="N90" s="118"/>
      <c r="O90" s="42"/>
      <c r="P90" s="43"/>
      <c r="Q90" s="41"/>
      <c r="R90" s="41"/>
      <c r="S90" s="41"/>
      <c r="T90" s="14"/>
    </row>
    <row r="91" spans="1:20" s="23" customFormat="1">
      <c r="A91" s="28">
        <v>87</v>
      </c>
      <c r="B91" s="13"/>
      <c r="C91" s="46"/>
      <c r="D91" s="14"/>
      <c r="E91" s="47"/>
      <c r="F91" s="49"/>
      <c r="G91" s="48"/>
      <c r="H91" s="48"/>
      <c r="I91" s="13">
        <f t="shared" si="1"/>
        <v>0</v>
      </c>
      <c r="J91" s="50"/>
      <c r="K91" s="46"/>
      <c r="L91" s="41"/>
      <c r="M91" s="41"/>
      <c r="N91" s="118"/>
      <c r="O91" s="42"/>
      <c r="P91" s="43"/>
      <c r="Q91" s="41"/>
      <c r="R91" s="41"/>
      <c r="S91" s="41"/>
      <c r="T91" s="14"/>
    </row>
    <row r="92" spans="1:20" s="23" customFormat="1">
      <c r="A92" s="28">
        <v>88</v>
      </c>
      <c r="B92" s="13"/>
      <c r="C92" s="46"/>
      <c r="D92" s="14"/>
      <c r="E92" s="47"/>
      <c r="F92" s="49"/>
      <c r="G92" s="48"/>
      <c r="H92" s="48"/>
      <c r="I92" s="13">
        <f t="shared" si="1"/>
        <v>0</v>
      </c>
      <c r="J92" s="50"/>
      <c r="K92" s="46"/>
      <c r="L92" s="41"/>
      <c r="M92" s="41"/>
      <c r="N92" s="118"/>
      <c r="O92" s="42"/>
      <c r="P92" s="43"/>
      <c r="Q92" s="41"/>
      <c r="R92" s="41"/>
      <c r="S92" s="41"/>
      <c r="T92" s="14"/>
    </row>
    <row r="93" spans="1:20" s="23" customFormat="1">
      <c r="A93" s="28">
        <v>89</v>
      </c>
      <c r="B93" s="13"/>
      <c r="C93" s="46"/>
      <c r="D93" s="14"/>
      <c r="E93" s="47"/>
      <c r="F93" s="49"/>
      <c r="G93" s="48"/>
      <c r="H93" s="48"/>
      <c r="I93" s="13">
        <f t="shared" si="1"/>
        <v>0</v>
      </c>
      <c r="J93" s="50"/>
      <c r="K93" s="46"/>
      <c r="L93" s="41"/>
      <c r="M93" s="41"/>
      <c r="N93" s="118"/>
      <c r="O93" s="42"/>
      <c r="P93" s="43"/>
      <c r="Q93" s="41"/>
      <c r="R93" s="41"/>
      <c r="S93" s="41"/>
      <c r="T93" s="14"/>
    </row>
    <row r="94" spans="1:20" s="23" customFormat="1">
      <c r="A94" s="28">
        <v>90</v>
      </c>
      <c r="B94" s="13"/>
      <c r="C94" s="46"/>
      <c r="D94" s="14"/>
      <c r="E94" s="47"/>
      <c r="F94" s="49"/>
      <c r="G94" s="48"/>
      <c r="H94" s="48"/>
      <c r="I94" s="13">
        <f t="shared" si="1"/>
        <v>0</v>
      </c>
      <c r="J94" s="50"/>
      <c r="K94" s="46"/>
      <c r="L94" s="41"/>
      <c r="M94" s="41"/>
      <c r="N94" s="118"/>
      <c r="O94" s="42"/>
      <c r="P94" s="43"/>
      <c r="Q94" s="41"/>
      <c r="R94" s="41"/>
      <c r="S94" s="41"/>
      <c r="T94" s="14"/>
    </row>
    <row r="95" spans="1:20" s="23" customFormat="1">
      <c r="A95" s="28">
        <v>91</v>
      </c>
      <c r="B95" s="13"/>
      <c r="C95" s="46"/>
      <c r="D95" s="14"/>
      <c r="E95" s="47"/>
      <c r="F95" s="49"/>
      <c r="G95" s="48"/>
      <c r="H95" s="48"/>
      <c r="I95" s="13">
        <f t="shared" si="1"/>
        <v>0</v>
      </c>
      <c r="J95" s="50"/>
      <c r="K95" s="46"/>
      <c r="L95" s="41"/>
      <c r="M95" s="41"/>
      <c r="N95" s="118"/>
      <c r="O95" s="42"/>
      <c r="P95" s="43"/>
      <c r="Q95" s="41"/>
      <c r="R95" s="41"/>
      <c r="S95" s="41"/>
      <c r="T95" s="14"/>
    </row>
    <row r="96" spans="1:20" s="23" customFormat="1">
      <c r="A96" s="28">
        <v>92</v>
      </c>
      <c r="B96" s="13"/>
      <c r="C96" s="46"/>
      <c r="D96" s="14"/>
      <c r="E96" s="47"/>
      <c r="F96" s="49"/>
      <c r="G96" s="48"/>
      <c r="H96" s="48"/>
      <c r="I96" s="13">
        <f t="shared" si="1"/>
        <v>0</v>
      </c>
      <c r="J96" s="50"/>
      <c r="K96" s="46"/>
      <c r="L96" s="41"/>
      <c r="M96" s="41"/>
      <c r="N96" s="118"/>
      <c r="O96" s="42"/>
      <c r="P96" s="43"/>
      <c r="Q96" s="41"/>
      <c r="R96" s="41"/>
      <c r="S96" s="41"/>
      <c r="T96" s="14"/>
    </row>
    <row r="97" spans="1:20" s="23" customFormat="1">
      <c r="A97" s="28">
        <v>93</v>
      </c>
      <c r="B97" s="13"/>
      <c r="C97" s="46"/>
      <c r="D97" s="14"/>
      <c r="E97" s="47"/>
      <c r="F97" s="49"/>
      <c r="G97" s="48"/>
      <c r="H97" s="48"/>
      <c r="I97" s="13">
        <f t="shared" si="1"/>
        <v>0</v>
      </c>
      <c r="J97" s="50"/>
      <c r="K97" s="46"/>
      <c r="L97" s="41"/>
      <c r="M97" s="41"/>
      <c r="N97" s="118"/>
      <c r="O97" s="42"/>
      <c r="P97" s="43"/>
      <c r="Q97" s="41"/>
      <c r="R97" s="41"/>
      <c r="S97" s="41"/>
      <c r="T97" s="14"/>
    </row>
    <row r="98" spans="1:20" s="23" customFormat="1">
      <c r="A98" s="28">
        <v>94</v>
      </c>
      <c r="B98" s="13"/>
      <c r="C98" s="46"/>
      <c r="D98" s="14"/>
      <c r="E98" s="47"/>
      <c r="F98" s="49"/>
      <c r="G98" s="48"/>
      <c r="H98" s="48"/>
      <c r="I98" s="13">
        <f t="shared" si="1"/>
        <v>0</v>
      </c>
      <c r="J98" s="50"/>
      <c r="K98" s="46"/>
      <c r="L98" s="41"/>
      <c r="M98" s="41"/>
      <c r="N98" s="118"/>
      <c r="O98" s="42"/>
      <c r="P98" s="43"/>
      <c r="Q98" s="41"/>
      <c r="R98" s="41"/>
      <c r="S98" s="41"/>
      <c r="T98" s="14"/>
    </row>
    <row r="99" spans="1:20" s="23" customFormat="1">
      <c r="A99" s="28">
        <v>95</v>
      </c>
      <c r="B99" s="13"/>
      <c r="C99" s="46"/>
      <c r="D99" s="14"/>
      <c r="E99" s="47"/>
      <c r="F99" s="49"/>
      <c r="G99" s="48"/>
      <c r="H99" s="48"/>
      <c r="I99" s="13">
        <f t="shared" si="1"/>
        <v>0</v>
      </c>
      <c r="J99" s="50"/>
      <c r="K99" s="46"/>
      <c r="L99" s="41"/>
      <c r="M99" s="41"/>
      <c r="N99" s="118"/>
      <c r="O99" s="42"/>
      <c r="P99" s="43"/>
      <c r="Q99" s="41"/>
      <c r="R99" s="41"/>
      <c r="S99" s="41"/>
      <c r="T99" s="14"/>
    </row>
    <row r="100" spans="1:20" s="23" customFormat="1">
      <c r="A100" s="28">
        <v>96</v>
      </c>
      <c r="B100" s="13"/>
      <c r="C100" s="46"/>
      <c r="D100" s="14"/>
      <c r="E100" s="47"/>
      <c r="F100" s="49"/>
      <c r="G100" s="48"/>
      <c r="H100" s="48"/>
      <c r="I100" s="13">
        <f t="shared" si="1"/>
        <v>0</v>
      </c>
      <c r="J100" s="50"/>
      <c r="K100" s="46"/>
      <c r="L100" s="41"/>
      <c r="M100" s="41"/>
      <c r="N100" s="118"/>
      <c r="O100" s="42"/>
      <c r="P100" s="43"/>
      <c r="Q100" s="41"/>
      <c r="R100" s="41"/>
      <c r="S100" s="41"/>
      <c r="T100" s="14"/>
    </row>
    <row r="101" spans="1:20" s="23" customFormat="1">
      <c r="A101" s="28">
        <v>97</v>
      </c>
      <c r="B101" s="13"/>
      <c r="C101" s="46"/>
      <c r="D101" s="14"/>
      <c r="E101" s="47"/>
      <c r="F101" s="49"/>
      <c r="G101" s="48"/>
      <c r="H101" s="48"/>
      <c r="I101" s="13">
        <f t="shared" si="1"/>
        <v>0</v>
      </c>
      <c r="J101" s="50"/>
      <c r="K101" s="46"/>
      <c r="L101" s="41"/>
      <c r="M101" s="41"/>
      <c r="N101" s="118"/>
      <c r="O101" s="42"/>
      <c r="P101" s="43"/>
      <c r="Q101" s="41"/>
      <c r="R101" s="41"/>
      <c r="S101" s="41"/>
      <c r="T101" s="14"/>
    </row>
    <row r="102" spans="1:20" s="23" customFormat="1">
      <c r="A102" s="28">
        <v>98</v>
      </c>
      <c r="B102" s="13"/>
      <c r="C102" s="46"/>
      <c r="D102" s="14"/>
      <c r="E102" s="47"/>
      <c r="F102" s="49"/>
      <c r="G102" s="48"/>
      <c r="H102" s="48"/>
      <c r="I102" s="13">
        <f t="shared" si="1"/>
        <v>0</v>
      </c>
      <c r="J102" s="50"/>
      <c r="K102" s="46"/>
      <c r="L102" s="41"/>
      <c r="M102" s="41"/>
      <c r="N102" s="118"/>
      <c r="O102" s="42"/>
      <c r="P102" s="43"/>
      <c r="Q102" s="41"/>
      <c r="R102" s="41"/>
      <c r="S102" s="41"/>
      <c r="T102" s="14"/>
    </row>
    <row r="103" spans="1:20" s="23" customFormat="1">
      <c r="A103" s="28">
        <v>99</v>
      </c>
      <c r="B103" s="13"/>
      <c r="C103" s="46"/>
      <c r="D103" s="14"/>
      <c r="E103" s="47"/>
      <c r="F103" s="49"/>
      <c r="G103" s="48"/>
      <c r="H103" s="48"/>
      <c r="I103" s="13">
        <f t="shared" si="1"/>
        <v>0</v>
      </c>
      <c r="J103" s="50"/>
      <c r="K103" s="46"/>
      <c r="L103" s="41"/>
      <c r="M103" s="41"/>
      <c r="N103" s="118"/>
      <c r="O103" s="42"/>
      <c r="P103" s="43"/>
      <c r="Q103" s="41"/>
      <c r="R103" s="41"/>
      <c r="S103" s="41"/>
      <c r="T103" s="14"/>
    </row>
    <row r="104" spans="1:20" s="23" customFormat="1">
      <c r="A104" s="28">
        <v>100</v>
      </c>
      <c r="B104" s="13"/>
      <c r="C104" s="46"/>
      <c r="D104" s="14"/>
      <c r="E104" s="47"/>
      <c r="F104" s="49"/>
      <c r="G104" s="48"/>
      <c r="H104" s="48"/>
      <c r="I104" s="13">
        <f t="shared" si="1"/>
        <v>0</v>
      </c>
      <c r="J104" s="50"/>
      <c r="K104" s="46"/>
      <c r="L104" s="41"/>
      <c r="M104" s="41"/>
      <c r="N104" s="118"/>
      <c r="O104" s="42"/>
      <c r="P104" s="43"/>
      <c r="Q104" s="41"/>
      <c r="R104" s="41"/>
      <c r="S104" s="41"/>
      <c r="T104" s="14"/>
    </row>
    <row r="105" spans="1:20" s="23" customFormat="1">
      <c r="A105" s="28">
        <v>101</v>
      </c>
      <c r="B105" s="13"/>
      <c r="C105" s="46"/>
      <c r="D105" s="14"/>
      <c r="E105" s="47"/>
      <c r="F105" s="49"/>
      <c r="G105" s="48"/>
      <c r="H105" s="48"/>
      <c r="I105" s="13">
        <f t="shared" si="1"/>
        <v>0</v>
      </c>
      <c r="J105" s="50"/>
      <c r="K105" s="46"/>
      <c r="L105" s="41"/>
      <c r="M105" s="41"/>
      <c r="N105" s="118"/>
      <c r="O105" s="42"/>
      <c r="P105" s="43"/>
      <c r="Q105" s="41"/>
      <c r="R105" s="41"/>
      <c r="S105" s="41"/>
      <c r="T105" s="14"/>
    </row>
    <row r="106" spans="1:20" s="23" customFormat="1">
      <c r="A106" s="28">
        <v>102</v>
      </c>
      <c r="B106" s="13"/>
      <c r="C106" s="46"/>
      <c r="D106" s="14"/>
      <c r="E106" s="47"/>
      <c r="F106" s="49"/>
      <c r="G106" s="48"/>
      <c r="H106" s="48"/>
      <c r="I106" s="13">
        <f t="shared" si="1"/>
        <v>0</v>
      </c>
      <c r="J106" s="50"/>
      <c r="K106" s="46"/>
      <c r="L106" s="41"/>
      <c r="M106" s="41"/>
      <c r="N106" s="118"/>
      <c r="O106" s="42"/>
      <c r="P106" s="43"/>
      <c r="Q106" s="41"/>
      <c r="R106" s="41"/>
      <c r="S106" s="41"/>
      <c r="T106" s="14"/>
    </row>
    <row r="107" spans="1:20" s="23" customFormat="1">
      <c r="A107" s="28">
        <v>103</v>
      </c>
      <c r="B107" s="13"/>
      <c r="C107" s="46"/>
      <c r="D107" s="14"/>
      <c r="E107" s="47"/>
      <c r="F107" s="49"/>
      <c r="G107" s="48"/>
      <c r="H107" s="48"/>
      <c r="I107" s="13">
        <f t="shared" si="1"/>
        <v>0</v>
      </c>
      <c r="J107" s="50"/>
      <c r="K107" s="46"/>
      <c r="L107" s="41"/>
      <c r="M107" s="41"/>
      <c r="N107" s="118"/>
      <c r="O107" s="42"/>
      <c r="P107" s="43"/>
      <c r="Q107" s="41"/>
      <c r="R107" s="41"/>
      <c r="S107" s="41"/>
      <c r="T107" s="14"/>
    </row>
    <row r="108" spans="1:20" s="23" customFormat="1">
      <c r="A108" s="28">
        <v>104</v>
      </c>
      <c r="B108" s="13"/>
      <c r="C108" s="46"/>
      <c r="D108" s="14"/>
      <c r="E108" s="47"/>
      <c r="F108" s="49"/>
      <c r="G108" s="48"/>
      <c r="H108" s="48"/>
      <c r="I108" s="13">
        <f t="shared" si="1"/>
        <v>0</v>
      </c>
      <c r="J108" s="50"/>
      <c r="K108" s="46"/>
      <c r="L108" s="41"/>
      <c r="M108" s="41"/>
      <c r="N108" s="118"/>
      <c r="O108" s="42"/>
      <c r="P108" s="43"/>
      <c r="Q108" s="41"/>
      <c r="R108" s="41"/>
      <c r="S108" s="41"/>
      <c r="T108" s="14"/>
    </row>
    <row r="109" spans="1:20" s="23" customFormat="1">
      <c r="A109" s="28">
        <v>105</v>
      </c>
      <c r="B109" s="13"/>
      <c r="C109" s="46"/>
      <c r="D109" s="14"/>
      <c r="E109" s="47"/>
      <c r="F109" s="49"/>
      <c r="G109" s="48"/>
      <c r="H109" s="48"/>
      <c r="I109" s="13">
        <f t="shared" si="1"/>
        <v>0</v>
      </c>
      <c r="J109" s="50"/>
      <c r="K109" s="46"/>
      <c r="L109" s="41"/>
      <c r="M109" s="41"/>
      <c r="N109" s="118"/>
      <c r="O109" s="42"/>
      <c r="P109" s="43"/>
      <c r="Q109" s="41"/>
      <c r="R109" s="41"/>
      <c r="S109" s="41"/>
      <c r="T109" s="14"/>
    </row>
    <row r="110" spans="1:20" s="23" customFormat="1">
      <c r="A110" s="28">
        <v>106</v>
      </c>
      <c r="B110" s="13"/>
      <c r="C110" s="46"/>
      <c r="D110" s="14"/>
      <c r="E110" s="47"/>
      <c r="F110" s="49"/>
      <c r="G110" s="48"/>
      <c r="H110" s="48"/>
      <c r="I110" s="13">
        <f t="shared" si="1"/>
        <v>0</v>
      </c>
      <c r="J110" s="50"/>
      <c r="K110" s="46"/>
      <c r="L110" s="41"/>
      <c r="M110" s="41"/>
      <c r="N110" s="118"/>
      <c r="O110" s="42"/>
      <c r="P110" s="43"/>
      <c r="Q110" s="41"/>
      <c r="R110" s="41"/>
      <c r="S110" s="41"/>
      <c r="T110" s="14"/>
    </row>
    <row r="111" spans="1:20" s="23" customFormat="1">
      <c r="A111" s="28">
        <v>107</v>
      </c>
      <c r="B111" s="13"/>
      <c r="C111" s="46"/>
      <c r="D111" s="14"/>
      <c r="E111" s="47"/>
      <c r="F111" s="49"/>
      <c r="G111" s="48"/>
      <c r="H111" s="48"/>
      <c r="I111" s="13">
        <f t="shared" si="1"/>
        <v>0</v>
      </c>
      <c r="J111" s="50"/>
      <c r="K111" s="46"/>
      <c r="L111" s="41"/>
      <c r="M111" s="41"/>
      <c r="N111" s="118"/>
      <c r="O111" s="42"/>
      <c r="P111" s="43"/>
      <c r="Q111" s="41"/>
      <c r="R111" s="41"/>
      <c r="S111" s="41"/>
      <c r="T111" s="14"/>
    </row>
    <row r="112" spans="1:20" s="23" customFormat="1">
      <c r="A112" s="28">
        <v>108</v>
      </c>
      <c r="B112" s="13"/>
      <c r="C112" s="46"/>
      <c r="D112" s="14"/>
      <c r="E112" s="47"/>
      <c r="F112" s="49"/>
      <c r="G112" s="48"/>
      <c r="H112" s="48"/>
      <c r="I112" s="13">
        <f t="shared" si="1"/>
        <v>0</v>
      </c>
      <c r="J112" s="50"/>
      <c r="K112" s="46"/>
      <c r="L112" s="41"/>
      <c r="M112" s="41"/>
      <c r="N112" s="118"/>
      <c r="O112" s="42"/>
      <c r="P112" s="43"/>
      <c r="Q112" s="41"/>
      <c r="R112" s="41"/>
      <c r="S112" s="41"/>
      <c r="T112" s="14"/>
    </row>
    <row r="113" spans="1:20" s="23" customFormat="1">
      <c r="A113" s="28">
        <v>109</v>
      </c>
      <c r="B113" s="13"/>
      <c r="C113" s="46"/>
      <c r="D113" s="14"/>
      <c r="E113" s="47"/>
      <c r="F113" s="49"/>
      <c r="G113" s="48"/>
      <c r="H113" s="48"/>
      <c r="I113" s="13">
        <f t="shared" si="1"/>
        <v>0</v>
      </c>
      <c r="J113" s="50"/>
      <c r="K113" s="46"/>
      <c r="L113" s="41"/>
      <c r="M113" s="41"/>
      <c r="N113" s="118"/>
      <c r="O113" s="42"/>
      <c r="P113" s="43"/>
      <c r="Q113" s="41"/>
      <c r="R113" s="41"/>
      <c r="S113" s="41"/>
      <c r="T113" s="14"/>
    </row>
    <row r="114" spans="1:20" s="23" customFormat="1">
      <c r="A114" s="28">
        <v>110</v>
      </c>
      <c r="B114" s="13"/>
      <c r="C114" s="46"/>
      <c r="D114" s="14"/>
      <c r="E114" s="47"/>
      <c r="F114" s="49"/>
      <c r="G114" s="48"/>
      <c r="H114" s="48"/>
      <c r="I114" s="13">
        <f t="shared" si="1"/>
        <v>0</v>
      </c>
      <c r="J114" s="50"/>
      <c r="K114" s="46"/>
      <c r="L114" s="41"/>
      <c r="M114" s="41"/>
      <c r="N114" s="118"/>
      <c r="O114" s="42"/>
      <c r="P114" s="43"/>
      <c r="Q114" s="41"/>
      <c r="R114" s="41"/>
      <c r="S114" s="41"/>
      <c r="T114" s="14"/>
    </row>
    <row r="115" spans="1:20" s="23" customFormat="1">
      <c r="A115" s="28">
        <v>111</v>
      </c>
      <c r="B115" s="13"/>
      <c r="C115" s="46"/>
      <c r="D115" s="14"/>
      <c r="E115" s="47"/>
      <c r="F115" s="49"/>
      <c r="G115" s="48"/>
      <c r="H115" s="48"/>
      <c r="I115" s="13">
        <f t="shared" si="1"/>
        <v>0</v>
      </c>
      <c r="J115" s="50"/>
      <c r="K115" s="46"/>
      <c r="L115" s="41"/>
      <c r="M115" s="41"/>
      <c r="N115" s="118"/>
      <c r="O115" s="42"/>
      <c r="P115" s="43"/>
      <c r="Q115" s="41"/>
      <c r="R115" s="41"/>
      <c r="S115" s="41"/>
      <c r="T115" s="14"/>
    </row>
    <row r="116" spans="1:20" s="23" customFormat="1">
      <c r="A116" s="28">
        <v>112</v>
      </c>
      <c r="B116" s="13"/>
      <c r="C116" s="46"/>
      <c r="D116" s="14"/>
      <c r="E116" s="47"/>
      <c r="F116" s="49"/>
      <c r="G116" s="48"/>
      <c r="H116" s="48"/>
      <c r="I116" s="13">
        <f t="shared" si="1"/>
        <v>0</v>
      </c>
      <c r="J116" s="50"/>
      <c r="K116" s="46"/>
      <c r="L116" s="41"/>
      <c r="M116" s="41"/>
      <c r="N116" s="118"/>
      <c r="O116" s="42"/>
      <c r="P116" s="43"/>
      <c r="Q116" s="41"/>
      <c r="R116" s="41"/>
      <c r="S116" s="41"/>
      <c r="T116" s="14"/>
    </row>
    <row r="117" spans="1:20" s="23" customFormat="1">
      <c r="A117" s="28">
        <v>113</v>
      </c>
      <c r="B117" s="13"/>
      <c r="C117" s="46"/>
      <c r="D117" s="14"/>
      <c r="E117" s="47"/>
      <c r="F117" s="49"/>
      <c r="G117" s="48"/>
      <c r="H117" s="48"/>
      <c r="I117" s="13">
        <f t="shared" si="1"/>
        <v>0</v>
      </c>
      <c r="J117" s="50"/>
      <c r="K117" s="46"/>
      <c r="L117" s="41"/>
      <c r="M117" s="41"/>
      <c r="N117" s="118"/>
      <c r="O117" s="42"/>
      <c r="P117" s="43"/>
      <c r="Q117" s="41"/>
      <c r="R117" s="41"/>
      <c r="S117" s="41"/>
      <c r="T117" s="14"/>
    </row>
    <row r="118" spans="1:20" s="23" customFormat="1">
      <c r="A118" s="28">
        <v>114</v>
      </c>
      <c r="B118" s="13"/>
      <c r="C118" s="46"/>
      <c r="D118" s="14"/>
      <c r="E118" s="47"/>
      <c r="F118" s="49"/>
      <c r="G118" s="48"/>
      <c r="H118" s="48"/>
      <c r="I118" s="13">
        <f t="shared" si="1"/>
        <v>0</v>
      </c>
      <c r="J118" s="50"/>
      <c r="K118" s="46"/>
      <c r="L118" s="41"/>
      <c r="M118" s="41"/>
      <c r="N118" s="118"/>
      <c r="O118" s="42"/>
      <c r="P118" s="43"/>
      <c r="Q118" s="41"/>
      <c r="R118" s="41"/>
      <c r="S118" s="41"/>
      <c r="T118" s="14"/>
    </row>
    <row r="119" spans="1:20" s="23" customFormat="1">
      <c r="A119" s="28">
        <v>115</v>
      </c>
      <c r="B119" s="13"/>
      <c r="C119" s="46"/>
      <c r="D119" s="14"/>
      <c r="E119" s="47"/>
      <c r="F119" s="49"/>
      <c r="G119" s="48"/>
      <c r="H119" s="48"/>
      <c r="I119" s="13">
        <f t="shared" si="1"/>
        <v>0</v>
      </c>
      <c r="J119" s="50"/>
      <c r="K119" s="46"/>
      <c r="L119" s="41"/>
      <c r="M119" s="41"/>
      <c r="N119" s="118"/>
      <c r="O119" s="42"/>
      <c r="P119" s="43"/>
      <c r="Q119" s="41"/>
      <c r="R119" s="41"/>
      <c r="S119" s="41"/>
      <c r="T119" s="14"/>
    </row>
    <row r="120" spans="1:20" s="23" customFormat="1">
      <c r="A120" s="28">
        <v>116</v>
      </c>
      <c r="B120" s="13"/>
      <c r="C120" s="46"/>
      <c r="D120" s="14"/>
      <c r="E120" s="47"/>
      <c r="F120" s="49"/>
      <c r="G120" s="48"/>
      <c r="H120" s="48"/>
      <c r="I120" s="13">
        <f t="shared" si="1"/>
        <v>0</v>
      </c>
      <c r="J120" s="50"/>
      <c r="K120" s="46"/>
      <c r="L120" s="41"/>
      <c r="M120" s="41"/>
      <c r="N120" s="118"/>
      <c r="O120" s="42"/>
      <c r="P120" s="43"/>
      <c r="Q120" s="41"/>
      <c r="R120" s="41"/>
      <c r="S120" s="41"/>
      <c r="T120" s="14"/>
    </row>
    <row r="121" spans="1:20" s="23" customFormat="1">
      <c r="A121" s="28">
        <v>117</v>
      </c>
      <c r="B121" s="13"/>
      <c r="C121" s="46"/>
      <c r="D121" s="14"/>
      <c r="E121" s="47"/>
      <c r="F121" s="49"/>
      <c r="G121" s="48"/>
      <c r="H121" s="48"/>
      <c r="I121" s="13">
        <f t="shared" si="1"/>
        <v>0</v>
      </c>
      <c r="J121" s="50"/>
      <c r="K121" s="46"/>
      <c r="L121" s="41"/>
      <c r="M121" s="41"/>
      <c r="N121" s="118"/>
      <c r="O121" s="42"/>
      <c r="P121" s="43"/>
      <c r="Q121" s="41"/>
      <c r="R121" s="41"/>
      <c r="S121" s="41"/>
      <c r="T121" s="14"/>
    </row>
    <row r="122" spans="1:20" s="23" customFormat="1">
      <c r="A122" s="28">
        <v>118</v>
      </c>
      <c r="B122" s="13"/>
      <c r="C122" s="46"/>
      <c r="D122" s="14"/>
      <c r="E122" s="47"/>
      <c r="F122" s="49"/>
      <c r="G122" s="48"/>
      <c r="H122" s="48"/>
      <c r="I122" s="13">
        <f t="shared" si="1"/>
        <v>0</v>
      </c>
      <c r="J122" s="50"/>
      <c r="K122" s="46"/>
      <c r="L122" s="41"/>
      <c r="M122" s="41"/>
      <c r="N122" s="118"/>
      <c r="O122" s="42"/>
      <c r="P122" s="43"/>
      <c r="Q122" s="41"/>
      <c r="R122" s="41"/>
      <c r="S122" s="41"/>
      <c r="T122" s="14"/>
    </row>
    <row r="123" spans="1:20" s="23" customFormat="1">
      <c r="A123" s="28">
        <v>119</v>
      </c>
      <c r="B123" s="13"/>
      <c r="C123" s="46"/>
      <c r="D123" s="14"/>
      <c r="E123" s="47"/>
      <c r="F123" s="49"/>
      <c r="G123" s="48"/>
      <c r="H123" s="48"/>
      <c r="I123" s="13">
        <f t="shared" si="1"/>
        <v>0</v>
      </c>
      <c r="J123" s="50"/>
      <c r="K123" s="46"/>
      <c r="L123" s="41"/>
      <c r="M123" s="41"/>
      <c r="N123" s="118"/>
      <c r="O123" s="42"/>
      <c r="P123" s="43"/>
      <c r="Q123" s="41"/>
      <c r="R123" s="41"/>
      <c r="S123" s="41"/>
      <c r="T123" s="14"/>
    </row>
    <row r="124" spans="1:20" s="23" customFormat="1">
      <c r="A124" s="28">
        <v>120</v>
      </c>
      <c r="B124" s="13"/>
      <c r="C124" s="46"/>
      <c r="D124" s="14"/>
      <c r="E124" s="47"/>
      <c r="F124" s="49"/>
      <c r="G124" s="48"/>
      <c r="H124" s="48"/>
      <c r="I124" s="13">
        <f t="shared" si="1"/>
        <v>0</v>
      </c>
      <c r="J124" s="50"/>
      <c r="K124" s="46"/>
      <c r="L124" s="41"/>
      <c r="M124" s="41"/>
      <c r="N124" s="118"/>
      <c r="O124" s="42"/>
      <c r="P124" s="43"/>
      <c r="Q124" s="41"/>
      <c r="R124" s="41"/>
      <c r="S124" s="41"/>
      <c r="T124" s="14"/>
    </row>
    <row r="125" spans="1:20" s="23" customFormat="1">
      <c r="A125" s="28">
        <v>121</v>
      </c>
      <c r="B125" s="13"/>
      <c r="C125" s="46"/>
      <c r="D125" s="14"/>
      <c r="E125" s="47"/>
      <c r="F125" s="49"/>
      <c r="G125" s="48"/>
      <c r="H125" s="48"/>
      <c r="I125" s="13">
        <f t="shared" si="1"/>
        <v>0</v>
      </c>
      <c r="J125" s="50"/>
      <c r="K125" s="46"/>
      <c r="L125" s="41"/>
      <c r="M125" s="41"/>
      <c r="N125" s="118"/>
      <c r="O125" s="42"/>
      <c r="P125" s="43"/>
      <c r="Q125" s="41"/>
      <c r="R125" s="41"/>
      <c r="S125" s="41"/>
      <c r="T125" s="14"/>
    </row>
    <row r="126" spans="1:20" s="23" customFormat="1">
      <c r="A126" s="28">
        <v>122</v>
      </c>
      <c r="B126" s="13"/>
      <c r="C126" s="46"/>
      <c r="D126" s="14"/>
      <c r="E126" s="47"/>
      <c r="F126" s="49"/>
      <c r="G126" s="48"/>
      <c r="H126" s="48"/>
      <c r="I126" s="13">
        <f t="shared" si="1"/>
        <v>0</v>
      </c>
      <c r="J126" s="50"/>
      <c r="K126" s="46"/>
      <c r="L126" s="41"/>
      <c r="M126" s="41"/>
      <c r="N126" s="118"/>
      <c r="O126" s="42"/>
      <c r="P126" s="43"/>
      <c r="Q126" s="41"/>
      <c r="R126" s="41"/>
      <c r="S126" s="41"/>
      <c r="T126" s="14"/>
    </row>
    <row r="127" spans="1:20" s="23" customFormat="1">
      <c r="A127" s="28">
        <v>123</v>
      </c>
      <c r="B127" s="13"/>
      <c r="C127" s="46"/>
      <c r="D127" s="14"/>
      <c r="E127" s="47"/>
      <c r="F127" s="49"/>
      <c r="G127" s="48"/>
      <c r="H127" s="48"/>
      <c r="I127" s="13">
        <f t="shared" si="1"/>
        <v>0</v>
      </c>
      <c r="J127" s="50"/>
      <c r="K127" s="46"/>
      <c r="L127" s="41"/>
      <c r="M127" s="41"/>
      <c r="N127" s="118"/>
      <c r="O127" s="42"/>
      <c r="P127" s="43"/>
      <c r="Q127" s="41"/>
      <c r="R127" s="41"/>
      <c r="S127" s="41"/>
      <c r="T127" s="14"/>
    </row>
    <row r="128" spans="1:20" s="23" customFormat="1">
      <c r="A128" s="28">
        <v>124</v>
      </c>
      <c r="B128" s="13"/>
      <c r="C128" s="46"/>
      <c r="D128" s="14"/>
      <c r="E128" s="47"/>
      <c r="F128" s="49"/>
      <c r="G128" s="48"/>
      <c r="H128" s="48"/>
      <c r="I128" s="13">
        <f t="shared" si="1"/>
        <v>0</v>
      </c>
      <c r="J128" s="50"/>
      <c r="K128" s="46"/>
      <c r="L128" s="41"/>
      <c r="M128" s="41"/>
      <c r="N128" s="118"/>
      <c r="O128" s="42"/>
      <c r="P128" s="43"/>
      <c r="Q128" s="41"/>
      <c r="R128" s="41"/>
      <c r="S128" s="41"/>
      <c r="T128" s="14"/>
    </row>
    <row r="129" spans="1:20" s="23" customFormat="1">
      <c r="A129" s="28">
        <v>125</v>
      </c>
      <c r="B129" s="13"/>
      <c r="C129" s="46"/>
      <c r="D129" s="14"/>
      <c r="E129" s="47"/>
      <c r="F129" s="49"/>
      <c r="G129" s="48"/>
      <c r="H129" s="48"/>
      <c r="I129" s="13">
        <f t="shared" si="1"/>
        <v>0</v>
      </c>
      <c r="J129" s="50"/>
      <c r="K129" s="46"/>
      <c r="L129" s="41"/>
      <c r="M129" s="41"/>
      <c r="N129" s="118"/>
      <c r="O129" s="42"/>
      <c r="P129" s="43"/>
      <c r="Q129" s="41"/>
      <c r="R129" s="41"/>
      <c r="S129" s="41"/>
      <c r="T129" s="14"/>
    </row>
    <row r="130" spans="1:20" s="23" customFormat="1">
      <c r="A130" s="28">
        <v>126</v>
      </c>
      <c r="B130" s="13"/>
      <c r="C130" s="46"/>
      <c r="D130" s="14"/>
      <c r="E130" s="47"/>
      <c r="F130" s="49"/>
      <c r="G130" s="48"/>
      <c r="H130" s="48"/>
      <c r="I130" s="13">
        <f t="shared" si="1"/>
        <v>0</v>
      </c>
      <c r="J130" s="50"/>
      <c r="K130" s="46"/>
      <c r="L130" s="41"/>
      <c r="M130" s="41"/>
      <c r="N130" s="118"/>
      <c r="O130" s="42"/>
      <c r="P130" s="43"/>
      <c r="Q130" s="41"/>
      <c r="R130" s="41"/>
      <c r="S130" s="41"/>
      <c r="T130" s="14"/>
    </row>
    <row r="131" spans="1:20" s="23" customFormat="1">
      <c r="A131" s="28">
        <v>127</v>
      </c>
      <c r="B131" s="13"/>
      <c r="C131" s="46"/>
      <c r="D131" s="14"/>
      <c r="E131" s="47"/>
      <c r="F131" s="49"/>
      <c r="G131" s="48"/>
      <c r="H131" s="48"/>
      <c r="I131" s="13">
        <f t="shared" si="1"/>
        <v>0</v>
      </c>
      <c r="J131" s="50"/>
      <c r="K131" s="46"/>
      <c r="L131" s="41"/>
      <c r="M131" s="41"/>
      <c r="N131" s="118"/>
      <c r="O131" s="42"/>
      <c r="P131" s="43"/>
      <c r="Q131" s="41"/>
      <c r="R131" s="41"/>
      <c r="S131" s="41"/>
      <c r="T131" s="14"/>
    </row>
    <row r="132" spans="1:20" s="23" customFormat="1">
      <c r="A132" s="28">
        <v>128</v>
      </c>
      <c r="B132" s="13"/>
      <c r="C132" s="46"/>
      <c r="D132" s="14"/>
      <c r="E132" s="47"/>
      <c r="F132" s="49"/>
      <c r="G132" s="48"/>
      <c r="H132" s="48"/>
      <c r="I132" s="13">
        <f t="shared" si="1"/>
        <v>0</v>
      </c>
      <c r="J132" s="50"/>
      <c r="K132" s="46"/>
      <c r="L132" s="41"/>
      <c r="M132" s="41"/>
      <c r="N132" s="118"/>
      <c r="O132" s="42"/>
      <c r="P132" s="43"/>
      <c r="Q132" s="41"/>
      <c r="R132" s="41"/>
      <c r="S132" s="41"/>
      <c r="T132" s="14"/>
    </row>
    <row r="133" spans="1:20" s="23" customFormat="1">
      <c r="A133" s="28">
        <v>129</v>
      </c>
      <c r="B133" s="13"/>
      <c r="C133" s="46"/>
      <c r="D133" s="14"/>
      <c r="E133" s="47"/>
      <c r="F133" s="49"/>
      <c r="G133" s="48"/>
      <c r="H133" s="48"/>
      <c r="I133" s="13">
        <f t="shared" ref="I133:I161" si="2">+G133+H133</f>
        <v>0</v>
      </c>
      <c r="J133" s="50"/>
      <c r="K133" s="46"/>
      <c r="L133" s="41"/>
      <c r="M133" s="41"/>
      <c r="N133" s="118"/>
      <c r="O133" s="42"/>
      <c r="P133" s="43"/>
      <c r="Q133" s="41"/>
      <c r="R133" s="41"/>
      <c r="S133" s="41"/>
      <c r="T133" s="14"/>
    </row>
    <row r="134" spans="1:20" s="23" customFormat="1">
      <c r="A134" s="28">
        <v>130</v>
      </c>
      <c r="B134" s="13"/>
      <c r="C134" s="46"/>
      <c r="D134" s="14"/>
      <c r="E134" s="47"/>
      <c r="F134" s="49"/>
      <c r="G134" s="48"/>
      <c r="H134" s="48"/>
      <c r="I134" s="13">
        <f t="shared" si="2"/>
        <v>0</v>
      </c>
      <c r="J134" s="50"/>
      <c r="K134" s="46"/>
      <c r="L134" s="41"/>
      <c r="M134" s="41"/>
      <c r="N134" s="118"/>
      <c r="O134" s="42"/>
      <c r="P134" s="43"/>
      <c r="Q134" s="41"/>
      <c r="R134" s="41"/>
      <c r="S134" s="41"/>
      <c r="T134" s="14"/>
    </row>
    <row r="135" spans="1:20" s="23" customFormat="1">
      <c r="A135" s="28">
        <v>131</v>
      </c>
      <c r="B135" s="13"/>
      <c r="C135" s="46"/>
      <c r="D135" s="14"/>
      <c r="E135" s="47"/>
      <c r="F135" s="49"/>
      <c r="G135" s="48"/>
      <c r="H135" s="48"/>
      <c r="I135" s="13">
        <f t="shared" si="2"/>
        <v>0</v>
      </c>
      <c r="J135" s="50"/>
      <c r="K135" s="46"/>
      <c r="L135" s="41"/>
      <c r="M135" s="41"/>
      <c r="N135" s="118"/>
      <c r="O135" s="42"/>
      <c r="P135" s="43"/>
      <c r="Q135" s="41"/>
      <c r="R135" s="41"/>
      <c r="S135" s="41"/>
      <c r="T135" s="14"/>
    </row>
    <row r="136" spans="1:20" s="23" customFormat="1">
      <c r="A136" s="28">
        <v>132</v>
      </c>
      <c r="B136" s="13"/>
      <c r="C136" s="46"/>
      <c r="D136" s="14"/>
      <c r="E136" s="47"/>
      <c r="F136" s="49"/>
      <c r="G136" s="48"/>
      <c r="H136" s="48"/>
      <c r="I136" s="13">
        <f t="shared" si="2"/>
        <v>0</v>
      </c>
      <c r="J136" s="50"/>
      <c r="K136" s="46"/>
      <c r="L136" s="41"/>
      <c r="M136" s="41"/>
      <c r="N136" s="118"/>
      <c r="O136" s="42"/>
      <c r="P136" s="43"/>
      <c r="Q136" s="41"/>
      <c r="R136" s="41"/>
      <c r="S136" s="41"/>
      <c r="T136" s="14"/>
    </row>
    <row r="137" spans="1:20" s="23" customFormat="1">
      <c r="A137" s="28">
        <v>133</v>
      </c>
      <c r="B137" s="13"/>
      <c r="C137" s="46"/>
      <c r="D137" s="14"/>
      <c r="E137" s="47"/>
      <c r="F137" s="49"/>
      <c r="G137" s="48"/>
      <c r="H137" s="48"/>
      <c r="I137" s="13">
        <f t="shared" si="2"/>
        <v>0</v>
      </c>
      <c r="J137" s="50"/>
      <c r="K137" s="46"/>
      <c r="L137" s="41"/>
      <c r="M137" s="41"/>
      <c r="N137" s="118"/>
      <c r="O137" s="42"/>
      <c r="P137" s="43"/>
      <c r="Q137" s="41"/>
      <c r="R137" s="41"/>
      <c r="S137" s="41"/>
      <c r="T137" s="14"/>
    </row>
    <row r="138" spans="1:20" s="23" customFormat="1">
      <c r="A138" s="28">
        <v>134</v>
      </c>
      <c r="B138" s="13"/>
      <c r="C138" s="46"/>
      <c r="D138" s="14"/>
      <c r="E138" s="47"/>
      <c r="F138" s="49"/>
      <c r="G138" s="48"/>
      <c r="H138" s="48"/>
      <c r="I138" s="13">
        <f t="shared" si="2"/>
        <v>0</v>
      </c>
      <c r="J138" s="50"/>
      <c r="K138" s="46"/>
      <c r="L138" s="41"/>
      <c r="M138" s="41"/>
      <c r="N138" s="118"/>
      <c r="O138" s="42"/>
      <c r="P138" s="43"/>
      <c r="Q138" s="41"/>
      <c r="R138" s="41"/>
      <c r="S138" s="41"/>
      <c r="T138" s="14"/>
    </row>
    <row r="139" spans="1:20" s="23" customFormat="1">
      <c r="A139" s="28">
        <v>135</v>
      </c>
      <c r="B139" s="13"/>
      <c r="C139" s="46"/>
      <c r="D139" s="14"/>
      <c r="E139" s="47"/>
      <c r="F139" s="49"/>
      <c r="G139" s="48"/>
      <c r="H139" s="48"/>
      <c r="I139" s="13">
        <f t="shared" si="2"/>
        <v>0</v>
      </c>
      <c r="J139" s="50"/>
      <c r="K139" s="46"/>
      <c r="L139" s="41"/>
      <c r="M139" s="41"/>
      <c r="N139" s="118"/>
      <c r="O139" s="42"/>
      <c r="P139" s="43"/>
      <c r="Q139" s="41"/>
      <c r="R139" s="41"/>
      <c r="S139" s="41"/>
      <c r="T139" s="14"/>
    </row>
    <row r="140" spans="1:20" s="23" customFormat="1">
      <c r="A140" s="28">
        <v>136</v>
      </c>
      <c r="B140" s="13"/>
      <c r="C140" s="46"/>
      <c r="D140" s="14"/>
      <c r="E140" s="47"/>
      <c r="F140" s="49"/>
      <c r="G140" s="48"/>
      <c r="H140" s="48"/>
      <c r="I140" s="13">
        <f t="shared" si="2"/>
        <v>0</v>
      </c>
      <c r="J140" s="50"/>
      <c r="K140" s="46"/>
      <c r="L140" s="41"/>
      <c r="M140" s="41"/>
      <c r="N140" s="118"/>
      <c r="O140" s="42"/>
      <c r="P140" s="43"/>
      <c r="Q140" s="41"/>
      <c r="R140" s="41"/>
      <c r="S140" s="41"/>
      <c r="T140" s="14"/>
    </row>
    <row r="141" spans="1:20" s="23" customFormat="1">
      <c r="A141" s="28">
        <v>137</v>
      </c>
      <c r="B141" s="13"/>
      <c r="C141" s="46"/>
      <c r="D141" s="14"/>
      <c r="E141" s="47"/>
      <c r="F141" s="49"/>
      <c r="G141" s="48"/>
      <c r="H141" s="48"/>
      <c r="I141" s="13">
        <f t="shared" si="2"/>
        <v>0</v>
      </c>
      <c r="J141" s="50"/>
      <c r="K141" s="46"/>
      <c r="L141" s="41"/>
      <c r="M141" s="41"/>
      <c r="N141" s="118"/>
      <c r="O141" s="42"/>
      <c r="P141" s="43"/>
      <c r="Q141" s="41"/>
      <c r="R141" s="41"/>
      <c r="S141" s="41"/>
      <c r="T141" s="14"/>
    </row>
    <row r="142" spans="1:20" s="23" customFormat="1">
      <c r="A142" s="28">
        <v>138</v>
      </c>
      <c r="B142" s="13"/>
      <c r="C142" s="46"/>
      <c r="D142" s="14"/>
      <c r="E142" s="47"/>
      <c r="F142" s="49"/>
      <c r="G142" s="48"/>
      <c r="H142" s="48"/>
      <c r="I142" s="13">
        <f t="shared" si="2"/>
        <v>0</v>
      </c>
      <c r="J142" s="50"/>
      <c r="K142" s="46"/>
      <c r="L142" s="41"/>
      <c r="M142" s="41"/>
      <c r="N142" s="118"/>
      <c r="O142" s="42"/>
      <c r="P142" s="43"/>
      <c r="Q142" s="41"/>
      <c r="R142" s="41"/>
      <c r="S142" s="41"/>
      <c r="T142" s="14"/>
    </row>
    <row r="143" spans="1:20" s="23" customFormat="1">
      <c r="A143" s="28">
        <v>139</v>
      </c>
      <c r="B143" s="13"/>
      <c r="C143" s="46"/>
      <c r="D143" s="14"/>
      <c r="E143" s="47"/>
      <c r="F143" s="49"/>
      <c r="G143" s="48"/>
      <c r="H143" s="48"/>
      <c r="I143" s="13">
        <f t="shared" si="2"/>
        <v>0</v>
      </c>
      <c r="J143" s="50"/>
      <c r="K143" s="46"/>
      <c r="L143" s="41"/>
      <c r="M143" s="41"/>
      <c r="N143" s="118"/>
      <c r="O143" s="42"/>
      <c r="P143" s="43"/>
      <c r="Q143" s="41"/>
      <c r="R143" s="41"/>
      <c r="S143" s="41"/>
      <c r="T143" s="14"/>
    </row>
    <row r="144" spans="1:20" s="23" customFormat="1">
      <c r="A144" s="28">
        <v>140</v>
      </c>
      <c r="B144" s="13"/>
      <c r="C144" s="46"/>
      <c r="D144" s="14"/>
      <c r="E144" s="47"/>
      <c r="F144" s="49"/>
      <c r="G144" s="48"/>
      <c r="H144" s="48"/>
      <c r="I144" s="13">
        <f t="shared" si="2"/>
        <v>0</v>
      </c>
      <c r="J144" s="50"/>
      <c r="K144" s="46"/>
      <c r="L144" s="41"/>
      <c r="M144" s="41"/>
      <c r="N144" s="118"/>
      <c r="O144" s="42"/>
      <c r="P144" s="43"/>
      <c r="Q144" s="41"/>
      <c r="R144" s="41"/>
      <c r="S144" s="41"/>
      <c r="T144" s="14"/>
    </row>
    <row r="145" spans="1:20" s="23" customFormat="1">
      <c r="A145" s="28">
        <v>141</v>
      </c>
      <c r="B145" s="13"/>
      <c r="C145" s="46"/>
      <c r="D145" s="14"/>
      <c r="E145" s="47"/>
      <c r="F145" s="49"/>
      <c r="G145" s="48"/>
      <c r="H145" s="48"/>
      <c r="I145" s="13">
        <f t="shared" si="2"/>
        <v>0</v>
      </c>
      <c r="J145" s="50"/>
      <c r="K145" s="46"/>
      <c r="L145" s="41"/>
      <c r="M145" s="41"/>
      <c r="N145" s="118"/>
      <c r="O145" s="42"/>
      <c r="P145" s="43"/>
      <c r="Q145" s="41"/>
      <c r="R145" s="41"/>
      <c r="S145" s="41"/>
      <c r="T145" s="14"/>
    </row>
    <row r="146" spans="1:20" s="23" customFormat="1">
      <c r="A146" s="28">
        <v>142</v>
      </c>
      <c r="B146" s="13"/>
      <c r="C146" s="46"/>
      <c r="D146" s="14"/>
      <c r="E146" s="47"/>
      <c r="F146" s="49"/>
      <c r="G146" s="48"/>
      <c r="H146" s="48"/>
      <c r="I146" s="13">
        <f t="shared" si="2"/>
        <v>0</v>
      </c>
      <c r="J146" s="50"/>
      <c r="K146" s="46"/>
      <c r="L146" s="41"/>
      <c r="M146" s="41"/>
      <c r="N146" s="118"/>
      <c r="O146" s="42"/>
      <c r="P146" s="43"/>
      <c r="Q146" s="41"/>
      <c r="R146" s="41"/>
      <c r="S146" s="41"/>
      <c r="T146" s="14"/>
    </row>
    <row r="147" spans="1:20" s="23" customFormat="1">
      <c r="A147" s="28">
        <v>143</v>
      </c>
      <c r="B147" s="13"/>
      <c r="C147" s="46"/>
      <c r="D147" s="14"/>
      <c r="E147" s="47"/>
      <c r="F147" s="49"/>
      <c r="G147" s="48"/>
      <c r="H147" s="48"/>
      <c r="I147" s="13">
        <f t="shared" si="2"/>
        <v>0</v>
      </c>
      <c r="J147" s="50"/>
      <c r="K147" s="46"/>
      <c r="L147" s="41"/>
      <c r="M147" s="41"/>
      <c r="N147" s="118"/>
      <c r="O147" s="42"/>
      <c r="P147" s="43"/>
      <c r="Q147" s="41"/>
      <c r="R147" s="41"/>
      <c r="S147" s="41"/>
      <c r="T147" s="14"/>
    </row>
    <row r="148" spans="1:20" s="23" customFormat="1">
      <c r="A148" s="28">
        <v>144</v>
      </c>
      <c r="B148" s="13"/>
      <c r="C148" s="46"/>
      <c r="D148" s="14"/>
      <c r="E148" s="47"/>
      <c r="F148" s="49"/>
      <c r="G148" s="48"/>
      <c r="H148" s="48"/>
      <c r="I148" s="13">
        <f t="shared" si="2"/>
        <v>0</v>
      </c>
      <c r="J148" s="50"/>
      <c r="K148" s="46"/>
      <c r="L148" s="41"/>
      <c r="M148" s="41"/>
      <c r="N148" s="118"/>
      <c r="O148" s="42"/>
      <c r="P148" s="43"/>
      <c r="Q148" s="41"/>
      <c r="R148" s="41"/>
      <c r="S148" s="41"/>
      <c r="T148" s="14"/>
    </row>
    <row r="149" spans="1:20" s="23" customFormat="1">
      <c r="A149" s="28">
        <v>145</v>
      </c>
      <c r="B149" s="13"/>
      <c r="C149" s="46"/>
      <c r="D149" s="14"/>
      <c r="E149" s="47"/>
      <c r="F149" s="49"/>
      <c r="G149" s="48"/>
      <c r="H149" s="48"/>
      <c r="I149" s="13">
        <f t="shared" si="2"/>
        <v>0</v>
      </c>
      <c r="J149" s="50"/>
      <c r="K149" s="46"/>
      <c r="L149" s="41"/>
      <c r="M149" s="41"/>
      <c r="N149" s="118"/>
      <c r="O149" s="42"/>
      <c r="P149" s="43"/>
      <c r="Q149" s="41"/>
      <c r="R149" s="41"/>
      <c r="S149" s="41"/>
      <c r="T149" s="14"/>
    </row>
    <row r="150" spans="1:20" s="23" customFormat="1">
      <c r="A150" s="28">
        <v>146</v>
      </c>
      <c r="B150" s="13"/>
      <c r="C150" s="46"/>
      <c r="D150" s="14"/>
      <c r="E150" s="47"/>
      <c r="F150" s="49"/>
      <c r="G150" s="48"/>
      <c r="H150" s="48"/>
      <c r="I150" s="13">
        <f t="shared" si="2"/>
        <v>0</v>
      </c>
      <c r="J150" s="50"/>
      <c r="K150" s="46"/>
      <c r="L150" s="41"/>
      <c r="M150" s="41"/>
      <c r="N150" s="118"/>
      <c r="O150" s="42"/>
      <c r="P150" s="43"/>
      <c r="Q150" s="41"/>
      <c r="R150" s="41"/>
      <c r="S150" s="41"/>
      <c r="T150" s="14"/>
    </row>
    <row r="151" spans="1:20" s="23" customFormat="1">
      <c r="A151" s="28">
        <v>147</v>
      </c>
      <c r="B151" s="13"/>
      <c r="C151" s="46"/>
      <c r="D151" s="14"/>
      <c r="E151" s="47"/>
      <c r="F151" s="49"/>
      <c r="G151" s="48"/>
      <c r="H151" s="48"/>
      <c r="I151" s="13">
        <f t="shared" si="2"/>
        <v>0</v>
      </c>
      <c r="J151" s="50"/>
      <c r="K151" s="46"/>
      <c r="L151" s="41"/>
      <c r="M151" s="41"/>
      <c r="N151" s="118"/>
      <c r="O151" s="42"/>
      <c r="P151" s="43"/>
      <c r="Q151" s="41"/>
      <c r="R151" s="41"/>
      <c r="S151" s="41"/>
      <c r="T151" s="14"/>
    </row>
    <row r="152" spans="1:20" s="23" customFormat="1">
      <c r="A152" s="28">
        <v>148</v>
      </c>
      <c r="B152" s="13"/>
      <c r="C152" s="46"/>
      <c r="D152" s="14"/>
      <c r="E152" s="47"/>
      <c r="F152" s="49"/>
      <c r="G152" s="48"/>
      <c r="H152" s="48"/>
      <c r="I152" s="13">
        <f t="shared" si="2"/>
        <v>0</v>
      </c>
      <c r="J152" s="50"/>
      <c r="K152" s="46"/>
      <c r="L152" s="41"/>
      <c r="M152" s="41"/>
      <c r="N152" s="118"/>
      <c r="O152" s="42"/>
      <c r="P152" s="43"/>
      <c r="Q152" s="41"/>
      <c r="R152" s="41"/>
      <c r="S152" s="41"/>
      <c r="T152" s="14"/>
    </row>
    <row r="153" spans="1:20" s="23" customFormat="1">
      <c r="A153" s="28">
        <v>149</v>
      </c>
      <c r="B153" s="13"/>
      <c r="C153" s="46"/>
      <c r="D153" s="14"/>
      <c r="E153" s="47"/>
      <c r="F153" s="49"/>
      <c r="G153" s="48"/>
      <c r="H153" s="48"/>
      <c r="I153" s="13">
        <f t="shared" si="2"/>
        <v>0</v>
      </c>
      <c r="J153" s="50"/>
      <c r="K153" s="46"/>
      <c r="L153" s="41"/>
      <c r="M153" s="41"/>
      <c r="N153" s="118"/>
      <c r="O153" s="42"/>
      <c r="P153" s="43"/>
      <c r="Q153" s="41"/>
      <c r="R153" s="41"/>
      <c r="S153" s="41"/>
      <c r="T153" s="14"/>
    </row>
    <row r="154" spans="1:20" s="23" customFormat="1">
      <c r="A154" s="28">
        <v>150</v>
      </c>
      <c r="B154" s="13"/>
      <c r="C154" s="46"/>
      <c r="D154" s="14"/>
      <c r="E154" s="47"/>
      <c r="F154" s="49"/>
      <c r="G154" s="48"/>
      <c r="H154" s="48"/>
      <c r="I154" s="13">
        <f t="shared" si="2"/>
        <v>0</v>
      </c>
      <c r="J154" s="50"/>
      <c r="K154" s="46"/>
      <c r="L154" s="41"/>
      <c r="M154" s="41"/>
      <c r="N154" s="118"/>
      <c r="O154" s="42"/>
      <c r="P154" s="43"/>
      <c r="Q154" s="41"/>
      <c r="R154" s="41"/>
      <c r="S154" s="41"/>
      <c r="T154" s="14"/>
    </row>
    <row r="155" spans="1:20" s="23" customFormat="1">
      <c r="A155" s="28">
        <v>151</v>
      </c>
      <c r="B155" s="13"/>
      <c r="C155" s="46"/>
      <c r="D155" s="14"/>
      <c r="E155" s="47"/>
      <c r="F155" s="49"/>
      <c r="G155" s="48"/>
      <c r="H155" s="48"/>
      <c r="I155" s="13">
        <f t="shared" si="2"/>
        <v>0</v>
      </c>
      <c r="J155" s="50"/>
      <c r="K155" s="46"/>
      <c r="L155" s="41"/>
      <c r="M155" s="41"/>
      <c r="N155" s="118"/>
      <c r="O155" s="42"/>
      <c r="P155" s="43"/>
      <c r="Q155" s="41"/>
      <c r="R155" s="41"/>
      <c r="S155" s="41"/>
      <c r="T155" s="14"/>
    </row>
    <row r="156" spans="1:20" s="23" customFormat="1">
      <c r="A156" s="28">
        <v>152</v>
      </c>
      <c r="B156" s="13"/>
      <c r="C156" s="46"/>
      <c r="D156" s="14"/>
      <c r="E156" s="47"/>
      <c r="F156" s="49"/>
      <c r="G156" s="48"/>
      <c r="H156" s="48"/>
      <c r="I156" s="13">
        <f t="shared" si="2"/>
        <v>0</v>
      </c>
      <c r="J156" s="50"/>
      <c r="K156" s="46"/>
      <c r="L156" s="41"/>
      <c r="M156" s="41"/>
      <c r="N156" s="118"/>
      <c r="O156" s="42"/>
      <c r="P156" s="43"/>
      <c r="Q156" s="41"/>
      <c r="R156" s="41"/>
      <c r="S156" s="41"/>
      <c r="T156" s="14"/>
    </row>
    <row r="157" spans="1:20" s="23" customFormat="1">
      <c r="A157" s="28">
        <v>153</v>
      </c>
      <c r="B157" s="13"/>
      <c r="C157" s="46"/>
      <c r="D157" s="14"/>
      <c r="E157" s="47"/>
      <c r="F157" s="49"/>
      <c r="G157" s="48"/>
      <c r="H157" s="48"/>
      <c r="I157" s="13">
        <f t="shared" si="2"/>
        <v>0</v>
      </c>
      <c r="J157" s="50"/>
      <c r="K157" s="46"/>
      <c r="L157" s="41"/>
      <c r="M157" s="41"/>
      <c r="N157" s="118"/>
      <c r="O157" s="42"/>
      <c r="P157" s="43"/>
      <c r="Q157" s="41"/>
      <c r="R157" s="41"/>
      <c r="S157" s="41"/>
      <c r="T157" s="14"/>
    </row>
    <row r="158" spans="1:20" s="23" customFormat="1">
      <c r="A158" s="28">
        <v>154</v>
      </c>
      <c r="B158" s="13"/>
      <c r="C158" s="46"/>
      <c r="D158" s="14"/>
      <c r="E158" s="47"/>
      <c r="F158" s="49"/>
      <c r="G158" s="48"/>
      <c r="H158" s="48"/>
      <c r="I158" s="13">
        <f t="shared" si="2"/>
        <v>0</v>
      </c>
      <c r="J158" s="50"/>
      <c r="K158" s="46"/>
      <c r="L158" s="41"/>
      <c r="M158" s="41"/>
      <c r="N158" s="118"/>
      <c r="O158" s="42"/>
      <c r="P158" s="43"/>
      <c r="Q158" s="41"/>
      <c r="R158" s="41"/>
      <c r="S158" s="41"/>
      <c r="T158" s="14"/>
    </row>
    <row r="159" spans="1:20" s="23" customFormat="1">
      <c r="A159" s="28">
        <v>155</v>
      </c>
      <c r="B159" s="13"/>
      <c r="C159" s="46"/>
      <c r="D159" s="14"/>
      <c r="E159" s="47"/>
      <c r="F159" s="49"/>
      <c r="G159" s="48"/>
      <c r="H159" s="48"/>
      <c r="I159" s="13">
        <f t="shared" si="2"/>
        <v>0</v>
      </c>
      <c r="J159" s="50"/>
      <c r="K159" s="46"/>
      <c r="L159" s="41"/>
      <c r="M159" s="41"/>
      <c r="N159" s="118"/>
      <c r="O159" s="42"/>
      <c r="P159" s="43"/>
      <c r="Q159" s="41"/>
      <c r="R159" s="41"/>
      <c r="S159" s="41"/>
      <c r="T159" s="14"/>
    </row>
    <row r="160" spans="1:20" s="23" customFormat="1">
      <c r="A160" s="28">
        <v>156</v>
      </c>
      <c r="B160" s="13"/>
      <c r="C160" s="46"/>
      <c r="D160" s="14"/>
      <c r="E160" s="47"/>
      <c r="F160" s="49"/>
      <c r="G160" s="48"/>
      <c r="H160" s="48"/>
      <c r="I160" s="13">
        <f t="shared" si="2"/>
        <v>0</v>
      </c>
      <c r="J160" s="50"/>
      <c r="K160" s="46"/>
      <c r="L160" s="41"/>
      <c r="M160" s="41"/>
      <c r="N160" s="118"/>
      <c r="O160" s="42"/>
      <c r="P160" s="43"/>
      <c r="Q160" s="41"/>
      <c r="R160" s="41"/>
      <c r="S160" s="41"/>
      <c r="T160" s="14"/>
    </row>
    <row r="161" spans="1:20" s="23" customFormat="1">
      <c r="A161" s="28">
        <v>157</v>
      </c>
      <c r="B161" s="13"/>
      <c r="C161" s="46"/>
      <c r="D161" s="14"/>
      <c r="E161" s="47"/>
      <c r="F161" s="49"/>
      <c r="G161" s="48"/>
      <c r="H161" s="48"/>
      <c r="I161" s="13">
        <f t="shared" si="2"/>
        <v>0</v>
      </c>
      <c r="J161" s="50"/>
      <c r="K161" s="46"/>
      <c r="L161" s="41"/>
      <c r="M161" s="41"/>
      <c r="N161" s="118"/>
      <c r="O161" s="42"/>
      <c r="P161" s="43"/>
      <c r="Q161" s="41"/>
      <c r="R161" s="41"/>
      <c r="S161" s="41"/>
      <c r="T161" s="14"/>
    </row>
    <row r="162" spans="1:20">
      <c r="A162" s="2">
        <v>158</v>
      </c>
      <c r="B162" s="13"/>
      <c r="C162" s="14"/>
      <c r="D162" s="14"/>
      <c r="E162" s="15"/>
      <c r="F162" s="14"/>
      <c r="G162" s="15"/>
      <c r="H162" s="15"/>
      <c r="I162" s="13">
        <f t="shared" ref="I162:I164" si="3">+G162+H162</f>
        <v>0</v>
      </c>
      <c r="J162" s="14"/>
      <c r="K162" s="14"/>
      <c r="L162" s="14"/>
      <c r="M162" s="14"/>
      <c r="N162" s="14"/>
      <c r="O162" s="14"/>
      <c r="P162" s="21"/>
      <c r="Q162" s="14"/>
      <c r="R162" s="14"/>
      <c r="S162" s="14"/>
      <c r="T162" s="14"/>
    </row>
    <row r="163" spans="1:20">
      <c r="A163" s="2">
        <v>159</v>
      </c>
      <c r="B163" s="13"/>
      <c r="C163" s="14"/>
      <c r="D163" s="14"/>
      <c r="E163" s="15"/>
      <c r="F163" s="14"/>
      <c r="G163" s="15"/>
      <c r="H163" s="15"/>
      <c r="I163" s="13">
        <f t="shared" si="3"/>
        <v>0</v>
      </c>
      <c r="J163" s="14"/>
      <c r="K163" s="14"/>
      <c r="L163" s="14"/>
      <c r="M163" s="14"/>
      <c r="N163" s="14"/>
      <c r="O163" s="14"/>
      <c r="P163" s="21"/>
      <c r="Q163" s="14"/>
      <c r="R163" s="14"/>
      <c r="S163" s="14"/>
      <c r="T163" s="14"/>
    </row>
    <row r="164" spans="1:20">
      <c r="A164" s="2">
        <v>160</v>
      </c>
      <c r="B164" s="13"/>
      <c r="C164" s="14"/>
      <c r="D164" s="14"/>
      <c r="E164" s="15"/>
      <c r="F164" s="14"/>
      <c r="G164" s="15"/>
      <c r="H164" s="15"/>
      <c r="I164" s="13">
        <f t="shared" si="3"/>
        <v>0</v>
      </c>
      <c r="J164" s="14"/>
      <c r="K164" s="14"/>
      <c r="L164" s="14"/>
      <c r="M164" s="14"/>
      <c r="N164" s="14"/>
      <c r="O164" s="14"/>
      <c r="P164" s="21"/>
      <c r="Q164" s="14"/>
      <c r="R164" s="14"/>
      <c r="S164" s="14"/>
      <c r="T164" s="14"/>
    </row>
    <row r="165" spans="1:20">
      <c r="A165" s="18" t="s">
        <v>11</v>
      </c>
      <c r="B165" s="35"/>
      <c r="C165" s="18">
        <f>COUNTIFS(C5:C164,"*")</f>
        <v>66</v>
      </c>
      <c r="D165" s="18"/>
      <c r="E165" s="9"/>
      <c r="F165" s="18"/>
      <c r="G165" s="18">
        <f>SUM(G5:G164)</f>
        <v>3093</v>
      </c>
      <c r="H165" s="18">
        <f>SUM(H5:H164)</f>
        <v>3516</v>
      </c>
      <c r="I165" s="18">
        <f>SUM(I5:I164)</f>
        <v>6609</v>
      </c>
      <c r="J165" s="86"/>
      <c r="K165" s="18"/>
      <c r="L165" s="18"/>
      <c r="M165" s="18"/>
      <c r="N165" s="86"/>
      <c r="O165" s="18"/>
      <c r="P165" s="10"/>
      <c r="Q165" s="18"/>
      <c r="R165" s="18"/>
      <c r="S165" s="18"/>
      <c r="T165" s="8"/>
    </row>
    <row r="166" spans="1:20">
      <c r="A166" s="36" t="s">
        <v>66</v>
      </c>
      <c r="B166" s="6">
        <f>COUNTIF(B$5:B$164,"Team 1")</f>
        <v>32</v>
      </c>
      <c r="C166" s="36" t="s">
        <v>29</v>
      </c>
      <c r="D166" s="6">
        <f>COUNTIF(D5:D164,"Anganwadi")</f>
        <v>28</v>
      </c>
    </row>
    <row r="167" spans="1:20">
      <c r="A167" s="36" t="s">
        <v>67</v>
      </c>
      <c r="B167" s="6">
        <f>COUNTIF(B$6:B$164,"Team 2")</f>
        <v>34</v>
      </c>
      <c r="C167" s="36" t="s">
        <v>27</v>
      </c>
      <c r="D167" s="6">
        <f>COUNTIF(D5:D164,"School")</f>
        <v>37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69 D72:D164">
      <formula1>"Anganwadi,School"</formula1>
    </dataValidation>
    <dataValidation type="list" allowBlank="1" showInputMessage="1" showErrorMessage="1" sqref="B5:B69 B72:B164">
      <formula1>"Team 1, Team 2"</formula1>
    </dataValidation>
  </dataValidations>
  <printOptions horizontalCentered="1"/>
  <pageMargins left="0.37" right="0.23" top="0.43" bottom="0.45" header="0.3" footer="0.22"/>
  <pageSetup paperSize="5" scale="56" fitToHeight="11000" orientation="landscape"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H46"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44" customWidth="1"/>
    <col min="11" max="13" width="19.5703125" style="1" customWidth="1"/>
    <col min="14" max="14" width="19.140625" style="172"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9" t="s">
        <v>830</v>
      </c>
      <c r="B1" s="229"/>
      <c r="C1" s="229"/>
      <c r="D1" s="230"/>
      <c r="E1" s="230"/>
      <c r="F1" s="230"/>
      <c r="G1" s="230"/>
      <c r="H1" s="230"/>
      <c r="I1" s="230"/>
      <c r="J1" s="230"/>
      <c r="K1" s="230"/>
      <c r="L1" s="230"/>
      <c r="M1" s="230"/>
      <c r="N1" s="230"/>
      <c r="O1" s="230"/>
      <c r="P1" s="230"/>
      <c r="Q1" s="230"/>
      <c r="R1" s="230"/>
      <c r="S1" s="230"/>
    </row>
    <row r="2" spans="1:20">
      <c r="A2" s="233" t="s">
        <v>63</v>
      </c>
      <c r="B2" s="234"/>
      <c r="C2" s="234"/>
      <c r="D2" s="22">
        <v>43435</v>
      </c>
      <c r="E2" s="19"/>
      <c r="F2" s="19"/>
      <c r="G2" s="19"/>
      <c r="H2" s="19"/>
      <c r="I2" s="19"/>
      <c r="J2" s="132"/>
      <c r="K2" s="19"/>
      <c r="L2" s="19"/>
      <c r="M2" s="19"/>
      <c r="N2" s="168"/>
      <c r="O2" s="19"/>
      <c r="P2" s="19"/>
      <c r="Q2" s="19"/>
      <c r="R2" s="19"/>
      <c r="S2" s="19"/>
    </row>
    <row r="3" spans="1:20" ht="24" customHeight="1">
      <c r="A3" s="235" t="s">
        <v>14</v>
      </c>
      <c r="B3" s="231" t="s">
        <v>65</v>
      </c>
      <c r="C3" s="236" t="s">
        <v>7</v>
      </c>
      <c r="D3" s="236" t="s">
        <v>59</v>
      </c>
      <c r="E3" s="236" t="s">
        <v>16</v>
      </c>
      <c r="F3" s="237" t="s">
        <v>17</v>
      </c>
      <c r="G3" s="236" t="s">
        <v>8</v>
      </c>
      <c r="H3" s="236"/>
      <c r="I3" s="236"/>
      <c r="J3" s="239" t="s">
        <v>35</v>
      </c>
      <c r="K3" s="231" t="s">
        <v>37</v>
      </c>
      <c r="L3" s="231" t="s">
        <v>54</v>
      </c>
      <c r="M3" s="231" t="s">
        <v>55</v>
      </c>
      <c r="N3" s="231" t="s">
        <v>38</v>
      </c>
      <c r="O3" s="231" t="s">
        <v>39</v>
      </c>
      <c r="P3" s="235" t="s">
        <v>58</v>
      </c>
      <c r="Q3" s="236" t="s">
        <v>56</v>
      </c>
      <c r="R3" s="236" t="s">
        <v>36</v>
      </c>
      <c r="S3" s="236" t="s">
        <v>57</v>
      </c>
      <c r="T3" s="236" t="s">
        <v>13</v>
      </c>
    </row>
    <row r="4" spans="1:20" ht="25.5" customHeight="1">
      <c r="A4" s="235"/>
      <c r="B4" s="238"/>
      <c r="C4" s="236"/>
      <c r="D4" s="236"/>
      <c r="E4" s="236"/>
      <c r="F4" s="237"/>
      <c r="G4" s="20" t="s">
        <v>9</v>
      </c>
      <c r="H4" s="20" t="s">
        <v>10</v>
      </c>
      <c r="I4" s="20" t="s">
        <v>11</v>
      </c>
      <c r="J4" s="239"/>
      <c r="K4" s="232"/>
      <c r="L4" s="232"/>
      <c r="M4" s="232"/>
      <c r="N4" s="232"/>
      <c r="O4" s="232"/>
      <c r="P4" s="235"/>
      <c r="Q4" s="235"/>
      <c r="R4" s="236"/>
      <c r="S4" s="236"/>
      <c r="T4" s="236"/>
    </row>
    <row r="5" spans="1:20" s="23" customFormat="1" ht="30.75">
      <c r="A5" s="28">
        <v>1</v>
      </c>
      <c r="B5" s="13" t="s">
        <v>66</v>
      </c>
      <c r="C5" s="70" t="s">
        <v>370</v>
      </c>
      <c r="D5" s="14" t="s">
        <v>27</v>
      </c>
      <c r="E5" s="15" t="s">
        <v>372</v>
      </c>
      <c r="F5" s="14" t="s">
        <v>87</v>
      </c>
      <c r="G5" s="15">
        <v>41</v>
      </c>
      <c r="H5" s="15">
        <v>49</v>
      </c>
      <c r="I5" s="13">
        <f t="shared" ref="I5:I68" si="0">+G5+H5</f>
        <v>90</v>
      </c>
      <c r="J5" s="133" t="s">
        <v>374</v>
      </c>
      <c r="K5" s="14"/>
      <c r="L5" s="14"/>
      <c r="M5" s="14"/>
      <c r="N5" s="171"/>
      <c r="O5" s="73"/>
      <c r="P5" s="21"/>
      <c r="Q5" s="74">
        <v>43435</v>
      </c>
      <c r="R5" s="121">
        <v>1</v>
      </c>
      <c r="S5" s="14" t="s">
        <v>83</v>
      </c>
      <c r="T5" s="14"/>
    </row>
    <row r="6" spans="1:20" s="23" customFormat="1" ht="33">
      <c r="A6" s="28">
        <v>2</v>
      </c>
      <c r="B6" s="13" t="s">
        <v>66</v>
      </c>
      <c r="C6" s="14" t="s">
        <v>371</v>
      </c>
      <c r="D6" s="14" t="s">
        <v>27</v>
      </c>
      <c r="E6" s="15" t="s">
        <v>373</v>
      </c>
      <c r="F6" s="14" t="s">
        <v>87</v>
      </c>
      <c r="G6" s="15">
        <v>35</v>
      </c>
      <c r="H6" s="15">
        <v>50</v>
      </c>
      <c r="I6" s="13">
        <f t="shared" si="0"/>
        <v>85</v>
      </c>
      <c r="J6" s="134" t="s">
        <v>375</v>
      </c>
      <c r="K6" s="14"/>
      <c r="L6" s="14"/>
      <c r="M6" s="14"/>
      <c r="N6" s="93"/>
      <c r="O6" s="14"/>
      <c r="P6" s="21"/>
      <c r="Q6" s="74">
        <v>43435</v>
      </c>
      <c r="R6" s="121">
        <v>3</v>
      </c>
      <c r="S6" s="14" t="s">
        <v>83</v>
      </c>
      <c r="T6" s="14"/>
    </row>
    <row r="7" spans="1:20" s="23" customFormat="1" ht="33">
      <c r="A7" s="28">
        <v>3</v>
      </c>
      <c r="B7" s="13" t="s">
        <v>67</v>
      </c>
      <c r="C7" s="14" t="s">
        <v>376</v>
      </c>
      <c r="D7" s="14" t="s">
        <v>27</v>
      </c>
      <c r="E7" s="15" t="s">
        <v>377</v>
      </c>
      <c r="F7" s="14" t="s">
        <v>378</v>
      </c>
      <c r="G7" s="15">
        <v>142</v>
      </c>
      <c r="H7" s="15">
        <v>146</v>
      </c>
      <c r="I7" s="13">
        <f t="shared" si="0"/>
        <v>288</v>
      </c>
      <c r="J7" s="134" t="s">
        <v>379</v>
      </c>
      <c r="K7" s="14"/>
      <c r="L7" s="14"/>
      <c r="M7" s="14"/>
      <c r="N7" s="171"/>
      <c r="O7" s="73"/>
      <c r="P7" s="21"/>
      <c r="Q7" s="14" t="s">
        <v>380</v>
      </c>
      <c r="R7" s="121">
        <v>4</v>
      </c>
      <c r="S7" s="14" t="s">
        <v>83</v>
      </c>
      <c r="T7" s="14"/>
    </row>
    <row r="8" spans="1:20" s="23" customFormat="1">
      <c r="A8" s="28">
        <v>4</v>
      </c>
      <c r="B8" s="13" t="s">
        <v>66</v>
      </c>
      <c r="C8" s="14" t="s">
        <v>381</v>
      </c>
      <c r="D8" s="14" t="s">
        <v>27</v>
      </c>
      <c r="E8" s="15" t="s">
        <v>382</v>
      </c>
      <c r="F8" s="14" t="s">
        <v>383</v>
      </c>
      <c r="G8" s="15">
        <v>32</v>
      </c>
      <c r="H8" s="15">
        <v>64</v>
      </c>
      <c r="I8" s="13">
        <f t="shared" si="0"/>
        <v>96</v>
      </c>
      <c r="J8" s="134" t="s">
        <v>384</v>
      </c>
      <c r="K8" s="14"/>
      <c r="L8" s="14"/>
      <c r="M8" s="14"/>
      <c r="N8" s="93"/>
      <c r="O8" s="14"/>
      <c r="P8" s="21"/>
      <c r="Q8" s="74">
        <v>43437</v>
      </c>
      <c r="R8" s="121">
        <v>5</v>
      </c>
      <c r="S8" s="14" t="s">
        <v>83</v>
      </c>
      <c r="T8" s="14"/>
    </row>
    <row r="9" spans="1:20" s="23" customFormat="1">
      <c r="A9" s="28">
        <v>5</v>
      </c>
      <c r="B9" s="13" t="s">
        <v>66</v>
      </c>
      <c r="C9" s="14" t="s">
        <v>385</v>
      </c>
      <c r="D9" s="14" t="s">
        <v>27</v>
      </c>
      <c r="E9" s="15" t="s">
        <v>387</v>
      </c>
      <c r="F9" s="14" t="s">
        <v>378</v>
      </c>
      <c r="G9" s="15">
        <v>66</v>
      </c>
      <c r="H9" s="15">
        <v>53</v>
      </c>
      <c r="I9" s="13">
        <f t="shared" si="0"/>
        <v>119</v>
      </c>
      <c r="J9" s="134" t="s">
        <v>389</v>
      </c>
      <c r="K9" s="14"/>
      <c r="L9" s="14"/>
      <c r="M9" s="14"/>
      <c r="N9" s="93"/>
      <c r="O9" s="14"/>
      <c r="P9" s="21"/>
      <c r="Q9" s="74">
        <v>43438</v>
      </c>
      <c r="R9" s="121">
        <v>6</v>
      </c>
      <c r="S9" s="14" t="s">
        <v>83</v>
      </c>
      <c r="T9" s="14"/>
    </row>
    <row r="10" spans="1:20" s="23" customFormat="1" ht="33">
      <c r="A10" s="28">
        <v>6</v>
      </c>
      <c r="B10" s="13" t="s">
        <v>67</v>
      </c>
      <c r="C10" s="14" t="s">
        <v>386</v>
      </c>
      <c r="D10" s="14" t="s">
        <v>27</v>
      </c>
      <c r="E10" s="15" t="s">
        <v>388</v>
      </c>
      <c r="F10" s="14" t="s">
        <v>378</v>
      </c>
      <c r="G10" s="15">
        <v>58</v>
      </c>
      <c r="H10" s="15">
        <v>65</v>
      </c>
      <c r="I10" s="13">
        <f t="shared" si="0"/>
        <v>123</v>
      </c>
      <c r="J10" s="134" t="s">
        <v>390</v>
      </c>
      <c r="K10" s="14"/>
      <c r="L10" s="14"/>
      <c r="M10" s="14"/>
      <c r="N10" s="93"/>
      <c r="O10" s="14"/>
      <c r="P10" s="21"/>
      <c r="Q10" s="74">
        <v>43438</v>
      </c>
      <c r="R10" s="155">
        <v>7</v>
      </c>
      <c r="S10" s="14" t="s">
        <v>83</v>
      </c>
      <c r="T10" s="14"/>
    </row>
    <row r="11" spans="1:20" s="23" customFormat="1" ht="33">
      <c r="A11" s="28">
        <v>7</v>
      </c>
      <c r="B11" s="13" t="s">
        <v>66</v>
      </c>
      <c r="C11" s="14" t="s">
        <v>391</v>
      </c>
      <c r="D11" s="14" t="s">
        <v>27</v>
      </c>
      <c r="E11" s="15" t="s">
        <v>393</v>
      </c>
      <c r="F11" s="14" t="s">
        <v>378</v>
      </c>
      <c r="G11" s="15">
        <v>73</v>
      </c>
      <c r="H11" s="15">
        <v>79</v>
      </c>
      <c r="I11" s="13">
        <f t="shared" si="0"/>
        <v>152</v>
      </c>
      <c r="J11" s="134" t="s">
        <v>395</v>
      </c>
      <c r="K11" s="14"/>
      <c r="L11" s="14"/>
      <c r="M11" s="14"/>
      <c r="N11" s="93"/>
      <c r="O11" s="14"/>
      <c r="P11" s="21"/>
      <c r="Q11" s="74">
        <v>43439</v>
      </c>
      <c r="R11" s="155">
        <v>8</v>
      </c>
      <c r="S11" s="14" t="s">
        <v>83</v>
      </c>
      <c r="T11" s="14"/>
    </row>
    <row r="12" spans="1:20" s="23" customFormat="1">
      <c r="A12" s="28">
        <v>8</v>
      </c>
      <c r="B12" s="13" t="s">
        <v>67</v>
      </c>
      <c r="C12" s="14" t="s">
        <v>392</v>
      </c>
      <c r="D12" s="14" t="s">
        <v>27</v>
      </c>
      <c r="E12" s="15" t="s">
        <v>394</v>
      </c>
      <c r="F12" s="14" t="s">
        <v>378</v>
      </c>
      <c r="G12" s="15">
        <v>54</v>
      </c>
      <c r="H12" s="15">
        <v>61</v>
      </c>
      <c r="I12" s="13">
        <f t="shared" si="0"/>
        <v>115</v>
      </c>
      <c r="J12" s="134" t="s">
        <v>396</v>
      </c>
      <c r="K12" s="14"/>
      <c r="L12" s="14"/>
      <c r="M12" s="14"/>
      <c r="N12" s="93"/>
      <c r="O12" s="14"/>
      <c r="P12" s="21"/>
      <c r="Q12" s="74">
        <v>43439</v>
      </c>
      <c r="R12" s="155">
        <v>10</v>
      </c>
      <c r="S12" s="14" t="s">
        <v>83</v>
      </c>
      <c r="T12" s="14"/>
    </row>
    <row r="13" spans="1:20" s="23" customFormat="1">
      <c r="A13" s="28">
        <v>9</v>
      </c>
      <c r="B13" s="13" t="s">
        <v>67</v>
      </c>
      <c r="C13" s="14" t="s">
        <v>397</v>
      </c>
      <c r="D13" s="14" t="s">
        <v>29</v>
      </c>
      <c r="E13" s="15">
        <v>110</v>
      </c>
      <c r="F13" s="14"/>
      <c r="G13" s="15">
        <v>58</v>
      </c>
      <c r="H13" s="15">
        <v>62</v>
      </c>
      <c r="I13" s="13">
        <f t="shared" si="0"/>
        <v>120</v>
      </c>
      <c r="J13" s="134">
        <v>9859222098</v>
      </c>
      <c r="K13" s="14"/>
      <c r="L13" s="14"/>
      <c r="M13" s="14"/>
      <c r="N13" s="93" t="s">
        <v>400</v>
      </c>
      <c r="O13" s="14"/>
      <c r="P13" s="21"/>
      <c r="Q13" s="74">
        <v>43440</v>
      </c>
      <c r="R13" s="155">
        <v>11</v>
      </c>
      <c r="S13" s="14" t="s">
        <v>83</v>
      </c>
      <c r="T13" s="14"/>
    </row>
    <row r="14" spans="1:20" s="23" customFormat="1">
      <c r="A14" s="28">
        <v>10</v>
      </c>
      <c r="B14" s="13" t="s">
        <v>66</v>
      </c>
      <c r="C14" s="76" t="s">
        <v>398</v>
      </c>
      <c r="D14" s="14" t="s">
        <v>29</v>
      </c>
      <c r="E14" s="15">
        <v>288</v>
      </c>
      <c r="F14" s="14"/>
      <c r="G14" s="15">
        <v>42</v>
      </c>
      <c r="H14" s="15">
        <v>40</v>
      </c>
      <c r="I14" s="13">
        <f t="shared" si="0"/>
        <v>82</v>
      </c>
      <c r="J14" s="135">
        <v>7399984677</v>
      </c>
      <c r="K14" s="14"/>
      <c r="L14" s="14"/>
      <c r="M14" s="67"/>
      <c r="N14" s="93" t="s">
        <v>401</v>
      </c>
      <c r="O14" s="68"/>
      <c r="P14" s="21"/>
      <c r="Q14" s="74">
        <v>43440</v>
      </c>
      <c r="R14" s="155">
        <v>12</v>
      </c>
      <c r="S14" s="14" t="s">
        <v>83</v>
      </c>
      <c r="T14" s="14"/>
    </row>
    <row r="15" spans="1:20" s="23" customFormat="1" ht="33">
      <c r="A15" s="28">
        <v>11</v>
      </c>
      <c r="B15" s="13" t="s">
        <v>66</v>
      </c>
      <c r="C15" s="14" t="s">
        <v>399</v>
      </c>
      <c r="D15" s="14" t="s">
        <v>29</v>
      </c>
      <c r="E15" s="15">
        <v>371</v>
      </c>
      <c r="F15" s="14"/>
      <c r="G15" s="15">
        <v>17</v>
      </c>
      <c r="H15" s="15">
        <v>15</v>
      </c>
      <c r="I15" s="13">
        <f t="shared" si="0"/>
        <v>32</v>
      </c>
      <c r="J15" s="135">
        <v>9854083842</v>
      </c>
      <c r="K15" s="14"/>
      <c r="L15" s="14"/>
      <c r="M15" s="67"/>
      <c r="N15" s="93" t="s">
        <v>402</v>
      </c>
      <c r="O15" s="68"/>
      <c r="P15" s="21"/>
      <c r="Q15" s="74">
        <v>43440</v>
      </c>
      <c r="R15" s="155">
        <v>13</v>
      </c>
      <c r="S15" s="14" t="s">
        <v>83</v>
      </c>
      <c r="T15" s="14"/>
    </row>
    <row r="16" spans="1:20" s="23" customFormat="1" ht="33">
      <c r="A16" s="28">
        <v>12</v>
      </c>
      <c r="B16" s="13" t="s">
        <v>67</v>
      </c>
      <c r="C16" s="14" t="s">
        <v>403</v>
      </c>
      <c r="D16" s="14" t="s">
        <v>29</v>
      </c>
      <c r="E16" s="15">
        <v>279</v>
      </c>
      <c r="F16" s="14"/>
      <c r="G16" s="15">
        <v>41</v>
      </c>
      <c r="H16" s="15">
        <v>38</v>
      </c>
      <c r="I16" s="13">
        <f t="shared" si="0"/>
        <v>79</v>
      </c>
      <c r="J16" s="134">
        <v>9864972130</v>
      </c>
      <c r="K16" s="14"/>
      <c r="L16" s="14"/>
      <c r="M16" s="14"/>
      <c r="N16" s="93" t="s">
        <v>406</v>
      </c>
      <c r="O16" s="14"/>
      <c r="P16" s="21"/>
      <c r="Q16" s="74">
        <v>43441</v>
      </c>
      <c r="R16" s="155">
        <v>14</v>
      </c>
      <c r="S16" s="14" t="s">
        <v>83</v>
      </c>
      <c r="T16" s="14"/>
    </row>
    <row r="17" spans="1:20" s="23" customFormat="1">
      <c r="A17" s="28">
        <v>13</v>
      </c>
      <c r="B17" s="13" t="s">
        <v>67</v>
      </c>
      <c r="C17" s="14" t="s">
        <v>404</v>
      </c>
      <c r="D17" s="14" t="s">
        <v>29</v>
      </c>
      <c r="E17" s="15">
        <v>284</v>
      </c>
      <c r="F17" s="14"/>
      <c r="G17" s="15">
        <v>40</v>
      </c>
      <c r="H17" s="15">
        <v>32</v>
      </c>
      <c r="I17" s="13">
        <f t="shared" si="0"/>
        <v>72</v>
      </c>
      <c r="J17" s="136">
        <v>9707791720</v>
      </c>
      <c r="K17" s="14"/>
      <c r="L17" s="14"/>
      <c r="M17" s="14"/>
      <c r="N17" s="93" t="s">
        <v>407</v>
      </c>
      <c r="O17" s="14"/>
      <c r="P17" s="21"/>
      <c r="Q17" s="74">
        <v>43441</v>
      </c>
      <c r="R17" s="155">
        <v>15</v>
      </c>
      <c r="S17" s="14" t="s">
        <v>83</v>
      </c>
      <c r="T17" s="14"/>
    </row>
    <row r="18" spans="1:20" s="23" customFormat="1">
      <c r="A18" s="28">
        <v>14</v>
      </c>
      <c r="B18" s="13" t="s">
        <v>66</v>
      </c>
      <c r="C18" s="14" t="s">
        <v>405</v>
      </c>
      <c r="D18" s="14" t="s">
        <v>29</v>
      </c>
      <c r="E18" s="15">
        <v>62</v>
      </c>
      <c r="F18" s="14"/>
      <c r="G18" s="15">
        <v>89</v>
      </c>
      <c r="H18" s="15">
        <v>84</v>
      </c>
      <c r="I18" s="13">
        <f t="shared" si="0"/>
        <v>173</v>
      </c>
      <c r="J18" s="137">
        <v>7399254630</v>
      </c>
      <c r="K18" s="14"/>
      <c r="L18" s="14"/>
      <c r="M18" s="67"/>
      <c r="N18" s="93"/>
      <c r="O18" s="14"/>
      <c r="P18" s="43"/>
      <c r="Q18" s="74">
        <v>43441</v>
      </c>
      <c r="R18" s="155">
        <v>17</v>
      </c>
      <c r="S18" s="14" t="s">
        <v>83</v>
      </c>
      <c r="T18" s="14"/>
    </row>
    <row r="19" spans="1:20" s="23" customFormat="1" ht="33">
      <c r="A19" s="28">
        <v>15</v>
      </c>
      <c r="B19" s="13" t="s">
        <v>67</v>
      </c>
      <c r="C19" s="14" t="s">
        <v>408</v>
      </c>
      <c r="D19" s="14" t="s">
        <v>29</v>
      </c>
      <c r="E19" s="15">
        <v>111</v>
      </c>
      <c r="F19" s="14"/>
      <c r="G19" s="15">
        <v>36</v>
      </c>
      <c r="H19" s="15">
        <v>34</v>
      </c>
      <c r="I19" s="13">
        <f t="shared" si="0"/>
        <v>70</v>
      </c>
      <c r="J19" s="135">
        <v>9761894187</v>
      </c>
      <c r="K19" s="14"/>
      <c r="L19" s="14"/>
      <c r="M19" s="67"/>
      <c r="N19" s="93" t="s">
        <v>406</v>
      </c>
      <c r="O19" s="129"/>
      <c r="P19" s="43"/>
      <c r="Q19" s="169">
        <v>43442</v>
      </c>
      <c r="R19" s="155">
        <v>18</v>
      </c>
      <c r="S19" s="14" t="s">
        <v>83</v>
      </c>
      <c r="T19" s="14"/>
    </row>
    <row r="20" spans="1:20" s="23" customFormat="1">
      <c r="A20" s="28">
        <v>16</v>
      </c>
      <c r="B20" s="13" t="s">
        <v>67</v>
      </c>
      <c r="C20" s="14" t="s">
        <v>418</v>
      </c>
      <c r="D20" s="14" t="s">
        <v>29</v>
      </c>
      <c r="E20" s="15">
        <v>372</v>
      </c>
      <c r="F20" s="14"/>
      <c r="G20" s="15">
        <v>29</v>
      </c>
      <c r="H20" s="15">
        <v>28</v>
      </c>
      <c r="I20" s="13">
        <f t="shared" si="0"/>
        <v>57</v>
      </c>
      <c r="J20" s="134" t="s">
        <v>419</v>
      </c>
      <c r="K20" s="93">
        <v>9957394117</v>
      </c>
      <c r="L20" s="14"/>
      <c r="M20" s="67"/>
      <c r="N20" s="93" t="s">
        <v>420</v>
      </c>
      <c r="O20" s="130"/>
      <c r="P20" s="43"/>
      <c r="Q20" s="169">
        <v>43442</v>
      </c>
      <c r="R20" s="155">
        <v>19</v>
      </c>
      <c r="S20" s="14" t="s">
        <v>83</v>
      </c>
      <c r="T20" s="14"/>
    </row>
    <row r="21" spans="1:20" s="23" customFormat="1">
      <c r="A21" s="28">
        <v>17</v>
      </c>
      <c r="B21" s="13" t="s">
        <v>66</v>
      </c>
      <c r="C21" s="14" t="s">
        <v>409</v>
      </c>
      <c r="D21" s="14" t="s">
        <v>29</v>
      </c>
      <c r="E21" s="15">
        <v>115</v>
      </c>
      <c r="F21" s="14"/>
      <c r="G21" s="15">
        <v>48</v>
      </c>
      <c r="H21" s="15">
        <v>34</v>
      </c>
      <c r="I21" s="13">
        <f t="shared" si="0"/>
        <v>82</v>
      </c>
      <c r="J21" s="135" t="s">
        <v>411</v>
      </c>
      <c r="K21" s="14"/>
      <c r="L21" s="14"/>
      <c r="M21" s="67"/>
      <c r="N21" s="93"/>
      <c r="O21" s="129"/>
      <c r="P21" s="43"/>
      <c r="Q21" s="169">
        <v>43442</v>
      </c>
      <c r="R21" s="155">
        <v>20</v>
      </c>
      <c r="S21" s="14" t="s">
        <v>83</v>
      </c>
      <c r="T21" s="14"/>
    </row>
    <row r="22" spans="1:20" s="23" customFormat="1">
      <c r="A22" s="28">
        <v>18</v>
      </c>
      <c r="B22" s="13" t="s">
        <v>66</v>
      </c>
      <c r="C22" s="76" t="s">
        <v>410</v>
      </c>
      <c r="D22" s="14" t="s">
        <v>29</v>
      </c>
      <c r="E22" s="15">
        <v>163</v>
      </c>
      <c r="F22" s="14"/>
      <c r="G22" s="15">
        <v>32</v>
      </c>
      <c r="H22" s="15">
        <v>48</v>
      </c>
      <c r="I22" s="13">
        <f t="shared" si="0"/>
        <v>80</v>
      </c>
      <c r="J22" s="136">
        <v>9954255481</v>
      </c>
      <c r="K22" s="14"/>
      <c r="L22" s="14"/>
      <c r="M22" s="67"/>
      <c r="N22" s="93"/>
      <c r="O22" s="130"/>
      <c r="P22" s="43"/>
      <c r="Q22" s="169">
        <v>43442</v>
      </c>
      <c r="R22" s="155">
        <v>21</v>
      </c>
      <c r="S22" s="14" t="s">
        <v>83</v>
      </c>
      <c r="T22" s="14"/>
    </row>
    <row r="23" spans="1:20" s="23" customFormat="1">
      <c r="A23" s="28">
        <v>19</v>
      </c>
      <c r="B23" s="13" t="s">
        <v>67</v>
      </c>
      <c r="C23" s="14" t="s">
        <v>412</v>
      </c>
      <c r="D23" s="14" t="s">
        <v>29</v>
      </c>
      <c r="E23" s="15">
        <v>61</v>
      </c>
      <c r="F23" s="14"/>
      <c r="G23" s="15">
        <v>63</v>
      </c>
      <c r="H23" s="15">
        <v>57</v>
      </c>
      <c r="I23" s="13">
        <f t="shared" si="0"/>
        <v>120</v>
      </c>
      <c r="J23" s="135">
        <v>8011493394</v>
      </c>
      <c r="K23" s="14"/>
      <c r="L23" s="14"/>
      <c r="M23" s="67"/>
      <c r="N23" s="93"/>
      <c r="O23" s="129"/>
      <c r="P23" s="43"/>
      <c r="Q23" s="169">
        <v>43444</v>
      </c>
      <c r="R23" s="155">
        <v>22</v>
      </c>
      <c r="S23" s="14" t="s">
        <v>83</v>
      </c>
      <c r="T23" s="14"/>
    </row>
    <row r="24" spans="1:20" s="23" customFormat="1" ht="33">
      <c r="A24" s="28">
        <v>20</v>
      </c>
      <c r="B24" s="13" t="s">
        <v>66</v>
      </c>
      <c r="C24" s="14" t="s">
        <v>413</v>
      </c>
      <c r="D24" s="14" t="s">
        <v>29</v>
      </c>
      <c r="E24" s="15">
        <v>269</v>
      </c>
      <c r="F24" s="14"/>
      <c r="G24" s="15">
        <v>97</v>
      </c>
      <c r="H24" s="15">
        <v>101</v>
      </c>
      <c r="I24" s="13">
        <f t="shared" si="0"/>
        <v>198</v>
      </c>
      <c r="J24" s="136">
        <v>7896727538</v>
      </c>
      <c r="K24" s="14"/>
      <c r="L24" s="14"/>
      <c r="M24" s="67"/>
      <c r="N24" s="93"/>
      <c r="O24" s="130"/>
      <c r="P24" s="43"/>
      <c r="Q24" s="169">
        <v>43444</v>
      </c>
      <c r="R24" s="155">
        <v>24</v>
      </c>
      <c r="S24" s="14" t="s">
        <v>83</v>
      </c>
      <c r="T24" s="14"/>
    </row>
    <row r="25" spans="1:20" s="23" customFormat="1">
      <c r="A25" s="28">
        <v>21</v>
      </c>
      <c r="B25" s="13" t="s">
        <v>67</v>
      </c>
      <c r="C25" s="14" t="s">
        <v>414</v>
      </c>
      <c r="D25" s="14" t="s">
        <v>29</v>
      </c>
      <c r="E25" s="15">
        <v>63</v>
      </c>
      <c r="F25" s="14"/>
      <c r="G25" s="15">
        <v>54</v>
      </c>
      <c r="H25" s="15">
        <v>58</v>
      </c>
      <c r="I25" s="13">
        <f t="shared" si="0"/>
        <v>112</v>
      </c>
      <c r="J25" s="135">
        <v>9859125475</v>
      </c>
      <c r="K25" s="14"/>
      <c r="L25" s="14"/>
      <c r="M25" s="67"/>
      <c r="N25" s="93"/>
      <c r="O25" s="129"/>
      <c r="P25" s="43"/>
      <c r="Q25" s="169">
        <v>43445</v>
      </c>
      <c r="R25" s="155">
        <v>26</v>
      </c>
      <c r="S25" s="14" t="s">
        <v>83</v>
      </c>
      <c r="T25" s="14"/>
    </row>
    <row r="26" spans="1:20" s="23" customFormat="1" ht="33">
      <c r="A26" s="28">
        <v>22</v>
      </c>
      <c r="B26" s="13" t="s">
        <v>67</v>
      </c>
      <c r="C26" s="14" t="s">
        <v>415</v>
      </c>
      <c r="D26" s="14" t="s">
        <v>29</v>
      </c>
      <c r="E26" s="15">
        <v>375</v>
      </c>
      <c r="F26" s="14"/>
      <c r="G26" s="15">
        <v>28</v>
      </c>
      <c r="H26" s="15">
        <v>31</v>
      </c>
      <c r="I26" s="13">
        <f t="shared" si="0"/>
        <v>59</v>
      </c>
      <c r="J26" s="134">
        <v>8486940826</v>
      </c>
      <c r="K26" s="14"/>
      <c r="L26" s="14"/>
      <c r="M26" s="14"/>
      <c r="N26" s="171"/>
      <c r="O26" s="123"/>
      <c r="P26" s="43"/>
      <c r="Q26" s="169">
        <v>43445</v>
      </c>
      <c r="R26" s="155">
        <v>27</v>
      </c>
      <c r="S26" s="14" t="s">
        <v>83</v>
      </c>
      <c r="T26" s="14"/>
    </row>
    <row r="27" spans="1:20" s="23" customFormat="1">
      <c r="A27" s="28">
        <v>23</v>
      </c>
      <c r="B27" s="13" t="s">
        <v>66</v>
      </c>
      <c r="C27" s="76" t="s">
        <v>416</v>
      </c>
      <c r="D27" s="14" t="s">
        <v>29</v>
      </c>
      <c r="E27" s="15">
        <v>266</v>
      </c>
      <c r="F27" s="14"/>
      <c r="G27" s="15">
        <v>29</v>
      </c>
      <c r="H27" s="15">
        <v>26</v>
      </c>
      <c r="I27" s="13">
        <f t="shared" si="0"/>
        <v>55</v>
      </c>
      <c r="J27" s="136">
        <v>9854800461</v>
      </c>
      <c r="K27" s="14"/>
      <c r="L27" s="14"/>
      <c r="M27" s="67"/>
      <c r="N27" s="93"/>
      <c r="O27" s="130"/>
      <c r="P27" s="43"/>
      <c r="Q27" s="169">
        <v>43445</v>
      </c>
      <c r="R27" s="155">
        <v>28</v>
      </c>
      <c r="S27" s="14" t="s">
        <v>83</v>
      </c>
      <c r="T27" s="14"/>
    </row>
    <row r="28" spans="1:20" s="159" customFormat="1">
      <c r="A28" s="156">
        <v>24</v>
      </c>
      <c r="B28" s="17" t="s">
        <v>66</v>
      </c>
      <c r="C28" s="121" t="s">
        <v>417</v>
      </c>
      <c r="D28" s="121" t="s">
        <v>29</v>
      </c>
      <c r="E28" s="157">
        <v>276</v>
      </c>
      <c r="F28" s="121"/>
      <c r="G28" s="157">
        <v>35</v>
      </c>
      <c r="H28" s="157">
        <v>32</v>
      </c>
      <c r="I28" s="17">
        <f t="shared" si="0"/>
        <v>67</v>
      </c>
      <c r="J28" s="136">
        <v>9854342996</v>
      </c>
      <c r="K28" s="121"/>
      <c r="L28" s="121"/>
      <c r="M28" s="121"/>
      <c r="N28" s="81"/>
      <c r="O28" s="158"/>
      <c r="P28" s="43"/>
      <c r="Q28" s="169">
        <v>43445</v>
      </c>
      <c r="R28" s="155">
        <v>29</v>
      </c>
      <c r="S28" s="121" t="s">
        <v>83</v>
      </c>
      <c r="T28" s="121"/>
    </row>
    <row r="29" spans="1:20" s="159" customFormat="1">
      <c r="A29" s="156">
        <v>25</v>
      </c>
      <c r="B29" s="17" t="s">
        <v>67</v>
      </c>
      <c r="C29" s="121" t="s">
        <v>421</v>
      </c>
      <c r="D29" s="14" t="s">
        <v>29</v>
      </c>
      <c r="E29" s="157">
        <v>76</v>
      </c>
      <c r="F29" s="121"/>
      <c r="G29" s="157">
        <v>18</v>
      </c>
      <c r="H29" s="157">
        <v>20</v>
      </c>
      <c r="I29" s="17">
        <f t="shared" si="0"/>
        <v>38</v>
      </c>
      <c r="J29" s="136">
        <v>9508661860</v>
      </c>
      <c r="K29" s="121"/>
      <c r="L29" s="121"/>
      <c r="M29" s="160"/>
      <c r="N29" s="160" t="s">
        <v>429</v>
      </c>
      <c r="O29" s="158"/>
      <c r="P29" s="43"/>
      <c r="Q29" s="170">
        <v>43446</v>
      </c>
      <c r="R29" s="121"/>
      <c r="S29" s="121" t="s">
        <v>83</v>
      </c>
      <c r="T29" s="121"/>
    </row>
    <row r="30" spans="1:20" s="23" customFormat="1">
      <c r="A30" s="28">
        <v>26</v>
      </c>
      <c r="B30" s="13" t="s">
        <v>67</v>
      </c>
      <c r="C30" s="76" t="s">
        <v>422</v>
      </c>
      <c r="D30" s="14" t="s">
        <v>29</v>
      </c>
      <c r="E30" s="15">
        <v>160</v>
      </c>
      <c r="F30" s="14"/>
      <c r="G30" s="15">
        <v>23</v>
      </c>
      <c r="H30" s="15">
        <v>27</v>
      </c>
      <c r="I30" s="13">
        <f t="shared" si="0"/>
        <v>50</v>
      </c>
      <c r="J30" s="135">
        <v>9869112485</v>
      </c>
      <c r="K30" s="14"/>
      <c r="L30" s="14"/>
      <c r="M30" s="67"/>
      <c r="N30" s="67" t="s">
        <v>430</v>
      </c>
      <c r="O30" s="130"/>
      <c r="P30" s="43"/>
      <c r="Q30" s="170">
        <v>43446</v>
      </c>
      <c r="R30" s="121"/>
      <c r="S30" s="14" t="s">
        <v>83</v>
      </c>
      <c r="T30" s="14"/>
    </row>
    <row r="31" spans="1:20" s="23" customFormat="1">
      <c r="A31" s="28">
        <v>27</v>
      </c>
      <c r="B31" s="13" t="s">
        <v>67</v>
      </c>
      <c r="C31" s="14" t="s">
        <v>423</v>
      </c>
      <c r="D31" s="14" t="s">
        <v>29</v>
      </c>
      <c r="E31" s="15">
        <v>137</v>
      </c>
      <c r="F31" s="14"/>
      <c r="G31" s="15">
        <v>32</v>
      </c>
      <c r="H31" s="15">
        <v>28</v>
      </c>
      <c r="I31" s="13">
        <f t="shared" si="0"/>
        <v>60</v>
      </c>
      <c r="J31" s="134">
        <v>9613831652</v>
      </c>
      <c r="K31" s="14"/>
      <c r="L31" s="14"/>
      <c r="M31" s="14"/>
      <c r="N31" s="93" t="s">
        <v>431</v>
      </c>
      <c r="O31" s="130"/>
      <c r="P31" s="43"/>
      <c r="Q31" s="170">
        <v>43446</v>
      </c>
      <c r="R31" s="121"/>
      <c r="S31" s="14" t="s">
        <v>83</v>
      </c>
      <c r="T31" s="14"/>
    </row>
    <row r="32" spans="1:20" s="23" customFormat="1">
      <c r="A32" s="28">
        <v>28</v>
      </c>
      <c r="B32" s="13" t="s">
        <v>66</v>
      </c>
      <c r="C32" s="14" t="s">
        <v>424</v>
      </c>
      <c r="D32" s="14" t="s">
        <v>29</v>
      </c>
      <c r="E32" s="15">
        <v>73</v>
      </c>
      <c r="F32" s="14"/>
      <c r="G32" s="15">
        <v>27</v>
      </c>
      <c r="H32" s="15">
        <v>25</v>
      </c>
      <c r="I32" s="13">
        <f t="shared" si="0"/>
        <v>52</v>
      </c>
      <c r="J32" s="134">
        <v>8721988679</v>
      </c>
      <c r="K32" s="14"/>
      <c r="L32" s="14"/>
      <c r="M32" s="67"/>
      <c r="N32" s="93" t="s">
        <v>432</v>
      </c>
      <c r="O32" s="130"/>
      <c r="P32" s="43"/>
      <c r="Q32" s="170">
        <v>43446</v>
      </c>
      <c r="R32" s="121"/>
      <c r="S32" s="14" t="s">
        <v>83</v>
      </c>
      <c r="T32" s="14"/>
    </row>
    <row r="33" spans="1:20" s="23" customFormat="1">
      <c r="A33" s="28">
        <v>29</v>
      </c>
      <c r="B33" s="13" t="s">
        <v>66</v>
      </c>
      <c r="C33" s="14" t="s">
        <v>425</v>
      </c>
      <c r="D33" s="121" t="s">
        <v>29</v>
      </c>
      <c r="E33" s="15">
        <v>161</v>
      </c>
      <c r="F33" s="14"/>
      <c r="G33" s="15">
        <v>22</v>
      </c>
      <c r="H33" s="15">
        <v>23</v>
      </c>
      <c r="I33" s="13">
        <f t="shared" si="0"/>
        <v>45</v>
      </c>
      <c r="J33" s="134">
        <v>9101083594</v>
      </c>
      <c r="K33" s="14"/>
      <c r="L33" s="14"/>
      <c r="M33" s="67"/>
      <c r="N33" s="93" t="s">
        <v>433</v>
      </c>
      <c r="O33" s="130"/>
      <c r="P33" s="43"/>
      <c r="Q33" s="170">
        <v>43446</v>
      </c>
      <c r="R33" s="121"/>
      <c r="S33" s="14" t="s">
        <v>83</v>
      </c>
      <c r="T33" s="14"/>
    </row>
    <row r="34" spans="1:20" s="23" customFormat="1">
      <c r="A34" s="28">
        <v>30</v>
      </c>
      <c r="B34" s="13" t="s">
        <v>66</v>
      </c>
      <c r="C34" s="14" t="s">
        <v>426</v>
      </c>
      <c r="D34" s="14" t="s">
        <v>29</v>
      </c>
      <c r="E34" s="15">
        <v>214</v>
      </c>
      <c r="F34" s="14"/>
      <c r="G34" s="15">
        <v>21</v>
      </c>
      <c r="H34" s="15">
        <v>16</v>
      </c>
      <c r="I34" s="13">
        <f t="shared" si="0"/>
        <v>37</v>
      </c>
      <c r="J34" s="134">
        <v>8011393875</v>
      </c>
      <c r="K34" s="14"/>
      <c r="L34" s="14"/>
      <c r="M34" s="14"/>
      <c r="N34" s="93" t="s">
        <v>434</v>
      </c>
      <c r="O34" s="130"/>
      <c r="P34" s="43"/>
      <c r="Q34" s="170">
        <v>43446</v>
      </c>
      <c r="R34" s="121"/>
      <c r="S34" s="14" t="s">
        <v>83</v>
      </c>
      <c r="T34" s="14"/>
    </row>
    <row r="35" spans="1:20" s="23" customFormat="1">
      <c r="A35" s="28">
        <v>31</v>
      </c>
      <c r="B35" s="13" t="s">
        <v>67</v>
      </c>
      <c r="C35" s="14" t="s">
        <v>427</v>
      </c>
      <c r="D35" s="14" t="s">
        <v>29</v>
      </c>
      <c r="E35" s="15">
        <v>66</v>
      </c>
      <c r="F35" s="14"/>
      <c r="G35" s="15">
        <v>25</v>
      </c>
      <c r="H35" s="15">
        <v>20</v>
      </c>
      <c r="I35" s="13">
        <f t="shared" si="0"/>
        <v>45</v>
      </c>
      <c r="J35" s="134">
        <v>9854741974</v>
      </c>
      <c r="K35" s="14"/>
      <c r="L35" s="14"/>
      <c r="M35" s="67"/>
      <c r="N35" s="93" t="s">
        <v>435</v>
      </c>
      <c r="O35" s="130"/>
      <c r="P35" s="43"/>
      <c r="Q35" s="169">
        <v>43447</v>
      </c>
      <c r="R35" s="121"/>
      <c r="S35" s="14" t="s">
        <v>83</v>
      </c>
      <c r="T35" s="14"/>
    </row>
    <row r="36" spans="1:20" s="23" customFormat="1">
      <c r="A36" s="28">
        <v>32</v>
      </c>
      <c r="B36" s="13" t="s">
        <v>67</v>
      </c>
      <c r="C36" s="14" t="s">
        <v>428</v>
      </c>
      <c r="D36" s="14" t="s">
        <v>29</v>
      </c>
      <c r="E36" s="15">
        <v>135</v>
      </c>
      <c r="F36" s="14"/>
      <c r="G36" s="15">
        <v>33</v>
      </c>
      <c r="H36" s="15">
        <v>27</v>
      </c>
      <c r="I36" s="13">
        <f t="shared" si="0"/>
        <v>60</v>
      </c>
      <c r="J36" s="134">
        <v>9577735739</v>
      </c>
      <c r="K36" s="14"/>
      <c r="L36" s="14"/>
      <c r="M36" s="67"/>
      <c r="N36" s="93" t="s">
        <v>330</v>
      </c>
      <c r="O36" s="130"/>
      <c r="P36" s="43"/>
      <c r="Q36" s="169">
        <v>43447</v>
      </c>
      <c r="R36" s="121"/>
      <c r="S36" s="14" t="s">
        <v>83</v>
      </c>
      <c r="T36" s="14"/>
    </row>
    <row r="37" spans="1:20" s="23" customFormat="1">
      <c r="A37" s="28">
        <v>33</v>
      </c>
      <c r="B37" s="13" t="s">
        <v>66</v>
      </c>
      <c r="C37" s="76" t="s">
        <v>436</v>
      </c>
      <c r="D37" s="14" t="s">
        <v>29</v>
      </c>
      <c r="E37" s="15">
        <v>75</v>
      </c>
      <c r="F37" s="14"/>
      <c r="G37" s="15">
        <v>70</v>
      </c>
      <c r="H37" s="15">
        <v>36</v>
      </c>
      <c r="I37" s="13">
        <f t="shared" si="0"/>
        <v>106</v>
      </c>
      <c r="J37" s="135">
        <v>9864172758</v>
      </c>
      <c r="K37" s="14"/>
      <c r="L37" s="14"/>
      <c r="M37" s="67"/>
      <c r="N37" s="93" t="s">
        <v>441</v>
      </c>
      <c r="O37" s="130"/>
      <c r="P37" s="43"/>
      <c r="Q37" s="169">
        <v>43447</v>
      </c>
      <c r="R37" s="121"/>
      <c r="S37" s="14" t="s">
        <v>83</v>
      </c>
      <c r="T37" s="14"/>
    </row>
    <row r="38" spans="1:20" s="23" customFormat="1" ht="33">
      <c r="A38" s="28">
        <v>34</v>
      </c>
      <c r="B38" s="13" t="s">
        <v>66</v>
      </c>
      <c r="C38" s="14" t="s">
        <v>437</v>
      </c>
      <c r="D38" s="121" t="s">
        <v>29</v>
      </c>
      <c r="E38" s="15">
        <v>121</v>
      </c>
      <c r="F38" s="14"/>
      <c r="G38" s="15">
        <v>55</v>
      </c>
      <c r="H38" s="15">
        <v>54</v>
      </c>
      <c r="I38" s="13">
        <f t="shared" si="0"/>
        <v>109</v>
      </c>
      <c r="J38" s="135">
        <v>7035219806</v>
      </c>
      <c r="K38" s="14"/>
      <c r="L38" s="14"/>
      <c r="M38" s="67"/>
      <c r="N38" s="93" t="s">
        <v>442</v>
      </c>
      <c r="O38" s="130"/>
      <c r="P38" s="43"/>
      <c r="Q38" s="169">
        <v>43448</v>
      </c>
      <c r="R38" s="121"/>
      <c r="S38" s="14" t="s">
        <v>83</v>
      </c>
      <c r="T38" s="14"/>
    </row>
    <row r="39" spans="1:20" s="23" customFormat="1">
      <c r="A39" s="28">
        <v>35</v>
      </c>
      <c r="B39" s="13" t="s">
        <v>67</v>
      </c>
      <c r="C39" s="14" t="s">
        <v>438</v>
      </c>
      <c r="D39" s="14" t="s">
        <v>29</v>
      </c>
      <c r="E39" s="15">
        <v>167</v>
      </c>
      <c r="F39" s="14"/>
      <c r="G39" s="15">
        <v>36</v>
      </c>
      <c r="H39" s="15">
        <v>33</v>
      </c>
      <c r="I39" s="13">
        <f t="shared" si="0"/>
        <v>69</v>
      </c>
      <c r="J39" s="135">
        <v>9859554697</v>
      </c>
      <c r="K39" s="14"/>
      <c r="L39" s="14"/>
      <c r="M39" s="67"/>
      <c r="N39" s="93" t="s">
        <v>443</v>
      </c>
      <c r="O39" s="130"/>
      <c r="P39" s="43"/>
      <c r="Q39" s="169">
        <v>43448</v>
      </c>
      <c r="R39" s="121"/>
      <c r="S39" s="14" t="s">
        <v>83</v>
      </c>
      <c r="T39" s="14"/>
    </row>
    <row r="40" spans="1:20" s="23" customFormat="1">
      <c r="A40" s="28">
        <v>36</v>
      </c>
      <c r="B40" s="13" t="s">
        <v>67</v>
      </c>
      <c r="C40" s="76" t="s">
        <v>439</v>
      </c>
      <c r="D40" s="14" t="s">
        <v>29</v>
      </c>
      <c r="E40" s="15">
        <v>263</v>
      </c>
      <c r="F40" s="14"/>
      <c r="G40" s="15">
        <v>26</v>
      </c>
      <c r="H40" s="15">
        <v>24</v>
      </c>
      <c r="I40" s="13">
        <f t="shared" si="0"/>
        <v>50</v>
      </c>
      <c r="J40" s="135" t="s">
        <v>440</v>
      </c>
      <c r="K40" s="14"/>
      <c r="L40" s="14"/>
      <c r="M40" s="67"/>
      <c r="N40" s="93" t="s">
        <v>444</v>
      </c>
      <c r="O40" s="130"/>
      <c r="P40" s="43"/>
      <c r="Q40" s="169">
        <v>43448</v>
      </c>
      <c r="R40" s="121"/>
      <c r="S40" s="14" t="s">
        <v>83</v>
      </c>
      <c r="T40" s="14"/>
    </row>
    <row r="41" spans="1:20" s="23" customFormat="1">
      <c r="A41" s="28">
        <v>37</v>
      </c>
      <c r="B41" s="13" t="s">
        <v>67</v>
      </c>
      <c r="C41" s="14" t="s">
        <v>445</v>
      </c>
      <c r="D41" s="14" t="s">
        <v>29</v>
      </c>
      <c r="E41" s="15">
        <v>215</v>
      </c>
      <c r="F41" s="14"/>
      <c r="G41" s="15">
        <v>18</v>
      </c>
      <c r="H41" s="15">
        <v>19</v>
      </c>
      <c r="I41" s="13">
        <f t="shared" si="0"/>
        <v>37</v>
      </c>
      <c r="J41" s="135" t="s">
        <v>447</v>
      </c>
      <c r="K41" s="14"/>
      <c r="L41" s="14"/>
      <c r="M41" s="67"/>
      <c r="N41" s="93" t="s">
        <v>274</v>
      </c>
      <c r="O41" s="130"/>
      <c r="P41" s="43"/>
      <c r="Q41" s="169">
        <v>43449</v>
      </c>
      <c r="R41" s="121"/>
      <c r="S41" s="14" t="s">
        <v>83</v>
      </c>
      <c r="T41" s="14"/>
    </row>
    <row r="42" spans="1:20" s="23" customFormat="1">
      <c r="A42" s="28">
        <v>38</v>
      </c>
      <c r="B42" s="13" t="s">
        <v>67</v>
      </c>
      <c r="C42" s="70" t="s">
        <v>446</v>
      </c>
      <c r="D42" s="121" t="s">
        <v>29</v>
      </c>
      <c r="E42" s="15">
        <v>226</v>
      </c>
      <c r="F42" s="14"/>
      <c r="G42" s="15">
        <v>33</v>
      </c>
      <c r="H42" s="15">
        <v>27</v>
      </c>
      <c r="I42" s="13">
        <f t="shared" si="0"/>
        <v>60</v>
      </c>
      <c r="J42" s="135">
        <v>8486588047</v>
      </c>
      <c r="K42" s="14"/>
      <c r="L42" s="14"/>
      <c r="M42" s="67"/>
      <c r="N42" s="93" t="s">
        <v>448</v>
      </c>
      <c r="O42" s="130"/>
      <c r="P42" s="43"/>
      <c r="Q42" s="169">
        <v>43449</v>
      </c>
      <c r="R42" s="121"/>
      <c r="S42" s="14" t="s">
        <v>83</v>
      </c>
      <c r="T42" s="14"/>
    </row>
    <row r="43" spans="1:20" s="23" customFormat="1">
      <c r="A43" s="28">
        <v>39</v>
      </c>
      <c r="B43" s="13" t="s">
        <v>66</v>
      </c>
      <c r="C43" s="76" t="s">
        <v>449</v>
      </c>
      <c r="D43" s="14" t="s">
        <v>29</v>
      </c>
      <c r="E43" s="15">
        <v>264</v>
      </c>
      <c r="F43" s="14"/>
      <c r="G43" s="15">
        <v>27</v>
      </c>
      <c r="H43" s="15">
        <v>23</v>
      </c>
      <c r="I43" s="13">
        <f t="shared" si="0"/>
        <v>50</v>
      </c>
      <c r="J43" s="135">
        <v>8752084005</v>
      </c>
      <c r="K43" s="14"/>
      <c r="L43" s="14"/>
      <c r="M43" s="67"/>
      <c r="N43" s="93" t="s">
        <v>460</v>
      </c>
      <c r="O43" s="130"/>
      <c r="P43" s="43"/>
      <c r="Q43" s="169">
        <v>43449</v>
      </c>
      <c r="R43" s="121"/>
      <c r="S43" s="14" t="s">
        <v>83</v>
      </c>
      <c r="T43" s="14"/>
    </row>
    <row r="44" spans="1:20" s="23" customFormat="1" ht="33">
      <c r="A44" s="28">
        <v>40</v>
      </c>
      <c r="B44" s="13" t="s">
        <v>66</v>
      </c>
      <c r="C44" s="14" t="s">
        <v>450</v>
      </c>
      <c r="D44" s="14" t="s">
        <v>29</v>
      </c>
      <c r="E44" s="15">
        <v>272</v>
      </c>
      <c r="F44" s="14"/>
      <c r="G44" s="15">
        <v>30</v>
      </c>
      <c r="H44" s="15">
        <v>28</v>
      </c>
      <c r="I44" s="13">
        <f t="shared" si="0"/>
        <v>58</v>
      </c>
      <c r="J44" s="135">
        <v>9854300434</v>
      </c>
      <c r="K44" s="14"/>
      <c r="L44" s="14"/>
      <c r="M44" s="67"/>
      <c r="N44" s="93" t="s">
        <v>461</v>
      </c>
      <c r="O44" s="130"/>
      <c r="P44" s="43"/>
      <c r="Q44" s="169">
        <v>43449</v>
      </c>
      <c r="R44" s="121"/>
      <c r="S44" s="14" t="s">
        <v>83</v>
      </c>
      <c r="T44" s="14"/>
    </row>
    <row r="45" spans="1:20" s="23" customFormat="1">
      <c r="A45" s="28">
        <v>41</v>
      </c>
      <c r="B45" s="13" t="s">
        <v>67</v>
      </c>
      <c r="C45" s="14" t="s">
        <v>451</v>
      </c>
      <c r="D45" s="14" t="s">
        <v>29</v>
      </c>
      <c r="E45" s="15">
        <v>93</v>
      </c>
      <c r="F45" s="14"/>
      <c r="G45" s="15">
        <v>24</v>
      </c>
      <c r="H45" s="15">
        <v>22</v>
      </c>
      <c r="I45" s="13">
        <f t="shared" si="0"/>
        <v>46</v>
      </c>
      <c r="J45" s="138">
        <v>9435620495</v>
      </c>
      <c r="K45" s="14"/>
      <c r="L45" s="14"/>
      <c r="M45" s="67"/>
      <c r="N45" s="93" t="s">
        <v>462</v>
      </c>
      <c r="O45" s="130"/>
      <c r="P45" s="43"/>
      <c r="Q45" s="169">
        <v>43451</v>
      </c>
      <c r="R45" s="121"/>
      <c r="S45" s="14" t="s">
        <v>83</v>
      </c>
      <c r="T45" s="14"/>
    </row>
    <row r="46" spans="1:20" s="23" customFormat="1">
      <c r="A46" s="28">
        <v>42</v>
      </c>
      <c r="B46" s="13" t="s">
        <v>67</v>
      </c>
      <c r="C46" s="14" t="s">
        <v>452</v>
      </c>
      <c r="D46" s="121" t="s">
        <v>29</v>
      </c>
      <c r="E46" s="15">
        <v>127</v>
      </c>
      <c r="F46" s="14"/>
      <c r="G46" s="15">
        <v>36</v>
      </c>
      <c r="H46" s="15">
        <v>34</v>
      </c>
      <c r="I46" s="13">
        <f t="shared" si="0"/>
        <v>70</v>
      </c>
      <c r="J46" s="135">
        <v>9707850819</v>
      </c>
      <c r="K46" s="14"/>
      <c r="L46" s="14"/>
      <c r="M46" s="67"/>
      <c r="N46" s="93" t="s">
        <v>463</v>
      </c>
      <c r="O46" s="130"/>
      <c r="P46" s="43"/>
      <c r="Q46" s="169">
        <v>43451</v>
      </c>
      <c r="R46" s="121"/>
      <c r="S46" s="14" t="s">
        <v>83</v>
      </c>
      <c r="T46" s="14"/>
    </row>
    <row r="47" spans="1:20" s="159" customFormat="1">
      <c r="A47" s="156">
        <v>43</v>
      </c>
      <c r="B47" s="17" t="s">
        <v>66</v>
      </c>
      <c r="C47" s="121" t="s">
        <v>453</v>
      </c>
      <c r="D47" s="14" t="s">
        <v>29</v>
      </c>
      <c r="E47" s="157">
        <v>138</v>
      </c>
      <c r="F47" s="121"/>
      <c r="G47" s="157">
        <v>37</v>
      </c>
      <c r="H47" s="157">
        <v>35</v>
      </c>
      <c r="I47" s="17">
        <f t="shared" si="0"/>
        <v>72</v>
      </c>
      <c r="J47" s="139" t="s">
        <v>459</v>
      </c>
      <c r="K47" s="121"/>
      <c r="L47" s="121"/>
      <c r="M47" s="160"/>
      <c r="N47" s="81" t="s">
        <v>464</v>
      </c>
      <c r="O47" s="158"/>
      <c r="P47" s="43"/>
      <c r="Q47" s="169">
        <v>43451</v>
      </c>
      <c r="R47" s="121"/>
      <c r="S47" s="121" t="s">
        <v>83</v>
      </c>
      <c r="T47" s="121"/>
    </row>
    <row r="48" spans="1:20" s="23" customFormat="1">
      <c r="A48" s="28">
        <v>44</v>
      </c>
      <c r="B48" s="13" t="s">
        <v>66</v>
      </c>
      <c r="C48" s="14" t="s">
        <v>454</v>
      </c>
      <c r="D48" s="14" t="s">
        <v>29</v>
      </c>
      <c r="E48" s="15">
        <v>181</v>
      </c>
      <c r="F48" s="14"/>
      <c r="G48" s="15">
        <v>27</v>
      </c>
      <c r="H48" s="15">
        <v>26</v>
      </c>
      <c r="I48" s="13">
        <f t="shared" si="0"/>
        <v>53</v>
      </c>
      <c r="J48" s="138">
        <v>9706501376</v>
      </c>
      <c r="K48" s="14"/>
      <c r="L48" s="14"/>
      <c r="M48" s="14"/>
      <c r="N48" s="93" t="s">
        <v>465</v>
      </c>
      <c r="O48" s="130"/>
      <c r="P48" s="43"/>
      <c r="Q48" s="169">
        <v>43451</v>
      </c>
      <c r="R48" s="121"/>
      <c r="S48" s="14" t="s">
        <v>83</v>
      </c>
      <c r="T48" s="14"/>
    </row>
    <row r="49" spans="1:20" s="23" customFormat="1">
      <c r="A49" s="28">
        <v>45</v>
      </c>
      <c r="B49" s="13" t="s">
        <v>67</v>
      </c>
      <c r="C49" s="14" t="s">
        <v>455</v>
      </c>
      <c r="D49" s="14" t="s">
        <v>29</v>
      </c>
      <c r="E49" s="15">
        <v>241</v>
      </c>
      <c r="F49" s="14"/>
      <c r="G49" s="15">
        <v>24</v>
      </c>
      <c r="H49" s="15">
        <v>23</v>
      </c>
      <c r="I49" s="13">
        <f t="shared" si="0"/>
        <v>47</v>
      </c>
      <c r="J49" s="135">
        <v>9859848460</v>
      </c>
      <c r="K49" s="14"/>
      <c r="L49" s="14"/>
      <c r="M49" s="67"/>
      <c r="N49" s="93" t="s">
        <v>466</v>
      </c>
      <c r="O49" s="130"/>
      <c r="P49" s="43"/>
      <c r="Q49" s="169">
        <v>43452</v>
      </c>
      <c r="R49" s="121"/>
      <c r="S49" s="14" t="s">
        <v>83</v>
      </c>
      <c r="T49" s="14"/>
    </row>
    <row r="50" spans="1:20" s="23" customFormat="1" ht="33">
      <c r="A50" s="28">
        <v>46</v>
      </c>
      <c r="B50" s="13" t="s">
        <v>67</v>
      </c>
      <c r="C50" s="14" t="s">
        <v>456</v>
      </c>
      <c r="D50" s="121" t="s">
        <v>29</v>
      </c>
      <c r="E50" s="15">
        <v>250</v>
      </c>
      <c r="F50" s="14"/>
      <c r="G50" s="15">
        <v>35</v>
      </c>
      <c r="H50" s="15">
        <v>28</v>
      </c>
      <c r="I50" s="13">
        <f t="shared" si="0"/>
        <v>63</v>
      </c>
      <c r="J50" s="135">
        <v>9435935627</v>
      </c>
      <c r="K50" s="14"/>
      <c r="L50" s="14"/>
      <c r="M50" s="67"/>
      <c r="N50" s="93" t="s">
        <v>442</v>
      </c>
      <c r="O50" s="130"/>
      <c r="P50" s="43"/>
      <c r="Q50" s="169">
        <v>43452</v>
      </c>
      <c r="R50" s="121"/>
      <c r="S50" s="14" t="s">
        <v>83</v>
      </c>
      <c r="T50" s="14"/>
    </row>
    <row r="51" spans="1:20" s="23" customFormat="1">
      <c r="A51" s="28">
        <v>47</v>
      </c>
      <c r="B51" s="13" t="s">
        <v>66</v>
      </c>
      <c r="C51" s="14" t="s">
        <v>457</v>
      </c>
      <c r="D51" s="14" t="s">
        <v>29</v>
      </c>
      <c r="E51" s="15">
        <v>134</v>
      </c>
      <c r="F51" s="14"/>
      <c r="G51" s="15">
        <v>40</v>
      </c>
      <c r="H51" s="15">
        <v>38</v>
      </c>
      <c r="I51" s="13">
        <f t="shared" si="0"/>
        <v>78</v>
      </c>
      <c r="J51" s="135">
        <v>9954319087</v>
      </c>
      <c r="K51" s="14"/>
      <c r="L51" s="14"/>
      <c r="M51" s="67"/>
      <c r="N51" s="93" t="s">
        <v>467</v>
      </c>
      <c r="O51" s="130"/>
      <c r="P51" s="43"/>
      <c r="Q51" s="169">
        <v>43452</v>
      </c>
      <c r="R51" s="121"/>
      <c r="S51" s="14" t="s">
        <v>83</v>
      </c>
      <c r="T51" s="14"/>
    </row>
    <row r="52" spans="1:20" s="23" customFormat="1">
      <c r="A52" s="28">
        <v>48</v>
      </c>
      <c r="B52" s="13" t="s">
        <v>66</v>
      </c>
      <c r="C52" s="14" t="s">
        <v>458</v>
      </c>
      <c r="D52" s="14" t="s">
        <v>29</v>
      </c>
      <c r="E52" s="15">
        <v>271</v>
      </c>
      <c r="F52" s="14"/>
      <c r="G52" s="15">
        <v>38</v>
      </c>
      <c r="H52" s="15">
        <v>35</v>
      </c>
      <c r="I52" s="13">
        <f t="shared" si="0"/>
        <v>73</v>
      </c>
      <c r="J52" s="135">
        <v>9613390578</v>
      </c>
      <c r="K52" s="14"/>
      <c r="L52" s="14"/>
      <c r="M52" s="67"/>
      <c r="N52" s="93" t="s">
        <v>468</v>
      </c>
      <c r="O52" s="130"/>
      <c r="P52" s="43"/>
      <c r="Q52" s="169">
        <v>43452</v>
      </c>
      <c r="R52" s="121"/>
      <c r="S52" s="14" t="s">
        <v>83</v>
      </c>
      <c r="T52" s="14"/>
    </row>
    <row r="53" spans="1:20" s="23" customFormat="1">
      <c r="A53" s="28">
        <v>49</v>
      </c>
      <c r="B53" s="13" t="s">
        <v>67</v>
      </c>
      <c r="C53" s="14" t="s">
        <v>469</v>
      </c>
      <c r="D53" s="121" t="s">
        <v>29</v>
      </c>
      <c r="E53" s="15">
        <v>67</v>
      </c>
      <c r="F53" s="14"/>
      <c r="G53" s="15">
        <v>40</v>
      </c>
      <c r="H53" s="15">
        <v>44</v>
      </c>
      <c r="I53" s="13">
        <f t="shared" si="0"/>
        <v>84</v>
      </c>
      <c r="J53" s="139">
        <v>9706526976</v>
      </c>
      <c r="K53" s="14"/>
      <c r="L53" s="14"/>
      <c r="M53" s="67"/>
      <c r="N53" s="93" t="s">
        <v>490</v>
      </c>
      <c r="O53" s="130"/>
      <c r="P53" s="43"/>
      <c r="Q53" s="169">
        <v>43453</v>
      </c>
      <c r="R53" s="121"/>
      <c r="S53" s="14" t="s">
        <v>83</v>
      </c>
      <c r="T53" s="14"/>
    </row>
    <row r="54" spans="1:20" s="23" customFormat="1">
      <c r="A54" s="28">
        <v>50</v>
      </c>
      <c r="B54" s="13" t="s">
        <v>67</v>
      </c>
      <c r="C54" s="14" t="s">
        <v>470</v>
      </c>
      <c r="D54" s="14" t="s">
        <v>29</v>
      </c>
      <c r="E54" s="15">
        <v>68</v>
      </c>
      <c r="F54" s="14"/>
      <c r="G54" s="15">
        <v>21</v>
      </c>
      <c r="H54" s="15">
        <v>18</v>
      </c>
      <c r="I54" s="13">
        <f t="shared" si="0"/>
        <v>39</v>
      </c>
      <c r="J54" s="139">
        <v>8473099362</v>
      </c>
      <c r="K54" s="14"/>
      <c r="L54" s="14"/>
      <c r="M54" s="67"/>
      <c r="N54" s="93" t="s">
        <v>491</v>
      </c>
      <c r="O54" s="130"/>
      <c r="P54" s="43"/>
      <c r="Q54" s="169">
        <v>43453</v>
      </c>
      <c r="R54" s="121"/>
      <c r="S54" s="14" t="s">
        <v>83</v>
      </c>
      <c r="T54" s="14"/>
    </row>
    <row r="55" spans="1:20" s="23" customFormat="1">
      <c r="A55" s="28">
        <v>51</v>
      </c>
      <c r="B55" s="13" t="s">
        <v>66</v>
      </c>
      <c r="C55" s="14" t="s">
        <v>471</v>
      </c>
      <c r="D55" s="14" t="s">
        <v>29</v>
      </c>
      <c r="E55" s="15">
        <v>69</v>
      </c>
      <c r="F55" s="14"/>
      <c r="G55" s="15">
        <v>35</v>
      </c>
      <c r="H55" s="15">
        <v>29</v>
      </c>
      <c r="I55" s="13">
        <f t="shared" si="0"/>
        <v>64</v>
      </c>
      <c r="J55" s="135">
        <v>7662925805</v>
      </c>
      <c r="K55" s="14"/>
      <c r="L55" s="14"/>
      <c r="M55" s="67"/>
      <c r="N55" s="93" t="s">
        <v>492</v>
      </c>
      <c r="O55" s="130"/>
      <c r="P55" s="43"/>
      <c r="Q55" s="169">
        <v>43453</v>
      </c>
      <c r="R55" s="121"/>
      <c r="S55" s="14" t="s">
        <v>83</v>
      </c>
      <c r="T55" s="14"/>
    </row>
    <row r="56" spans="1:20" s="23" customFormat="1">
      <c r="A56" s="28">
        <v>52</v>
      </c>
      <c r="B56" s="13" t="s">
        <v>66</v>
      </c>
      <c r="C56" s="14" t="s">
        <v>472</v>
      </c>
      <c r="D56" s="121" t="s">
        <v>29</v>
      </c>
      <c r="E56" s="15">
        <v>182</v>
      </c>
      <c r="F56" s="14"/>
      <c r="G56" s="15">
        <v>38</v>
      </c>
      <c r="H56" s="15">
        <v>32</v>
      </c>
      <c r="I56" s="13">
        <f t="shared" si="0"/>
        <v>70</v>
      </c>
      <c r="J56" s="135">
        <v>8638857004</v>
      </c>
      <c r="K56" s="14"/>
      <c r="L56" s="14"/>
      <c r="M56" s="14"/>
      <c r="N56" s="93" t="s">
        <v>493</v>
      </c>
      <c r="O56" s="130"/>
      <c r="P56" s="43"/>
      <c r="Q56" s="169">
        <v>43453</v>
      </c>
      <c r="R56" s="121"/>
      <c r="S56" s="14" t="s">
        <v>83</v>
      </c>
      <c r="T56" s="14"/>
    </row>
    <row r="57" spans="1:20" s="23" customFormat="1">
      <c r="A57" s="28">
        <v>53</v>
      </c>
      <c r="B57" s="13" t="s">
        <v>66</v>
      </c>
      <c r="C57" s="14" t="s">
        <v>473</v>
      </c>
      <c r="D57" s="14" t="s">
        <v>29</v>
      </c>
      <c r="E57" s="15">
        <v>223</v>
      </c>
      <c r="F57" s="14"/>
      <c r="G57" s="15">
        <v>61</v>
      </c>
      <c r="H57" s="15">
        <v>45</v>
      </c>
      <c r="I57" s="13">
        <f t="shared" si="0"/>
        <v>106</v>
      </c>
      <c r="J57" s="135">
        <v>9706221702</v>
      </c>
      <c r="K57" s="14"/>
      <c r="L57" s="14"/>
      <c r="M57" s="14"/>
      <c r="N57" s="93" t="s">
        <v>494</v>
      </c>
      <c r="O57" s="130"/>
      <c r="P57" s="43"/>
      <c r="Q57" s="169">
        <v>43454</v>
      </c>
      <c r="R57" s="121"/>
      <c r="S57" s="14" t="s">
        <v>83</v>
      </c>
      <c r="T57" s="14"/>
    </row>
    <row r="58" spans="1:20" s="23" customFormat="1">
      <c r="A58" s="28">
        <v>54</v>
      </c>
      <c r="B58" s="13" t="s">
        <v>67</v>
      </c>
      <c r="C58" s="14" t="s">
        <v>474</v>
      </c>
      <c r="D58" s="14" t="s">
        <v>29</v>
      </c>
      <c r="E58" s="15">
        <v>220</v>
      </c>
      <c r="F58" s="14"/>
      <c r="G58" s="15">
        <v>27</v>
      </c>
      <c r="H58" s="15">
        <v>23</v>
      </c>
      <c r="I58" s="13">
        <f t="shared" si="0"/>
        <v>50</v>
      </c>
      <c r="J58" s="140">
        <v>7086180745</v>
      </c>
      <c r="K58" s="14"/>
      <c r="L58" s="14"/>
      <c r="M58" s="67"/>
      <c r="N58" s="93" t="s">
        <v>495</v>
      </c>
      <c r="O58" s="130"/>
      <c r="P58" s="43"/>
      <c r="Q58" s="169">
        <v>43454</v>
      </c>
      <c r="R58" s="121"/>
      <c r="S58" s="14" t="s">
        <v>83</v>
      </c>
      <c r="T58" s="14"/>
    </row>
    <row r="59" spans="1:20" s="23" customFormat="1" ht="33">
      <c r="A59" s="28">
        <v>55</v>
      </c>
      <c r="B59" s="13" t="s">
        <v>67</v>
      </c>
      <c r="C59" s="14" t="s">
        <v>475</v>
      </c>
      <c r="D59" s="121" t="s">
        <v>29</v>
      </c>
      <c r="E59" s="15">
        <v>362</v>
      </c>
      <c r="F59" s="14"/>
      <c r="G59" s="15">
        <v>18</v>
      </c>
      <c r="H59" s="15">
        <v>16</v>
      </c>
      <c r="I59" s="13">
        <f t="shared" si="0"/>
        <v>34</v>
      </c>
      <c r="J59" s="134">
        <v>8472811260</v>
      </c>
      <c r="K59" s="14"/>
      <c r="L59" s="14"/>
      <c r="M59" s="67"/>
      <c r="N59" s="93" t="s">
        <v>496</v>
      </c>
      <c r="O59" s="130"/>
      <c r="P59" s="43"/>
      <c r="Q59" s="169">
        <v>43454</v>
      </c>
      <c r="R59" s="121"/>
      <c r="S59" s="14" t="s">
        <v>83</v>
      </c>
      <c r="T59" s="14"/>
    </row>
    <row r="60" spans="1:20" s="23" customFormat="1">
      <c r="A60" s="28">
        <v>56</v>
      </c>
      <c r="B60" s="13" t="s">
        <v>67</v>
      </c>
      <c r="C60" s="14" t="s">
        <v>476</v>
      </c>
      <c r="D60" s="14" t="s">
        <v>29</v>
      </c>
      <c r="E60" s="15">
        <v>165</v>
      </c>
      <c r="F60" s="14"/>
      <c r="G60" s="15">
        <v>26</v>
      </c>
      <c r="H60" s="15">
        <v>19</v>
      </c>
      <c r="I60" s="13">
        <f t="shared" si="0"/>
        <v>45</v>
      </c>
      <c r="J60" s="134">
        <v>8811070571</v>
      </c>
      <c r="K60" s="14"/>
      <c r="L60" s="14"/>
      <c r="M60" s="14"/>
      <c r="N60" s="93" t="s">
        <v>497</v>
      </c>
      <c r="O60" s="130"/>
      <c r="P60" s="43"/>
      <c r="Q60" s="169">
        <v>43455</v>
      </c>
      <c r="R60" s="121"/>
      <c r="S60" s="14" t="s">
        <v>83</v>
      </c>
      <c r="T60" s="14"/>
    </row>
    <row r="61" spans="1:20" s="23" customFormat="1" ht="33">
      <c r="A61" s="28">
        <v>57</v>
      </c>
      <c r="B61" s="13" t="s">
        <v>67</v>
      </c>
      <c r="C61" s="14" t="s">
        <v>477</v>
      </c>
      <c r="D61" s="14" t="s">
        <v>29</v>
      </c>
      <c r="E61" s="15">
        <v>210</v>
      </c>
      <c r="F61" s="14"/>
      <c r="G61" s="15">
        <v>21</v>
      </c>
      <c r="H61" s="15">
        <v>18</v>
      </c>
      <c r="I61" s="13">
        <f t="shared" si="0"/>
        <v>39</v>
      </c>
      <c r="J61" s="134">
        <v>9577824948</v>
      </c>
      <c r="K61" s="14"/>
      <c r="L61" s="14"/>
      <c r="M61" s="14"/>
      <c r="N61" s="93" t="s">
        <v>498</v>
      </c>
      <c r="O61" s="130"/>
      <c r="P61" s="43"/>
      <c r="Q61" s="169">
        <v>43455</v>
      </c>
      <c r="R61" s="121"/>
      <c r="S61" s="14" t="s">
        <v>83</v>
      </c>
      <c r="T61" s="14"/>
    </row>
    <row r="62" spans="1:20" s="23" customFormat="1">
      <c r="A62" s="28">
        <v>58</v>
      </c>
      <c r="B62" s="13" t="s">
        <v>66</v>
      </c>
      <c r="C62" s="14" t="s">
        <v>478</v>
      </c>
      <c r="D62" s="121" t="s">
        <v>29</v>
      </c>
      <c r="E62" s="15">
        <v>211</v>
      </c>
      <c r="F62" s="14"/>
      <c r="G62" s="15">
        <v>29</v>
      </c>
      <c r="H62" s="15">
        <v>17</v>
      </c>
      <c r="I62" s="13">
        <f t="shared" si="0"/>
        <v>46</v>
      </c>
      <c r="J62" s="141">
        <v>7399397622</v>
      </c>
      <c r="K62" s="14"/>
      <c r="L62" s="14"/>
      <c r="M62" s="67"/>
      <c r="N62" s="93" t="s">
        <v>499</v>
      </c>
      <c r="O62" s="130"/>
      <c r="P62" s="43"/>
      <c r="Q62" s="169">
        <v>43455</v>
      </c>
      <c r="R62" s="121"/>
      <c r="S62" s="14" t="s">
        <v>83</v>
      </c>
      <c r="T62" s="14"/>
    </row>
    <row r="63" spans="1:20" s="23" customFormat="1" ht="33">
      <c r="A63" s="28">
        <v>59</v>
      </c>
      <c r="B63" s="13" t="s">
        <v>66</v>
      </c>
      <c r="C63" s="14" t="s">
        <v>479</v>
      </c>
      <c r="D63" s="14" t="s">
        <v>29</v>
      </c>
      <c r="E63" s="15">
        <v>361</v>
      </c>
      <c r="F63" s="14"/>
      <c r="G63" s="15">
        <v>14</v>
      </c>
      <c r="H63" s="15">
        <v>12</v>
      </c>
      <c r="I63" s="13">
        <f>+G63+H63</f>
        <v>26</v>
      </c>
      <c r="J63" s="134">
        <v>9954249307</v>
      </c>
      <c r="K63" s="14"/>
      <c r="L63" s="14"/>
      <c r="M63" s="14"/>
      <c r="N63" s="93" t="s">
        <v>500</v>
      </c>
      <c r="O63" s="130"/>
      <c r="P63" s="43"/>
      <c r="Q63" s="169">
        <v>43455</v>
      </c>
      <c r="R63" s="121"/>
      <c r="S63" s="14" t="s">
        <v>83</v>
      </c>
      <c r="T63" s="14"/>
    </row>
    <row r="64" spans="1:20" s="23" customFormat="1">
      <c r="A64" s="28">
        <v>60</v>
      </c>
      <c r="B64" s="13" t="s">
        <v>67</v>
      </c>
      <c r="C64" s="14" t="s">
        <v>480</v>
      </c>
      <c r="D64" s="14" t="s">
        <v>29</v>
      </c>
      <c r="E64" s="15">
        <v>70</v>
      </c>
      <c r="F64" s="14"/>
      <c r="G64" s="15">
        <v>45</v>
      </c>
      <c r="H64" s="15">
        <v>40</v>
      </c>
      <c r="I64" s="13">
        <f>+G64+H64</f>
        <v>85</v>
      </c>
      <c r="J64" s="136">
        <v>8403079480</v>
      </c>
      <c r="K64" s="14"/>
      <c r="L64" s="14"/>
      <c r="M64" s="14"/>
      <c r="N64" s="93" t="s">
        <v>501</v>
      </c>
      <c r="O64" s="130"/>
      <c r="P64" s="43"/>
      <c r="Q64" s="169">
        <v>43456</v>
      </c>
      <c r="R64" s="121"/>
      <c r="S64" s="14" t="s">
        <v>83</v>
      </c>
      <c r="T64" s="14"/>
    </row>
    <row r="65" spans="1:20" s="23" customFormat="1">
      <c r="A65" s="28">
        <v>61</v>
      </c>
      <c r="B65" s="13" t="s">
        <v>67</v>
      </c>
      <c r="C65" s="14" t="s">
        <v>481</v>
      </c>
      <c r="D65" s="121" t="s">
        <v>29</v>
      </c>
      <c r="E65" s="15">
        <v>166</v>
      </c>
      <c r="F65" s="14"/>
      <c r="G65" s="15">
        <v>25</v>
      </c>
      <c r="H65" s="15">
        <v>23</v>
      </c>
      <c r="I65" s="13">
        <f t="shared" si="0"/>
        <v>48</v>
      </c>
      <c r="J65" s="14">
        <v>9957064404</v>
      </c>
      <c r="K65" s="14"/>
      <c r="L65" s="14"/>
      <c r="M65" s="14"/>
      <c r="N65" s="93" t="s">
        <v>502</v>
      </c>
      <c r="O65" s="130"/>
      <c r="P65" s="43"/>
      <c r="Q65" s="169">
        <v>43456</v>
      </c>
      <c r="R65" s="121"/>
      <c r="S65" s="14" t="s">
        <v>83</v>
      </c>
      <c r="T65" s="14"/>
    </row>
    <row r="66" spans="1:20" s="23" customFormat="1">
      <c r="A66" s="28">
        <v>62</v>
      </c>
      <c r="B66" s="13" t="s">
        <v>66</v>
      </c>
      <c r="C66" s="14" t="s">
        <v>482</v>
      </c>
      <c r="D66" s="14" t="s">
        <v>29</v>
      </c>
      <c r="E66" s="15">
        <v>212</v>
      </c>
      <c r="F66" s="14"/>
      <c r="G66" s="15">
        <v>36</v>
      </c>
      <c r="H66" s="15">
        <v>34</v>
      </c>
      <c r="I66" s="13">
        <f t="shared" si="0"/>
        <v>70</v>
      </c>
      <c r="J66" s="14">
        <v>8876648647</v>
      </c>
      <c r="K66" s="14"/>
      <c r="L66" s="14"/>
      <c r="M66" s="14"/>
      <c r="N66" s="93" t="s">
        <v>503</v>
      </c>
      <c r="O66" s="130"/>
      <c r="P66" s="43"/>
      <c r="Q66" s="169">
        <v>43456</v>
      </c>
      <c r="R66" s="121"/>
      <c r="S66" s="14" t="s">
        <v>83</v>
      </c>
      <c r="T66" s="14"/>
    </row>
    <row r="67" spans="1:20" s="23" customFormat="1">
      <c r="A67" s="28">
        <v>63</v>
      </c>
      <c r="B67" s="13" t="s">
        <v>66</v>
      </c>
      <c r="C67" s="14" t="s">
        <v>483</v>
      </c>
      <c r="D67" s="14" t="s">
        <v>29</v>
      </c>
      <c r="E67" s="15">
        <v>224</v>
      </c>
      <c r="F67" s="14"/>
      <c r="G67" s="15">
        <v>27</v>
      </c>
      <c r="H67" s="15">
        <v>24</v>
      </c>
      <c r="I67" s="13">
        <f t="shared" si="0"/>
        <v>51</v>
      </c>
      <c r="J67" s="14">
        <v>8011398285</v>
      </c>
      <c r="K67" s="14"/>
      <c r="L67" s="14"/>
      <c r="M67" s="14"/>
      <c r="N67" s="93" t="s">
        <v>504</v>
      </c>
      <c r="O67" s="130"/>
      <c r="P67" s="43"/>
      <c r="Q67" s="169">
        <v>43456</v>
      </c>
      <c r="R67" s="121"/>
      <c r="S67" s="14" t="s">
        <v>83</v>
      </c>
      <c r="T67" s="14"/>
    </row>
    <row r="68" spans="1:20" s="23" customFormat="1">
      <c r="A68" s="28">
        <v>64</v>
      </c>
      <c r="B68" s="13" t="s">
        <v>67</v>
      </c>
      <c r="C68" s="14" t="s">
        <v>484</v>
      </c>
      <c r="D68" s="121" t="s">
        <v>29</v>
      </c>
      <c r="E68" s="15">
        <v>71</v>
      </c>
      <c r="F68" s="14"/>
      <c r="G68" s="15">
        <v>32</v>
      </c>
      <c r="H68" s="15">
        <v>28</v>
      </c>
      <c r="I68" s="13">
        <f t="shared" si="0"/>
        <v>60</v>
      </c>
      <c r="J68" s="14">
        <v>9859111843</v>
      </c>
      <c r="K68" s="14"/>
      <c r="L68" s="14"/>
      <c r="M68" s="14"/>
      <c r="N68" s="93" t="s">
        <v>505</v>
      </c>
      <c r="O68" s="130"/>
      <c r="P68" s="43"/>
      <c r="Q68" s="169">
        <v>43458</v>
      </c>
      <c r="R68" s="121"/>
      <c r="S68" s="14" t="s">
        <v>83</v>
      </c>
      <c r="T68" s="14"/>
    </row>
    <row r="69" spans="1:20" s="23" customFormat="1">
      <c r="A69" s="28">
        <v>65</v>
      </c>
      <c r="B69" s="13" t="s">
        <v>67</v>
      </c>
      <c r="C69" s="14" t="s">
        <v>485</v>
      </c>
      <c r="D69" s="14" t="s">
        <v>29</v>
      </c>
      <c r="E69" s="15">
        <v>72</v>
      </c>
      <c r="F69" s="14"/>
      <c r="G69" s="15">
        <v>45</v>
      </c>
      <c r="H69" s="15">
        <v>24</v>
      </c>
      <c r="I69" s="13">
        <f t="shared" ref="I69:I71" si="1">+G69+H69</f>
        <v>69</v>
      </c>
      <c r="J69" s="14">
        <v>9854973494</v>
      </c>
      <c r="K69" s="14"/>
      <c r="L69" s="14"/>
      <c r="M69" s="14"/>
      <c r="N69" s="93" t="s">
        <v>506</v>
      </c>
      <c r="O69" s="130"/>
      <c r="P69" s="43"/>
      <c r="Q69" s="169">
        <v>43458</v>
      </c>
      <c r="R69" s="14"/>
      <c r="S69" s="14" t="s">
        <v>83</v>
      </c>
      <c r="T69" s="14"/>
    </row>
    <row r="70" spans="1:20" s="23" customFormat="1">
      <c r="A70" s="28">
        <v>66</v>
      </c>
      <c r="B70" s="13" t="s">
        <v>66</v>
      </c>
      <c r="C70" s="14" t="s">
        <v>486</v>
      </c>
      <c r="D70" s="14" t="s">
        <v>29</v>
      </c>
      <c r="E70" s="15">
        <v>136</v>
      </c>
      <c r="F70" s="14"/>
      <c r="G70" s="15">
        <v>34</v>
      </c>
      <c r="H70" s="15">
        <v>30</v>
      </c>
      <c r="I70" s="13">
        <f t="shared" si="1"/>
        <v>64</v>
      </c>
      <c r="J70" s="14">
        <v>9577605765</v>
      </c>
      <c r="K70" s="14"/>
      <c r="L70" s="14"/>
      <c r="M70" s="14"/>
      <c r="N70" s="93" t="s">
        <v>507</v>
      </c>
      <c r="O70" s="130"/>
      <c r="P70" s="21"/>
      <c r="Q70" s="169">
        <v>43458</v>
      </c>
      <c r="R70" s="14"/>
      <c r="S70" s="14" t="s">
        <v>83</v>
      </c>
      <c r="T70" s="14"/>
    </row>
    <row r="71" spans="1:20" s="23" customFormat="1">
      <c r="A71" s="28">
        <v>67</v>
      </c>
      <c r="B71" s="13" t="s">
        <v>66</v>
      </c>
      <c r="C71" s="14" t="s">
        <v>487</v>
      </c>
      <c r="D71" s="121" t="s">
        <v>29</v>
      </c>
      <c r="E71" s="15">
        <v>216</v>
      </c>
      <c r="F71" s="14"/>
      <c r="G71" s="15">
        <v>31</v>
      </c>
      <c r="H71" s="15">
        <v>32</v>
      </c>
      <c r="I71" s="13">
        <f t="shared" si="1"/>
        <v>63</v>
      </c>
      <c r="J71" s="14">
        <v>9613014817</v>
      </c>
      <c r="K71" s="14"/>
      <c r="L71" s="14"/>
      <c r="M71" s="14"/>
      <c r="N71" s="93" t="s">
        <v>508</v>
      </c>
      <c r="O71" s="130"/>
      <c r="P71" s="21"/>
      <c r="Q71" s="169">
        <v>43458</v>
      </c>
      <c r="R71" s="14"/>
      <c r="S71" s="14"/>
      <c r="T71" s="14"/>
    </row>
    <row r="72" spans="1:20" s="23" customFormat="1">
      <c r="A72" s="28">
        <v>68</v>
      </c>
      <c r="B72" s="13" t="s">
        <v>66</v>
      </c>
      <c r="C72" s="174" t="s">
        <v>488</v>
      </c>
      <c r="D72" s="14" t="s">
        <v>29</v>
      </c>
      <c r="E72" s="47">
        <v>222</v>
      </c>
      <c r="F72" s="49"/>
      <c r="G72" s="48">
        <v>44</v>
      </c>
      <c r="H72" s="48">
        <v>28</v>
      </c>
      <c r="I72" s="13">
        <f t="shared" ref="I72:I118" si="2">G72+H72</f>
        <v>72</v>
      </c>
      <c r="J72" s="142">
        <v>9854316486</v>
      </c>
      <c r="K72" s="46"/>
      <c r="L72" s="41"/>
      <c r="M72" s="41"/>
      <c r="N72" s="42" t="s">
        <v>190</v>
      </c>
      <c r="O72" s="161"/>
      <c r="P72" s="43"/>
      <c r="Q72" s="173">
        <v>43460</v>
      </c>
      <c r="R72" s="41"/>
      <c r="S72" s="41"/>
      <c r="T72" s="14"/>
    </row>
    <row r="73" spans="1:20" s="23" customFormat="1">
      <c r="A73" s="28">
        <v>69</v>
      </c>
      <c r="B73" s="13" t="s">
        <v>66</v>
      </c>
      <c r="C73" s="174" t="s">
        <v>489</v>
      </c>
      <c r="D73" s="14" t="s">
        <v>29</v>
      </c>
      <c r="E73" s="47">
        <v>209</v>
      </c>
      <c r="F73" s="49"/>
      <c r="G73" s="48">
        <v>33</v>
      </c>
      <c r="H73" s="48">
        <v>28</v>
      </c>
      <c r="I73" s="13">
        <f t="shared" si="2"/>
        <v>61</v>
      </c>
      <c r="J73" s="142">
        <v>8486912746</v>
      </c>
      <c r="K73" s="46"/>
      <c r="L73" s="41"/>
      <c r="M73" s="41"/>
      <c r="N73" s="42" t="s">
        <v>509</v>
      </c>
      <c r="O73" s="161"/>
      <c r="P73" s="43"/>
      <c r="Q73" s="173">
        <v>43460</v>
      </c>
      <c r="R73" s="41"/>
      <c r="S73" s="41"/>
      <c r="T73" s="14"/>
    </row>
    <row r="74" spans="1:20" s="23" customFormat="1">
      <c r="A74" s="28">
        <v>70</v>
      </c>
      <c r="B74" s="13" t="s">
        <v>67</v>
      </c>
      <c r="C74" s="174" t="s">
        <v>510</v>
      </c>
      <c r="D74" s="121" t="s">
        <v>29</v>
      </c>
      <c r="E74" s="47">
        <v>213</v>
      </c>
      <c r="F74" s="49"/>
      <c r="G74" s="48">
        <v>16</v>
      </c>
      <c r="H74" s="48">
        <v>18</v>
      </c>
      <c r="I74" s="13">
        <f t="shared" si="2"/>
        <v>34</v>
      </c>
      <c r="J74" s="142">
        <v>8638322414</v>
      </c>
      <c r="K74" s="46"/>
      <c r="L74" s="41"/>
      <c r="M74" s="41"/>
      <c r="N74" s="42" t="s">
        <v>513</v>
      </c>
      <c r="O74" s="161"/>
      <c r="P74" s="43"/>
      <c r="Q74" s="173">
        <v>43460</v>
      </c>
      <c r="R74" s="41"/>
      <c r="S74" s="41"/>
      <c r="T74" s="14"/>
    </row>
    <row r="75" spans="1:20" s="23" customFormat="1">
      <c r="A75" s="28">
        <v>71</v>
      </c>
      <c r="B75" s="13" t="s">
        <v>67</v>
      </c>
      <c r="C75" s="174" t="s">
        <v>511</v>
      </c>
      <c r="D75" s="121" t="s">
        <v>29</v>
      </c>
      <c r="E75" s="47">
        <v>225</v>
      </c>
      <c r="F75" s="49"/>
      <c r="G75" s="48">
        <v>17</v>
      </c>
      <c r="H75" s="48">
        <v>16</v>
      </c>
      <c r="I75" s="13">
        <f t="shared" si="2"/>
        <v>33</v>
      </c>
      <c r="J75" s="142">
        <v>9706482126</v>
      </c>
      <c r="K75" s="46"/>
      <c r="L75" s="41"/>
      <c r="M75" s="41"/>
      <c r="N75" s="42" t="s">
        <v>514</v>
      </c>
      <c r="O75" s="161"/>
      <c r="P75" s="43"/>
      <c r="Q75" s="173">
        <v>43460</v>
      </c>
      <c r="R75" s="41"/>
      <c r="S75" s="41"/>
      <c r="T75" s="14"/>
    </row>
    <row r="76" spans="1:20" s="23" customFormat="1">
      <c r="A76" s="28">
        <v>72</v>
      </c>
      <c r="B76" s="13" t="s">
        <v>67</v>
      </c>
      <c r="C76" s="174" t="s">
        <v>512</v>
      </c>
      <c r="D76" s="14" t="s">
        <v>29</v>
      </c>
      <c r="E76" s="47">
        <v>363</v>
      </c>
      <c r="F76" s="49"/>
      <c r="G76" s="48">
        <v>18</v>
      </c>
      <c r="H76" s="48">
        <v>16</v>
      </c>
      <c r="I76" s="13">
        <f t="shared" si="2"/>
        <v>34</v>
      </c>
      <c r="J76" s="142">
        <v>7636049301</v>
      </c>
      <c r="K76" s="46"/>
      <c r="L76" s="41"/>
      <c r="M76" s="41"/>
      <c r="N76" s="42" t="s">
        <v>464</v>
      </c>
      <c r="O76" s="161"/>
      <c r="P76" s="43"/>
      <c r="Q76" s="173">
        <v>43460</v>
      </c>
      <c r="R76" s="41"/>
      <c r="S76" s="41"/>
      <c r="T76" s="14"/>
    </row>
    <row r="77" spans="1:20" s="23" customFormat="1">
      <c r="A77" s="28">
        <v>73</v>
      </c>
      <c r="B77" s="13" t="s">
        <v>66</v>
      </c>
      <c r="C77" s="47" t="s">
        <v>515</v>
      </c>
      <c r="D77" s="14" t="s">
        <v>29</v>
      </c>
      <c r="E77" s="47">
        <v>217</v>
      </c>
      <c r="F77" s="49"/>
      <c r="G77" s="48">
        <v>22</v>
      </c>
      <c r="H77" s="48">
        <v>21</v>
      </c>
      <c r="I77" s="13">
        <f t="shared" si="2"/>
        <v>43</v>
      </c>
      <c r="J77" s="142">
        <v>9854221164</v>
      </c>
      <c r="K77" s="46"/>
      <c r="L77" s="41"/>
      <c r="M77" s="41"/>
      <c r="N77" s="42" t="s">
        <v>519</v>
      </c>
      <c r="O77" s="161"/>
      <c r="P77" s="43"/>
      <c r="Q77" s="173">
        <v>43461</v>
      </c>
      <c r="R77" s="41"/>
      <c r="S77" s="41"/>
      <c r="T77" s="14"/>
    </row>
    <row r="78" spans="1:20" s="23" customFormat="1">
      <c r="A78" s="28">
        <v>74</v>
      </c>
      <c r="B78" s="13" t="s">
        <v>66</v>
      </c>
      <c r="C78" s="47" t="s">
        <v>516</v>
      </c>
      <c r="D78" s="121" t="s">
        <v>29</v>
      </c>
      <c r="E78" s="47">
        <v>74</v>
      </c>
      <c r="F78" s="49"/>
      <c r="G78" s="48">
        <v>42</v>
      </c>
      <c r="H78" s="48">
        <v>45</v>
      </c>
      <c r="I78" s="13">
        <f t="shared" si="2"/>
        <v>87</v>
      </c>
      <c r="J78" s="142">
        <v>7399289421</v>
      </c>
      <c r="K78" s="46"/>
      <c r="L78" s="41"/>
      <c r="M78" s="41"/>
      <c r="N78" s="42" t="s">
        <v>520</v>
      </c>
      <c r="O78" s="161"/>
      <c r="P78" s="43"/>
      <c r="Q78" s="173">
        <v>43461</v>
      </c>
      <c r="R78" s="41"/>
      <c r="S78" s="41"/>
      <c r="T78" s="14"/>
    </row>
    <row r="79" spans="1:20" s="23" customFormat="1">
      <c r="A79" s="28">
        <v>75</v>
      </c>
      <c r="B79" s="13" t="s">
        <v>67</v>
      </c>
      <c r="C79" s="47" t="s">
        <v>517</v>
      </c>
      <c r="D79" s="121" t="s">
        <v>29</v>
      </c>
      <c r="E79" s="47">
        <v>162</v>
      </c>
      <c r="F79" s="49"/>
      <c r="G79" s="48">
        <v>55</v>
      </c>
      <c r="H79" s="48">
        <v>35</v>
      </c>
      <c r="I79" s="13">
        <f t="shared" si="2"/>
        <v>90</v>
      </c>
      <c r="J79" s="142">
        <v>9707926683</v>
      </c>
      <c r="K79" s="46"/>
      <c r="L79" s="41"/>
      <c r="M79" s="41"/>
      <c r="N79" s="42" t="s">
        <v>74</v>
      </c>
      <c r="O79" s="161"/>
      <c r="P79" s="43"/>
      <c r="Q79" s="173">
        <v>43461</v>
      </c>
      <c r="R79" s="41"/>
      <c r="S79" s="41"/>
      <c r="T79" s="14"/>
    </row>
    <row r="80" spans="1:20" s="23" customFormat="1">
      <c r="A80" s="28">
        <v>76</v>
      </c>
      <c r="B80" s="13" t="s">
        <v>67</v>
      </c>
      <c r="C80" s="47" t="s">
        <v>518</v>
      </c>
      <c r="D80" s="14" t="s">
        <v>29</v>
      </c>
      <c r="E80" s="47">
        <v>208</v>
      </c>
      <c r="F80" s="49"/>
      <c r="G80" s="48">
        <v>41</v>
      </c>
      <c r="H80" s="48">
        <v>43</v>
      </c>
      <c r="I80" s="13">
        <f t="shared" si="2"/>
        <v>84</v>
      </c>
      <c r="J80" s="142">
        <v>8721859210</v>
      </c>
      <c r="K80" s="46"/>
      <c r="L80" s="41"/>
      <c r="M80" s="41"/>
      <c r="N80" s="42" t="s">
        <v>521</v>
      </c>
      <c r="O80" s="161"/>
      <c r="P80" s="43"/>
      <c r="Q80" s="173">
        <v>43461</v>
      </c>
      <c r="R80" s="41"/>
      <c r="S80" s="41"/>
      <c r="T80" s="14"/>
    </row>
    <row r="81" spans="1:20" s="23" customFormat="1">
      <c r="A81" s="28">
        <v>77</v>
      </c>
      <c r="B81" s="13" t="s">
        <v>67</v>
      </c>
      <c r="C81" s="47" t="s">
        <v>522</v>
      </c>
      <c r="D81" s="121" t="s">
        <v>29</v>
      </c>
      <c r="E81" s="47">
        <v>218</v>
      </c>
      <c r="F81" s="49"/>
      <c r="G81" s="48">
        <v>45</v>
      </c>
      <c r="H81" s="48">
        <v>35</v>
      </c>
      <c r="I81" s="13">
        <f t="shared" si="2"/>
        <v>80</v>
      </c>
      <c r="J81" s="142">
        <v>9577562475</v>
      </c>
      <c r="K81" s="46"/>
      <c r="L81" s="41"/>
      <c r="M81" s="41"/>
      <c r="N81" s="42" t="s">
        <v>526</v>
      </c>
      <c r="O81" s="161"/>
      <c r="P81" s="43"/>
      <c r="Q81" s="173">
        <v>43462</v>
      </c>
      <c r="R81" s="41"/>
      <c r="S81" s="41"/>
      <c r="T81" s="14"/>
    </row>
    <row r="82" spans="1:20" s="23" customFormat="1">
      <c r="A82" s="28">
        <v>78</v>
      </c>
      <c r="B82" s="13" t="s">
        <v>66</v>
      </c>
      <c r="C82" s="47" t="s">
        <v>523</v>
      </c>
      <c r="D82" s="121" t="s">
        <v>29</v>
      </c>
      <c r="E82" s="47">
        <v>219</v>
      </c>
      <c r="F82" s="49"/>
      <c r="G82" s="48">
        <v>62</v>
      </c>
      <c r="H82" s="48">
        <v>66</v>
      </c>
      <c r="I82" s="13">
        <f t="shared" si="2"/>
        <v>128</v>
      </c>
      <c r="J82" s="142">
        <v>9613663622</v>
      </c>
      <c r="K82" s="46"/>
      <c r="L82" s="41"/>
      <c r="M82" s="41"/>
      <c r="N82" s="42" t="s">
        <v>527</v>
      </c>
      <c r="O82" s="161"/>
      <c r="P82" s="43"/>
      <c r="Q82" s="173">
        <v>43462</v>
      </c>
      <c r="R82" s="41"/>
      <c r="S82" s="41"/>
      <c r="T82" s="14"/>
    </row>
    <row r="83" spans="1:20" s="23" customFormat="1">
      <c r="A83" s="28">
        <v>79</v>
      </c>
      <c r="B83" s="13" t="s">
        <v>67</v>
      </c>
      <c r="C83" s="47" t="s">
        <v>524</v>
      </c>
      <c r="D83" s="14" t="s">
        <v>29</v>
      </c>
      <c r="E83" s="47">
        <v>221</v>
      </c>
      <c r="F83" s="49"/>
      <c r="G83" s="48">
        <v>45</v>
      </c>
      <c r="H83" s="48">
        <v>36</v>
      </c>
      <c r="I83" s="13">
        <f t="shared" si="2"/>
        <v>81</v>
      </c>
      <c r="J83" s="142">
        <v>9859437508</v>
      </c>
      <c r="K83" s="46"/>
      <c r="L83" s="41"/>
      <c r="M83" s="41"/>
      <c r="N83" s="42" t="s">
        <v>401</v>
      </c>
      <c r="O83" s="161"/>
      <c r="P83" s="43"/>
      <c r="Q83" s="173">
        <v>43463</v>
      </c>
      <c r="R83" s="41"/>
      <c r="S83" s="41"/>
      <c r="T83" s="14"/>
    </row>
    <row r="84" spans="1:20" s="23" customFormat="1">
      <c r="A84" s="28">
        <v>80</v>
      </c>
      <c r="B84" s="13" t="s">
        <v>67</v>
      </c>
      <c r="C84" s="47" t="s">
        <v>525</v>
      </c>
      <c r="D84" s="14" t="s">
        <v>29</v>
      </c>
      <c r="E84" s="47">
        <v>77</v>
      </c>
      <c r="F84" s="49"/>
      <c r="G84" s="48">
        <v>27</v>
      </c>
      <c r="H84" s="48">
        <v>22</v>
      </c>
      <c r="I84" s="13">
        <f t="shared" si="2"/>
        <v>49</v>
      </c>
      <c r="J84" s="142">
        <v>8402828315</v>
      </c>
      <c r="K84" s="46"/>
      <c r="L84" s="41"/>
      <c r="M84" s="41"/>
      <c r="N84" s="42" t="s">
        <v>528</v>
      </c>
      <c r="O84" s="161"/>
      <c r="P84" s="43"/>
      <c r="Q84" s="173">
        <v>43463</v>
      </c>
      <c r="R84" s="41"/>
      <c r="S84" s="41"/>
      <c r="T84" s="14"/>
    </row>
    <row r="85" spans="1:20" s="23" customFormat="1">
      <c r="A85" s="28">
        <v>81</v>
      </c>
      <c r="B85" s="13" t="s">
        <v>66</v>
      </c>
      <c r="C85" s="47" t="s">
        <v>529</v>
      </c>
      <c r="D85" s="121" t="s">
        <v>29</v>
      </c>
      <c r="E85" s="47">
        <v>78</v>
      </c>
      <c r="F85" s="49"/>
      <c r="G85" s="48">
        <v>21</v>
      </c>
      <c r="H85" s="48">
        <v>18</v>
      </c>
      <c r="I85" s="13">
        <f t="shared" si="2"/>
        <v>39</v>
      </c>
      <c r="J85" s="142">
        <v>9859044832</v>
      </c>
      <c r="K85" s="46">
        <v>9859044832</v>
      </c>
      <c r="L85" s="41"/>
      <c r="M85" s="41"/>
      <c r="N85" s="42" t="s">
        <v>531</v>
      </c>
      <c r="O85" s="161"/>
      <c r="P85" s="43"/>
      <c r="Q85" s="173">
        <v>43463</v>
      </c>
      <c r="R85" s="41"/>
      <c r="S85" s="41"/>
      <c r="T85" s="14"/>
    </row>
    <row r="86" spans="1:20" s="23" customFormat="1">
      <c r="A86" s="28">
        <v>82</v>
      </c>
      <c r="B86" s="13" t="s">
        <v>66</v>
      </c>
      <c r="C86" s="47" t="s">
        <v>530</v>
      </c>
      <c r="D86" s="121" t="s">
        <v>29</v>
      </c>
      <c r="E86" s="47">
        <v>79</v>
      </c>
      <c r="F86" s="49"/>
      <c r="G86" s="48">
        <v>32</v>
      </c>
      <c r="H86" s="48">
        <v>28</v>
      </c>
      <c r="I86" s="13">
        <f t="shared" si="2"/>
        <v>60</v>
      </c>
      <c r="J86" s="142">
        <v>9957739035</v>
      </c>
      <c r="K86" s="46">
        <v>9957739034</v>
      </c>
      <c r="L86" s="41"/>
      <c r="M86" s="41"/>
      <c r="N86" s="42" t="s">
        <v>532</v>
      </c>
      <c r="O86" s="161"/>
      <c r="P86" s="43"/>
      <c r="Q86" s="173">
        <v>43463</v>
      </c>
      <c r="R86" s="41"/>
      <c r="S86" s="41"/>
      <c r="T86" s="14"/>
    </row>
    <row r="87" spans="1:20" s="23" customFormat="1">
      <c r="A87" s="28">
        <v>83</v>
      </c>
      <c r="B87" s="13"/>
      <c r="C87" s="47"/>
      <c r="D87" s="14"/>
      <c r="E87" s="47"/>
      <c r="F87" s="49"/>
      <c r="G87" s="48"/>
      <c r="H87" s="48"/>
      <c r="I87" s="13">
        <f t="shared" si="2"/>
        <v>0</v>
      </c>
      <c r="J87" s="142"/>
      <c r="K87" s="46"/>
      <c r="L87" s="41"/>
      <c r="M87" s="41"/>
      <c r="N87" s="42"/>
      <c r="O87" s="161"/>
      <c r="P87" s="43"/>
      <c r="Q87" s="162"/>
      <c r="R87" s="41"/>
      <c r="S87" s="41"/>
      <c r="T87" s="14"/>
    </row>
    <row r="88" spans="1:20" s="23" customFormat="1">
      <c r="A88" s="28">
        <v>84</v>
      </c>
      <c r="B88" s="13"/>
      <c r="C88" s="47"/>
      <c r="D88" s="14"/>
      <c r="E88" s="47"/>
      <c r="F88" s="49"/>
      <c r="G88" s="48"/>
      <c r="H88" s="48"/>
      <c r="I88" s="13">
        <f t="shared" si="2"/>
        <v>0</v>
      </c>
      <c r="J88" s="142"/>
      <c r="K88" s="46"/>
      <c r="L88" s="41"/>
      <c r="M88" s="41"/>
      <c r="N88" s="42"/>
      <c r="O88" s="161"/>
      <c r="P88" s="43"/>
      <c r="Q88" s="162"/>
      <c r="R88" s="41"/>
      <c r="S88" s="41"/>
      <c r="T88" s="14"/>
    </row>
    <row r="89" spans="1:20" s="23" customFormat="1">
      <c r="A89" s="28">
        <v>85</v>
      </c>
      <c r="B89" s="13"/>
      <c r="C89" s="47"/>
      <c r="D89" s="14"/>
      <c r="E89" s="47"/>
      <c r="F89" s="49"/>
      <c r="G89" s="48"/>
      <c r="H89" s="48"/>
      <c r="I89" s="13">
        <f t="shared" si="2"/>
        <v>0</v>
      </c>
      <c r="J89" s="142"/>
      <c r="K89" s="46"/>
      <c r="L89" s="41"/>
      <c r="M89" s="41"/>
      <c r="N89" s="42"/>
      <c r="O89" s="161"/>
      <c r="P89" s="43"/>
      <c r="Q89" s="162"/>
      <c r="R89" s="41"/>
      <c r="S89" s="41"/>
      <c r="T89" s="14"/>
    </row>
    <row r="90" spans="1:20" s="23" customFormat="1">
      <c r="A90" s="28">
        <v>86</v>
      </c>
      <c r="B90" s="13"/>
      <c r="C90" s="47"/>
      <c r="D90" s="14"/>
      <c r="E90" s="47"/>
      <c r="F90" s="49"/>
      <c r="G90" s="48"/>
      <c r="H90" s="48"/>
      <c r="I90" s="13">
        <f t="shared" si="2"/>
        <v>0</v>
      </c>
      <c r="J90" s="142"/>
      <c r="K90" s="46"/>
      <c r="L90" s="41"/>
      <c r="M90" s="41"/>
      <c r="N90" s="42"/>
      <c r="O90" s="161"/>
      <c r="P90" s="43"/>
      <c r="Q90" s="162"/>
      <c r="R90" s="41"/>
      <c r="S90" s="41"/>
      <c r="T90" s="14"/>
    </row>
    <row r="91" spans="1:20" s="23" customFormat="1">
      <c r="A91" s="28">
        <v>87</v>
      </c>
      <c r="B91" s="13"/>
      <c r="C91" s="47"/>
      <c r="D91" s="14"/>
      <c r="E91" s="47"/>
      <c r="F91" s="49"/>
      <c r="G91" s="48"/>
      <c r="H91" s="48"/>
      <c r="I91" s="13">
        <f t="shared" si="2"/>
        <v>0</v>
      </c>
      <c r="J91" s="142"/>
      <c r="K91" s="46"/>
      <c r="L91" s="41"/>
      <c r="M91" s="41"/>
      <c r="N91" s="42"/>
      <c r="O91" s="161"/>
      <c r="P91" s="43"/>
      <c r="Q91" s="162"/>
      <c r="R91" s="41"/>
      <c r="S91" s="41"/>
      <c r="T91" s="14"/>
    </row>
    <row r="92" spans="1:20" s="23" customFormat="1">
      <c r="A92" s="28">
        <v>88</v>
      </c>
      <c r="B92" s="13"/>
      <c r="C92" s="47"/>
      <c r="D92" s="14"/>
      <c r="E92" s="47"/>
      <c r="F92" s="49"/>
      <c r="G92" s="48"/>
      <c r="H92" s="48"/>
      <c r="I92" s="13">
        <f t="shared" si="2"/>
        <v>0</v>
      </c>
      <c r="J92" s="142"/>
      <c r="K92" s="46"/>
      <c r="L92" s="41"/>
      <c r="M92" s="41"/>
      <c r="N92" s="42"/>
      <c r="O92" s="161"/>
      <c r="P92" s="43"/>
      <c r="Q92" s="162"/>
      <c r="R92" s="41"/>
      <c r="S92" s="41"/>
      <c r="T92" s="14"/>
    </row>
    <row r="93" spans="1:20" s="23" customFormat="1">
      <c r="A93" s="28">
        <v>89</v>
      </c>
      <c r="B93" s="13"/>
      <c r="C93" s="47"/>
      <c r="D93" s="14"/>
      <c r="E93" s="47"/>
      <c r="F93" s="49"/>
      <c r="G93" s="48"/>
      <c r="H93" s="48"/>
      <c r="I93" s="13">
        <f t="shared" si="2"/>
        <v>0</v>
      </c>
      <c r="J93" s="142"/>
      <c r="K93" s="46"/>
      <c r="L93" s="41"/>
      <c r="M93" s="41"/>
      <c r="N93" s="42"/>
      <c r="O93" s="161"/>
      <c r="P93" s="43"/>
      <c r="Q93" s="162"/>
      <c r="R93" s="41"/>
      <c r="S93" s="41"/>
      <c r="T93" s="14"/>
    </row>
    <row r="94" spans="1:20" s="23" customFormat="1">
      <c r="A94" s="28">
        <v>90</v>
      </c>
      <c r="B94" s="13"/>
      <c r="C94" s="47"/>
      <c r="D94" s="14"/>
      <c r="E94" s="47"/>
      <c r="F94" s="49"/>
      <c r="G94" s="48"/>
      <c r="H94" s="48"/>
      <c r="I94" s="13">
        <f t="shared" si="2"/>
        <v>0</v>
      </c>
      <c r="J94" s="142"/>
      <c r="K94" s="46"/>
      <c r="L94" s="41"/>
      <c r="M94" s="41"/>
      <c r="N94" s="42"/>
      <c r="O94" s="161"/>
      <c r="P94" s="43"/>
      <c r="Q94" s="162"/>
      <c r="R94" s="41"/>
      <c r="S94" s="41"/>
      <c r="T94" s="14"/>
    </row>
    <row r="95" spans="1:20" s="23" customFormat="1">
      <c r="A95" s="28">
        <v>91</v>
      </c>
      <c r="B95" s="13"/>
      <c r="C95" s="47"/>
      <c r="D95" s="14"/>
      <c r="E95" s="47"/>
      <c r="F95" s="49"/>
      <c r="G95" s="48"/>
      <c r="H95" s="48"/>
      <c r="I95" s="13">
        <f t="shared" si="2"/>
        <v>0</v>
      </c>
      <c r="J95" s="142"/>
      <c r="K95" s="46"/>
      <c r="L95" s="41"/>
      <c r="M95" s="41"/>
      <c r="N95" s="42"/>
      <c r="O95" s="161"/>
      <c r="P95" s="43"/>
      <c r="Q95" s="162"/>
      <c r="R95" s="41"/>
      <c r="S95" s="41"/>
      <c r="T95" s="14"/>
    </row>
    <row r="96" spans="1:20" s="23" customFormat="1">
      <c r="A96" s="28">
        <v>92</v>
      </c>
      <c r="B96" s="13"/>
      <c r="C96" s="47"/>
      <c r="D96" s="14"/>
      <c r="E96" s="47"/>
      <c r="F96" s="49"/>
      <c r="G96" s="48"/>
      <c r="H96" s="48"/>
      <c r="I96" s="13">
        <f t="shared" si="2"/>
        <v>0</v>
      </c>
      <c r="J96" s="142"/>
      <c r="K96" s="46"/>
      <c r="L96" s="41"/>
      <c r="M96" s="41"/>
      <c r="N96" s="42"/>
      <c r="O96" s="161"/>
      <c r="P96" s="43"/>
      <c r="Q96" s="162"/>
      <c r="R96" s="41"/>
      <c r="S96" s="41"/>
      <c r="T96" s="14"/>
    </row>
    <row r="97" spans="1:20" s="23" customFormat="1">
      <c r="A97" s="28">
        <v>93</v>
      </c>
      <c r="B97" s="13"/>
      <c r="C97" s="47"/>
      <c r="D97" s="14"/>
      <c r="E97" s="47"/>
      <c r="F97" s="49"/>
      <c r="G97" s="48"/>
      <c r="H97" s="48"/>
      <c r="I97" s="13">
        <f t="shared" si="2"/>
        <v>0</v>
      </c>
      <c r="J97" s="142"/>
      <c r="K97" s="46"/>
      <c r="L97" s="41"/>
      <c r="M97" s="41"/>
      <c r="N97" s="42"/>
      <c r="O97" s="161"/>
      <c r="P97" s="43"/>
      <c r="Q97" s="162"/>
      <c r="R97" s="41"/>
      <c r="S97" s="41"/>
      <c r="T97" s="14"/>
    </row>
    <row r="98" spans="1:20" s="23" customFormat="1">
      <c r="A98" s="28">
        <v>94</v>
      </c>
      <c r="B98" s="13"/>
      <c r="C98" s="47"/>
      <c r="D98" s="14"/>
      <c r="E98" s="47"/>
      <c r="F98" s="49"/>
      <c r="G98" s="48"/>
      <c r="H98" s="48"/>
      <c r="I98" s="13">
        <f t="shared" si="2"/>
        <v>0</v>
      </c>
      <c r="J98" s="142"/>
      <c r="K98" s="46"/>
      <c r="L98" s="41"/>
      <c r="M98" s="41"/>
      <c r="N98" s="42"/>
      <c r="O98" s="161"/>
      <c r="P98" s="43"/>
      <c r="Q98" s="162"/>
      <c r="R98" s="41"/>
      <c r="S98" s="41"/>
      <c r="T98" s="14"/>
    </row>
    <row r="99" spans="1:20" s="23" customFormat="1">
      <c r="A99" s="28">
        <v>95</v>
      </c>
      <c r="B99" s="13"/>
      <c r="C99" s="47"/>
      <c r="D99" s="14"/>
      <c r="E99" s="47"/>
      <c r="F99" s="49"/>
      <c r="G99" s="48"/>
      <c r="H99" s="48"/>
      <c r="I99" s="13">
        <f t="shared" si="2"/>
        <v>0</v>
      </c>
      <c r="J99" s="142"/>
      <c r="K99" s="46"/>
      <c r="L99" s="41"/>
      <c r="M99" s="41"/>
      <c r="N99" s="42"/>
      <c r="O99" s="161"/>
      <c r="P99" s="43"/>
      <c r="Q99" s="162"/>
      <c r="R99" s="41"/>
      <c r="S99" s="41"/>
      <c r="T99" s="14"/>
    </row>
    <row r="100" spans="1:20" s="23" customFormat="1">
      <c r="A100" s="28">
        <v>96</v>
      </c>
      <c r="B100" s="13"/>
      <c r="C100" s="47"/>
      <c r="D100" s="14"/>
      <c r="E100" s="47"/>
      <c r="F100" s="49"/>
      <c r="G100" s="48"/>
      <c r="H100" s="48"/>
      <c r="I100" s="13">
        <f t="shared" si="2"/>
        <v>0</v>
      </c>
      <c r="J100" s="142"/>
      <c r="K100" s="46"/>
      <c r="L100" s="41"/>
      <c r="M100" s="41"/>
      <c r="N100" s="42"/>
      <c r="O100" s="161"/>
      <c r="P100" s="43"/>
      <c r="Q100" s="162"/>
      <c r="R100" s="41"/>
      <c r="S100" s="41"/>
      <c r="T100" s="14"/>
    </row>
    <row r="101" spans="1:20" s="23" customFormat="1">
      <c r="A101" s="28">
        <v>97</v>
      </c>
      <c r="B101" s="13"/>
      <c r="C101" s="47"/>
      <c r="D101" s="14"/>
      <c r="E101" s="47"/>
      <c r="F101" s="49"/>
      <c r="G101" s="48"/>
      <c r="H101" s="48"/>
      <c r="I101" s="13">
        <f t="shared" si="2"/>
        <v>0</v>
      </c>
      <c r="J101" s="142"/>
      <c r="K101" s="46"/>
      <c r="L101" s="41"/>
      <c r="M101" s="41"/>
      <c r="N101" s="42"/>
      <c r="O101" s="161"/>
      <c r="P101" s="43"/>
      <c r="Q101" s="162"/>
      <c r="R101" s="41"/>
      <c r="S101" s="41"/>
      <c r="T101" s="14"/>
    </row>
    <row r="102" spans="1:20" s="23" customFormat="1">
      <c r="A102" s="28">
        <v>98</v>
      </c>
      <c r="B102" s="13"/>
      <c r="C102" s="47"/>
      <c r="D102" s="14"/>
      <c r="E102" s="47"/>
      <c r="F102" s="49"/>
      <c r="G102" s="48"/>
      <c r="H102" s="48"/>
      <c r="I102" s="13">
        <f t="shared" si="2"/>
        <v>0</v>
      </c>
      <c r="J102" s="142"/>
      <c r="K102" s="46"/>
      <c r="L102" s="41"/>
      <c r="M102" s="41"/>
      <c r="N102" s="42"/>
      <c r="O102" s="161"/>
      <c r="P102" s="43"/>
      <c r="Q102" s="162"/>
      <c r="R102" s="41"/>
      <c r="S102" s="41"/>
      <c r="T102" s="14"/>
    </row>
    <row r="103" spans="1:20" s="23" customFormat="1">
      <c r="A103" s="28">
        <v>99</v>
      </c>
      <c r="B103" s="13"/>
      <c r="C103" s="47"/>
      <c r="D103" s="14"/>
      <c r="E103" s="47"/>
      <c r="F103" s="49"/>
      <c r="G103" s="48"/>
      <c r="H103" s="48"/>
      <c r="I103" s="13">
        <f t="shared" si="2"/>
        <v>0</v>
      </c>
      <c r="J103" s="142"/>
      <c r="K103" s="46"/>
      <c r="L103" s="41"/>
      <c r="M103" s="41"/>
      <c r="N103" s="42"/>
      <c r="O103" s="161"/>
      <c r="P103" s="43"/>
      <c r="Q103" s="162"/>
      <c r="R103" s="41"/>
      <c r="S103" s="41"/>
      <c r="T103" s="14"/>
    </row>
    <row r="104" spans="1:20" s="23" customFormat="1">
      <c r="A104" s="28">
        <v>100</v>
      </c>
      <c r="B104" s="13"/>
      <c r="C104" s="47"/>
      <c r="D104" s="14"/>
      <c r="E104" s="47"/>
      <c r="F104" s="49"/>
      <c r="G104" s="48"/>
      <c r="H104" s="48"/>
      <c r="I104" s="13">
        <f t="shared" si="2"/>
        <v>0</v>
      </c>
      <c r="J104" s="142"/>
      <c r="K104" s="46"/>
      <c r="L104" s="41"/>
      <c r="M104" s="41"/>
      <c r="N104" s="42"/>
      <c r="O104" s="161"/>
      <c r="P104" s="43"/>
      <c r="Q104" s="162"/>
      <c r="R104" s="41"/>
      <c r="S104" s="41"/>
      <c r="T104" s="14"/>
    </row>
    <row r="105" spans="1:20" s="23" customFormat="1">
      <c r="A105" s="28">
        <v>101</v>
      </c>
      <c r="B105" s="13"/>
      <c r="C105" s="47"/>
      <c r="D105" s="14"/>
      <c r="E105" s="47"/>
      <c r="F105" s="49"/>
      <c r="G105" s="48"/>
      <c r="H105" s="48"/>
      <c r="I105" s="13">
        <f t="shared" si="2"/>
        <v>0</v>
      </c>
      <c r="J105" s="142"/>
      <c r="K105" s="46"/>
      <c r="L105" s="41"/>
      <c r="M105" s="41"/>
      <c r="N105" s="42"/>
      <c r="O105" s="42"/>
      <c r="P105" s="43"/>
      <c r="Q105" s="41"/>
      <c r="R105" s="41"/>
      <c r="S105" s="41"/>
      <c r="T105" s="14"/>
    </row>
    <row r="106" spans="1:20" s="23" customFormat="1">
      <c r="A106" s="28">
        <v>102</v>
      </c>
      <c r="B106" s="13"/>
      <c r="C106" s="47"/>
      <c r="D106" s="14"/>
      <c r="E106" s="47"/>
      <c r="F106" s="49"/>
      <c r="G106" s="48"/>
      <c r="H106" s="48"/>
      <c r="I106" s="13">
        <f t="shared" si="2"/>
        <v>0</v>
      </c>
      <c r="J106" s="142"/>
      <c r="K106" s="46"/>
      <c r="L106" s="41"/>
      <c r="M106" s="41"/>
      <c r="N106" s="42"/>
      <c r="O106" s="42"/>
      <c r="P106" s="43"/>
      <c r="Q106" s="41"/>
      <c r="R106" s="41"/>
      <c r="S106" s="41"/>
      <c r="T106" s="14"/>
    </row>
    <row r="107" spans="1:20" s="23" customFormat="1">
      <c r="A107" s="28">
        <v>103</v>
      </c>
      <c r="B107" s="13"/>
      <c r="C107" s="47"/>
      <c r="D107" s="14"/>
      <c r="E107" s="47"/>
      <c r="F107" s="49"/>
      <c r="G107" s="48"/>
      <c r="H107" s="48"/>
      <c r="I107" s="13">
        <f t="shared" si="2"/>
        <v>0</v>
      </c>
      <c r="J107" s="142"/>
      <c r="K107" s="46"/>
      <c r="L107" s="41"/>
      <c r="M107" s="41"/>
      <c r="N107" s="42"/>
      <c r="O107" s="42"/>
      <c r="P107" s="43"/>
      <c r="Q107" s="41"/>
      <c r="R107" s="41"/>
      <c r="S107" s="41"/>
      <c r="T107" s="14"/>
    </row>
    <row r="108" spans="1:20" s="23" customFormat="1">
      <c r="A108" s="28">
        <v>104</v>
      </c>
      <c r="B108" s="13"/>
      <c r="C108" s="47"/>
      <c r="D108" s="14"/>
      <c r="E108" s="47"/>
      <c r="F108" s="49"/>
      <c r="G108" s="48"/>
      <c r="H108" s="48"/>
      <c r="I108" s="13">
        <f t="shared" si="2"/>
        <v>0</v>
      </c>
      <c r="J108" s="142"/>
      <c r="K108" s="46"/>
      <c r="L108" s="41"/>
      <c r="M108" s="41"/>
      <c r="N108" s="42"/>
      <c r="O108" s="42"/>
      <c r="P108" s="43"/>
      <c r="Q108" s="41"/>
      <c r="R108" s="41"/>
      <c r="S108" s="41"/>
      <c r="T108" s="14"/>
    </row>
    <row r="109" spans="1:20" s="23" customFormat="1">
      <c r="A109" s="28">
        <v>105</v>
      </c>
      <c r="B109" s="13"/>
      <c r="C109" s="47"/>
      <c r="D109" s="14"/>
      <c r="E109" s="47"/>
      <c r="F109" s="49"/>
      <c r="G109" s="48"/>
      <c r="H109" s="48"/>
      <c r="I109" s="13">
        <f t="shared" si="2"/>
        <v>0</v>
      </c>
      <c r="J109" s="142"/>
      <c r="K109" s="46"/>
      <c r="L109" s="41"/>
      <c r="M109" s="41"/>
      <c r="N109" s="42"/>
      <c r="O109" s="42"/>
      <c r="P109" s="43"/>
      <c r="Q109" s="41"/>
      <c r="R109" s="41"/>
      <c r="S109" s="41"/>
      <c r="T109" s="14"/>
    </row>
    <row r="110" spans="1:20" s="23" customFormat="1">
      <c r="A110" s="28">
        <v>106</v>
      </c>
      <c r="B110" s="13"/>
      <c r="C110" s="47"/>
      <c r="D110" s="14"/>
      <c r="E110" s="47"/>
      <c r="F110" s="49"/>
      <c r="G110" s="48"/>
      <c r="H110" s="48"/>
      <c r="I110" s="13">
        <f t="shared" si="2"/>
        <v>0</v>
      </c>
      <c r="J110" s="142"/>
      <c r="K110" s="46"/>
      <c r="L110" s="41"/>
      <c r="M110" s="41"/>
      <c r="N110" s="42"/>
      <c r="O110" s="42"/>
      <c r="P110" s="43"/>
      <c r="Q110" s="41"/>
      <c r="R110" s="41"/>
      <c r="S110" s="41"/>
      <c r="T110" s="14"/>
    </row>
    <row r="111" spans="1:20" s="23" customFormat="1">
      <c r="A111" s="28">
        <v>107</v>
      </c>
      <c r="B111" s="13"/>
      <c r="C111" s="47"/>
      <c r="D111" s="14"/>
      <c r="E111" s="47"/>
      <c r="F111" s="49"/>
      <c r="G111" s="48"/>
      <c r="H111" s="48"/>
      <c r="I111" s="13">
        <f t="shared" si="2"/>
        <v>0</v>
      </c>
      <c r="J111" s="142"/>
      <c r="K111" s="46"/>
      <c r="L111" s="41"/>
      <c r="M111" s="41"/>
      <c r="N111" s="42"/>
      <c r="O111" s="42"/>
      <c r="P111" s="43"/>
      <c r="Q111" s="41"/>
      <c r="R111" s="41"/>
      <c r="S111" s="41"/>
      <c r="T111" s="14"/>
    </row>
    <row r="112" spans="1:20" s="23" customFormat="1">
      <c r="A112" s="28">
        <v>108</v>
      </c>
      <c r="B112" s="13"/>
      <c r="C112" s="47"/>
      <c r="D112" s="14"/>
      <c r="E112" s="47"/>
      <c r="F112" s="49"/>
      <c r="G112" s="48"/>
      <c r="H112" s="48"/>
      <c r="I112" s="13">
        <f t="shared" si="2"/>
        <v>0</v>
      </c>
      <c r="J112" s="142"/>
      <c r="K112" s="46"/>
      <c r="L112" s="41"/>
      <c r="M112" s="41"/>
      <c r="N112" s="42"/>
      <c r="O112" s="42"/>
      <c r="P112" s="43"/>
      <c r="Q112" s="41"/>
      <c r="R112" s="41"/>
      <c r="S112" s="41"/>
      <c r="T112" s="14"/>
    </row>
    <row r="113" spans="1:20" s="23" customFormat="1">
      <c r="A113" s="28">
        <v>109</v>
      </c>
      <c r="B113" s="13"/>
      <c r="C113" s="47"/>
      <c r="D113" s="14"/>
      <c r="E113" s="47"/>
      <c r="F113" s="49"/>
      <c r="G113" s="48"/>
      <c r="H113" s="48"/>
      <c r="I113" s="13">
        <f t="shared" si="2"/>
        <v>0</v>
      </c>
      <c r="J113" s="142"/>
      <c r="K113" s="46"/>
      <c r="L113" s="41"/>
      <c r="M113" s="41"/>
      <c r="N113" s="42"/>
      <c r="O113" s="42"/>
      <c r="P113" s="43"/>
      <c r="Q113" s="41"/>
      <c r="R113" s="41"/>
      <c r="S113" s="41"/>
      <c r="T113" s="14"/>
    </row>
    <row r="114" spans="1:20" s="23" customFormat="1">
      <c r="A114" s="28">
        <v>110</v>
      </c>
      <c r="B114" s="13"/>
      <c r="C114" s="47"/>
      <c r="D114" s="14"/>
      <c r="E114" s="47"/>
      <c r="F114" s="49"/>
      <c r="G114" s="48"/>
      <c r="H114" s="48"/>
      <c r="I114" s="13">
        <f t="shared" si="2"/>
        <v>0</v>
      </c>
      <c r="J114" s="142"/>
      <c r="K114" s="46"/>
      <c r="L114" s="41"/>
      <c r="M114" s="41"/>
      <c r="N114" s="42"/>
      <c r="O114" s="42"/>
      <c r="P114" s="43"/>
      <c r="Q114" s="41"/>
      <c r="R114" s="41"/>
      <c r="S114" s="41"/>
      <c r="T114" s="14"/>
    </row>
    <row r="115" spans="1:20" s="23" customFormat="1">
      <c r="A115" s="28">
        <v>111</v>
      </c>
      <c r="B115" s="13"/>
      <c r="C115" s="47"/>
      <c r="D115" s="14"/>
      <c r="E115" s="47"/>
      <c r="F115" s="49"/>
      <c r="G115" s="48"/>
      <c r="H115" s="48"/>
      <c r="I115" s="13">
        <f t="shared" si="2"/>
        <v>0</v>
      </c>
      <c r="J115" s="142"/>
      <c r="K115" s="46"/>
      <c r="L115" s="41"/>
      <c r="M115" s="41"/>
      <c r="N115" s="42"/>
      <c r="O115" s="42"/>
      <c r="P115" s="43"/>
      <c r="Q115" s="41"/>
      <c r="R115" s="41"/>
      <c r="S115" s="41"/>
      <c r="T115" s="14"/>
    </row>
    <row r="116" spans="1:20" s="23" customFormat="1">
      <c r="A116" s="28">
        <v>112</v>
      </c>
      <c r="B116" s="13"/>
      <c r="C116" s="47"/>
      <c r="D116" s="14"/>
      <c r="E116" s="47"/>
      <c r="F116" s="49"/>
      <c r="G116" s="48"/>
      <c r="H116" s="48"/>
      <c r="I116" s="13">
        <f t="shared" si="2"/>
        <v>0</v>
      </c>
      <c r="J116" s="142"/>
      <c r="K116" s="46"/>
      <c r="L116" s="41"/>
      <c r="M116" s="41"/>
      <c r="N116" s="42"/>
      <c r="O116" s="42"/>
      <c r="P116" s="43"/>
      <c r="Q116" s="41"/>
      <c r="R116" s="41"/>
      <c r="S116" s="41"/>
      <c r="T116" s="14"/>
    </row>
    <row r="117" spans="1:20" s="23" customFormat="1">
      <c r="A117" s="28">
        <v>113</v>
      </c>
      <c r="B117" s="13"/>
      <c r="C117" s="47"/>
      <c r="D117" s="14"/>
      <c r="E117" s="47"/>
      <c r="F117" s="49"/>
      <c r="G117" s="48"/>
      <c r="H117" s="48"/>
      <c r="I117" s="13">
        <f t="shared" si="2"/>
        <v>0</v>
      </c>
      <c r="J117" s="142"/>
      <c r="K117" s="46"/>
      <c r="L117" s="41"/>
      <c r="M117" s="41"/>
      <c r="N117" s="42"/>
      <c r="O117" s="42"/>
      <c r="P117" s="43"/>
      <c r="Q117" s="41"/>
      <c r="R117" s="41"/>
      <c r="S117" s="41"/>
      <c r="T117" s="14"/>
    </row>
    <row r="118" spans="1:20" s="23" customFormat="1">
      <c r="A118" s="28">
        <v>114</v>
      </c>
      <c r="B118" s="13"/>
      <c r="C118" s="47"/>
      <c r="D118" s="14"/>
      <c r="E118" s="47"/>
      <c r="F118" s="49"/>
      <c r="G118" s="48"/>
      <c r="H118" s="48"/>
      <c r="I118" s="13">
        <f t="shared" si="2"/>
        <v>0</v>
      </c>
      <c r="J118" s="142"/>
      <c r="K118" s="46"/>
      <c r="L118" s="41"/>
      <c r="M118" s="41"/>
      <c r="N118" s="42"/>
      <c r="O118" s="42"/>
      <c r="P118" s="43"/>
      <c r="Q118" s="41"/>
      <c r="R118" s="41"/>
      <c r="S118" s="41"/>
      <c r="T118" s="14"/>
    </row>
    <row r="119" spans="1:20" s="23" customFormat="1">
      <c r="A119" s="28">
        <v>115</v>
      </c>
      <c r="B119" s="13"/>
      <c r="C119" s="47"/>
      <c r="D119" s="14"/>
      <c r="E119" s="47"/>
      <c r="F119" s="49"/>
      <c r="G119" s="48"/>
      <c r="H119" s="48"/>
      <c r="I119" s="13">
        <f t="shared" ref="I119:I133" si="3">G119+H119</f>
        <v>0</v>
      </c>
      <c r="J119" s="142"/>
      <c r="K119" s="46"/>
      <c r="L119" s="41"/>
      <c r="M119" s="41"/>
      <c r="N119" s="42"/>
      <c r="O119" s="42"/>
      <c r="P119" s="43"/>
      <c r="Q119" s="41"/>
      <c r="R119" s="41"/>
      <c r="S119" s="41"/>
      <c r="T119" s="14"/>
    </row>
    <row r="120" spans="1:20" s="23" customFormat="1">
      <c r="A120" s="28">
        <v>116</v>
      </c>
      <c r="B120" s="13"/>
      <c r="C120" s="47"/>
      <c r="D120" s="14"/>
      <c r="E120" s="47"/>
      <c r="F120" s="49"/>
      <c r="G120" s="48"/>
      <c r="H120" s="48"/>
      <c r="I120" s="13">
        <f t="shared" si="3"/>
        <v>0</v>
      </c>
      <c r="J120" s="142"/>
      <c r="K120" s="46"/>
      <c r="L120" s="41"/>
      <c r="M120" s="41"/>
      <c r="N120" s="42"/>
      <c r="O120" s="42"/>
      <c r="P120" s="43"/>
      <c r="Q120" s="41"/>
      <c r="R120" s="41"/>
      <c r="S120" s="41"/>
      <c r="T120" s="14"/>
    </row>
    <row r="121" spans="1:20" s="23" customFormat="1">
      <c r="A121" s="28">
        <v>117</v>
      </c>
      <c r="B121" s="13"/>
      <c r="C121" s="47"/>
      <c r="D121" s="14"/>
      <c r="E121" s="47"/>
      <c r="F121" s="49"/>
      <c r="G121" s="48"/>
      <c r="H121" s="48"/>
      <c r="I121" s="13">
        <f t="shared" si="3"/>
        <v>0</v>
      </c>
      <c r="J121" s="142"/>
      <c r="K121" s="46"/>
      <c r="L121" s="41"/>
      <c r="M121" s="41"/>
      <c r="N121" s="42"/>
      <c r="O121" s="42"/>
      <c r="P121" s="43"/>
      <c r="Q121" s="41"/>
      <c r="R121" s="41"/>
      <c r="S121" s="41"/>
      <c r="T121" s="14"/>
    </row>
    <row r="122" spans="1:20" s="23" customFormat="1">
      <c r="A122" s="28">
        <v>118</v>
      </c>
      <c r="B122" s="13"/>
      <c r="C122" s="47"/>
      <c r="D122" s="14"/>
      <c r="E122" s="47"/>
      <c r="F122" s="49"/>
      <c r="G122" s="48"/>
      <c r="H122" s="48"/>
      <c r="I122" s="13">
        <f t="shared" si="3"/>
        <v>0</v>
      </c>
      <c r="J122" s="142"/>
      <c r="K122" s="46"/>
      <c r="L122" s="41"/>
      <c r="M122" s="41"/>
      <c r="N122" s="42"/>
      <c r="O122" s="42"/>
      <c r="P122" s="43"/>
      <c r="Q122" s="41"/>
      <c r="R122" s="41"/>
      <c r="S122" s="41"/>
      <c r="T122" s="14"/>
    </row>
    <row r="123" spans="1:20" s="23" customFormat="1">
      <c r="A123" s="28">
        <v>119</v>
      </c>
      <c r="B123" s="13"/>
      <c r="C123" s="47"/>
      <c r="D123" s="14"/>
      <c r="E123" s="47"/>
      <c r="F123" s="49"/>
      <c r="G123" s="48"/>
      <c r="H123" s="48"/>
      <c r="I123" s="13">
        <f t="shared" si="3"/>
        <v>0</v>
      </c>
      <c r="J123" s="142"/>
      <c r="K123" s="46"/>
      <c r="L123" s="41"/>
      <c r="M123" s="41"/>
      <c r="N123" s="42"/>
      <c r="O123" s="42"/>
      <c r="P123" s="43"/>
      <c r="Q123" s="41"/>
      <c r="R123" s="41"/>
      <c r="S123" s="41"/>
      <c r="T123" s="14"/>
    </row>
    <row r="124" spans="1:20" s="23" customFormat="1">
      <c r="A124" s="28">
        <v>120</v>
      </c>
      <c r="B124" s="13"/>
      <c r="C124" s="47"/>
      <c r="D124" s="14"/>
      <c r="E124" s="47"/>
      <c r="F124" s="49"/>
      <c r="G124" s="48"/>
      <c r="H124" s="48"/>
      <c r="I124" s="13">
        <f t="shared" si="3"/>
        <v>0</v>
      </c>
      <c r="J124" s="142"/>
      <c r="K124" s="46"/>
      <c r="L124" s="41"/>
      <c r="M124" s="41"/>
      <c r="N124" s="42"/>
      <c r="O124" s="42"/>
      <c r="P124" s="21"/>
      <c r="Q124" s="41"/>
      <c r="R124" s="41"/>
      <c r="S124" s="41"/>
      <c r="T124" s="14"/>
    </row>
    <row r="125" spans="1:20" s="23" customFormat="1">
      <c r="A125" s="28">
        <v>121</v>
      </c>
      <c r="B125" s="13"/>
      <c r="C125" s="47"/>
      <c r="D125" s="14"/>
      <c r="E125" s="47"/>
      <c r="F125" s="49"/>
      <c r="G125" s="48"/>
      <c r="H125" s="48"/>
      <c r="I125" s="13">
        <f t="shared" si="3"/>
        <v>0</v>
      </c>
      <c r="J125" s="142"/>
      <c r="K125" s="46"/>
      <c r="L125" s="41"/>
      <c r="M125" s="41"/>
      <c r="N125" s="42"/>
      <c r="O125" s="42"/>
      <c r="P125" s="21"/>
      <c r="Q125" s="41"/>
      <c r="R125" s="41"/>
      <c r="S125" s="41"/>
      <c r="T125" s="14"/>
    </row>
    <row r="126" spans="1:20" s="23" customFormat="1">
      <c r="A126" s="28">
        <v>122</v>
      </c>
      <c r="B126" s="13"/>
      <c r="C126" s="47"/>
      <c r="D126" s="14"/>
      <c r="E126" s="47"/>
      <c r="F126" s="49"/>
      <c r="G126" s="48"/>
      <c r="H126" s="48"/>
      <c r="I126" s="13">
        <f t="shared" si="3"/>
        <v>0</v>
      </c>
      <c r="J126" s="142"/>
      <c r="K126" s="46"/>
      <c r="L126" s="41"/>
      <c r="M126" s="41"/>
      <c r="N126" s="42"/>
      <c r="O126" s="42"/>
      <c r="P126" s="43"/>
      <c r="Q126" s="41"/>
      <c r="R126" s="41"/>
      <c r="S126" s="41"/>
      <c r="T126" s="14"/>
    </row>
    <row r="127" spans="1:20" s="23" customFormat="1">
      <c r="A127" s="28">
        <v>123</v>
      </c>
      <c r="B127" s="13"/>
      <c r="C127" s="47"/>
      <c r="D127" s="14"/>
      <c r="E127" s="47"/>
      <c r="F127" s="49"/>
      <c r="G127" s="48"/>
      <c r="H127" s="48"/>
      <c r="I127" s="13">
        <f t="shared" si="3"/>
        <v>0</v>
      </c>
      <c r="J127" s="142"/>
      <c r="K127" s="46"/>
      <c r="L127" s="41"/>
      <c r="M127" s="41"/>
      <c r="N127" s="42"/>
      <c r="O127" s="42"/>
      <c r="P127" s="43"/>
      <c r="Q127" s="41"/>
      <c r="R127" s="41"/>
      <c r="S127" s="41"/>
      <c r="T127" s="14"/>
    </row>
    <row r="128" spans="1:20" s="23" customFormat="1">
      <c r="A128" s="28">
        <v>124</v>
      </c>
      <c r="B128" s="13"/>
      <c r="C128" s="47"/>
      <c r="D128" s="14"/>
      <c r="E128" s="47"/>
      <c r="F128" s="49"/>
      <c r="G128" s="48"/>
      <c r="H128" s="48"/>
      <c r="I128" s="13">
        <f t="shared" si="3"/>
        <v>0</v>
      </c>
      <c r="J128" s="142"/>
      <c r="K128" s="46"/>
      <c r="L128" s="41"/>
      <c r="M128" s="41"/>
      <c r="N128" s="42"/>
      <c r="O128" s="42"/>
      <c r="P128" s="43"/>
      <c r="Q128" s="41"/>
      <c r="R128" s="41"/>
      <c r="S128" s="41"/>
      <c r="T128" s="14"/>
    </row>
    <row r="129" spans="1:20" s="23" customFormat="1">
      <c r="A129" s="28">
        <v>125</v>
      </c>
      <c r="B129" s="13"/>
      <c r="C129" s="47"/>
      <c r="D129" s="14"/>
      <c r="E129" s="47"/>
      <c r="F129" s="49"/>
      <c r="G129" s="48"/>
      <c r="H129" s="48"/>
      <c r="I129" s="13">
        <f t="shared" si="3"/>
        <v>0</v>
      </c>
      <c r="J129" s="142"/>
      <c r="K129" s="46"/>
      <c r="L129" s="41"/>
      <c r="M129" s="41"/>
      <c r="N129" s="42"/>
      <c r="O129" s="42"/>
      <c r="P129" s="43"/>
      <c r="Q129" s="41"/>
      <c r="R129" s="41"/>
      <c r="S129" s="41"/>
      <c r="T129" s="14"/>
    </row>
    <row r="130" spans="1:20" s="23" customFormat="1">
      <c r="A130" s="28">
        <v>126</v>
      </c>
      <c r="B130" s="13"/>
      <c r="C130" s="47"/>
      <c r="D130" s="14"/>
      <c r="E130" s="47"/>
      <c r="F130" s="49"/>
      <c r="G130" s="48"/>
      <c r="H130" s="48"/>
      <c r="I130" s="13">
        <f t="shared" si="3"/>
        <v>0</v>
      </c>
      <c r="J130" s="142"/>
      <c r="K130" s="46"/>
      <c r="L130" s="41"/>
      <c r="M130" s="41"/>
      <c r="N130" s="42"/>
      <c r="O130" s="42"/>
      <c r="P130" s="43"/>
      <c r="Q130" s="41"/>
      <c r="R130" s="41"/>
      <c r="S130" s="41"/>
      <c r="T130" s="14"/>
    </row>
    <row r="131" spans="1:20" s="23" customFormat="1">
      <c r="A131" s="28">
        <v>127</v>
      </c>
      <c r="B131" s="13"/>
      <c r="C131" s="47"/>
      <c r="D131" s="14"/>
      <c r="E131" s="47"/>
      <c r="F131" s="49"/>
      <c r="G131" s="48"/>
      <c r="H131" s="48"/>
      <c r="I131" s="13">
        <f t="shared" si="3"/>
        <v>0</v>
      </c>
      <c r="J131" s="142"/>
      <c r="K131" s="46"/>
      <c r="L131" s="41"/>
      <c r="M131" s="41"/>
      <c r="N131" s="42"/>
      <c r="O131" s="42"/>
      <c r="P131" s="43"/>
      <c r="Q131" s="41"/>
      <c r="R131" s="41"/>
      <c r="S131" s="41"/>
      <c r="T131" s="14"/>
    </row>
    <row r="132" spans="1:20" s="23" customFormat="1">
      <c r="A132" s="28">
        <v>128</v>
      </c>
      <c r="B132" s="13"/>
      <c r="C132" s="47"/>
      <c r="D132" s="14"/>
      <c r="E132" s="47"/>
      <c r="F132" s="49"/>
      <c r="G132" s="48"/>
      <c r="H132" s="48"/>
      <c r="I132" s="13">
        <f t="shared" si="3"/>
        <v>0</v>
      </c>
      <c r="J132" s="142"/>
      <c r="K132" s="46"/>
      <c r="L132" s="41"/>
      <c r="M132" s="41"/>
      <c r="N132" s="42"/>
      <c r="O132" s="42"/>
      <c r="P132" s="43"/>
      <c r="Q132" s="41"/>
      <c r="R132" s="41"/>
      <c r="S132" s="41"/>
      <c r="T132" s="14"/>
    </row>
    <row r="133" spans="1:20" s="23" customFormat="1">
      <c r="A133" s="28">
        <v>129</v>
      </c>
      <c r="B133" s="13"/>
      <c r="C133" s="47"/>
      <c r="D133" s="14"/>
      <c r="E133" s="47"/>
      <c r="F133" s="49"/>
      <c r="G133" s="48"/>
      <c r="H133" s="48"/>
      <c r="I133" s="13">
        <f t="shared" si="3"/>
        <v>0</v>
      </c>
      <c r="J133" s="142"/>
      <c r="K133" s="46"/>
      <c r="L133" s="41"/>
      <c r="M133" s="41"/>
      <c r="N133" s="42"/>
      <c r="O133" s="42"/>
      <c r="P133" s="43"/>
      <c r="Q133" s="41"/>
      <c r="R133" s="41"/>
      <c r="S133" s="41"/>
      <c r="T133" s="14"/>
    </row>
    <row r="134" spans="1:20" s="23" customFormat="1">
      <c r="A134" s="28">
        <v>130</v>
      </c>
      <c r="B134" s="13"/>
      <c r="C134" s="47"/>
      <c r="D134" s="14"/>
      <c r="E134" s="47"/>
      <c r="F134" s="49"/>
      <c r="G134" s="48"/>
      <c r="H134" s="48"/>
      <c r="I134" s="13">
        <f t="shared" ref="I134:I159" si="4">G134+H134</f>
        <v>0</v>
      </c>
      <c r="J134" s="142"/>
      <c r="K134" s="46"/>
      <c r="L134" s="41"/>
      <c r="M134" s="41"/>
      <c r="N134" s="42"/>
      <c r="O134" s="42"/>
      <c r="P134" s="43"/>
      <c r="Q134" s="41"/>
      <c r="R134" s="41"/>
      <c r="S134" s="41"/>
      <c r="T134" s="14"/>
    </row>
    <row r="135" spans="1:20" s="23" customFormat="1">
      <c r="A135" s="28">
        <v>131</v>
      </c>
      <c r="B135" s="13"/>
      <c r="C135" s="47"/>
      <c r="D135" s="14"/>
      <c r="E135" s="47"/>
      <c r="F135" s="49"/>
      <c r="G135" s="48"/>
      <c r="H135" s="48"/>
      <c r="I135" s="13">
        <f t="shared" si="4"/>
        <v>0</v>
      </c>
      <c r="J135" s="142"/>
      <c r="K135" s="46"/>
      <c r="L135" s="41"/>
      <c r="M135" s="41"/>
      <c r="N135" s="42"/>
      <c r="O135" s="42"/>
      <c r="P135" s="43"/>
      <c r="Q135" s="41"/>
      <c r="R135" s="41"/>
      <c r="S135" s="41"/>
      <c r="T135" s="14"/>
    </row>
    <row r="136" spans="1:20" s="23" customFormat="1">
      <c r="A136" s="28">
        <v>132</v>
      </c>
      <c r="B136" s="13"/>
      <c r="C136" s="47"/>
      <c r="D136" s="14"/>
      <c r="E136" s="47"/>
      <c r="F136" s="49"/>
      <c r="G136" s="48"/>
      <c r="H136" s="48"/>
      <c r="I136" s="13">
        <f t="shared" si="4"/>
        <v>0</v>
      </c>
      <c r="J136" s="142"/>
      <c r="K136" s="46"/>
      <c r="L136" s="41"/>
      <c r="M136" s="41"/>
      <c r="N136" s="42"/>
      <c r="O136" s="42"/>
      <c r="P136" s="43"/>
      <c r="Q136" s="41"/>
      <c r="R136" s="41"/>
      <c r="S136" s="41"/>
      <c r="T136" s="14"/>
    </row>
    <row r="137" spans="1:20" s="23" customFormat="1">
      <c r="A137" s="28">
        <v>133</v>
      </c>
      <c r="B137" s="13"/>
      <c r="C137" s="47"/>
      <c r="D137" s="14"/>
      <c r="E137" s="47"/>
      <c r="F137" s="49"/>
      <c r="G137" s="48"/>
      <c r="H137" s="48"/>
      <c r="I137" s="13">
        <f t="shared" si="4"/>
        <v>0</v>
      </c>
      <c r="J137" s="142"/>
      <c r="K137" s="46"/>
      <c r="L137" s="41"/>
      <c r="M137" s="41"/>
      <c r="N137" s="42"/>
      <c r="O137" s="42"/>
      <c r="P137" s="43"/>
      <c r="Q137" s="41"/>
      <c r="R137" s="41"/>
      <c r="S137" s="41"/>
      <c r="T137" s="14"/>
    </row>
    <row r="138" spans="1:20" s="23" customFormat="1">
      <c r="A138" s="28">
        <v>134</v>
      </c>
      <c r="B138" s="13"/>
      <c r="C138" s="47"/>
      <c r="D138" s="14"/>
      <c r="E138" s="47"/>
      <c r="F138" s="49"/>
      <c r="G138" s="48"/>
      <c r="H138" s="48"/>
      <c r="I138" s="13">
        <f t="shared" si="4"/>
        <v>0</v>
      </c>
      <c r="J138" s="142"/>
      <c r="K138" s="46"/>
      <c r="L138" s="41"/>
      <c r="M138" s="41"/>
      <c r="N138" s="42"/>
      <c r="O138" s="42"/>
      <c r="P138" s="43"/>
      <c r="Q138" s="41"/>
      <c r="R138" s="41"/>
      <c r="S138" s="41"/>
      <c r="T138" s="14"/>
    </row>
    <row r="139" spans="1:20" s="23" customFormat="1">
      <c r="A139" s="28">
        <v>135</v>
      </c>
      <c r="B139" s="13"/>
      <c r="C139" s="47"/>
      <c r="D139" s="14"/>
      <c r="E139" s="47"/>
      <c r="F139" s="49"/>
      <c r="G139" s="48"/>
      <c r="H139" s="48"/>
      <c r="I139" s="13">
        <f t="shared" si="4"/>
        <v>0</v>
      </c>
      <c r="J139" s="142"/>
      <c r="K139" s="46"/>
      <c r="L139" s="41"/>
      <c r="M139" s="41"/>
      <c r="N139" s="42"/>
      <c r="O139" s="42"/>
      <c r="P139" s="43"/>
      <c r="Q139" s="41"/>
      <c r="R139" s="41"/>
      <c r="S139" s="41"/>
      <c r="T139" s="14"/>
    </row>
    <row r="140" spans="1:20" s="23" customFormat="1">
      <c r="A140" s="28">
        <v>136</v>
      </c>
      <c r="B140" s="13"/>
      <c r="C140" s="47"/>
      <c r="D140" s="14"/>
      <c r="E140" s="47"/>
      <c r="F140" s="49"/>
      <c r="G140" s="48"/>
      <c r="H140" s="48"/>
      <c r="I140" s="13">
        <f t="shared" si="4"/>
        <v>0</v>
      </c>
      <c r="J140" s="142"/>
      <c r="K140" s="46"/>
      <c r="L140" s="41"/>
      <c r="M140" s="41"/>
      <c r="N140" s="42"/>
      <c r="O140" s="42"/>
      <c r="P140" s="43"/>
      <c r="Q140" s="41"/>
      <c r="R140" s="41"/>
      <c r="S140" s="41"/>
      <c r="T140" s="14"/>
    </row>
    <row r="141" spans="1:20" s="23" customFormat="1">
      <c r="A141" s="28">
        <v>137</v>
      </c>
      <c r="B141" s="13"/>
      <c r="C141" s="47"/>
      <c r="D141" s="14"/>
      <c r="E141" s="47"/>
      <c r="F141" s="49"/>
      <c r="G141" s="48"/>
      <c r="H141" s="48"/>
      <c r="I141" s="13">
        <f t="shared" si="4"/>
        <v>0</v>
      </c>
      <c r="J141" s="142"/>
      <c r="K141" s="46"/>
      <c r="L141" s="41"/>
      <c r="M141" s="41"/>
      <c r="N141" s="42"/>
      <c r="O141" s="42"/>
      <c r="P141" s="43"/>
      <c r="Q141" s="41"/>
      <c r="R141" s="41"/>
      <c r="S141" s="41"/>
      <c r="T141" s="14"/>
    </row>
    <row r="142" spans="1:20" s="23" customFormat="1">
      <c r="A142" s="28">
        <v>138</v>
      </c>
      <c r="B142" s="13"/>
      <c r="C142" s="47"/>
      <c r="D142" s="14"/>
      <c r="E142" s="47"/>
      <c r="F142" s="49"/>
      <c r="G142" s="48"/>
      <c r="H142" s="48"/>
      <c r="I142" s="13">
        <f t="shared" si="4"/>
        <v>0</v>
      </c>
      <c r="J142" s="142"/>
      <c r="K142" s="46"/>
      <c r="L142" s="41"/>
      <c r="M142" s="41"/>
      <c r="N142" s="42"/>
      <c r="O142" s="42"/>
      <c r="P142" s="43"/>
      <c r="Q142" s="41"/>
      <c r="R142" s="41"/>
      <c r="S142" s="41"/>
      <c r="T142" s="14"/>
    </row>
    <row r="143" spans="1:20" s="23" customFormat="1">
      <c r="A143" s="28">
        <v>139</v>
      </c>
      <c r="B143" s="13"/>
      <c r="C143" s="47"/>
      <c r="D143" s="14"/>
      <c r="E143" s="47"/>
      <c r="F143" s="49"/>
      <c r="G143" s="48"/>
      <c r="H143" s="48"/>
      <c r="I143" s="13">
        <f t="shared" si="4"/>
        <v>0</v>
      </c>
      <c r="J143" s="142"/>
      <c r="K143" s="46"/>
      <c r="L143" s="41"/>
      <c r="M143" s="41"/>
      <c r="N143" s="42"/>
      <c r="O143" s="42"/>
      <c r="P143" s="43"/>
      <c r="Q143" s="41"/>
      <c r="R143" s="41"/>
      <c r="S143" s="41"/>
      <c r="T143" s="14"/>
    </row>
    <row r="144" spans="1:20" s="23" customFormat="1">
      <c r="A144" s="28">
        <v>140</v>
      </c>
      <c r="B144" s="13"/>
      <c r="C144" s="47"/>
      <c r="D144" s="14"/>
      <c r="E144" s="47"/>
      <c r="F144" s="49"/>
      <c r="G144" s="48"/>
      <c r="H144" s="48"/>
      <c r="I144" s="13">
        <f t="shared" si="4"/>
        <v>0</v>
      </c>
      <c r="J144" s="142"/>
      <c r="K144" s="46"/>
      <c r="L144" s="41"/>
      <c r="M144" s="41"/>
      <c r="N144" s="42"/>
      <c r="O144" s="42"/>
      <c r="P144" s="43"/>
      <c r="Q144" s="41"/>
      <c r="R144" s="41"/>
      <c r="S144" s="41"/>
      <c r="T144" s="14"/>
    </row>
    <row r="145" spans="1:20" s="23" customFormat="1">
      <c r="A145" s="28">
        <v>141</v>
      </c>
      <c r="B145" s="13"/>
      <c r="C145" s="47"/>
      <c r="D145" s="14"/>
      <c r="E145" s="47"/>
      <c r="F145" s="49"/>
      <c r="G145" s="48"/>
      <c r="H145" s="48"/>
      <c r="I145" s="13">
        <f t="shared" si="4"/>
        <v>0</v>
      </c>
      <c r="J145" s="142"/>
      <c r="K145" s="46"/>
      <c r="L145" s="41"/>
      <c r="M145" s="41"/>
      <c r="N145" s="42"/>
      <c r="O145" s="42"/>
      <c r="P145" s="43"/>
      <c r="Q145" s="41"/>
      <c r="R145" s="41"/>
      <c r="S145" s="41"/>
      <c r="T145" s="14"/>
    </row>
    <row r="146" spans="1:20" s="23" customFormat="1">
      <c r="A146" s="28">
        <v>142</v>
      </c>
      <c r="B146" s="13"/>
      <c r="C146" s="47"/>
      <c r="D146" s="14"/>
      <c r="E146" s="47"/>
      <c r="F146" s="49"/>
      <c r="G146" s="48"/>
      <c r="H146" s="48"/>
      <c r="I146" s="13">
        <f t="shared" si="4"/>
        <v>0</v>
      </c>
      <c r="J146" s="142"/>
      <c r="K146" s="46"/>
      <c r="L146" s="41"/>
      <c r="M146" s="41"/>
      <c r="N146" s="42"/>
      <c r="O146" s="42"/>
      <c r="P146" s="43"/>
      <c r="Q146" s="41"/>
      <c r="R146" s="41"/>
      <c r="S146" s="41"/>
      <c r="T146" s="14"/>
    </row>
    <row r="147" spans="1:20" s="23" customFormat="1">
      <c r="A147" s="28">
        <v>143</v>
      </c>
      <c r="B147" s="13"/>
      <c r="C147" s="47"/>
      <c r="D147" s="14"/>
      <c r="E147" s="47"/>
      <c r="F147" s="49"/>
      <c r="G147" s="48"/>
      <c r="H147" s="48"/>
      <c r="I147" s="13">
        <f t="shared" si="4"/>
        <v>0</v>
      </c>
      <c r="J147" s="142"/>
      <c r="K147" s="46"/>
      <c r="L147" s="41"/>
      <c r="M147" s="41"/>
      <c r="N147" s="42"/>
      <c r="O147" s="42"/>
      <c r="P147" s="43"/>
      <c r="Q147" s="41"/>
      <c r="R147" s="41"/>
      <c r="S147" s="41"/>
      <c r="T147" s="14"/>
    </row>
    <row r="148" spans="1:20" s="23" customFormat="1">
      <c r="A148" s="28">
        <v>144</v>
      </c>
      <c r="B148" s="13"/>
      <c r="C148" s="47"/>
      <c r="D148" s="14"/>
      <c r="E148" s="47"/>
      <c r="F148" s="49"/>
      <c r="G148" s="48"/>
      <c r="H148" s="48"/>
      <c r="I148" s="13">
        <f t="shared" si="4"/>
        <v>0</v>
      </c>
      <c r="J148" s="142"/>
      <c r="K148" s="46"/>
      <c r="L148" s="41"/>
      <c r="M148" s="41"/>
      <c r="N148" s="42"/>
      <c r="O148" s="42"/>
      <c r="P148" s="43"/>
      <c r="Q148" s="41"/>
      <c r="R148" s="41"/>
      <c r="S148" s="41"/>
      <c r="T148" s="14"/>
    </row>
    <row r="149" spans="1:20" s="23" customFormat="1">
      <c r="A149" s="28">
        <v>145</v>
      </c>
      <c r="B149" s="13"/>
      <c r="C149" s="47"/>
      <c r="D149" s="14"/>
      <c r="E149" s="47"/>
      <c r="F149" s="49"/>
      <c r="G149" s="48"/>
      <c r="H149" s="48"/>
      <c r="I149" s="13">
        <f t="shared" si="4"/>
        <v>0</v>
      </c>
      <c r="J149" s="142"/>
      <c r="K149" s="46"/>
      <c r="L149" s="41"/>
      <c r="M149" s="41"/>
      <c r="N149" s="42"/>
      <c r="O149" s="42"/>
      <c r="P149" s="43"/>
      <c r="Q149" s="41"/>
      <c r="R149" s="41"/>
      <c r="S149" s="41"/>
      <c r="T149" s="14"/>
    </row>
    <row r="150" spans="1:20" s="23" customFormat="1">
      <c r="A150" s="28">
        <v>146</v>
      </c>
      <c r="B150" s="13"/>
      <c r="C150" s="47"/>
      <c r="D150" s="14"/>
      <c r="E150" s="47"/>
      <c r="F150" s="49"/>
      <c r="G150" s="48"/>
      <c r="H150" s="48"/>
      <c r="I150" s="13">
        <f t="shared" si="4"/>
        <v>0</v>
      </c>
      <c r="J150" s="142"/>
      <c r="K150" s="46"/>
      <c r="L150" s="41"/>
      <c r="M150" s="41"/>
      <c r="N150" s="42"/>
      <c r="O150" s="42"/>
      <c r="P150" s="43"/>
      <c r="Q150" s="41"/>
      <c r="R150" s="41"/>
      <c r="S150" s="41"/>
      <c r="T150" s="14"/>
    </row>
    <row r="151" spans="1:20" s="23" customFormat="1">
      <c r="A151" s="28">
        <v>147</v>
      </c>
      <c r="B151" s="13"/>
      <c r="C151" s="47"/>
      <c r="D151" s="14"/>
      <c r="E151" s="47"/>
      <c r="F151" s="49"/>
      <c r="G151" s="48"/>
      <c r="H151" s="48"/>
      <c r="I151" s="13">
        <f t="shared" si="4"/>
        <v>0</v>
      </c>
      <c r="J151" s="142"/>
      <c r="K151" s="46"/>
      <c r="L151" s="41"/>
      <c r="M151" s="41"/>
      <c r="N151" s="42"/>
      <c r="O151" s="42"/>
      <c r="P151" s="43"/>
      <c r="Q151" s="41"/>
      <c r="R151" s="41"/>
      <c r="S151" s="41"/>
      <c r="T151" s="14"/>
    </row>
    <row r="152" spans="1:20" s="23" customFormat="1">
      <c r="A152" s="28">
        <v>148</v>
      </c>
      <c r="B152" s="13"/>
      <c r="C152" s="47"/>
      <c r="D152" s="14"/>
      <c r="E152" s="47"/>
      <c r="F152" s="49"/>
      <c r="G152" s="48"/>
      <c r="H152" s="48"/>
      <c r="I152" s="13">
        <f t="shared" si="4"/>
        <v>0</v>
      </c>
      <c r="J152" s="142"/>
      <c r="K152" s="46"/>
      <c r="L152" s="41"/>
      <c r="M152" s="41"/>
      <c r="N152" s="42"/>
      <c r="O152" s="42"/>
      <c r="P152" s="43"/>
      <c r="Q152" s="41"/>
      <c r="R152" s="41"/>
      <c r="S152" s="41"/>
      <c r="T152" s="14"/>
    </row>
    <row r="153" spans="1:20" s="23" customFormat="1">
      <c r="A153" s="28">
        <v>149</v>
      </c>
      <c r="B153" s="13"/>
      <c r="C153" s="47"/>
      <c r="D153" s="14"/>
      <c r="E153" s="47"/>
      <c r="F153" s="49"/>
      <c r="G153" s="48"/>
      <c r="H153" s="48"/>
      <c r="I153" s="13">
        <f t="shared" si="4"/>
        <v>0</v>
      </c>
      <c r="J153" s="142"/>
      <c r="K153" s="46"/>
      <c r="L153" s="41"/>
      <c r="M153" s="41"/>
      <c r="N153" s="42"/>
      <c r="O153" s="42"/>
      <c r="P153" s="43"/>
      <c r="Q153" s="41"/>
      <c r="R153" s="41"/>
      <c r="S153" s="41"/>
      <c r="T153" s="14"/>
    </row>
    <row r="154" spans="1:20" s="23" customFormat="1">
      <c r="A154" s="28">
        <v>150</v>
      </c>
      <c r="B154" s="13"/>
      <c r="C154" s="47"/>
      <c r="D154" s="14"/>
      <c r="E154" s="47"/>
      <c r="F154" s="49"/>
      <c r="G154" s="48"/>
      <c r="H154" s="48"/>
      <c r="I154" s="13">
        <f t="shared" si="4"/>
        <v>0</v>
      </c>
      <c r="J154" s="142"/>
      <c r="K154" s="46"/>
      <c r="L154" s="41"/>
      <c r="M154" s="41"/>
      <c r="N154" s="42"/>
      <c r="O154" s="42"/>
      <c r="P154" s="43"/>
      <c r="Q154" s="41"/>
      <c r="R154" s="41"/>
      <c r="S154" s="41"/>
      <c r="T154" s="14"/>
    </row>
    <row r="155" spans="1:20" s="23" customFormat="1">
      <c r="A155" s="28">
        <v>151</v>
      </c>
      <c r="B155" s="13"/>
      <c r="C155" s="47"/>
      <c r="D155" s="14"/>
      <c r="E155" s="47"/>
      <c r="F155" s="49"/>
      <c r="G155" s="48"/>
      <c r="H155" s="48"/>
      <c r="I155" s="13">
        <f t="shared" si="4"/>
        <v>0</v>
      </c>
      <c r="J155" s="142"/>
      <c r="K155" s="46"/>
      <c r="L155" s="41"/>
      <c r="M155" s="41"/>
      <c r="N155" s="42"/>
      <c r="O155" s="42"/>
      <c r="P155" s="43"/>
      <c r="Q155" s="41"/>
      <c r="R155" s="41"/>
      <c r="S155" s="41"/>
      <c r="T155" s="14"/>
    </row>
    <row r="156" spans="1:20" s="23" customFormat="1">
      <c r="A156" s="28">
        <v>152</v>
      </c>
      <c r="B156" s="13"/>
      <c r="C156" s="47"/>
      <c r="D156" s="14"/>
      <c r="E156" s="47"/>
      <c r="F156" s="49"/>
      <c r="G156" s="48"/>
      <c r="H156" s="48"/>
      <c r="I156" s="13">
        <f t="shared" si="4"/>
        <v>0</v>
      </c>
      <c r="J156" s="142"/>
      <c r="K156" s="46"/>
      <c r="L156" s="41"/>
      <c r="M156" s="41"/>
      <c r="N156" s="42"/>
      <c r="O156" s="42"/>
      <c r="P156" s="43"/>
      <c r="Q156" s="41"/>
      <c r="R156" s="41"/>
      <c r="S156" s="41"/>
      <c r="T156" s="14"/>
    </row>
    <row r="157" spans="1:20" s="23" customFormat="1">
      <c r="A157" s="28">
        <v>153</v>
      </c>
      <c r="B157" s="13"/>
      <c r="C157" s="47"/>
      <c r="D157" s="14"/>
      <c r="E157" s="47"/>
      <c r="F157" s="49"/>
      <c r="G157" s="48"/>
      <c r="H157" s="48"/>
      <c r="I157" s="13">
        <f t="shared" si="4"/>
        <v>0</v>
      </c>
      <c r="J157" s="142"/>
      <c r="K157" s="46"/>
      <c r="L157" s="41"/>
      <c r="M157" s="41"/>
      <c r="N157" s="42"/>
      <c r="O157" s="42"/>
      <c r="P157" s="43"/>
      <c r="Q157" s="41"/>
      <c r="R157" s="41"/>
      <c r="S157" s="41"/>
      <c r="T157" s="14"/>
    </row>
    <row r="158" spans="1:20">
      <c r="A158" s="2">
        <v>154</v>
      </c>
      <c r="B158" s="13"/>
      <c r="C158" s="14"/>
      <c r="D158" s="14"/>
      <c r="E158" s="15"/>
      <c r="F158" s="14"/>
      <c r="G158" s="15"/>
      <c r="H158" s="15"/>
      <c r="I158" s="13">
        <f t="shared" si="4"/>
        <v>0</v>
      </c>
      <c r="J158" s="14"/>
      <c r="K158" s="14"/>
      <c r="L158" s="14"/>
      <c r="M158" s="14"/>
      <c r="N158" s="93"/>
      <c r="O158" s="14"/>
      <c r="P158" s="21"/>
      <c r="Q158" s="14"/>
      <c r="R158" s="14"/>
      <c r="S158" s="14"/>
      <c r="T158" s="14"/>
    </row>
    <row r="159" spans="1:20">
      <c r="A159" s="2">
        <v>155</v>
      </c>
      <c r="B159" s="13"/>
      <c r="C159" s="14"/>
      <c r="D159" s="14"/>
      <c r="E159" s="15"/>
      <c r="F159" s="14"/>
      <c r="G159" s="15"/>
      <c r="H159" s="15"/>
      <c r="I159" s="13">
        <f t="shared" si="4"/>
        <v>0</v>
      </c>
      <c r="J159" s="14"/>
      <c r="K159" s="14"/>
      <c r="L159" s="14"/>
      <c r="M159" s="14"/>
      <c r="N159" s="93"/>
      <c r="O159" s="14"/>
      <c r="P159" s="21"/>
      <c r="Q159" s="14"/>
      <c r="R159" s="14"/>
      <c r="S159" s="14"/>
      <c r="T159" s="14"/>
    </row>
    <row r="160" spans="1:20">
      <c r="A160" s="2">
        <v>156</v>
      </c>
      <c r="B160" s="13"/>
      <c r="C160" s="14"/>
      <c r="D160" s="14"/>
      <c r="E160" s="15"/>
      <c r="F160" s="14"/>
      <c r="G160" s="15"/>
      <c r="H160" s="15"/>
      <c r="I160" s="13">
        <f t="shared" ref="I160:I164" si="5">+G160+H160</f>
        <v>0</v>
      </c>
      <c r="J160" s="14"/>
      <c r="K160" s="14"/>
      <c r="L160" s="14"/>
      <c r="M160" s="14"/>
      <c r="N160" s="93"/>
      <c r="O160" s="14"/>
      <c r="P160" s="21"/>
      <c r="Q160" s="14"/>
      <c r="R160" s="14"/>
      <c r="S160" s="14"/>
      <c r="T160" s="14"/>
    </row>
    <row r="161" spans="1:20">
      <c r="A161" s="2">
        <v>157</v>
      </c>
      <c r="B161" s="13"/>
      <c r="C161" s="14"/>
      <c r="D161" s="14"/>
      <c r="E161" s="15"/>
      <c r="F161" s="14"/>
      <c r="G161" s="15"/>
      <c r="H161" s="15"/>
      <c r="I161" s="13">
        <f t="shared" si="5"/>
        <v>0</v>
      </c>
      <c r="J161" s="14"/>
      <c r="K161" s="14"/>
      <c r="L161" s="14"/>
      <c r="M161" s="14"/>
      <c r="N161" s="93"/>
      <c r="O161" s="14"/>
      <c r="P161" s="21"/>
      <c r="Q161" s="14"/>
      <c r="R161" s="14"/>
      <c r="S161" s="14"/>
      <c r="T161" s="14"/>
    </row>
    <row r="162" spans="1:20">
      <c r="A162" s="2">
        <v>158</v>
      </c>
      <c r="B162" s="13"/>
      <c r="C162" s="14"/>
      <c r="D162" s="14"/>
      <c r="E162" s="15"/>
      <c r="F162" s="14"/>
      <c r="G162" s="15"/>
      <c r="H162" s="15"/>
      <c r="I162" s="13">
        <f t="shared" si="5"/>
        <v>0</v>
      </c>
      <c r="J162" s="14"/>
      <c r="K162" s="14"/>
      <c r="L162" s="14"/>
      <c r="M162" s="14"/>
      <c r="N162" s="93"/>
      <c r="O162" s="14"/>
      <c r="P162" s="21"/>
      <c r="Q162" s="14"/>
      <c r="R162" s="14"/>
      <c r="S162" s="14"/>
      <c r="T162" s="14"/>
    </row>
    <row r="163" spans="1:20">
      <c r="A163" s="2">
        <v>159</v>
      </c>
      <c r="B163" s="13"/>
      <c r="C163" s="14"/>
      <c r="D163" s="14"/>
      <c r="E163" s="15"/>
      <c r="F163" s="14"/>
      <c r="G163" s="15"/>
      <c r="H163" s="15"/>
      <c r="I163" s="13">
        <f t="shared" si="5"/>
        <v>0</v>
      </c>
      <c r="J163" s="14"/>
      <c r="K163" s="14"/>
      <c r="L163" s="14"/>
      <c r="M163" s="14"/>
      <c r="N163" s="93"/>
      <c r="O163" s="14"/>
      <c r="P163" s="21"/>
      <c r="Q163" s="14"/>
      <c r="R163" s="14"/>
      <c r="S163" s="14"/>
      <c r="T163" s="14"/>
    </row>
    <row r="164" spans="1:20">
      <c r="A164" s="2">
        <v>160</v>
      </c>
      <c r="B164" s="13"/>
      <c r="C164" s="14"/>
      <c r="D164" s="14"/>
      <c r="E164" s="15"/>
      <c r="F164" s="14"/>
      <c r="G164" s="15"/>
      <c r="H164" s="15"/>
      <c r="I164" s="13">
        <f t="shared" si="5"/>
        <v>0</v>
      </c>
      <c r="J164" s="14"/>
      <c r="K164" s="14"/>
      <c r="L164" s="14"/>
      <c r="M164" s="14"/>
      <c r="N164" s="93"/>
      <c r="O164" s="14"/>
      <c r="P164" s="21"/>
      <c r="Q164" s="14"/>
      <c r="R164" s="14"/>
      <c r="S164" s="14"/>
      <c r="T164" s="14"/>
    </row>
    <row r="165" spans="1:20">
      <c r="A165" s="18" t="s">
        <v>11</v>
      </c>
      <c r="B165" s="35"/>
      <c r="C165" s="18">
        <f>COUNTIFS(C5:C164,"*")</f>
        <v>82</v>
      </c>
      <c r="D165" s="18"/>
      <c r="E165" s="9"/>
      <c r="F165" s="18"/>
      <c r="G165" s="18">
        <f>SUM(G5:G164)</f>
        <v>3121</v>
      </c>
      <c r="H165" s="18">
        <f>SUM(H5:H164)</f>
        <v>2921</v>
      </c>
      <c r="I165" s="18">
        <f>SUM(I5:I164)</f>
        <v>6042</v>
      </c>
      <c r="J165" s="143"/>
      <c r="K165" s="18"/>
      <c r="L165" s="18"/>
      <c r="M165" s="18"/>
      <c r="N165" s="167"/>
      <c r="O165" s="18"/>
      <c r="P165" s="10"/>
      <c r="Q165" s="18"/>
      <c r="R165" s="18"/>
      <c r="S165" s="18"/>
      <c r="T165" s="8"/>
    </row>
    <row r="166" spans="1:20">
      <c r="A166" s="36" t="s">
        <v>66</v>
      </c>
      <c r="B166" s="6">
        <f>COUNTIF(B$5:B$164,"Team 1")</f>
        <v>40</v>
      </c>
      <c r="C166" s="36" t="s">
        <v>29</v>
      </c>
      <c r="D166" s="6">
        <f>COUNTIF(D5:D164,"Anganwadi")</f>
        <v>74</v>
      </c>
    </row>
    <row r="167" spans="1:20">
      <c r="A167" s="36" t="s">
        <v>67</v>
      </c>
      <c r="B167" s="6">
        <f>COUNTIF(B$6:B$164,"Team 2")</f>
        <v>42</v>
      </c>
      <c r="C167" s="36" t="s">
        <v>27</v>
      </c>
      <c r="D167" s="6">
        <f>COUNTIF(D5:D164,"School")</f>
        <v>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85546875" style="1" bestFit="1" customWidth="1"/>
    <col min="18" max="18" width="17.5703125" style="1" customWidth="1"/>
    <col min="19" max="19" width="19.5703125" style="1" customWidth="1"/>
    <col min="20" max="16384" width="9.140625" style="1"/>
  </cols>
  <sheetData>
    <row r="1" spans="1:20" ht="51" customHeight="1">
      <c r="A1" s="229" t="s">
        <v>830</v>
      </c>
      <c r="B1" s="229"/>
      <c r="C1" s="229"/>
      <c r="D1" s="230"/>
      <c r="E1" s="230"/>
      <c r="F1" s="230"/>
      <c r="G1" s="230"/>
      <c r="H1" s="230"/>
      <c r="I1" s="230"/>
      <c r="J1" s="230"/>
      <c r="K1" s="230"/>
      <c r="L1" s="230"/>
      <c r="M1" s="230"/>
      <c r="N1" s="230"/>
      <c r="O1" s="230"/>
      <c r="P1" s="230"/>
      <c r="Q1" s="230"/>
      <c r="R1" s="230"/>
      <c r="S1" s="230"/>
    </row>
    <row r="2" spans="1:20">
      <c r="A2" s="233" t="s">
        <v>63</v>
      </c>
      <c r="B2" s="234"/>
      <c r="C2" s="234"/>
      <c r="D2" s="22">
        <v>43466</v>
      </c>
      <c r="E2" s="19"/>
      <c r="F2" s="19"/>
      <c r="G2" s="19"/>
      <c r="H2" s="19"/>
      <c r="I2" s="19"/>
      <c r="J2" s="19"/>
      <c r="K2" s="19"/>
      <c r="L2" s="19"/>
      <c r="M2" s="19"/>
      <c r="N2" s="19"/>
      <c r="O2" s="19"/>
      <c r="P2" s="19"/>
      <c r="Q2" s="19"/>
      <c r="R2" s="19"/>
      <c r="S2" s="19"/>
    </row>
    <row r="3" spans="1:20" ht="24" customHeight="1">
      <c r="A3" s="235" t="s">
        <v>14</v>
      </c>
      <c r="B3" s="231" t="s">
        <v>65</v>
      </c>
      <c r="C3" s="236" t="s">
        <v>7</v>
      </c>
      <c r="D3" s="236" t="s">
        <v>59</v>
      </c>
      <c r="E3" s="236" t="s">
        <v>16</v>
      </c>
      <c r="F3" s="237" t="s">
        <v>17</v>
      </c>
      <c r="G3" s="236" t="s">
        <v>8</v>
      </c>
      <c r="H3" s="236"/>
      <c r="I3" s="236"/>
      <c r="J3" s="236" t="s">
        <v>35</v>
      </c>
      <c r="K3" s="231" t="s">
        <v>37</v>
      </c>
      <c r="L3" s="231" t="s">
        <v>54</v>
      </c>
      <c r="M3" s="231" t="s">
        <v>55</v>
      </c>
      <c r="N3" s="231" t="s">
        <v>38</v>
      </c>
      <c r="O3" s="231" t="s">
        <v>39</v>
      </c>
      <c r="P3" s="235" t="s">
        <v>58</v>
      </c>
      <c r="Q3" s="236" t="s">
        <v>56</v>
      </c>
      <c r="R3" s="236" t="s">
        <v>36</v>
      </c>
      <c r="S3" s="236" t="s">
        <v>57</v>
      </c>
      <c r="T3" s="236" t="s">
        <v>13</v>
      </c>
    </row>
    <row r="4" spans="1:20" ht="25.5" customHeight="1">
      <c r="A4" s="235"/>
      <c r="B4" s="238"/>
      <c r="C4" s="236"/>
      <c r="D4" s="236"/>
      <c r="E4" s="236"/>
      <c r="F4" s="237"/>
      <c r="G4" s="20" t="s">
        <v>9</v>
      </c>
      <c r="H4" s="20" t="s">
        <v>10</v>
      </c>
      <c r="I4" s="20" t="s">
        <v>11</v>
      </c>
      <c r="J4" s="236"/>
      <c r="K4" s="232"/>
      <c r="L4" s="232"/>
      <c r="M4" s="232"/>
      <c r="N4" s="232"/>
      <c r="O4" s="232"/>
      <c r="P4" s="235"/>
      <c r="Q4" s="235"/>
      <c r="R4" s="236"/>
      <c r="S4" s="236"/>
      <c r="T4" s="236"/>
    </row>
    <row r="5" spans="1:20" s="23" customFormat="1">
      <c r="A5" s="28">
        <v>1</v>
      </c>
      <c r="B5" s="13" t="s">
        <v>67</v>
      </c>
      <c r="C5" s="14" t="s">
        <v>533</v>
      </c>
      <c r="D5" s="14" t="s">
        <v>29</v>
      </c>
      <c r="E5" s="15">
        <v>80</v>
      </c>
      <c r="F5" s="14"/>
      <c r="G5" s="15">
        <v>36</v>
      </c>
      <c r="H5" s="15">
        <v>28</v>
      </c>
      <c r="I5" s="13">
        <f t="shared" ref="I5:I18" si="0">+G5+H5</f>
        <v>64</v>
      </c>
      <c r="J5" s="69">
        <v>9957304374</v>
      </c>
      <c r="K5" s="14">
        <v>9957304374</v>
      </c>
      <c r="L5" s="14"/>
      <c r="M5" s="67"/>
      <c r="N5" s="14" t="s">
        <v>543</v>
      </c>
      <c r="O5" s="14"/>
      <c r="P5" s="21">
        <v>43466</v>
      </c>
      <c r="Q5" s="84"/>
      <c r="R5" s="153">
        <v>1</v>
      </c>
      <c r="S5" s="14" t="s">
        <v>83</v>
      </c>
      <c r="T5" s="14"/>
    </row>
    <row r="6" spans="1:20" s="23" customFormat="1">
      <c r="A6" s="28">
        <v>2</v>
      </c>
      <c r="B6" s="13" t="s">
        <v>67</v>
      </c>
      <c r="C6" s="14" t="s">
        <v>534</v>
      </c>
      <c r="D6" s="14" t="s">
        <v>29</v>
      </c>
      <c r="E6" s="15">
        <v>81</v>
      </c>
      <c r="F6" s="14"/>
      <c r="G6" s="15">
        <v>30</v>
      </c>
      <c r="H6" s="15">
        <v>28</v>
      </c>
      <c r="I6" s="13">
        <f t="shared" si="0"/>
        <v>58</v>
      </c>
      <c r="J6" s="69">
        <v>9859840133</v>
      </c>
      <c r="K6" s="14">
        <v>9613240980</v>
      </c>
      <c r="L6" s="14"/>
      <c r="M6" s="67"/>
      <c r="N6" s="14" t="s">
        <v>285</v>
      </c>
      <c r="O6" s="14"/>
      <c r="P6" s="21">
        <v>43466</v>
      </c>
      <c r="Q6" s="84"/>
      <c r="R6" s="153">
        <v>2</v>
      </c>
      <c r="S6" s="14" t="s">
        <v>83</v>
      </c>
      <c r="T6" s="14"/>
    </row>
    <row r="7" spans="1:20" s="23" customFormat="1" ht="33">
      <c r="A7" s="28">
        <v>3</v>
      </c>
      <c r="B7" s="13" t="s">
        <v>66</v>
      </c>
      <c r="C7" s="14" t="s">
        <v>535</v>
      </c>
      <c r="D7" s="14" t="s">
        <v>29</v>
      </c>
      <c r="E7" s="15">
        <v>82</v>
      </c>
      <c r="F7" s="14"/>
      <c r="G7" s="15">
        <v>36</v>
      </c>
      <c r="H7" s="15">
        <v>24</v>
      </c>
      <c r="I7" s="13">
        <f t="shared" si="0"/>
        <v>60</v>
      </c>
      <c r="J7" s="69">
        <v>9877609218</v>
      </c>
      <c r="K7" s="14">
        <v>9859840133</v>
      </c>
      <c r="L7" s="14"/>
      <c r="M7" s="14"/>
      <c r="N7" s="14" t="s">
        <v>544</v>
      </c>
      <c r="O7" s="73"/>
      <c r="P7" s="21">
        <v>43466</v>
      </c>
      <c r="Q7" s="84"/>
      <c r="R7" s="153">
        <v>3</v>
      </c>
      <c r="S7" s="14" t="s">
        <v>83</v>
      </c>
      <c r="T7" s="14"/>
    </row>
    <row r="8" spans="1:20" s="23" customFormat="1">
      <c r="A8" s="28">
        <v>4</v>
      </c>
      <c r="B8" s="13" t="s">
        <v>66</v>
      </c>
      <c r="C8" s="14" t="s">
        <v>536</v>
      </c>
      <c r="D8" s="14" t="s">
        <v>29</v>
      </c>
      <c r="E8" s="15">
        <v>130</v>
      </c>
      <c r="F8" s="14"/>
      <c r="G8" s="15">
        <v>24</v>
      </c>
      <c r="H8" s="15">
        <v>18</v>
      </c>
      <c r="I8" s="13">
        <f t="shared" si="0"/>
        <v>42</v>
      </c>
      <c r="J8" s="69">
        <v>8011102144</v>
      </c>
      <c r="K8" s="14">
        <v>8011102144</v>
      </c>
      <c r="L8" s="14"/>
      <c r="M8" s="67"/>
      <c r="N8" s="14" t="s">
        <v>163</v>
      </c>
      <c r="O8" s="14"/>
      <c r="P8" s="21">
        <v>43466</v>
      </c>
      <c r="Q8" s="84"/>
      <c r="R8" s="153">
        <v>4</v>
      </c>
      <c r="S8" s="14" t="s">
        <v>83</v>
      </c>
      <c r="T8" s="14"/>
    </row>
    <row r="9" spans="1:20" s="23" customFormat="1">
      <c r="A9" s="28">
        <v>5</v>
      </c>
      <c r="B9" s="13" t="s">
        <v>66</v>
      </c>
      <c r="C9" s="14" t="s">
        <v>537</v>
      </c>
      <c r="D9" s="14" t="s">
        <v>29</v>
      </c>
      <c r="E9" s="15">
        <v>185</v>
      </c>
      <c r="F9" s="14"/>
      <c r="G9" s="15">
        <v>20</v>
      </c>
      <c r="H9" s="15">
        <v>16</v>
      </c>
      <c r="I9" s="13">
        <f t="shared" si="0"/>
        <v>36</v>
      </c>
      <c r="J9" s="69">
        <v>8486904910</v>
      </c>
      <c r="K9" s="14">
        <v>9957844638</v>
      </c>
      <c r="L9" s="14"/>
      <c r="M9" s="67"/>
      <c r="N9" s="14" t="s">
        <v>545</v>
      </c>
      <c r="O9" s="14"/>
      <c r="P9" s="21">
        <v>43467</v>
      </c>
      <c r="Q9" s="84"/>
      <c r="R9" s="153">
        <v>5</v>
      </c>
      <c r="S9" s="14" t="s">
        <v>83</v>
      </c>
      <c r="T9" s="14"/>
    </row>
    <row r="10" spans="1:20" s="23" customFormat="1">
      <c r="A10" s="28">
        <v>6</v>
      </c>
      <c r="B10" s="13" t="s">
        <v>66</v>
      </c>
      <c r="C10" s="14" t="s">
        <v>538</v>
      </c>
      <c r="D10" s="14" t="s">
        <v>29</v>
      </c>
      <c r="E10" s="15">
        <v>227</v>
      </c>
      <c r="F10" s="14"/>
      <c r="G10" s="15">
        <v>21</v>
      </c>
      <c r="H10" s="15">
        <v>17</v>
      </c>
      <c r="I10" s="13">
        <f t="shared" si="0"/>
        <v>38</v>
      </c>
      <c r="J10" s="69">
        <v>9854556623</v>
      </c>
      <c r="K10" s="14">
        <v>9854556623</v>
      </c>
      <c r="L10" s="14"/>
      <c r="M10" s="14"/>
      <c r="N10" s="14" t="s">
        <v>74</v>
      </c>
      <c r="O10" s="73"/>
      <c r="P10" s="21">
        <v>43467</v>
      </c>
      <c r="Q10" s="84"/>
      <c r="R10" s="153"/>
      <c r="S10" s="14" t="s">
        <v>83</v>
      </c>
      <c r="T10" s="14"/>
    </row>
    <row r="11" spans="1:20" s="23" customFormat="1" ht="33">
      <c r="A11" s="28">
        <v>7</v>
      </c>
      <c r="B11" s="13" t="s">
        <v>66</v>
      </c>
      <c r="C11" s="14" t="s">
        <v>539</v>
      </c>
      <c r="D11" s="14" t="s">
        <v>29</v>
      </c>
      <c r="E11" s="15">
        <v>233</v>
      </c>
      <c r="F11" s="14"/>
      <c r="G11" s="15">
        <v>22</v>
      </c>
      <c r="H11" s="15">
        <v>18</v>
      </c>
      <c r="I11" s="13">
        <f t="shared" si="0"/>
        <v>40</v>
      </c>
      <c r="J11" s="69">
        <v>9854638925</v>
      </c>
      <c r="K11" s="14">
        <v>9854638925</v>
      </c>
      <c r="L11" s="14"/>
      <c r="M11" s="67"/>
      <c r="N11" s="14" t="s">
        <v>546</v>
      </c>
      <c r="O11" s="14"/>
      <c r="P11" s="21">
        <v>43467</v>
      </c>
      <c r="Q11" s="84"/>
      <c r="R11" s="153">
        <v>7</v>
      </c>
      <c r="S11" s="14" t="s">
        <v>83</v>
      </c>
      <c r="T11" s="14"/>
    </row>
    <row r="12" spans="1:20" s="23" customFormat="1">
      <c r="A12" s="28">
        <v>8</v>
      </c>
      <c r="B12" s="13" t="s">
        <v>67</v>
      </c>
      <c r="C12" s="14" t="s">
        <v>540</v>
      </c>
      <c r="D12" s="14" t="s">
        <v>29</v>
      </c>
      <c r="E12" s="15">
        <v>236</v>
      </c>
      <c r="F12" s="14"/>
      <c r="G12" s="15">
        <v>28</v>
      </c>
      <c r="H12" s="15">
        <v>24</v>
      </c>
      <c r="I12" s="13">
        <f t="shared" si="0"/>
        <v>52</v>
      </c>
      <c r="J12" s="69">
        <v>9864571299</v>
      </c>
      <c r="K12" s="14">
        <v>9864571219</v>
      </c>
      <c r="L12" s="14"/>
      <c r="M12" s="67"/>
      <c r="N12" s="14" t="s">
        <v>547</v>
      </c>
      <c r="O12" s="14"/>
      <c r="P12" s="21">
        <v>43467</v>
      </c>
      <c r="Q12" s="84"/>
      <c r="R12" s="153">
        <v>8</v>
      </c>
      <c r="S12" s="14" t="s">
        <v>83</v>
      </c>
      <c r="T12" s="14"/>
    </row>
    <row r="13" spans="1:20" s="23" customFormat="1">
      <c r="A13" s="28">
        <v>9</v>
      </c>
      <c r="B13" s="13" t="s">
        <v>67</v>
      </c>
      <c r="C13" s="14" t="s">
        <v>541</v>
      </c>
      <c r="D13" s="14" t="s">
        <v>29</v>
      </c>
      <c r="E13" s="15">
        <v>239</v>
      </c>
      <c r="F13" s="14"/>
      <c r="G13" s="15">
        <v>18</v>
      </c>
      <c r="H13" s="15">
        <v>16</v>
      </c>
      <c r="I13" s="13">
        <f t="shared" si="0"/>
        <v>34</v>
      </c>
      <c r="J13" s="69">
        <v>9859660464</v>
      </c>
      <c r="K13" s="14">
        <v>9859660464</v>
      </c>
      <c r="L13" s="14"/>
      <c r="M13" s="67"/>
      <c r="N13" s="14" t="s">
        <v>548</v>
      </c>
      <c r="O13" s="14"/>
      <c r="P13" s="21">
        <v>43467</v>
      </c>
      <c r="Q13" s="84"/>
      <c r="R13" s="153">
        <v>9</v>
      </c>
      <c r="S13" s="14" t="s">
        <v>83</v>
      </c>
      <c r="T13" s="14"/>
    </row>
    <row r="14" spans="1:20" s="23" customFormat="1" ht="33">
      <c r="A14" s="28">
        <v>10</v>
      </c>
      <c r="B14" s="13" t="s">
        <v>67</v>
      </c>
      <c r="C14" s="14" t="s">
        <v>542</v>
      </c>
      <c r="D14" s="14" t="s">
        <v>29</v>
      </c>
      <c r="E14" s="15">
        <v>364</v>
      </c>
      <c r="F14" s="14"/>
      <c r="G14" s="15">
        <v>12</v>
      </c>
      <c r="H14" s="15">
        <v>18</v>
      </c>
      <c r="I14" s="13">
        <f t="shared" si="0"/>
        <v>30</v>
      </c>
      <c r="J14" s="69">
        <v>9577148819</v>
      </c>
      <c r="K14" s="14"/>
      <c r="L14" s="14"/>
      <c r="M14" s="14"/>
      <c r="N14" s="14" t="s">
        <v>549</v>
      </c>
      <c r="O14" s="14"/>
      <c r="P14" s="21">
        <v>43467</v>
      </c>
      <c r="Q14" s="84"/>
      <c r="R14" s="153">
        <v>10</v>
      </c>
      <c r="S14" s="14" t="s">
        <v>83</v>
      </c>
      <c r="T14" s="14"/>
    </row>
    <row r="15" spans="1:20" s="23" customFormat="1" ht="33">
      <c r="A15" s="28">
        <v>11</v>
      </c>
      <c r="B15" s="13" t="s">
        <v>66</v>
      </c>
      <c r="C15" s="14" t="s">
        <v>550</v>
      </c>
      <c r="D15" s="14" t="s">
        <v>27</v>
      </c>
      <c r="E15" s="15" t="s">
        <v>559</v>
      </c>
      <c r="F15" s="14"/>
      <c r="G15" s="15">
        <v>194</v>
      </c>
      <c r="H15" s="15">
        <v>177</v>
      </c>
      <c r="I15" s="13">
        <f t="shared" si="0"/>
        <v>371</v>
      </c>
      <c r="J15" s="69" t="s">
        <v>568</v>
      </c>
      <c r="K15" s="14"/>
      <c r="L15" s="14"/>
      <c r="M15" s="67"/>
      <c r="N15" s="14"/>
      <c r="O15" s="14"/>
      <c r="P15" s="21" t="s">
        <v>577</v>
      </c>
      <c r="Q15" s="84"/>
      <c r="R15" s="153">
        <v>11</v>
      </c>
      <c r="S15" s="14" t="s">
        <v>83</v>
      </c>
      <c r="T15" s="14"/>
    </row>
    <row r="16" spans="1:20" s="23" customFormat="1">
      <c r="A16" s="28">
        <v>12</v>
      </c>
      <c r="B16" s="13" t="s">
        <v>67</v>
      </c>
      <c r="C16" s="14" t="s">
        <v>551</v>
      </c>
      <c r="D16" s="14" t="s">
        <v>27</v>
      </c>
      <c r="E16" s="15" t="s">
        <v>560</v>
      </c>
      <c r="F16" s="14"/>
      <c r="G16" s="15">
        <v>57</v>
      </c>
      <c r="H16" s="15">
        <v>111</v>
      </c>
      <c r="I16" s="13">
        <f t="shared" si="0"/>
        <v>168</v>
      </c>
      <c r="J16" s="69" t="s">
        <v>569</v>
      </c>
      <c r="K16" s="14"/>
      <c r="L16" s="14"/>
      <c r="M16" s="67"/>
      <c r="N16" s="14"/>
      <c r="O16" s="14"/>
      <c r="P16" s="21">
        <v>43468</v>
      </c>
      <c r="Q16" s="84"/>
      <c r="R16" s="153">
        <v>12</v>
      </c>
      <c r="S16" s="14" t="s">
        <v>83</v>
      </c>
      <c r="T16" s="14"/>
    </row>
    <row r="17" spans="1:20" s="23" customFormat="1" ht="33">
      <c r="A17" s="28">
        <v>13</v>
      </c>
      <c r="B17" s="13" t="s">
        <v>67</v>
      </c>
      <c r="C17" s="14" t="s">
        <v>552</v>
      </c>
      <c r="D17" s="14" t="s">
        <v>27</v>
      </c>
      <c r="E17" s="15" t="s">
        <v>561</v>
      </c>
      <c r="F17" s="14"/>
      <c r="G17" s="15">
        <v>100</v>
      </c>
      <c r="H17" s="15">
        <v>106</v>
      </c>
      <c r="I17" s="13">
        <f t="shared" si="0"/>
        <v>206</v>
      </c>
      <c r="J17" s="77" t="s">
        <v>570</v>
      </c>
      <c r="K17" s="14"/>
      <c r="L17" s="14"/>
      <c r="M17" s="67"/>
      <c r="N17" s="14"/>
      <c r="O17" s="14"/>
      <c r="P17" s="21">
        <v>43469</v>
      </c>
      <c r="Q17" s="84"/>
      <c r="R17" s="153"/>
      <c r="S17" s="14" t="s">
        <v>83</v>
      </c>
      <c r="T17" s="14"/>
    </row>
    <row r="18" spans="1:20" s="23" customFormat="1">
      <c r="A18" s="28">
        <v>14</v>
      </c>
      <c r="B18" s="13" t="s">
        <v>67</v>
      </c>
      <c r="C18" s="14" t="s">
        <v>553</v>
      </c>
      <c r="D18" s="14" t="s">
        <v>27</v>
      </c>
      <c r="E18" s="15" t="s">
        <v>562</v>
      </c>
      <c r="F18" s="14"/>
      <c r="G18" s="15">
        <v>171</v>
      </c>
      <c r="H18" s="15">
        <v>187</v>
      </c>
      <c r="I18" s="13">
        <f t="shared" si="0"/>
        <v>358</v>
      </c>
      <c r="J18" s="75" t="s">
        <v>571</v>
      </c>
      <c r="K18" s="14"/>
      <c r="L18" s="14"/>
      <c r="M18" s="67"/>
      <c r="N18" s="14"/>
      <c r="O18" s="14"/>
      <c r="P18" s="21" t="s">
        <v>578</v>
      </c>
      <c r="Q18" s="84"/>
      <c r="R18" s="153">
        <v>14</v>
      </c>
      <c r="S18" s="14" t="s">
        <v>83</v>
      </c>
      <c r="T18" s="14"/>
    </row>
    <row r="19" spans="1:20" s="23" customFormat="1">
      <c r="A19" s="28">
        <v>15</v>
      </c>
      <c r="B19" s="13" t="s">
        <v>66</v>
      </c>
      <c r="C19" s="14" t="s">
        <v>554</v>
      </c>
      <c r="D19" s="14" t="s">
        <v>27</v>
      </c>
      <c r="E19" s="15" t="s">
        <v>563</v>
      </c>
      <c r="F19" s="14"/>
      <c r="G19" s="15">
        <v>58</v>
      </c>
      <c r="H19" s="15">
        <v>84</v>
      </c>
      <c r="I19" s="13">
        <f t="shared" ref="I19:I72" si="1">+G19+H19</f>
        <v>142</v>
      </c>
      <c r="J19" s="69" t="s">
        <v>572</v>
      </c>
      <c r="K19" s="14"/>
      <c r="L19" s="14"/>
      <c r="M19" s="67"/>
      <c r="N19" s="14"/>
      <c r="O19" s="14"/>
      <c r="P19" s="21">
        <v>43470</v>
      </c>
      <c r="Q19" s="84"/>
      <c r="R19" s="153"/>
      <c r="S19" s="14" t="s">
        <v>83</v>
      </c>
      <c r="T19" s="14"/>
    </row>
    <row r="20" spans="1:20" s="23" customFormat="1">
      <c r="A20" s="28">
        <v>16</v>
      </c>
      <c r="B20" s="13" t="s">
        <v>66</v>
      </c>
      <c r="C20" s="14" t="s">
        <v>555</v>
      </c>
      <c r="D20" s="14" t="s">
        <v>27</v>
      </c>
      <c r="E20" s="15" t="s">
        <v>564</v>
      </c>
      <c r="F20" s="14"/>
      <c r="G20" s="15">
        <v>74</v>
      </c>
      <c r="H20" s="15">
        <v>124</v>
      </c>
      <c r="I20" s="13">
        <f t="shared" si="1"/>
        <v>198</v>
      </c>
      <c r="J20" s="69" t="s">
        <v>573</v>
      </c>
      <c r="K20" s="14"/>
      <c r="L20" s="14"/>
      <c r="M20" s="67"/>
      <c r="N20" s="14"/>
      <c r="O20" s="14"/>
      <c r="P20" s="21">
        <v>43472</v>
      </c>
      <c r="Q20" s="84"/>
      <c r="R20" s="153"/>
      <c r="S20" s="14" t="s">
        <v>83</v>
      </c>
      <c r="T20" s="14"/>
    </row>
    <row r="21" spans="1:20" s="23" customFormat="1">
      <c r="A21" s="28">
        <v>17</v>
      </c>
      <c r="B21" s="13" t="s">
        <v>66</v>
      </c>
      <c r="C21" s="14" t="s">
        <v>556</v>
      </c>
      <c r="D21" s="14" t="s">
        <v>27</v>
      </c>
      <c r="E21" s="15" t="s">
        <v>565</v>
      </c>
      <c r="F21" s="14"/>
      <c r="G21" s="15">
        <v>102</v>
      </c>
      <c r="H21" s="15">
        <v>100</v>
      </c>
      <c r="I21" s="13">
        <f t="shared" si="1"/>
        <v>202</v>
      </c>
      <c r="J21" s="69" t="s">
        <v>574</v>
      </c>
      <c r="K21" s="14"/>
      <c r="L21" s="14"/>
      <c r="M21" s="67"/>
      <c r="N21" s="14"/>
      <c r="O21" s="14"/>
      <c r="P21" s="21">
        <v>43473</v>
      </c>
      <c r="Q21" s="84"/>
      <c r="R21" s="153">
        <v>17</v>
      </c>
      <c r="S21" s="14" t="s">
        <v>83</v>
      </c>
      <c r="T21" s="14"/>
    </row>
    <row r="22" spans="1:20" s="23" customFormat="1">
      <c r="A22" s="28">
        <v>18</v>
      </c>
      <c r="B22" s="13" t="s">
        <v>67</v>
      </c>
      <c r="C22" s="14" t="s">
        <v>557</v>
      </c>
      <c r="D22" s="14" t="s">
        <v>27</v>
      </c>
      <c r="E22" s="15" t="s">
        <v>566</v>
      </c>
      <c r="F22" s="14"/>
      <c r="G22" s="15">
        <v>45</v>
      </c>
      <c r="H22" s="15">
        <v>44</v>
      </c>
      <c r="I22" s="13">
        <f t="shared" si="1"/>
        <v>89</v>
      </c>
      <c r="J22" s="69" t="s">
        <v>575</v>
      </c>
      <c r="K22" s="14"/>
      <c r="L22" s="14"/>
      <c r="M22" s="67"/>
      <c r="N22" s="14"/>
      <c r="O22" s="14"/>
      <c r="P22" s="21">
        <v>43473</v>
      </c>
      <c r="Q22" s="84"/>
      <c r="R22" s="153">
        <v>18</v>
      </c>
      <c r="S22" s="14" t="s">
        <v>83</v>
      </c>
      <c r="T22" s="14"/>
    </row>
    <row r="23" spans="1:20" s="23" customFormat="1" ht="33">
      <c r="A23" s="28">
        <v>19</v>
      </c>
      <c r="B23" s="13" t="s">
        <v>67</v>
      </c>
      <c r="C23" s="14" t="s">
        <v>558</v>
      </c>
      <c r="D23" s="14" t="s">
        <v>27</v>
      </c>
      <c r="E23" s="15" t="s">
        <v>567</v>
      </c>
      <c r="F23" s="14"/>
      <c r="G23" s="15">
        <v>27</v>
      </c>
      <c r="H23" s="15">
        <v>42</v>
      </c>
      <c r="I23" s="13">
        <f t="shared" si="1"/>
        <v>69</v>
      </c>
      <c r="J23" s="77" t="s">
        <v>576</v>
      </c>
      <c r="K23" s="14"/>
      <c r="L23" s="14"/>
      <c r="M23" s="67"/>
      <c r="N23" s="14"/>
      <c r="O23" s="14"/>
      <c r="P23" s="21">
        <v>43473</v>
      </c>
      <c r="Q23" s="84"/>
      <c r="R23" s="153">
        <v>19</v>
      </c>
      <c r="S23" s="14" t="s">
        <v>83</v>
      </c>
      <c r="T23" s="14"/>
    </row>
    <row r="24" spans="1:20" s="23" customFormat="1">
      <c r="A24" s="28">
        <v>20</v>
      </c>
      <c r="B24" s="13" t="s">
        <v>67</v>
      </c>
      <c r="C24" s="14" t="s">
        <v>579</v>
      </c>
      <c r="D24" s="14" t="s">
        <v>27</v>
      </c>
      <c r="E24" s="15" t="s">
        <v>582</v>
      </c>
      <c r="F24" s="14"/>
      <c r="G24" s="15">
        <v>20</v>
      </c>
      <c r="H24" s="15">
        <v>17</v>
      </c>
      <c r="I24" s="13">
        <f t="shared" si="1"/>
        <v>37</v>
      </c>
      <c r="J24" s="14">
        <v>9613415404</v>
      </c>
      <c r="K24" s="14"/>
      <c r="L24" s="14"/>
      <c r="M24" s="14"/>
      <c r="N24" s="14"/>
      <c r="O24" s="73"/>
      <c r="P24" s="21">
        <v>43474</v>
      </c>
      <c r="Q24" s="84"/>
      <c r="R24" s="153"/>
      <c r="S24" s="14" t="s">
        <v>83</v>
      </c>
      <c r="T24" s="14"/>
    </row>
    <row r="25" spans="1:20" s="23" customFormat="1">
      <c r="A25" s="28">
        <v>21</v>
      </c>
      <c r="B25" s="13" t="s">
        <v>67</v>
      </c>
      <c r="C25" s="14" t="s">
        <v>580</v>
      </c>
      <c r="D25" s="14" t="s">
        <v>27</v>
      </c>
      <c r="E25" s="15" t="s">
        <v>583</v>
      </c>
      <c r="F25" s="14"/>
      <c r="G25" s="15">
        <v>35</v>
      </c>
      <c r="H25" s="15">
        <v>33</v>
      </c>
      <c r="I25" s="13">
        <f t="shared" si="1"/>
        <v>68</v>
      </c>
      <c r="J25" s="69">
        <v>9859102394</v>
      </c>
      <c r="K25" s="14"/>
      <c r="L25" s="14"/>
      <c r="M25" s="67"/>
      <c r="N25" s="14"/>
      <c r="O25" s="14"/>
      <c r="P25" s="21">
        <v>43474</v>
      </c>
      <c r="Q25" s="84"/>
      <c r="R25" s="153">
        <v>21</v>
      </c>
      <c r="S25" s="14" t="s">
        <v>83</v>
      </c>
      <c r="T25" s="14"/>
    </row>
    <row r="26" spans="1:20" s="23" customFormat="1">
      <c r="A26" s="28">
        <v>22</v>
      </c>
      <c r="B26" s="13" t="s">
        <v>66</v>
      </c>
      <c r="C26" s="14" t="s">
        <v>581</v>
      </c>
      <c r="D26" s="14" t="s">
        <v>27</v>
      </c>
      <c r="E26" s="15" t="s">
        <v>584</v>
      </c>
      <c r="F26" s="14"/>
      <c r="G26" s="15">
        <v>98</v>
      </c>
      <c r="H26" s="15">
        <v>74</v>
      </c>
      <c r="I26" s="13">
        <f t="shared" si="1"/>
        <v>172</v>
      </c>
      <c r="J26" s="69">
        <v>9854351197</v>
      </c>
      <c r="K26" s="14"/>
      <c r="L26" s="14"/>
      <c r="M26" s="67"/>
      <c r="N26" s="14"/>
      <c r="O26" s="14"/>
      <c r="P26" s="21">
        <v>43474</v>
      </c>
      <c r="Q26" s="84"/>
      <c r="R26" s="153">
        <v>22</v>
      </c>
      <c r="S26" s="14" t="s">
        <v>83</v>
      </c>
      <c r="T26" s="14"/>
    </row>
    <row r="27" spans="1:20" s="23" customFormat="1">
      <c r="A27" s="28">
        <v>23</v>
      </c>
      <c r="B27" s="13" t="s">
        <v>66</v>
      </c>
      <c r="C27" s="14" t="s">
        <v>585</v>
      </c>
      <c r="D27" s="14" t="s">
        <v>27</v>
      </c>
      <c r="E27" s="15" t="s">
        <v>590</v>
      </c>
      <c r="F27" s="14"/>
      <c r="G27" s="15">
        <v>87</v>
      </c>
      <c r="H27" s="15">
        <v>58</v>
      </c>
      <c r="I27" s="13">
        <f t="shared" si="1"/>
        <v>145</v>
      </c>
      <c r="J27" s="69"/>
      <c r="K27" s="14"/>
      <c r="L27" s="14"/>
      <c r="M27" s="67"/>
      <c r="N27" s="14"/>
      <c r="O27" s="14"/>
      <c r="P27" s="21">
        <v>43475</v>
      </c>
      <c r="Q27" s="84"/>
      <c r="R27" s="153"/>
      <c r="S27" s="14" t="s">
        <v>83</v>
      </c>
      <c r="T27" s="14"/>
    </row>
    <row r="28" spans="1:20" s="23" customFormat="1" ht="33">
      <c r="A28" s="28">
        <v>24</v>
      </c>
      <c r="B28" s="13" t="s">
        <v>67</v>
      </c>
      <c r="C28" s="14" t="s">
        <v>586</v>
      </c>
      <c r="D28" s="14" t="s">
        <v>27</v>
      </c>
      <c r="E28" s="15" t="s">
        <v>591</v>
      </c>
      <c r="F28" s="14"/>
      <c r="G28" s="15">
        <v>381</v>
      </c>
      <c r="H28" s="15">
        <v>279</v>
      </c>
      <c r="I28" s="13">
        <f t="shared" si="1"/>
        <v>660</v>
      </c>
      <c r="J28" s="69">
        <v>9954233359</v>
      </c>
      <c r="K28" s="14"/>
      <c r="L28" s="14"/>
      <c r="M28" s="14"/>
      <c r="N28" s="14"/>
      <c r="O28" s="14"/>
      <c r="P28" s="21" t="s">
        <v>595</v>
      </c>
      <c r="Q28" s="84"/>
      <c r="R28" s="153">
        <v>24</v>
      </c>
      <c r="S28" s="14" t="s">
        <v>83</v>
      </c>
      <c r="T28" s="14"/>
    </row>
    <row r="29" spans="1:20" s="23" customFormat="1" ht="33">
      <c r="A29" s="28">
        <v>25</v>
      </c>
      <c r="B29" s="13" t="s">
        <v>66</v>
      </c>
      <c r="C29" s="14" t="s">
        <v>587</v>
      </c>
      <c r="D29" s="14" t="s">
        <v>27</v>
      </c>
      <c r="E29" s="15" t="s">
        <v>592</v>
      </c>
      <c r="F29" s="14"/>
      <c r="G29" s="15">
        <v>74</v>
      </c>
      <c r="H29" s="15">
        <v>57</v>
      </c>
      <c r="I29" s="13">
        <f t="shared" si="1"/>
        <v>131</v>
      </c>
      <c r="J29" s="69">
        <v>8011699843</v>
      </c>
      <c r="K29" s="14"/>
      <c r="L29" s="14"/>
      <c r="M29" s="67"/>
      <c r="N29" s="14"/>
      <c r="O29" s="14"/>
      <c r="P29" s="21">
        <v>43476</v>
      </c>
      <c r="Q29" s="84"/>
      <c r="R29" s="153">
        <v>25</v>
      </c>
      <c r="S29" s="14" t="s">
        <v>83</v>
      </c>
      <c r="T29" s="14"/>
    </row>
    <row r="30" spans="1:20" s="23" customFormat="1">
      <c r="A30" s="28">
        <v>26</v>
      </c>
      <c r="B30" s="13" t="s">
        <v>66</v>
      </c>
      <c r="C30" s="14" t="s">
        <v>588</v>
      </c>
      <c r="D30" s="14" t="s">
        <v>27</v>
      </c>
      <c r="E30" s="15" t="s">
        <v>593</v>
      </c>
      <c r="F30" s="14"/>
      <c r="G30" s="15">
        <v>28</v>
      </c>
      <c r="H30" s="15">
        <v>21</v>
      </c>
      <c r="I30" s="13">
        <f t="shared" si="1"/>
        <v>49</v>
      </c>
      <c r="J30" s="69">
        <v>9864863170</v>
      </c>
      <c r="K30" s="14"/>
      <c r="L30" s="14"/>
      <c r="M30" s="67"/>
      <c r="N30" s="14"/>
      <c r="O30" s="14"/>
      <c r="P30" s="21">
        <v>43477</v>
      </c>
      <c r="Q30" s="84"/>
      <c r="R30" s="153"/>
      <c r="S30" s="14" t="s">
        <v>83</v>
      </c>
      <c r="T30" s="14"/>
    </row>
    <row r="31" spans="1:20" s="23" customFormat="1">
      <c r="A31" s="28">
        <v>27</v>
      </c>
      <c r="B31" s="13" t="s">
        <v>66</v>
      </c>
      <c r="C31" s="14" t="s">
        <v>589</v>
      </c>
      <c r="D31" s="14" t="s">
        <v>27</v>
      </c>
      <c r="E31" s="15" t="s">
        <v>594</v>
      </c>
      <c r="F31" s="14"/>
      <c r="G31" s="15">
        <v>63</v>
      </c>
      <c r="H31" s="15">
        <v>49</v>
      </c>
      <c r="I31" s="13">
        <f t="shared" si="1"/>
        <v>112</v>
      </c>
      <c r="J31" s="69">
        <v>9435328657</v>
      </c>
      <c r="K31" s="14"/>
      <c r="L31" s="14"/>
      <c r="M31" s="14"/>
      <c r="N31" s="14"/>
      <c r="O31" s="14"/>
      <c r="P31" s="21">
        <v>43477</v>
      </c>
      <c r="Q31" s="84"/>
      <c r="R31" s="153"/>
      <c r="S31" s="14" t="s">
        <v>83</v>
      </c>
      <c r="T31" s="14"/>
    </row>
    <row r="32" spans="1:20" s="23" customFormat="1">
      <c r="A32" s="28">
        <v>28</v>
      </c>
      <c r="B32" s="13" t="s">
        <v>66</v>
      </c>
      <c r="C32" s="14" t="s">
        <v>596</v>
      </c>
      <c r="D32" s="14" t="s">
        <v>27</v>
      </c>
      <c r="E32" s="15" t="s">
        <v>597</v>
      </c>
      <c r="F32" s="14"/>
      <c r="G32" s="15">
        <v>196</v>
      </c>
      <c r="H32" s="15">
        <v>177</v>
      </c>
      <c r="I32" s="13">
        <f t="shared" si="1"/>
        <v>373</v>
      </c>
      <c r="J32" s="69">
        <v>9508028855</v>
      </c>
      <c r="K32" s="14"/>
      <c r="L32" s="14"/>
      <c r="M32" s="67"/>
      <c r="N32" s="14"/>
      <c r="O32" s="14"/>
      <c r="P32" s="21" t="s">
        <v>598</v>
      </c>
      <c r="Q32" s="84"/>
      <c r="R32" s="153">
        <v>28</v>
      </c>
      <c r="S32" s="14" t="s">
        <v>83</v>
      </c>
      <c r="T32" s="14"/>
    </row>
    <row r="33" spans="1:20" s="23" customFormat="1" ht="33">
      <c r="A33" s="28">
        <v>29</v>
      </c>
      <c r="B33" s="13" t="s">
        <v>67</v>
      </c>
      <c r="C33" s="14" t="s">
        <v>599</v>
      </c>
      <c r="D33" s="14" t="s">
        <v>27</v>
      </c>
      <c r="E33" s="15" t="s">
        <v>600</v>
      </c>
      <c r="F33" s="14"/>
      <c r="G33" s="15">
        <v>146</v>
      </c>
      <c r="H33" s="15">
        <v>107</v>
      </c>
      <c r="I33" s="13">
        <f t="shared" si="1"/>
        <v>253</v>
      </c>
      <c r="J33" s="69">
        <v>9957292568</v>
      </c>
      <c r="K33" s="14"/>
      <c r="L33" s="14"/>
      <c r="M33" s="67"/>
      <c r="N33" s="14"/>
      <c r="O33" s="73"/>
      <c r="P33" s="21" t="s">
        <v>598</v>
      </c>
      <c r="Q33" s="84"/>
      <c r="R33" s="153"/>
      <c r="S33" s="14" t="s">
        <v>83</v>
      </c>
      <c r="T33" s="14"/>
    </row>
    <row r="34" spans="1:20" s="23" customFormat="1">
      <c r="A34" s="28">
        <v>30</v>
      </c>
      <c r="B34" s="13" t="s">
        <v>66</v>
      </c>
      <c r="C34" s="14" t="s">
        <v>601</v>
      </c>
      <c r="D34" s="14" t="s">
        <v>27</v>
      </c>
      <c r="E34" s="15" t="s">
        <v>602</v>
      </c>
      <c r="F34" s="14"/>
      <c r="G34" s="15">
        <v>243</v>
      </c>
      <c r="H34" s="15">
        <v>185</v>
      </c>
      <c r="I34" s="13">
        <f t="shared" si="1"/>
        <v>428</v>
      </c>
      <c r="J34" s="69">
        <v>8812922015</v>
      </c>
      <c r="K34" s="14"/>
      <c r="L34" s="14"/>
      <c r="M34" s="14"/>
      <c r="N34" s="14"/>
      <c r="O34" s="14"/>
      <c r="P34" s="21" t="s">
        <v>603</v>
      </c>
      <c r="Q34" s="84"/>
      <c r="R34" s="153">
        <v>30</v>
      </c>
      <c r="S34" s="14" t="s">
        <v>83</v>
      </c>
      <c r="T34" s="14"/>
    </row>
    <row r="35" spans="1:20" s="23" customFormat="1">
      <c r="A35" s="28">
        <v>31</v>
      </c>
      <c r="B35" s="13" t="s">
        <v>67</v>
      </c>
      <c r="C35" s="14" t="s">
        <v>604</v>
      </c>
      <c r="D35" s="14" t="s">
        <v>27</v>
      </c>
      <c r="E35" s="15" t="s">
        <v>605</v>
      </c>
      <c r="F35" s="14"/>
      <c r="G35" s="15">
        <v>211</v>
      </c>
      <c r="H35" s="15">
        <v>197</v>
      </c>
      <c r="I35" s="13">
        <f t="shared" si="1"/>
        <v>408</v>
      </c>
      <c r="J35" s="69">
        <v>8011222650</v>
      </c>
      <c r="K35" s="14"/>
      <c r="L35" s="14"/>
      <c r="M35" s="67"/>
      <c r="N35" s="14"/>
      <c r="O35" s="14"/>
      <c r="P35" s="21" t="s">
        <v>603</v>
      </c>
      <c r="Q35" s="84"/>
      <c r="R35" s="153"/>
      <c r="S35" s="14" t="s">
        <v>83</v>
      </c>
      <c r="T35" s="14"/>
    </row>
    <row r="36" spans="1:20" s="23" customFormat="1">
      <c r="A36" s="28">
        <v>32</v>
      </c>
      <c r="B36" s="13" t="s">
        <v>67</v>
      </c>
      <c r="C36" s="14" t="s">
        <v>606</v>
      </c>
      <c r="D36" s="14" t="s">
        <v>27</v>
      </c>
      <c r="E36" s="15" t="s">
        <v>608</v>
      </c>
      <c r="F36" s="14"/>
      <c r="G36" s="15">
        <v>55</v>
      </c>
      <c r="H36" s="15">
        <v>54</v>
      </c>
      <c r="I36" s="13">
        <f t="shared" si="1"/>
        <v>109</v>
      </c>
      <c r="J36" s="69"/>
      <c r="K36" s="14"/>
      <c r="L36" s="14"/>
      <c r="M36" s="67"/>
      <c r="N36" s="14"/>
      <c r="O36" s="14"/>
      <c r="P36" s="21">
        <v>43486</v>
      </c>
      <c r="Q36" s="84"/>
      <c r="R36" s="154"/>
      <c r="S36" s="14" t="s">
        <v>83</v>
      </c>
      <c r="T36" s="14"/>
    </row>
    <row r="37" spans="1:20" s="23" customFormat="1">
      <c r="A37" s="28">
        <v>33</v>
      </c>
      <c r="B37" s="13" t="s">
        <v>66</v>
      </c>
      <c r="C37" s="14" t="s">
        <v>607</v>
      </c>
      <c r="D37" s="14" t="s">
        <v>27</v>
      </c>
      <c r="E37" s="15" t="s">
        <v>609</v>
      </c>
      <c r="F37" s="14"/>
      <c r="G37" s="15">
        <v>85</v>
      </c>
      <c r="H37" s="15">
        <v>60</v>
      </c>
      <c r="I37" s="13">
        <f t="shared" si="1"/>
        <v>145</v>
      </c>
      <c r="J37" s="69">
        <v>8876019245</v>
      </c>
      <c r="K37" s="14"/>
      <c r="L37" s="14"/>
      <c r="M37" s="14"/>
      <c r="N37" s="14"/>
      <c r="O37" s="14"/>
      <c r="P37" s="21">
        <v>43486</v>
      </c>
      <c r="Q37" s="84"/>
      <c r="R37" s="154"/>
      <c r="S37" s="14" t="s">
        <v>83</v>
      </c>
      <c r="T37" s="14"/>
    </row>
    <row r="38" spans="1:20" s="23" customFormat="1" ht="33">
      <c r="A38" s="28">
        <v>34</v>
      </c>
      <c r="B38" s="13" t="s">
        <v>67</v>
      </c>
      <c r="C38" s="14" t="s">
        <v>610</v>
      </c>
      <c r="D38" s="14" t="s">
        <v>27</v>
      </c>
      <c r="E38" s="15" t="s">
        <v>611</v>
      </c>
      <c r="F38" s="14"/>
      <c r="G38" s="15">
        <v>281</v>
      </c>
      <c r="H38" s="15">
        <v>213</v>
      </c>
      <c r="I38" s="13">
        <f t="shared" si="1"/>
        <v>494</v>
      </c>
      <c r="J38" s="69">
        <v>9435725359</v>
      </c>
      <c r="K38" s="14"/>
      <c r="L38" s="14"/>
      <c r="M38" s="67"/>
      <c r="N38" s="14"/>
      <c r="O38" s="73"/>
      <c r="P38" s="21" t="s">
        <v>612</v>
      </c>
      <c r="Q38" s="84"/>
      <c r="R38" s="154"/>
      <c r="S38" s="14" t="s">
        <v>83</v>
      </c>
      <c r="T38" s="14"/>
    </row>
    <row r="39" spans="1:20" s="23" customFormat="1">
      <c r="A39" s="28">
        <v>35</v>
      </c>
      <c r="B39" s="13" t="s">
        <v>66</v>
      </c>
      <c r="C39" s="14" t="s">
        <v>613</v>
      </c>
      <c r="D39" s="14" t="s">
        <v>27</v>
      </c>
      <c r="E39" s="15" t="s">
        <v>616</v>
      </c>
      <c r="F39" s="14"/>
      <c r="G39" s="15">
        <v>28</v>
      </c>
      <c r="H39" s="15">
        <v>25</v>
      </c>
      <c r="I39" s="13">
        <f t="shared" si="1"/>
        <v>53</v>
      </c>
      <c r="J39" s="69">
        <v>9854418736</v>
      </c>
      <c r="K39" s="14"/>
      <c r="L39" s="14"/>
      <c r="M39" s="67"/>
      <c r="N39" s="14"/>
      <c r="O39" s="14"/>
      <c r="P39" s="21">
        <v>43487</v>
      </c>
      <c r="Q39" s="84"/>
      <c r="R39" s="154"/>
      <c r="S39" s="14" t="s">
        <v>83</v>
      </c>
      <c r="T39" s="14"/>
    </row>
    <row r="40" spans="1:20" s="23" customFormat="1" ht="33">
      <c r="A40" s="28">
        <v>36</v>
      </c>
      <c r="B40" s="13" t="s">
        <v>66</v>
      </c>
      <c r="C40" s="14" t="s">
        <v>614</v>
      </c>
      <c r="D40" s="14" t="s">
        <v>27</v>
      </c>
      <c r="E40" s="15" t="s">
        <v>617</v>
      </c>
      <c r="F40" s="14"/>
      <c r="G40" s="15">
        <v>39</v>
      </c>
      <c r="H40" s="15">
        <v>32</v>
      </c>
      <c r="I40" s="13">
        <f t="shared" si="1"/>
        <v>71</v>
      </c>
      <c r="J40" s="69">
        <v>9854208562</v>
      </c>
      <c r="K40" s="14"/>
      <c r="L40" s="14"/>
      <c r="M40" s="67"/>
      <c r="N40" s="14"/>
      <c r="O40" s="73"/>
      <c r="P40" s="21">
        <v>43487</v>
      </c>
      <c r="Q40" s="84"/>
      <c r="R40" s="154"/>
      <c r="S40" s="14" t="s">
        <v>83</v>
      </c>
      <c r="T40" s="14"/>
    </row>
    <row r="41" spans="1:20" s="23" customFormat="1">
      <c r="A41" s="28">
        <v>37</v>
      </c>
      <c r="B41" s="13" t="s">
        <v>66</v>
      </c>
      <c r="C41" s="14" t="s">
        <v>615</v>
      </c>
      <c r="D41" s="14" t="s">
        <v>27</v>
      </c>
      <c r="E41" s="15" t="s">
        <v>618</v>
      </c>
      <c r="F41" s="14"/>
      <c r="G41" s="15">
        <v>165</v>
      </c>
      <c r="H41" s="15">
        <v>125</v>
      </c>
      <c r="I41" s="13">
        <f t="shared" si="1"/>
        <v>290</v>
      </c>
      <c r="J41" s="69">
        <v>9401969255</v>
      </c>
      <c r="K41" s="14"/>
      <c r="L41" s="14"/>
      <c r="M41" s="67"/>
      <c r="N41" s="14"/>
      <c r="O41" s="14"/>
      <c r="P41" s="21" t="s">
        <v>619</v>
      </c>
      <c r="Q41" s="84"/>
      <c r="R41" s="154"/>
      <c r="S41" s="14" t="s">
        <v>83</v>
      </c>
      <c r="T41" s="14"/>
    </row>
    <row r="42" spans="1:20" s="23" customFormat="1">
      <c r="A42" s="28">
        <v>38</v>
      </c>
      <c r="B42" s="13" t="s">
        <v>66</v>
      </c>
      <c r="C42" s="14" t="s">
        <v>620</v>
      </c>
      <c r="D42" s="14" t="s">
        <v>27</v>
      </c>
      <c r="E42" s="15" t="s">
        <v>622</v>
      </c>
      <c r="F42" s="14"/>
      <c r="G42" s="15">
        <v>56</v>
      </c>
      <c r="H42" s="15">
        <v>54</v>
      </c>
      <c r="I42" s="13">
        <f t="shared" si="1"/>
        <v>110</v>
      </c>
      <c r="J42" s="69" t="s">
        <v>624</v>
      </c>
      <c r="K42" s="14"/>
      <c r="L42" s="14"/>
      <c r="M42" s="14"/>
      <c r="N42" s="14"/>
      <c r="O42" s="14"/>
      <c r="P42" s="21">
        <v>43493</v>
      </c>
      <c r="Q42" s="84"/>
      <c r="R42" s="84"/>
      <c r="S42" s="14" t="s">
        <v>83</v>
      </c>
      <c r="T42" s="14"/>
    </row>
    <row r="43" spans="1:20" s="23" customFormat="1" ht="33">
      <c r="A43" s="28">
        <v>39</v>
      </c>
      <c r="B43" s="13" t="s">
        <v>67</v>
      </c>
      <c r="C43" s="14" t="s">
        <v>621</v>
      </c>
      <c r="D43" s="14" t="s">
        <v>27</v>
      </c>
      <c r="E43" s="15" t="s">
        <v>623</v>
      </c>
      <c r="F43" s="14"/>
      <c r="G43" s="15">
        <v>86</v>
      </c>
      <c r="H43" s="15">
        <v>65</v>
      </c>
      <c r="I43" s="13">
        <f t="shared" si="1"/>
        <v>151</v>
      </c>
      <c r="J43" s="69">
        <v>9864917377</v>
      </c>
      <c r="K43" s="14"/>
      <c r="L43" s="14"/>
      <c r="M43" s="14"/>
      <c r="N43" s="14"/>
      <c r="O43" s="14"/>
      <c r="P43" s="21">
        <v>43493</v>
      </c>
      <c r="Q43" s="84"/>
      <c r="R43" s="84"/>
      <c r="S43" s="14" t="s">
        <v>83</v>
      </c>
      <c r="T43" s="14"/>
    </row>
    <row r="44" spans="1:20" s="23" customFormat="1">
      <c r="A44" s="28">
        <v>40</v>
      </c>
      <c r="B44" s="13" t="s">
        <v>66</v>
      </c>
      <c r="C44" s="14" t="s">
        <v>625</v>
      </c>
      <c r="D44" s="14" t="s">
        <v>27</v>
      </c>
      <c r="E44" s="15" t="s">
        <v>627</v>
      </c>
      <c r="F44" s="14"/>
      <c r="G44" s="15">
        <v>56</v>
      </c>
      <c r="H44" s="15">
        <v>45</v>
      </c>
      <c r="I44" s="13">
        <f t="shared" si="1"/>
        <v>101</v>
      </c>
      <c r="J44" s="69">
        <v>9859117763</v>
      </c>
      <c r="K44" s="14"/>
      <c r="L44" s="14"/>
      <c r="M44" s="67"/>
      <c r="N44" s="14"/>
      <c r="O44" s="73"/>
      <c r="P44" s="21">
        <v>43495</v>
      </c>
      <c r="Q44" s="84"/>
      <c r="R44" s="84"/>
      <c r="S44" s="14" t="s">
        <v>83</v>
      </c>
      <c r="T44" s="14"/>
    </row>
    <row r="45" spans="1:20" s="23" customFormat="1">
      <c r="A45" s="28">
        <v>41</v>
      </c>
      <c r="B45" s="13" t="s">
        <v>67</v>
      </c>
      <c r="C45" s="14" t="s">
        <v>626</v>
      </c>
      <c r="D45" s="14" t="s">
        <v>27</v>
      </c>
      <c r="E45" s="15" t="s">
        <v>628</v>
      </c>
      <c r="F45" s="14"/>
      <c r="G45" s="15">
        <v>58</v>
      </c>
      <c r="H45" s="15">
        <v>53</v>
      </c>
      <c r="I45" s="13">
        <f t="shared" si="1"/>
        <v>111</v>
      </c>
      <c r="J45" s="69">
        <v>9859404525</v>
      </c>
      <c r="K45" s="14"/>
      <c r="L45" s="14"/>
      <c r="M45" s="67"/>
      <c r="N45" s="14"/>
      <c r="O45" s="14"/>
      <c r="P45" s="21">
        <v>43495</v>
      </c>
      <c r="Q45" s="84"/>
      <c r="R45" s="84"/>
      <c r="S45" s="14" t="s">
        <v>83</v>
      </c>
      <c r="T45" s="14"/>
    </row>
    <row r="46" spans="1:20" s="23" customFormat="1">
      <c r="A46" s="28">
        <v>42</v>
      </c>
      <c r="B46" s="13"/>
      <c r="C46" s="14"/>
      <c r="D46" s="14"/>
      <c r="E46" s="15"/>
      <c r="F46" s="14"/>
      <c r="G46" s="15"/>
      <c r="H46" s="15"/>
      <c r="I46" s="13">
        <f t="shared" si="1"/>
        <v>0</v>
      </c>
      <c r="J46" s="75"/>
      <c r="K46" s="14"/>
      <c r="L46" s="14"/>
      <c r="M46" s="67"/>
      <c r="N46" s="14"/>
      <c r="O46" s="14"/>
      <c r="P46" s="21"/>
      <c r="Q46" s="84"/>
      <c r="R46" s="84"/>
      <c r="S46" s="14" t="s">
        <v>83</v>
      </c>
      <c r="T46" s="14"/>
    </row>
    <row r="47" spans="1:20" s="23" customFormat="1">
      <c r="A47" s="28">
        <v>43</v>
      </c>
      <c r="B47" s="13"/>
      <c r="C47" s="14"/>
      <c r="D47" s="14"/>
      <c r="E47" s="15"/>
      <c r="F47" s="14"/>
      <c r="G47" s="15"/>
      <c r="H47" s="15"/>
      <c r="I47" s="13">
        <f t="shared" si="1"/>
        <v>0</v>
      </c>
      <c r="J47" s="69"/>
      <c r="K47" s="14"/>
      <c r="L47" s="14"/>
      <c r="M47" s="67"/>
      <c r="N47" s="14"/>
      <c r="O47" s="14"/>
      <c r="P47" s="21"/>
      <c r="Q47" s="84"/>
      <c r="R47" s="84"/>
      <c r="S47" s="14" t="s">
        <v>83</v>
      </c>
      <c r="T47" s="14"/>
    </row>
    <row r="48" spans="1:20" s="23" customFormat="1">
      <c r="A48" s="28">
        <v>44</v>
      </c>
      <c r="B48" s="13"/>
      <c r="C48" s="14"/>
      <c r="D48" s="14"/>
      <c r="E48" s="15"/>
      <c r="F48" s="14"/>
      <c r="G48" s="15"/>
      <c r="H48" s="15"/>
      <c r="I48" s="13">
        <f t="shared" si="1"/>
        <v>0</v>
      </c>
      <c r="J48" s="69"/>
      <c r="K48" s="14"/>
      <c r="L48" s="14"/>
      <c r="M48" s="67"/>
      <c r="N48" s="14"/>
      <c r="O48" s="14"/>
      <c r="P48" s="21"/>
      <c r="Q48" s="84"/>
      <c r="R48" s="84"/>
      <c r="S48" s="14" t="s">
        <v>83</v>
      </c>
      <c r="T48" s="14"/>
    </row>
    <row r="49" spans="1:20" s="23" customFormat="1">
      <c r="A49" s="28">
        <v>45</v>
      </c>
      <c r="B49" s="13"/>
      <c r="C49" s="14"/>
      <c r="D49" s="14"/>
      <c r="E49" s="15"/>
      <c r="F49" s="14"/>
      <c r="G49" s="15"/>
      <c r="H49" s="15"/>
      <c r="I49" s="13">
        <f t="shared" si="1"/>
        <v>0</v>
      </c>
      <c r="J49" s="69"/>
      <c r="K49" s="14"/>
      <c r="L49" s="14"/>
      <c r="M49" s="67"/>
      <c r="N49" s="14"/>
      <c r="O49" s="14"/>
      <c r="P49" s="21"/>
      <c r="Q49" s="84"/>
      <c r="R49" s="84"/>
      <c r="S49" s="14" t="s">
        <v>83</v>
      </c>
      <c r="T49" s="14"/>
    </row>
    <row r="50" spans="1:20" s="23" customFormat="1">
      <c r="A50" s="28">
        <v>46</v>
      </c>
      <c r="B50" s="13"/>
      <c r="C50" s="14"/>
      <c r="D50" s="14"/>
      <c r="E50" s="15"/>
      <c r="F50" s="14"/>
      <c r="G50" s="15"/>
      <c r="H50" s="15"/>
      <c r="I50" s="13">
        <f t="shared" si="1"/>
        <v>0</v>
      </c>
      <c r="J50" s="69"/>
      <c r="K50" s="14"/>
      <c r="L50" s="14"/>
      <c r="M50" s="67"/>
      <c r="N50" s="14"/>
      <c r="O50" s="14"/>
      <c r="P50" s="21"/>
      <c r="Q50" s="84"/>
      <c r="R50" s="84"/>
      <c r="S50" s="14" t="s">
        <v>83</v>
      </c>
      <c r="T50" s="14"/>
    </row>
    <row r="51" spans="1:20" s="23" customFormat="1">
      <c r="A51" s="28">
        <v>47</v>
      </c>
      <c r="B51" s="13"/>
      <c r="C51" s="14"/>
      <c r="D51" s="14"/>
      <c r="E51" s="15"/>
      <c r="F51" s="14"/>
      <c r="G51" s="15"/>
      <c r="H51" s="15"/>
      <c r="I51" s="13">
        <f t="shared" si="1"/>
        <v>0</v>
      </c>
      <c r="J51" s="69"/>
      <c r="K51" s="14"/>
      <c r="L51" s="14"/>
      <c r="M51" s="67"/>
      <c r="N51" s="14"/>
      <c r="O51" s="14"/>
      <c r="P51" s="21"/>
      <c r="Q51" s="84"/>
      <c r="R51" s="84"/>
      <c r="S51" s="14" t="s">
        <v>83</v>
      </c>
      <c r="T51" s="14"/>
    </row>
    <row r="52" spans="1:20" s="23" customFormat="1">
      <c r="A52" s="28">
        <v>48</v>
      </c>
      <c r="B52" s="13"/>
      <c r="C52" s="14"/>
      <c r="D52" s="14"/>
      <c r="E52" s="15"/>
      <c r="F52" s="14"/>
      <c r="G52" s="15"/>
      <c r="H52" s="15"/>
      <c r="I52" s="13">
        <f t="shared" si="1"/>
        <v>0</v>
      </c>
      <c r="J52" s="69"/>
      <c r="K52" s="14"/>
      <c r="L52" s="14"/>
      <c r="M52" s="67"/>
      <c r="N52" s="14"/>
      <c r="O52" s="14"/>
      <c r="P52" s="21"/>
      <c r="Q52" s="84"/>
      <c r="R52" s="84"/>
      <c r="S52" s="14" t="s">
        <v>83</v>
      </c>
      <c r="T52" s="14"/>
    </row>
    <row r="53" spans="1:20" s="23" customFormat="1">
      <c r="A53" s="28">
        <v>49</v>
      </c>
      <c r="B53" s="13"/>
      <c r="C53" s="14"/>
      <c r="D53" s="14"/>
      <c r="E53" s="15"/>
      <c r="F53" s="14"/>
      <c r="G53" s="15"/>
      <c r="H53" s="15"/>
      <c r="I53" s="13">
        <f t="shared" si="1"/>
        <v>0</v>
      </c>
      <c r="J53" s="69"/>
      <c r="K53" s="14"/>
      <c r="L53" s="14"/>
      <c r="M53" s="67"/>
      <c r="N53" s="14"/>
      <c r="O53" s="14"/>
      <c r="P53" s="21"/>
      <c r="Q53" s="84"/>
      <c r="R53" s="84"/>
      <c r="S53" s="14" t="s">
        <v>83</v>
      </c>
      <c r="T53" s="14"/>
    </row>
    <row r="54" spans="1:20" s="23" customFormat="1">
      <c r="A54" s="28">
        <v>50</v>
      </c>
      <c r="B54" s="13"/>
      <c r="C54" s="14"/>
      <c r="D54" s="14"/>
      <c r="E54" s="15"/>
      <c r="F54" s="14"/>
      <c r="G54" s="15"/>
      <c r="H54" s="15"/>
      <c r="I54" s="13">
        <f t="shared" si="1"/>
        <v>0</v>
      </c>
      <c r="J54" s="69"/>
      <c r="K54" s="14"/>
      <c r="L54" s="14"/>
      <c r="M54" s="67"/>
      <c r="N54" s="14"/>
      <c r="O54" s="14"/>
      <c r="P54" s="21"/>
      <c r="Q54" s="84"/>
      <c r="R54" s="84"/>
      <c r="S54" s="14" t="s">
        <v>83</v>
      </c>
      <c r="T54" s="14"/>
    </row>
    <row r="55" spans="1:20" s="23" customFormat="1">
      <c r="A55" s="28">
        <v>51</v>
      </c>
      <c r="B55" s="13"/>
      <c r="C55" s="14"/>
      <c r="D55" s="14"/>
      <c r="E55" s="15"/>
      <c r="F55" s="14"/>
      <c r="G55" s="15"/>
      <c r="H55" s="15"/>
      <c r="I55" s="13">
        <f t="shared" si="1"/>
        <v>0</v>
      </c>
      <c r="J55" s="69"/>
      <c r="K55" s="14"/>
      <c r="L55" s="14"/>
      <c r="M55" s="67"/>
      <c r="N55" s="14"/>
      <c r="O55" s="14"/>
      <c r="P55" s="21"/>
      <c r="Q55" s="84"/>
      <c r="R55" s="84"/>
      <c r="S55" s="14" t="s">
        <v>83</v>
      </c>
      <c r="T55" s="14"/>
    </row>
    <row r="56" spans="1:20" s="23" customFormat="1">
      <c r="A56" s="28">
        <v>52</v>
      </c>
      <c r="B56" s="13"/>
      <c r="C56" s="14"/>
      <c r="D56" s="14"/>
      <c r="E56" s="15"/>
      <c r="F56" s="14"/>
      <c r="G56" s="15"/>
      <c r="H56" s="15"/>
      <c r="I56" s="13">
        <f t="shared" si="1"/>
        <v>0</v>
      </c>
      <c r="J56" s="69"/>
      <c r="K56" s="14"/>
      <c r="L56" s="14"/>
      <c r="M56" s="67"/>
      <c r="N56" s="14"/>
      <c r="O56" s="14"/>
      <c r="P56" s="21"/>
      <c r="Q56" s="84"/>
      <c r="R56" s="84"/>
      <c r="S56" s="14" t="s">
        <v>83</v>
      </c>
      <c r="T56" s="14"/>
    </row>
    <row r="57" spans="1:20" s="23" customFormat="1">
      <c r="A57" s="28">
        <v>53</v>
      </c>
      <c r="B57" s="13"/>
      <c r="C57" s="14"/>
      <c r="D57" s="14"/>
      <c r="E57" s="15"/>
      <c r="F57" s="14"/>
      <c r="G57" s="15"/>
      <c r="H57" s="15"/>
      <c r="I57" s="13">
        <f t="shared" si="1"/>
        <v>0</v>
      </c>
      <c r="J57" s="69"/>
      <c r="K57" s="14"/>
      <c r="L57" s="14"/>
      <c r="M57" s="14"/>
      <c r="N57" s="14"/>
      <c r="O57" s="14"/>
      <c r="P57" s="21"/>
      <c r="Q57" s="84"/>
      <c r="R57" s="84"/>
      <c r="S57" s="14" t="s">
        <v>83</v>
      </c>
      <c r="T57" s="14"/>
    </row>
    <row r="58" spans="1:20" s="23" customFormat="1">
      <c r="A58" s="28">
        <v>54</v>
      </c>
      <c r="B58" s="13"/>
      <c r="C58" s="14"/>
      <c r="D58" s="14"/>
      <c r="E58" s="15"/>
      <c r="F58" s="14"/>
      <c r="G58" s="15"/>
      <c r="H58" s="15"/>
      <c r="I58" s="13">
        <f t="shared" si="1"/>
        <v>0</v>
      </c>
      <c r="J58" s="69"/>
      <c r="K58" s="14"/>
      <c r="L58" s="14"/>
      <c r="M58" s="67"/>
      <c r="N58" s="14"/>
      <c r="O58" s="14"/>
      <c r="P58" s="21"/>
      <c r="Q58" s="84"/>
      <c r="R58" s="84"/>
      <c r="S58" s="14" t="s">
        <v>83</v>
      </c>
      <c r="T58" s="14"/>
    </row>
    <row r="59" spans="1:20" s="23" customFormat="1">
      <c r="A59" s="28">
        <v>55</v>
      </c>
      <c r="B59" s="13"/>
      <c r="C59" s="14"/>
      <c r="D59" s="14"/>
      <c r="E59" s="15"/>
      <c r="F59" s="14"/>
      <c r="G59" s="15"/>
      <c r="H59" s="15"/>
      <c r="I59" s="13">
        <f t="shared" si="1"/>
        <v>0</v>
      </c>
      <c r="J59" s="69"/>
      <c r="K59" s="14"/>
      <c r="L59" s="14"/>
      <c r="M59" s="67"/>
      <c r="N59" s="14"/>
      <c r="O59" s="14"/>
      <c r="P59" s="21"/>
      <c r="Q59" s="84"/>
      <c r="R59" s="84"/>
      <c r="S59" s="14" t="s">
        <v>83</v>
      </c>
      <c r="T59" s="14"/>
    </row>
    <row r="60" spans="1:20" s="23" customFormat="1">
      <c r="A60" s="28">
        <v>56</v>
      </c>
      <c r="B60" s="13"/>
      <c r="C60" s="14"/>
      <c r="D60" s="14"/>
      <c r="E60" s="15"/>
      <c r="F60" s="14"/>
      <c r="G60" s="15"/>
      <c r="H60" s="15"/>
      <c r="I60" s="13">
        <f t="shared" si="1"/>
        <v>0</v>
      </c>
      <c r="J60" s="146"/>
      <c r="K60" s="14"/>
      <c r="L60" s="14"/>
      <c r="M60" s="67"/>
      <c r="N60" s="14"/>
      <c r="O60" s="14"/>
      <c r="P60" s="21"/>
      <c r="Q60" s="84"/>
      <c r="R60" s="84"/>
      <c r="S60" s="14" t="s">
        <v>83</v>
      </c>
      <c r="T60" s="14"/>
    </row>
    <row r="61" spans="1:20" s="23" customFormat="1">
      <c r="A61" s="28">
        <v>57</v>
      </c>
      <c r="B61" s="13"/>
      <c r="C61" s="14"/>
      <c r="D61" s="14"/>
      <c r="E61" s="15"/>
      <c r="F61" s="14"/>
      <c r="G61" s="15"/>
      <c r="H61" s="15"/>
      <c r="I61" s="13">
        <f t="shared" si="1"/>
        <v>0</v>
      </c>
      <c r="J61" s="146"/>
      <c r="K61" s="14"/>
      <c r="L61" s="14"/>
      <c r="M61" s="67"/>
      <c r="N61" s="14"/>
      <c r="O61" s="14"/>
      <c r="P61" s="21"/>
      <c r="Q61" s="84"/>
      <c r="R61" s="84"/>
      <c r="S61" s="14"/>
      <c r="T61" s="14"/>
    </row>
    <row r="62" spans="1:20" s="23" customFormat="1">
      <c r="A62" s="28">
        <v>58</v>
      </c>
      <c r="B62" s="13"/>
      <c r="C62" s="14"/>
      <c r="D62" s="14"/>
      <c r="E62" s="15"/>
      <c r="F62" s="14"/>
      <c r="G62" s="15"/>
      <c r="H62" s="15"/>
      <c r="I62" s="13">
        <f t="shared" si="1"/>
        <v>0</v>
      </c>
      <c r="J62" s="147"/>
      <c r="K62" s="14"/>
      <c r="L62" s="14"/>
      <c r="M62" s="14"/>
      <c r="N62" s="14"/>
      <c r="O62" s="14"/>
      <c r="P62" s="21"/>
      <c r="Q62" s="84"/>
      <c r="R62" s="14"/>
      <c r="S62" s="14"/>
      <c r="T62" s="14"/>
    </row>
    <row r="63" spans="1:20" s="23" customFormat="1">
      <c r="A63" s="28">
        <v>59</v>
      </c>
      <c r="B63" s="13"/>
      <c r="C63" s="14"/>
      <c r="D63" s="14"/>
      <c r="E63" s="15"/>
      <c r="F63" s="14"/>
      <c r="G63" s="15"/>
      <c r="H63" s="15"/>
      <c r="I63" s="13">
        <f t="shared" si="1"/>
        <v>0</v>
      </c>
      <c r="J63" s="147"/>
      <c r="K63" s="14"/>
      <c r="L63" s="14"/>
      <c r="M63" s="14"/>
      <c r="N63" s="14"/>
      <c r="O63" s="14"/>
      <c r="P63" s="21"/>
      <c r="Q63" s="84"/>
      <c r="R63" s="14"/>
      <c r="S63" s="14"/>
      <c r="T63" s="14"/>
    </row>
    <row r="64" spans="1:20" s="23" customFormat="1">
      <c r="A64" s="28">
        <v>60</v>
      </c>
      <c r="B64" s="13"/>
      <c r="C64" s="14"/>
      <c r="D64" s="14"/>
      <c r="E64" s="15"/>
      <c r="F64" s="14"/>
      <c r="G64" s="15"/>
      <c r="H64" s="15"/>
      <c r="I64" s="13">
        <f t="shared" si="1"/>
        <v>0</v>
      </c>
      <c r="J64" s="147"/>
      <c r="K64" s="14"/>
      <c r="L64" s="14"/>
      <c r="M64" s="14"/>
      <c r="N64" s="14"/>
      <c r="O64" s="14"/>
      <c r="P64" s="21"/>
      <c r="Q64" s="84"/>
      <c r="R64" s="14"/>
      <c r="S64" s="14"/>
      <c r="T64" s="14"/>
    </row>
    <row r="65" spans="1:20" s="23" customFormat="1">
      <c r="A65" s="28">
        <v>61</v>
      </c>
      <c r="B65" s="13"/>
      <c r="C65" s="14"/>
      <c r="D65" s="14"/>
      <c r="E65" s="15"/>
      <c r="F65" s="14"/>
      <c r="G65" s="15"/>
      <c r="H65" s="15"/>
      <c r="I65" s="13">
        <f t="shared" si="1"/>
        <v>0</v>
      </c>
      <c r="J65" s="147"/>
      <c r="K65" s="14"/>
      <c r="L65" s="14"/>
      <c r="M65" s="14"/>
      <c r="N65" s="14"/>
      <c r="O65" s="14"/>
      <c r="P65" s="21"/>
      <c r="Q65" s="84"/>
      <c r="R65" s="14"/>
      <c r="S65" s="14"/>
      <c r="T65" s="14"/>
    </row>
    <row r="66" spans="1:20" s="23" customFormat="1">
      <c r="A66" s="28">
        <v>62</v>
      </c>
      <c r="B66" s="13"/>
      <c r="C66" s="14"/>
      <c r="D66" s="14"/>
      <c r="E66" s="15"/>
      <c r="F66" s="14"/>
      <c r="G66" s="15"/>
      <c r="H66" s="15"/>
      <c r="I66" s="13">
        <f t="shared" si="1"/>
        <v>0</v>
      </c>
      <c r="J66" s="147"/>
      <c r="K66" s="14"/>
      <c r="L66" s="14"/>
      <c r="M66" s="14"/>
      <c r="N66" s="14"/>
      <c r="O66" s="14"/>
      <c r="P66" s="21"/>
      <c r="Q66" s="84"/>
      <c r="R66" s="14"/>
      <c r="S66" s="14"/>
      <c r="T66" s="14"/>
    </row>
    <row r="67" spans="1:20" s="23" customFormat="1">
      <c r="A67" s="28">
        <v>63</v>
      </c>
      <c r="B67" s="13"/>
      <c r="C67" s="14"/>
      <c r="D67" s="14"/>
      <c r="E67" s="15"/>
      <c r="F67" s="14"/>
      <c r="G67" s="15"/>
      <c r="H67" s="15"/>
      <c r="I67" s="13">
        <f t="shared" si="1"/>
        <v>0</v>
      </c>
      <c r="J67" s="147"/>
      <c r="K67" s="14"/>
      <c r="L67" s="14"/>
      <c r="M67" s="14"/>
      <c r="N67" s="14"/>
      <c r="O67" s="14"/>
      <c r="P67" s="21"/>
      <c r="Q67" s="84"/>
      <c r="R67" s="14"/>
      <c r="S67" s="14"/>
      <c r="T67" s="14"/>
    </row>
    <row r="68" spans="1:20" s="23" customFormat="1">
      <c r="A68" s="28">
        <v>64</v>
      </c>
      <c r="B68" s="13"/>
      <c r="C68" s="14"/>
      <c r="D68" s="14"/>
      <c r="E68" s="15"/>
      <c r="F68" s="14"/>
      <c r="G68" s="15"/>
      <c r="H68" s="15"/>
      <c r="I68" s="13">
        <f t="shared" si="1"/>
        <v>0</v>
      </c>
      <c r="J68" s="14"/>
      <c r="K68" s="14"/>
      <c r="L68" s="14"/>
      <c r="M68" s="14"/>
      <c r="N68" s="14"/>
      <c r="O68" s="14"/>
      <c r="P68" s="21"/>
      <c r="Q68" s="84"/>
      <c r="R68" s="14"/>
      <c r="S68" s="14"/>
      <c r="T68" s="14"/>
    </row>
    <row r="69" spans="1:20" s="23" customFormat="1">
      <c r="A69" s="28">
        <v>65</v>
      </c>
      <c r="B69" s="13"/>
      <c r="C69" s="14"/>
      <c r="D69" s="14"/>
      <c r="E69" s="15"/>
      <c r="F69" s="14"/>
      <c r="G69" s="15"/>
      <c r="H69" s="15"/>
      <c r="I69" s="13">
        <f t="shared" si="1"/>
        <v>0</v>
      </c>
      <c r="J69" s="14"/>
      <c r="K69" s="14"/>
      <c r="L69" s="14"/>
      <c r="M69" s="14"/>
      <c r="N69" s="14"/>
      <c r="O69" s="14"/>
      <c r="P69" s="21"/>
      <c r="Q69" s="84"/>
      <c r="R69" s="14"/>
      <c r="S69" s="14"/>
      <c r="T69" s="14"/>
    </row>
    <row r="70" spans="1:20" s="23" customFormat="1">
      <c r="A70" s="28">
        <v>66</v>
      </c>
      <c r="B70" s="13"/>
      <c r="C70" s="14"/>
      <c r="D70" s="14"/>
      <c r="E70" s="15"/>
      <c r="F70" s="14"/>
      <c r="G70" s="15"/>
      <c r="H70" s="15"/>
      <c r="I70" s="13">
        <f t="shared" si="1"/>
        <v>0</v>
      </c>
      <c r="J70" s="14"/>
      <c r="K70" s="14"/>
      <c r="L70" s="14"/>
      <c r="M70" s="14"/>
      <c r="N70" s="14"/>
      <c r="O70" s="14"/>
      <c r="P70" s="21"/>
      <c r="Q70" s="84"/>
      <c r="R70" s="14"/>
      <c r="S70" s="14"/>
      <c r="T70" s="14"/>
    </row>
    <row r="71" spans="1:20" s="23" customFormat="1">
      <c r="A71" s="28">
        <v>67</v>
      </c>
      <c r="B71" s="13"/>
      <c r="C71" s="14"/>
      <c r="D71" s="14"/>
      <c r="E71" s="15"/>
      <c r="F71" s="14"/>
      <c r="G71" s="15"/>
      <c r="H71" s="15"/>
      <c r="I71" s="13">
        <f t="shared" si="1"/>
        <v>0</v>
      </c>
      <c r="J71" s="14"/>
      <c r="K71" s="14"/>
      <c r="L71" s="14"/>
      <c r="M71" s="14"/>
      <c r="N71" s="14"/>
      <c r="O71" s="14"/>
      <c r="P71" s="21"/>
      <c r="Q71" s="84"/>
      <c r="R71" s="14"/>
      <c r="S71" s="14"/>
      <c r="T71" s="14"/>
    </row>
    <row r="72" spans="1:20" s="23" customFormat="1">
      <c r="A72" s="28">
        <v>68</v>
      </c>
      <c r="B72" s="13"/>
      <c r="C72" s="14"/>
      <c r="D72" s="14"/>
      <c r="E72" s="15"/>
      <c r="F72" s="14"/>
      <c r="G72" s="15"/>
      <c r="H72" s="15"/>
      <c r="I72" s="13">
        <f t="shared" si="1"/>
        <v>0</v>
      </c>
      <c r="J72" s="14"/>
      <c r="K72" s="14"/>
      <c r="L72" s="14"/>
      <c r="M72" s="14"/>
      <c r="N72" s="14"/>
      <c r="O72" s="14"/>
      <c r="P72" s="21"/>
      <c r="Q72" s="84"/>
      <c r="R72" s="14"/>
      <c r="S72" s="14"/>
      <c r="T72" s="14"/>
    </row>
    <row r="73" spans="1:20" s="23" customFormat="1">
      <c r="A73" s="28">
        <v>69</v>
      </c>
      <c r="B73" s="13"/>
      <c r="C73" s="45"/>
      <c r="D73" s="14"/>
      <c r="E73" s="47"/>
      <c r="F73" s="49"/>
      <c r="G73" s="48"/>
      <c r="H73" s="48"/>
      <c r="I73" s="13">
        <f t="shared" ref="I73:I133" si="2">G73+H73</f>
        <v>0</v>
      </c>
      <c r="J73" s="142"/>
      <c r="K73" s="46"/>
      <c r="L73" s="41"/>
      <c r="M73" s="41"/>
      <c r="N73" s="42"/>
      <c r="O73" s="42"/>
      <c r="P73" s="43"/>
      <c r="Q73" s="84"/>
      <c r="R73" s="41"/>
      <c r="S73" s="41"/>
      <c r="T73" s="14"/>
    </row>
    <row r="74" spans="1:20" s="23" customFormat="1">
      <c r="A74" s="28">
        <v>70</v>
      </c>
      <c r="B74" s="13"/>
      <c r="C74" s="46"/>
      <c r="D74" s="14"/>
      <c r="E74" s="47"/>
      <c r="F74" s="49"/>
      <c r="G74" s="48"/>
      <c r="H74" s="48"/>
      <c r="I74" s="13">
        <f t="shared" si="2"/>
        <v>0</v>
      </c>
      <c r="J74" s="50"/>
      <c r="K74" s="46"/>
      <c r="L74" s="41"/>
      <c r="M74" s="41"/>
      <c r="N74" s="42"/>
      <c r="O74" s="42"/>
      <c r="P74" s="43"/>
      <c r="Q74" s="145"/>
      <c r="R74" s="41"/>
      <c r="S74" s="41"/>
      <c r="T74" s="14"/>
    </row>
    <row r="75" spans="1:20" s="23" customFormat="1">
      <c r="A75" s="28">
        <v>71</v>
      </c>
      <c r="B75" s="13"/>
      <c r="C75" s="46"/>
      <c r="D75" s="14"/>
      <c r="E75" s="47"/>
      <c r="F75" s="49"/>
      <c r="G75" s="48"/>
      <c r="H75" s="48"/>
      <c r="I75" s="13">
        <f t="shared" si="2"/>
        <v>0</v>
      </c>
      <c r="J75" s="50"/>
      <c r="K75" s="46"/>
      <c r="L75" s="41"/>
      <c r="M75" s="41"/>
      <c r="N75" s="42"/>
      <c r="O75" s="42"/>
      <c r="P75" s="43"/>
      <c r="Q75" s="145"/>
      <c r="R75" s="41"/>
      <c r="S75" s="41"/>
      <c r="T75" s="14"/>
    </row>
    <row r="76" spans="1:20" s="23" customFormat="1">
      <c r="A76" s="28">
        <v>72</v>
      </c>
      <c r="B76" s="13"/>
      <c r="C76" s="46"/>
      <c r="D76" s="14"/>
      <c r="E76" s="47"/>
      <c r="F76" s="49"/>
      <c r="G76" s="48"/>
      <c r="H76" s="48"/>
      <c r="I76" s="13">
        <f t="shared" si="2"/>
        <v>0</v>
      </c>
      <c r="J76" s="50"/>
      <c r="K76" s="46"/>
      <c r="L76" s="41"/>
      <c r="M76" s="41"/>
      <c r="N76" s="42"/>
      <c r="O76" s="42"/>
      <c r="P76" s="43"/>
      <c r="Q76" s="145"/>
      <c r="R76" s="41"/>
      <c r="S76" s="41"/>
      <c r="T76" s="14"/>
    </row>
    <row r="77" spans="1:20" s="23" customFormat="1">
      <c r="A77" s="28">
        <v>73</v>
      </c>
      <c r="B77" s="13"/>
      <c r="C77" s="46"/>
      <c r="D77" s="14"/>
      <c r="E77" s="47"/>
      <c r="F77" s="49"/>
      <c r="G77" s="48"/>
      <c r="H77" s="48"/>
      <c r="I77" s="13">
        <f t="shared" si="2"/>
        <v>0</v>
      </c>
      <c r="J77" s="50"/>
      <c r="K77" s="46"/>
      <c r="L77" s="41"/>
      <c r="M77" s="41"/>
      <c r="N77" s="42"/>
      <c r="O77" s="42"/>
      <c r="P77" s="43"/>
      <c r="Q77" s="145"/>
      <c r="R77" s="41"/>
      <c r="S77" s="41"/>
      <c r="T77" s="14"/>
    </row>
    <row r="78" spans="1:20" s="23" customFormat="1">
      <c r="A78" s="28">
        <v>74</v>
      </c>
      <c r="B78" s="13"/>
      <c r="C78" s="46"/>
      <c r="D78" s="14"/>
      <c r="E78" s="47"/>
      <c r="F78" s="49"/>
      <c r="G78" s="48"/>
      <c r="H78" s="48"/>
      <c r="I78" s="13">
        <f t="shared" si="2"/>
        <v>0</v>
      </c>
      <c r="J78" s="50"/>
      <c r="K78" s="46"/>
      <c r="L78" s="41"/>
      <c r="M78" s="41"/>
      <c r="N78" s="42"/>
      <c r="O78" s="42"/>
      <c r="P78" s="43"/>
      <c r="Q78" s="145"/>
      <c r="R78" s="41"/>
      <c r="S78" s="41"/>
      <c r="T78" s="14"/>
    </row>
    <row r="79" spans="1:20" s="23" customFormat="1">
      <c r="A79" s="28">
        <v>75</v>
      </c>
      <c r="B79" s="13"/>
      <c r="C79" s="46"/>
      <c r="D79" s="14"/>
      <c r="E79" s="47"/>
      <c r="F79" s="49"/>
      <c r="G79" s="48"/>
      <c r="H79" s="48"/>
      <c r="I79" s="13">
        <f t="shared" si="2"/>
        <v>0</v>
      </c>
      <c r="J79" s="50"/>
      <c r="K79" s="46"/>
      <c r="L79" s="41"/>
      <c r="M79" s="41"/>
      <c r="N79" s="42"/>
      <c r="O79" s="42"/>
      <c r="P79" s="43"/>
      <c r="Q79" s="145"/>
      <c r="R79" s="41"/>
      <c r="S79" s="41"/>
      <c r="T79" s="14"/>
    </row>
    <row r="80" spans="1:20" s="23" customFormat="1">
      <c r="A80" s="28">
        <v>76</v>
      </c>
      <c r="B80" s="13"/>
      <c r="C80" s="46"/>
      <c r="D80" s="14"/>
      <c r="E80" s="47"/>
      <c r="F80" s="49"/>
      <c r="G80" s="48"/>
      <c r="H80" s="48"/>
      <c r="I80" s="13">
        <f t="shared" si="2"/>
        <v>0</v>
      </c>
      <c r="J80" s="50"/>
      <c r="K80" s="46"/>
      <c r="L80" s="41"/>
      <c r="M80" s="41"/>
      <c r="N80" s="42"/>
      <c r="O80" s="42"/>
      <c r="P80" s="43"/>
      <c r="Q80" s="145"/>
      <c r="R80" s="41"/>
      <c r="S80" s="41"/>
      <c r="T80" s="14"/>
    </row>
    <row r="81" spans="1:20" s="23" customFormat="1">
      <c r="A81" s="28">
        <v>77</v>
      </c>
      <c r="B81" s="13"/>
      <c r="C81" s="46"/>
      <c r="D81" s="14"/>
      <c r="E81" s="47"/>
      <c r="F81" s="49"/>
      <c r="G81" s="48"/>
      <c r="H81" s="48"/>
      <c r="I81" s="13">
        <f t="shared" si="2"/>
        <v>0</v>
      </c>
      <c r="J81" s="50"/>
      <c r="K81" s="46"/>
      <c r="L81" s="41"/>
      <c r="M81" s="41"/>
      <c r="N81" s="42"/>
      <c r="O81" s="42"/>
      <c r="P81" s="43"/>
      <c r="Q81" s="145"/>
      <c r="R81" s="41"/>
      <c r="S81" s="41"/>
      <c r="T81" s="14"/>
    </row>
    <row r="82" spans="1:20" s="23" customFormat="1">
      <c r="A82" s="28">
        <v>78</v>
      </c>
      <c r="B82" s="13"/>
      <c r="C82" s="46"/>
      <c r="D82" s="14"/>
      <c r="E82" s="47"/>
      <c r="F82" s="49"/>
      <c r="G82" s="48"/>
      <c r="H82" s="48"/>
      <c r="I82" s="13">
        <f t="shared" si="2"/>
        <v>0</v>
      </c>
      <c r="J82" s="50"/>
      <c r="K82" s="46"/>
      <c r="L82" s="41"/>
      <c r="M82" s="41"/>
      <c r="N82" s="42"/>
      <c r="O82" s="42"/>
      <c r="P82" s="43"/>
      <c r="Q82" s="145"/>
      <c r="R82" s="41"/>
      <c r="S82" s="41"/>
      <c r="T82" s="14"/>
    </row>
    <row r="83" spans="1:20" s="23" customFormat="1">
      <c r="A83" s="28">
        <v>79</v>
      </c>
      <c r="B83" s="13"/>
      <c r="C83" s="46"/>
      <c r="D83" s="14"/>
      <c r="E83" s="47"/>
      <c r="F83" s="49"/>
      <c r="G83" s="48"/>
      <c r="H83" s="48"/>
      <c r="I83" s="13">
        <f t="shared" si="2"/>
        <v>0</v>
      </c>
      <c r="J83" s="50"/>
      <c r="K83" s="46"/>
      <c r="L83" s="41"/>
      <c r="M83" s="41"/>
      <c r="N83" s="42"/>
      <c r="O83" s="42"/>
      <c r="P83" s="43"/>
      <c r="Q83" s="145"/>
      <c r="R83" s="41"/>
      <c r="S83" s="41"/>
      <c r="T83" s="14"/>
    </row>
    <row r="84" spans="1:20" s="23" customFormat="1">
      <c r="A84" s="28">
        <v>80</v>
      </c>
      <c r="B84" s="13"/>
      <c r="C84" s="46"/>
      <c r="D84" s="14"/>
      <c r="E84" s="47"/>
      <c r="F84" s="49"/>
      <c r="G84" s="48"/>
      <c r="H84" s="48"/>
      <c r="I84" s="13">
        <f t="shared" si="2"/>
        <v>0</v>
      </c>
      <c r="J84" s="50"/>
      <c r="K84" s="46"/>
      <c r="L84" s="41"/>
      <c r="M84" s="41"/>
      <c r="N84" s="42"/>
      <c r="O84" s="42"/>
      <c r="P84" s="43"/>
      <c r="Q84" s="145"/>
      <c r="R84" s="41"/>
      <c r="S84" s="41"/>
      <c r="T84" s="14"/>
    </row>
    <row r="85" spans="1:20" s="23" customFormat="1">
      <c r="A85" s="28">
        <v>81</v>
      </c>
      <c r="B85" s="13"/>
      <c r="C85" s="46"/>
      <c r="D85" s="14"/>
      <c r="E85" s="47"/>
      <c r="F85" s="49"/>
      <c r="G85" s="48"/>
      <c r="H85" s="48"/>
      <c r="I85" s="13">
        <f t="shared" si="2"/>
        <v>0</v>
      </c>
      <c r="J85" s="50"/>
      <c r="K85" s="46"/>
      <c r="L85" s="41"/>
      <c r="M85" s="41"/>
      <c r="N85" s="42"/>
      <c r="O85" s="42"/>
      <c r="P85" s="43"/>
      <c r="Q85" s="145"/>
      <c r="R85" s="41"/>
      <c r="S85" s="41"/>
      <c r="T85" s="14"/>
    </row>
    <row r="86" spans="1:20" s="23" customFormat="1">
      <c r="A86" s="28">
        <v>82</v>
      </c>
      <c r="B86" s="13"/>
      <c r="C86" s="46"/>
      <c r="D86" s="14"/>
      <c r="E86" s="47"/>
      <c r="F86" s="49"/>
      <c r="G86" s="48"/>
      <c r="H86" s="48"/>
      <c r="I86" s="13">
        <f t="shared" si="2"/>
        <v>0</v>
      </c>
      <c r="J86" s="50"/>
      <c r="K86" s="46"/>
      <c r="L86" s="41"/>
      <c r="M86" s="41"/>
      <c r="N86" s="42"/>
      <c r="O86" s="42"/>
      <c r="P86" s="43"/>
      <c r="Q86" s="145"/>
      <c r="R86" s="41"/>
      <c r="S86" s="41"/>
      <c r="T86" s="14"/>
    </row>
    <row r="87" spans="1:20" s="23" customFormat="1">
      <c r="A87" s="28">
        <v>83</v>
      </c>
      <c r="B87" s="13"/>
      <c r="C87" s="46"/>
      <c r="D87" s="14"/>
      <c r="E87" s="47"/>
      <c r="F87" s="49"/>
      <c r="G87" s="48"/>
      <c r="H87" s="48"/>
      <c r="I87" s="13">
        <f t="shared" si="2"/>
        <v>0</v>
      </c>
      <c r="J87" s="50"/>
      <c r="K87" s="46"/>
      <c r="L87" s="41"/>
      <c r="M87" s="41"/>
      <c r="N87" s="42"/>
      <c r="O87" s="42"/>
      <c r="P87" s="43"/>
      <c r="Q87" s="145"/>
      <c r="R87" s="41"/>
      <c r="S87" s="41"/>
      <c r="T87" s="14"/>
    </row>
    <row r="88" spans="1:20" s="23" customFormat="1">
      <c r="A88" s="28">
        <v>84</v>
      </c>
      <c r="B88" s="13"/>
      <c r="C88" s="46"/>
      <c r="D88" s="14"/>
      <c r="E88" s="47"/>
      <c r="F88" s="49"/>
      <c r="G88" s="48"/>
      <c r="H88" s="48"/>
      <c r="I88" s="13">
        <f t="shared" si="2"/>
        <v>0</v>
      </c>
      <c r="J88" s="50"/>
      <c r="K88" s="46"/>
      <c r="L88" s="41"/>
      <c r="M88" s="41"/>
      <c r="N88" s="42"/>
      <c r="O88" s="42"/>
      <c r="P88" s="43"/>
      <c r="Q88" s="145"/>
      <c r="R88" s="41"/>
      <c r="S88" s="41"/>
      <c r="T88" s="14"/>
    </row>
    <row r="89" spans="1:20" s="23" customFormat="1">
      <c r="A89" s="28">
        <v>85</v>
      </c>
      <c r="B89" s="13"/>
      <c r="C89" s="46"/>
      <c r="D89" s="14"/>
      <c r="E89" s="47"/>
      <c r="F89" s="49"/>
      <c r="G89" s="48"/>
      <c r="H89" s="48"/>
      <c r="I89" s="13">
        <f t="shared" si="2"/>
        <v>0</v>
      </c>
      <c r="J89" s="50"/>
      <c r="K89" s="46"/>
      <c r="L89" s="41"/>
      <c r="M89" s="41"/>
      <c r="N89" s="42"/>
      <c r="O89" s="42"/>
      <c r="P89" s="43"/>
      <c r="Q89" s="145"/>
      <c r="R89" s="41"/>
      <c r="S89" s="41"/>
      <c r="T89" s="14"/>
    </row>
    <row r="90" spans="1:20" s="23" customFormat="1">
      <c r="A90" s="28">
        <v>86</v>
      </c>
      <c r="B90" s="13"/>
      <c r="C90" s="46"/>
      <c r="D90" s="14"/>
      <c r="E90" s="47"/>
      <c r="F90" s="49"/>
      <c r="G90" s="48"/>
      <c r="H90" s="48"/>
      <c r="I90" s="13">
        <f t="shared" si="2"/>
        <v>0</v>
      </c>
      <c r="J90" s="50"/>
      <c r="K90" s="46"/>
      <c r="L90" s="41"/>
      <c r="M90" s="41"/>
      <c r="N90" s="42"/>
      <c r="O90" s="42"/>
      <c r="P90" s="43"/>
      <c r="Q90" s="145"/>
      <c r="R90" s="41"/>
      <c r="S90" s="41"/>
      <c r="T90" s="14"/>
    </row>
    <row r="91" spans="1:20" s="23" customFormat="1">
      <c r="A91" s="28">
        <v>87</v>
      </c>
      <c r="B91" s="13"/>
      <c r="C91" s="46"/>
      <c r="D91" s="14"/>
      <c r="E91" s="47"/>
      <c r="F91" s="49"/>
      <c r="G91" s="48"/>
      <c r="H91" s="48"/>
      <c r="I91" s="13">
        <f t="shared" si="2"/>
        <v>0</v>
      </c>
      <c r="J91" s="50"/>
      <c r="K91" s="46"/>
      <c r="L91" s="41"/>
      <c r="M91" s="41"/>
      <c r="N91" s="42"/>
      <c r="O91" s="42"/>
      <c r="P91" s="43"/>
      <c r="Q91" s="145"/>
      <c r="R91" s="41"/>
      <c r="S91" s="41"/>
      <c r="T91" s="14"/>
    </row>
    <row r="92" spans="1:20" s="23" customFormat="1">
      <c r="A92" s="28">
        <v>88</v>
      </c>
      <c r="B92" s="13"/>
      <c r="C92" s="46"/>
      <c r="D92" s="14"/>
      <c r="E92" s="47"/>
      <c r="F92" s="49"/>
      <c r="G92" s="48"/>
      <c r="H92" s="48"/>
      <c r="I92" s="13">
        <f t="shared" si="2"/>
        <v>0</v>
      </c>
      <c r="J92" s="50"/>
      <c r="K92" s="46"/>
      <c r="L92" s="41"/>
      <c r="M92" s="41"/>
      <c r="N92" s="42"/>
      <c r="O92" s="42"/>
      <c r="P92" s="43"/>
      <c r="Q92" s="145"/>
      <c r="R92" s="41"/>
      <c r="S92" s="41"/>
      <c r="T92" s="14"/>
    </row>
    <row r="93" spans="1:20" s="23" customFormat="1">
      <c r="A93" s="28">
        <v>89</v>
      </c>
      <c r="B93" s="13"/>
      <c r="C93" s="46"/>
      <c r="D93" s="14"/>
      <c r="E93" s="47"/>
      <c r="F93" s="49"/>
      <c r="G93" s="48"/>
      <c r="H93" s="48"/>
      <c r="I93" s="13">
        <f t="shared" si="2"/>
        <v>0</v>
      </c>
      <c r="J93" s="50"/>
      <c r="K93" s="46"/>
      <c r="L93" s="41"/>
      <c r="M93" s="41"/>
      <c r="N93" s="42"/>
      <c r="O93" s="42"/>
      <c r="P93" s="43"/>
      <c r="Q93" s="145"/>
      <c r="R93" s="41"/>
      <c r="S93" s="41"/>
      <c r="T93" s="14"/>
    </row>
    <row r="94" spans="1:20" s="23" customFormat="1">
      <c r="A94" s="28">
        <v>90</v>
      </c>
      <c r="B94" s="13"/>
      <c r="C94" s="46"/>
      <c r="D94" s="14"/>
      <c r="E94" s="47"/>
      <c r="F94" s="49"/>
      <c r="G94" s="48"/>
      <c r="H94" s="48"/>
      <c r="I94" s="13">
        <f t="shared" si="2"/>
        <v>0</v>
      </c>
      <c r="J94" s="50"/>
      <c r="K94" s="46"/>
      <c r="L94" s="41"/>
      <c r="M94" s="41"/>
      <c r="N94" s="42"/>
      <c r="O94" s="42"/>
      <c r="P94" s="43"/>
      <c r="Q94" s="145"/>
      <c r="R94" s="41"/>
      <c r="S94" s="41"/>
      <c r="T94" s="14"/>
    </row>
    <row r="95" spans="1:20" s="23" customFormat="1">
      <c r="A95" s="28">
        <v>91</v>
      </c>
      <c r="B95" s="13"/>
      <c r="C95" s="46"/>
      <c r="D95" s="14"/>
      <c r="E95" s="47"/>
      <c r="F95" s="49"/>
      <c r="G95" s="48"/>
      <c r="H95" s="48"/>
      <c r="I95" s="13">
        <f t="shared" si="2"/>
        <v>0</v>
      </c>
      <c r="J95" s="50"/>
      <c r="K95" s="46"/>
      <c r="L95" s="41"/>
      <c r="M95" s="41"/>
      <c r="N95" s="42"/>
      <c r="O95" s="42"/>
      <c r="P95" s="43"/>
      <c r="Q95" s="145"/>
      <c r="R95" s="41"/>
      <c r="S95" s="41"/>
      <c r="T95" s="14"/>
    </row>
    <row r="96" spans="1:20" s="23" customFormat="1">
      <c r="A96" s="28">
        <v>92</v>
      </c>
      <c r="B96" s="13"/>
      <c r="C96" s="46"/>
      <c r="D96" s="14"/>
      <c r="E96" s="47"/>
      <c r="F96" s="49"/>
      <c r="G96" s="48"/>
      <c r="H96" s="48"/>
      <c r="I96" s="13">
        <f t="shared" si="2"/>
        <v>0</v>
      </c>
      <c r="J96" s="50"/>
      <c r="K96" s="46"/>
      <c r="L96" s="41"/>
      <c r="M96" s="41"/>
      <c r="N96" s="42"/>
      <c r="O96" s="42"/>
      <c r="P96" s="43"/>
      <c r="Q96" s="145"/>
      <c r="R96" s="41"/>
      <c r="S96" s="41"/>
      <c r="T96" s="14"/>
    </row>
    <row r="97" spans="1:20" s="23" customFormat="1">
      <c r="A97" s="28">
        <v>93</v>
      </c>
      <c r="B97" s="13"/>
      <c r="C97" s="46"/>
      <c r="D97" s="14"/>
      <c r="E97" s="47"/>
      <c r="F97" s="49"/>
      <c r="G97" s="48"/>
      <c r="H97" s="48"/>
      <c r="I97" s="13">
        <f t="shared" si="2"/>
        <v>0</v>
      </c>
      <c r="J97" s="50"/>
      <c r="K97" s="46"/>
      <c r="L97" s="41"/>
      <c r="M97" s="41"/>
      <c r="N97" s="42"/>
      <c r="O97" s="42"/>
      <c r="P97" s="43"/>
      <c r="Q97" s="145"/>
      <c r="R97" s="41"/>
      <c r="S97" s="41"/>
      <c r="T97" s="14"/>
    </row>
    <row r="98" spans="1:20" s="23" customFormat="1">
      <c r="A98" s="28">
        <v>94</v>
      </c>
      <c r="B98" s="13"/>
      <c r="C98" s="46"/>
      <c r="D98" s="14"/>
      <c r="E98" s="47"/>
      <c r="F98" s="49"/>
      <c r="G98" s="48"/>
      <c r="H98" s="48"/>
      <c r="I98" s="13">
        <f t="shared" si="2"/>
        <v>0</v>
      </c>
      <c r="J98" s="50"/>
      <c r="K98" s="46"/>
      <c r="L98" s="41"/>
      <c r="M98" s="41"/>
      <c r="N98" s="42"/>
      <c r="O98" s="42"/>
      <c r="P98" s="43"/>
      <c r="Q98" s="145"/>
      <c r="R98" s="41"/>
      <c r="S98" s="41"/>
      <c r="T98" s="14"/>
    </row>
    <row r="99" spans="1:20" s="23" customFormat="1">
      <c r="A99" s="28">
        <v>95</v>
      </c>
      <c r="B99" s="13"/>
      <c r="C99" s="46"/>
      <c r="D99" s="14"/>
      <c r="E99" s="47"/>
      <c r="F99" s="49"/>
      <c r="G99" s="48"/>
      <c r="H99" s="48"/>
      <c r="I99" s="13">
        <f t="shared" si="2"/>
        <v>0</v>
      </c>
      <c r="J99" s="50"/>
      <c r="K99" s="46"/>
      <c r="L99" s="41"/>
      <c r="M99" s="41"/>
      <c r="N99" s="42"/>
      <c r="O99" s="42"/>
      <c r="P99" s="43"/>
      <c r="Q99" s="145"/>
      <c r="R99" s="41"/>
      <c r="S99" s="41"/>
      <c r="T99" s="14"/>
    </row>
    <row r="100" spans="1:20" s="23" customFormat="1">
      <c r="A100" s="28">
        <v>96</v>
      </c>
      <c r="B100" s="13"/>
      <c r="C100" s="46"/>
      <c r="D100" s="14"/>
      <c r="E100" s="47"/>
      <c r="F100" s="49"/>
      <c r="G100" s="48"/>
      <c r="H100" s="48"/>
      <c r="I100" s="13">
        <f t="shared" si="2"/>
        <v>0</v>
      </c>
      <c r="J100" s="50"/>
      <c r="K100" s="46"/>
      <c r="L100" s="41"/>
      <c r="M100" s="41"/>
      <c r="N100" s="42"/>
      <c r="O100" s="42"/>
      <c r="P100" s="43"/>
      <c r="Q100" s="145"/>
      <c r="R100" s="41"/>
      <c r="S100" s="41"/>
      <c r="T100" s="14"/>
    </row>
    <row r="101" spans="1:20" s="23" customFormat="1">
      <c r="A101" s="28">
        <v>97</v>
      </c>
      <c r="B101" s="13"/>
      <c r="C101" s="46"/>
      <c r="D101" s="14"/>
      <c r="E101" s="47"/>
      <c r="F101" s="49"/>
      <c r="G101" s="48"/>
      <c r="H101" s="48"/>
      <c r="I101" s="13">
        <f t="shared" si="2"/>
        <v>0</v>
      </c>
      <c r="J101" s="50"/>
      <c r="K101" s="46"/>
      <c r="L101" s="41"/>
      <c r="M101" s="41"/>
      <c r="N101" s="42"/>
      <c r="O101" s="42"/>
      <c r="P101" s="43"/>
      <c r="Q101" s="145"/>
      <c r="R101" s="41"/>
      <c r="S101" s="41"/>
      <c r="T101" s="14"/>
    </row>
    <row r="102" spans="1:20" s="23" customFormat="1">
      <c r="A102" s="28">
        <v>98</v>
      </c>
      <c r="B102" s="13"/>
      <c r="C102" s="46"/>
      <c r="D102" s="14"/>
      <c r="E102" s="47"/>
      <c r="F102" s="49"/>
      <c r="G102" s="48"/>
      <c r="H102" s="48"/>
      <c r="I102" s="13">
        <f t="shared" si="2"/>
        <v>0</v>
      </c>
      <c r="J102" s="50"/>
      <c r="K102" s="46"/>
      <c r="L102" s="41"/>
      <c r="M102" s="41"/>
      <c r="N102" s="42"/>
      <c r="O102" s="42"/>
      <c r="P102" s="43"/>
      <c r="Q102" s="145"/>
      <c r="R102" s="41"/>
      <c r="S102" s="41"/>
      <c r="T102" s="14"/>
    </row>
    <row r="103" spans="1:20" s="23" customFormat="1">
      <c r="A103" s="28">
        <v>99</v>
      </c>
      <c r="B103" s="13"/>
      <c r="C103" s="46"/>
      <c r="D103" s="14"/>
      <c r="E103" s="47"/>
      <c r="F103" s="49"/>
      <c r="G103" s="48"/>
      <c r="H103" s="48"/>
      <c r="I103" s="13">
        <f t="shared" si="2"/>
        <v>0</v>
      </c>
      <c r="J103" s="50"/>
      <c r="K103" s="46"/>
      <c r="L103" s="41"/>
      <c r="M103" s="41"/>
      <c r="N103" s="42"/>
      <c r="O103" s="42"/>
      <c r="P103" s="43"/>
      <c r="Q103" s="145"/>
      <c r="R103" s="41"/>
      <c r="S103" s="41"/>
      <c r="T103" s="14"/>
    </row>
    <row r="104" spans="1:20" s="23" customFormat="1">
      <c r="A104" s="28">
        <v>100</v>
      </c>
      <c r="B104" s="13"/>
      <c r="C104" s="46"/>
      <c r="D104" s="14"/>
      <c r="E104" s="47"/>
      <c r="F104" s="49"/>
      <c r="G104" s="48"/>
      <c r="H104" s="48"/>
      <c r="I104" s="13">
        <f t="shared" si="2"/>
        <v>0</v>
      </c>
      <c r="J104" s="50"/>
      <c r="K104" s="46"/>
      <c r="L104" s="41"/>
      <c r="M104" s="41"/>
      <c r="N104" s="42"/>
      <c r="O104" s="42"/>
      <c r="P104" s="43"/>
      <c r="Q104" s="145"/>
      <c r="R104" s="41"/>
      <c r="S104" s="41"/>
      <c r="T104" s="14"/>
    </row>
    <row r="105" spans="1:20" s="23" customFormat="1">
      <c r="A105" s="28">
        <v>101</v>
      </c>
      <c r="B105" s="13"/>
      <c r="C105" s="46"/>
      <c r="D105" s="14"/>
      <c r="E105" s="47"/>
      <c r="F105" s="49"/>
      <c r="G105" s="48"/>
      <c r="H105" s="48"/>
      <c r="I105" s="13">
        <f t="shared" si="2"/>
        <v>0</v>
      </c>
      <c r="J105" s="50"/>
      <c r="K105" s="46"/>
      <c r="L105" s="41"/>
      <c r="M105" s="41"/>
      <c r="N105" s="42"/>
      <c r="O105" s="42"/>
      <c r="P105" s="43"/>
      <c r="Q105" s="145"/>
      <c r="R105" s="41"/>
      <c r="S105" s="41"/>
      <c r="T105" s="14"/>
    </row>
    <row r="106" spans="1:20" s="23" customFormat="1">
      <c r="A106" s="28">
        <v>102</v>
      </c>
      <c r="B106" s="13"/>
      <c r="C106" s="46"/>
      <c r="D106" s="14"/>
      <c r="E106" s="47"/>
      <c r="F106" s="49"/>
      <c r="G106" s="48"/>
      <c r="H106" s="48"/>
      <c r="I106" s="13">
        <f t="shared" si="2"/>
        <v>0</v>
      </c>
      <c r="J106" s="50"/>
      <c r="K106" s="46"/>
      <c r="L106" s="41"/>
      <c r="M106" s="41"/>
      <c r="N106" s="42"/>
      <c r="O106" s="42"/>
      <c r="P106" s="43"/>
      <c r="Q106" s="145"/>
      <c r="R106" s="41"/>
      <c r="S106" s="41"/>
      <c r="T106" s="14"/>
    </row>
    <row r="107" spans="1:20" s="23" customFormat="1">
      <c r="A107" s="28">
        <v>103</v>
      </c>
      <c r="B107" s="13"/>
      <c r="C107" s="46"/>
      <c r="D107" s="14"/>
      <c r="E107" s="47"/>
      <c r="F107" s="49"/>
      <c r="G107" s="48"/>
      <c r="H107" s="48"/>
      <c r="I107" s="13">
        <f t="shared" si="2"/>
        <v>0</v>
      </c>
      <c r="J107" s="50"/>
      <c r="K107" s="46"/>
      <c r="L107" s="41"/>
      <c r="M107" s="41"/>
      <c r="N107" s="42"/>
      <c r="O107" s="42"/>
      <c r="P107" s="43"/>
      <c r="Q107" s="145"/>
      <c r="R107" s="41"/>
      <c r="S107" s="41"/>
      <c r="T107" s="14"/>
    </row>
    <row r="108" spans="1:20" s="23" customFormat="1">
      <c r="A108" s="28">
        <v>104</v>
      </c>
      <c r="B108" s="13"/>
      <c r="C108" s="47"/>
      <c r="D108" s="14"/>
      <c r="E108" s="47"/>
      <c r="F108" s="49"/>
      <c r="G108" s="48"/>
      <c r="H108" s="48"/>
      <c r="I108" s="13">
        <f t="shared" si="2"/>
        <v>0</v>
      </c>
      <c r="J108" s="50"/>
      <c r="K108" s="46"/>
      <c r="L108" s="41"/>
      <c r="M108" s="41"/>
      <c r="N108" s="42"/>
      <c r="O108" s="42"/>
      <c r="P108" s="43"/>
      <c r="Q108" s="145"/>
      <c r="R108" s="41"/>
      <c r="S108" s="41"/>
      <c r="T108" s="14"/>
    </row>
    <row r="109" spans="1:20" s="23" customFormat="1">
      <c r="A109" s="28">
        <v>105</v>
      </c>
      <c r="B109" s="13"/>
      <c r="C109" s="47"/>
      <c r="D109" s="14"/>
      <c r="E109" s="47"/>
      <c r="F109" s="49"/>
      <c r="G109" s="48"/>
      <c r="H109" s="48"/>
      <c r="I109" s="13">
        <f t="shared" si="2"/>
        <v>0</v>
      </c>
      <c r="J109" s="50"/>
      <c r="K109" s="46"/>
      <c r="L109" s="41"/>
      <c r="M109" s="41"/>
      <c r="N109" s="42"/>
      <c r="O109" s="42"/>
      <c r="P109" s="43"/>
      <c r="Q109" s="145"/>
      <c r="R109" s="41"/>
      <c r="S109" s="41"/>
      <c r="T109" s="14"/>
    </row>
    <row r="110" spans="1:20" s="23" customFormat="1">
      <c r="A110" s="28">
        <v>106</v>
      </c>
      <c r="B110" s="13"/>
      <c r="C110" s="47"/>
      <c r="D110" s="14"/>
      <c r="E110" s="47"/>
      <c r="F110" s="49"/>
      <c r="G110" s="48"/>
      <c r="H110" s="48"/>
      <c r="I110" s="13">
        <f t="shared" si="2"/>
        <v>0</v>
      </c>
      <c r="J110" s="50"/>
      <c r="K110" s="46"/>
      <c r="L110" s="41"/>
      <c r="M110" s="41"/>
      <c r="N110" s="42"/>
      <c r="O110" s="42"/>
      <c r="P110" s="43"/>
      <c r="Q110" s="145"/>
      <c r="R110" s="41"/>
      <c r="S110" s="41"/>
      <c r="T110" s="14"/>
    </row>
    <row r="111" spans="1:20" s="23" customFormat="1">
      <c r="A111" s="28">
        <v>107</v>
      </c>
      <c r="B111" s="13"/>
      <c r="C111" s="47"/>
      <c r="D111" s="14"/>
      <c r="E111" s="47"/>
      <c r="F111" s="49"/>
      <c r="G111" s="48"/>
      <c r="H111" s="48"/>
      <c r="I111" s="13">
        <f t="shared" si="2"/>
        <v>0</v>
      </c>
      <c r="J111" s="50"/>
      <c r="K111" s="46"/>
      <c r="L111" s="41"/>
      <c r="M111" s="41"/>
      <c r="N111" s="42"/>
      <c r="O111" s="42"/>
      <c r="P111" s="43"/>
      <c r="Q111" s="145"/>
      <c r="R111" s="41"/>
      <c r="S111" s="41"/>
      <c r="T111" s="14"/>
    </row>
    <row r="112" spans="1:20" s="23" customFormat="1">
      <c r="A112" s="28">
        <v>108</v>
      </c>
      <c r="B112" s="13"/>
      <c r="C112" s="47"/>
      <c r="D112" s="14"/>
      <c r="E112" s="47"/>
      <c r="F112" s="49"/>
      <c r="G112" s="48"/>
      <c r="H112" s="48"/>
      <c r="I112" s="13">
        <f t="shared" si="2"/>
        <v>0</v>
      </c>
      <c r="J112" s="50"/>
      <c r="K112" s="46"/>
      <c r="L112" s="41"/>
      <c r="M112" s="41"/>
      <c r="N112" s="42"/>
      <c r="O112" s="42"/>
      <c r="P112" s="43"/>
      <c r="Q112" s="145"/>
      <c r="R112" s="41"/>
      <c r="S112" s="41"/>
      <c r="T112" s="14"/>
    </row>
    <row r="113" spans="1:20" s="23" customFormat="1">
      <c r="A113" s="28">
        <v>109</v>
      </c>
      <c r="B113" s="13"/>
      <c r="C113" s="47"/>
      <c r="D113" s="14"/>
      <c r="E113" s="47"/>
      <c r="F113" s="49"/>
      <c r="G113" s="48"/>
      <c r="H113" s="48"/>
      <c r="I113" s="13">
        <f t="shared" si="2"/>
        <v>0</v>
      </c>
      <c r="J113" s="50"/>
      <c r="K113" s="46"/>
      <c r="L113" s="41"/>
      <c r="M113" s="41"/>
      <c r="N113" s="42"/>
      <c r="O113" s="42"/>
      <c r="P113" s="43"/>
      <c r="Q113" s="145"/>
      <c r="R113" s="41"/>
      <c r="S113" s="41"/>
      <c r="T113" s="14"/>
    </row>
    <row r="114" spans="1:20" s="23" customFormat="1">
      <c r="A114" s="28">
        <v>110</v>
      </c>
      <c r="B114" s="13"/>
      <c r="C114" s="47"/>
      <c r="D114" s="14"/>
      <c r="E114" s="47"/>
      <c r="F114" s="49"/>
      <c r="G114" s="48"/>
      <c r="H114" s="48"/>
      <c r="I114" s="13">
        <f t="shared" si="2"/>
        <v>0</v>
      </c>
      <c r="J114" s="50"/>
      <c r="K114" s="46"/>
      <c r="L114" s="41"/>
      <c r="M114" s="41"/>
      <c r="N114" s="42"/>
      <c r="O114" s="42"/>
      <c r="P114" s="43"/>
      <c r="Q114" s="145"/>
      <c r="R114" s="41"/>
      <c r="S114" s="41"/>
      <c r="T114" s="14"/>
    </row>
    <row r="115" spans="1:20" s="23" customFormat="1">
      <c r="A115" s="28">
        <v>111</v>
      </c>
      <c r="B115" s="13"/>
      <c r="C115" s="47"/>
      <c r="D115" s="14"/>
      <c r="E115" s="47"/>
      <c r="F115" s="49"/>
      <c r="G115" s="48"/>
      <c r="H115" s="48"/>
      <c r="I115" s="13">
        <f t="shared" si="2"/>
        <v>0</v>
      </c>
      <c r="J115" s="50"/>
      <c r="K115" s="46"/>
      <c r="L115" s="41"/>
      <c r="M115" s="41"/>
      <c r="N115" s="42"/>
      <c r="O115" s="42"/>
      <c r="P115" s="43"/>
      <c r="Q115" s="145"/>
      <c r="R115" s="41"/>
      <c r="S115" s="41"/>
      <c r="T115" s="14"/>
    </row>
    <row r="116" spans="1:20" s="23" customFormat="1">
      <c r="A116" s="28">
        <v>112</v>
      </c>
      <c r="B116" s="13"/>
      <c r="C116" s="47"/>
      <c r="D116" s="14"/>
      <c r="E116" s="47"/>
      <c r="F116" s="49"/>
      <c r="G116" s="48"/>
      <c r="H116" s="48"/>
      <c r="I116" s="13">
        <f t="shared" si="2"/>
        <v>0</v>
      </c>
      <c r="J116" s="50"/>
      <c r="K116" s="46"/>
      <c r="L116" s="41"/>
      <c r="M116" s="41"/>
      <c r="N116" s="42"/>
      <c r="O116" s="42"/>
      <c r="P116" s="43"/>
      <c r="Q116" s="145"/>
      <c r="R116" s="41"/>
      <c r="S116" s="41"/>
      <c r="T116" s="14"/>
    </row>
    <row r="117" spans="1:20" s="23" customFormat="1">
      <c r="A117" s="28">
        <v>113</v>
      </c>
      <c r="B117" s="13"/>
      <c r="C117" s="47"/>
      <c r="D117" s="14"/>
      <c r="E117" s="47"/>
      <c r="F117" s="49"/>
      <c r="G117" s="48"/>
      <c r="H117" s="48"/>
      <c r="I117" s="13">
        <f t="shared" si="2"/>
        <v>0</v>
      </c>
      <c r="J117" s="50"/>
      <c r="K117" s="46"/>
      <c r="L117" s="41"/>
      <c r="M117" s="41"/>
      <c r="N117" s="42"/>
      <c r="O117" s="42"/>
      <c r="P117" s="43"/>
      <c r="Q117" s="145"/>
      <c r="R117" s="41"/>
      <c r="S117" s="41"/>
      <c r="T117" s="14"/>
    </row>
    <row r="118" spans="1:20" s="23" customFormat="1">
      <c r="A118" s="28">
        <v>114</v>
      </c>
      <c r="B118" s="13"/>
      <c r="C118" s="47"/>
      <c r="D118" s="14"/>
      <c r="E118" s="47"/>
      <c r="F118" s="49"/>
      <c r="G118" s="48"/>
      <c r="H118" s="48"/>
      <c r="I118" s="13">
        <f t="shared" si="2"/>
        <v>0</v>
      </c>
      <c r="J118" s="50"/>
      <c r="K118" s="46"/>
      <c r="L118" s="41"/>
      <c r="M118" s="41"/>
      <c r="N118" s="42"/>
      <c r="O118" s="42"/>
      <c r="P118" s="43"/>
      <c r="Q118" s="145"/>
      <c r="R118" s="41"/>
      <c r="S118" s="41"/>
      <c r="T118" s="14"/>
    </row>
    <row r="119" spans="1:20" s="23" customFormat="1">
      <c r="A119" s="28">
        <v>115</v>
      </c>
      <c r="B119" s="13"/>
      <c r="C119" s="47"/>
      <c r="D119" s="14"/>
      <c r="E119" s="47"/>
      <c r="F119" s="49"/>
      <c r="G119" s="48"/>
      <c r="H119" s="48"/>
      <c r="I119" s="13">
        <f t="shared" si="2"/>
        <v>0</v>
      </c>
      <c r="J119" s="50"/>
      <c r="K119" s="46"/>
      <c r="L119" s="41"/>
      <c r="M119" s="41"/>
      <c r="N119" s="42"/>
      <c r="O119" s="42"/>
      <c r="P119" s="43"/>
      <c r="Q119" s="145"/>
      <c r="R119" s="41"/>
      <c r="S119" s="41"/>
      <c r="T119" s="14"/>
    </row>
    <row r="120" spans="1:20" s="23" customFormat="1">
      <c r="A120" s="28">
        <v>116</v>
      </c>
      <c r="B120" s="13"/>
      <c r="C120" s="47"/>
      <c r="D120" s="14"/>
      <c r="E120" s="47"/>
      <c r="F120" s="49"/>
      <c r="G120" s="48"/>
      <c r="H120" s="48"/>
      <c r="I120" s="13">
        <f t="shared" si="2"/>
        <v>0</v>
      </c>
      <c r="J120" s="50"/>
      <c r="K120" s="46"/>
      <c r="L120" s="41"/>
      <c r="M120" s="41"/>
      <c r="N120" s="42"/>
      <c r="O120" s="42"/>
      <c r="P120" s="43"/>
      <c r="Q120" s="145"/>
      <c r="R120" s="41"/>
      <c r="S120" s="41"/>
      <c r="T120" s="14"/>
    </row>
    <row r="121" spans="1:20" s="23" customFormat="1">
      <c r="A121" s="28">
        <v>117</v>
      </c>
      <c r="B121" s="13"/>
      <c r="C121" s="47"/>
      <c r="D121" s="14"/>
      <c r="E121" s="47"/>
      <c r="F121" s="49"/>
      <c r="G121" s="48"/>
      <c r="H121" s="48"/>
      <c r="I121" s="13">
        <f t="shared" si="2"/>
        <v>0</v>
      </c>
      <c r="J121" s="50"/>
      <c r="K121" s="46"/>
      <c r="L121" s="41"/>
      <c r="M121" s="41"/>
      <c r="N121" s="42"/>
      <c r="O121" s="42"/>
      <c r="P121" s="43"/>
      <c r="Q121" s="145"/>
      <c r="R121" s="41"/>
      <c r="S121" s="41"/>
      <c r="T121" s="14"/>
    </row>
    <row r="122" spans="1:20" s="23" customFormat="1">
      <c r="A122" s="28">
        <v>118</v>
      </c>
      <c r="B122" s="13"/>
      <c r="C122" s="47"/>
      <c r="D122" s="14"/>
      <c r="E122" s="47"/>
      <c r="F122" s="49"/>
      <c r="G122" s="48"/>
      <c r="H122" s="48"/>
      <c r="I122" s="13">
        <f t="shared" si="2"/>
        <v>0</v>
      </c>
      <c r="J122" s="50"/>
      <c r="K122" s="46"/>
      <c r="L122" s="41"/>
      <c r="M122" s="41"/>
      <c r="N122" s="42"/>
      <c r="O122" s="42"/>
      <c r="P122" s="43"/>
      <c r="Q122" s="145"/>
      <c r="R122" s="41"/>
      <c r="S122" s="41"/>
      <c r="T122" s="14"/>
    </row>
    <row r="123" spans="1:20" s="23" customFormat="1">
      <c r="A123" s="28">
        <v>119</v>
      </c>
      <c r="B123" s="13"/>
      <c r="C123" s="47"/>
      <c r="D123" s="14"/>
      <c r="E123" s="47"/>
      <c r="F123" s="49"/>
      <c r="G123" s="48"/>
      <c r="H123" s="48"/>
      <c r="I123" s="13">
        <f t="shared" si="2"/>
        <v>0</v>
      </c>
      <c r="J123" s="50"/>
      <c r="K123" s="46"/>
      <c r="L123" s="41"/>
      <c r="M123" s="41"/>
      <c r="N123" s="42"/>
      <c r="O123" s="42"/>
      <c r="P123" s="43"/>
      <c r="Q123" s="145"/>
      <c r="R123" s="41"/>
      <c r="S123" s="41"/>
      <c r="T123" s="14"/>
    </row>
    <row r="124" spans="1:20" s="23" customFormat="1">
      <c r="A124" s="28">
        <v>120</v>
      </c>
      <c r="B124" s="13"/>
      <c r="C124" s="47"/>
      <c r="D124" s="14"/>
      <c r="E124" s="47"/>
      <c r="F124" s="49"/>
      <c r="G124" s="48"/>
      <c r="H124" s="48"/>
      <c r="I124" s="13">
        <f t="shared" si="2"/>
        <v>0</v>
      </c>
      <c r="J124" s="50"/>
      <c r="K124" s="46"/>
      <c r="L124" s="41"/>
      <c r="M124" s="41"/>
      <c r="N124" s="42"/>
      <c r="O124" s="42"/>
      <c r="P124" s="43"/>
      <c r="Q124" s="145"/>
      <c r="R124" s="41"/>
      <c r="S124" s="41"/>
      <c r="T124" s="14"/>
    </row>
    <row r="125" spans="1:20" s="23" customFormat="1">
      <c r="A125" s="28">
        <v>121</v>
      </c>
      <c r="B125" s="13"/>
      <c r="C125" s="47"/>
      <c r="D125" s="14"/>
      <c r="E125" s="47"/>
      <c r="F125" s="49"/>
      <c r="G125" s="48"/>
      <c r="H125" s="48"/>
      <c r="I125" s="13">
        <f t="shared" si="2"/>
        <v>0</v>
      </c>
      <c r="J125" s="50"/>
      <c r="K125" s="46"/>
      <c r="L125" s="41"/>
      <c r="M125" s="41"/>
      <c r="N125" s="42"/>
      <c r="O125" s="42"/>
      <c r="P125" s="43"/>
      <c r="Q125" s="145"/>
      <c r="R125" s="41"/>
      <c r="S125" s="41"/>
      <c r="T125" s="14"/>
    </row>
    <row r="126" spans="1:20" s="23" customFormat="1">
      <c r="A126" s="28">
        <v>122</v>
      </c>
      <c r="B126" s="13"/>
      <c r="C126" s="47"/>
      <c r="D126" s="14"/>
      <c r="E126" s="47"/>
      <c r="F126" s="49"/>
      <c r="G126" s="48"/>
      <c r="H126" s="48"/>
      <c r="I126" s="13">
        <f t="shared" si="2"/>
        <v>0</v>
      </c>
      <c r="J126" s="50"/>
      <c r="K126" s="46"/>
      <c r="L126" s="41"/>
      <c r="M126" s="41"/>
      <c r="N126" s="42"/>
      <c r="O126" s="42"/>
      <c r="P126" s="43"/>
      <c r="Q126" s="145"/>
      <c r="R126" s="41"/>
      <c r="S126" s="41"/>
      <c r="T126" s="14"/>
    </row>
    <row r="127" spans="1:20" s="23" customFormat="1">
      <c r="A127" s="28">
        <v>123</v>
      </c>
      <c r="B127" s="13"/>
      <c r="C127" s="47"/>
      <c r="D127" s="14"/>
      <c r="E127" s="47"/>
      <c r="F127" s="49"/>
      <c r="G127" s="48"/>
      <c r="H127" s="48"/>
      <c r="I127" s="13">
        <f t="shared" si="2"/>
        <v>0</v>
      </c>
      <c r="J127" s="50"/>
      <c r="K127" s="46"/>
      <c r="L127" s="41"/>
      <c r="M127" s="41"/>
      <c r="N127" s="42"/>
      <c r="O127" s="42"/>
      <c r="P127" s="43"/>
      <c r="Q127" s="145"/>
      <c r="R127" s="41"/>
      <c r="S127" s="41"/>
      <c r="T127" s="14"/>
    </row>
    <row r="128" spans="1:20" s="23" customFormat="1">
      <c r="A128" s="28">
        <v>124</v>
      </c>
      <c r="B128" s="13"/>
      <c r="C128" s="47"/>
      <c r="D128" s="14"/>
      <c r="E128" s="47"/>
      <c r="F128" s="49"/>
      <c r="G128" s="48"/>
      <c r="H128" s="48"/>
      <c r="I128" s="13">
        <f t="shared" si="2"/>
        <v>0</v>
      </c>
      <c r="J128" s="50"/>
      <c r="K128" s="46"/>
      <c r="L128" s="41"/>
      <c r="M128" s="41"/>
      <c r="N128" s="42"/>
      <c r="O128" s="42"/>
      <c r="P128" s="43"/>
      <c r="Q128" s="145"/>
      <c r="R128" s="41"/>
      <c r="S128" s="41"/>
      <c r="T128" s="14"/>
    </row>
    <row r="129" spans="1:20" s="23" customFormat="1">
      <c r="A129" s="28">
        <v>125</v>
      </c>
      <c r="B129" s="13"/>
      <c r="C129" s="47"/>
      <c r="D129" s="14"/>
      <c r="E129" s="47"/>
      <c r="F129" s="49"/>
      <c r="G129" s="48"/>
      <c r="H129" s="48"/>
      <c r="I129" s="13">
        <f t="shared" si="2"/>
        <v>0</v>
      </c>
      <c r="J129" s="50"/>
      <c r="K129" s="46"/>
      <c r="L129" s="41"/>
      <c r="M129" s="41"/>
      <c r="N129" s="42"/>
      <c r="O129" s="42"/>
      <c r="P129" s="43"/>
      <c r="Q129" s="145"/>
      <c r="R129" s="41"/>
      <c r="S129" s="41"/>
      <c r="T129" s="14"/>
    </row>
    <row r="130" spans="1:20" s="23" customFormat="1">
      <c r="A130" s="28">
        <v>126</v>
      </c>
      <c r="B130" s="13"/>
      <c r="C130" s="47"/>
      <c r="D130" s="14"/>
      <c r="E130" s="47"/>
      <c r="F130" s="49"/>
      <c r="G130" s="48"/>
      <c r="H130" s="48"/>
      <c r="I130" s="13">
        <f t="shared" si="2"/>
        <v>0</v>
      </c>
      <c r="J130" s="50"/>
      <c r="K130" s="46"/>
      <c r="L130" s="41"/>
      <c r="M130" s="41"/>
      <c r="N130" s="42"/>
      <c r="O130" s="42"/>
      <c r="P130" s="43"/>
      <c r="Q130" s="145"/>
      <c r="R130" s="41"/>
      <c r="S130" s="41"/>
      <c r="T130" s="14"/>
    </row>
    <row r="131" spans="1:20" s="23" customFormat="1">
      <c r="A131" s="28">
        <v>127</v>
      </c>
      <c r="B131" s="13"/>
      <c r="C131" s="47"/>
      <c r="D131" s="14"/>
      <c r="E131" s="47"/>
      <c r="F131" s="49"/>
      <c r="G131" s="48"/>
      <c r="H131" s="48"/>
      <c r="I131" s="13">
        <f t="shared" si="2"/>
        <v>0</v>
      </c>
      <c r="J131" s="50"/>
      <c r="K131" s="46"/>
      <c r="L131" s="41"/>
      <c r="M131" s="41"/>
      <c r="N131" s="42"/>
      <c r="O131" s="42"/>
      <c r="P131" s="43"/>
      <c r="Q131" s="145"/>
      <c r="R131" s="41"/>
      <c r="S131" s="41"/>
      <c r="T131" s="14"/>
    </row>
    <row r="132" spans="1:20" s="23" customFormat="1">
      <c r="A132" s="28">
        <v>128</v>
      </c>
      <c r="B132" s="13"/>
      <c r="C132" s="47"/>
      <c r="D132" s="14"/>
      <c r="E132" s="47"/>
      <c r="F132" s="49"/>
      <c r="G132" s="48"/>
      <c r="H132" s="48"/>
      <c r="I132" s="13">
        <f t="shared" si="2"/>
        <v>0</v>
      </c>
      <c r="J132" s="50"/>
      <c r="K132" s="46"/>
      <c r="L132" s="41"/>
      <c r="M132" s="41"/>
      <c r="N132" s="42"/>
      <c r="O132" s="42"/>
      <c r="P132" s="43"/>
      <c r="Q132" s="145"/>
      <c r="R132" s="41"/>
      <c r="S132" s="41"/>
      <c r="T132" s="14"/>
    </row>
    <row r="133" spans="1:20" s="23" customFormat="1">
      <c r="A133" s="28">
        <v>129</v>
      </c>
      <c r="B133" s="13"/>
      <c r="C133" s="47"/>
      <c r="D133" s="14"/>
      <c r="E133" s="47"/>
      <c r="F133" s="49"/>
      <c r="G133" s="48"/>
      <c r="H133" s="48"/>
      <c r="I133" s="13">
        <f t="shared" si="2"/>
        <v>0</v>
      </c>
      <c r="J133" s="50"/>
      <c r="K133" s="46"/>
      <c r="L133" s="41"/>
      <c r="M133" s="41"/>
      <c r="N133" s="42"/>
      <c r="O133" s="42"/>
      <c r="P133" s="43"/>
      <c r="Q133" s="145"/>
      <c r="R133" s="41"/>
      <c r="S133" s="41"/>
      <c r="T133" s="14"/>
    </row>
    <row r="134" spans="1:20" s="23" customFormat="1">
      <c r="A134" s="28">
        <v>130</v>
      </c>
      <c r="B134" s="13"/>
      <c r="C134" s="47"/>
      <c r="D134" s="14"/>
      <c r="E134" s="47"/>
      <c r="F134" s="49"/>
      <c r="G134" s="48"/>
      <c r="H134" s="48"/>
      <c r="I134" s="13">
        <f t="shared" ref="I134:I152" si="3">G134+H134</f>
        <v>0</v>
      </c>
      <c r="J134" s="50"/>
      <c r="K134" s="46"/>
      <c r="L134" s="41"/>
      <c r="M134" s="41"/>
      <c r="N134" s="42"/>
      <c r="O134" s="42"/>
      <c r="P134" s="43"/>
      <c r="Q134" s="145"/>
      <c r="R134" s="41"/>
      <c r="S134" s="41"/>
      <c r="T134" s="14"/>
    </row>
    <row r="135" spans="1:20">
      <c r="A135" s="2">
        <v>131</v>
      </c>
      <c r="B135" s="13"/>
      <c r="C135" s="14"/>
      <c r="D135" s="14"/>
      <c r="E135" s="15"/>
      <c r="F135" s="14"/>
      <c r="G135" s="15"/>
      <c r="H135" s="15"/>
      <c r="I135" s="13">
        <f t="shared" si="3"/>
        <v>0</v>
      </c>
      <c r="J135" s="14"/>
      <c r="K135" s="14"/>
      <c r="L135" s="14"/>
      <c r="M135" s="14"/>
      <c r="N135" s="14"/>
      <c r="O135" s="14"/>
      <c r="P135" s="21"/>
      <c r="Q135" s="84"/>
      <c r="R135" s="14"/>
      <c r="S135" s="14"/>
      <c r="T135" s="14"/>
    </row>
    <row r="136" spans="1:20">
      <c r="A136" s="2">
        <v>132</v>
      </c>
      <c r="B136" s="13"/>
      <c r="C136" s="14"/>
      <c r="D136" s="14"/>
      <c r="E136" s="15"/>
      <c r="F136" s="14"/>
      <c r="G136" s="15"/>
      <c r="H136" s="15"/>
      <c r="I136" s="13">
        <f t="shared" si="3"/>
        <v>0</v>
      </c>
      <c r="J136" s="14"/>
      <c r="K136" s="14"/>
      <c r="L136" s="14"/>
      <c r="M136" s="14"/>
      <c r="N136" s="14"/>
      <c r="O136" s="14"/>
      <c r="P136" s="21"/>
      <c r="Q136" s="84"/>
      <c r="R136" s="14"/>
      <c r="S136" s="14"/>
      <c r="T136" s="14"/>
    </row>
    <row r="137" spans="1:20">
      <c r="A137" s="2">
        <v>133</v>
      </c>
      <c r="B137" s="13"/>
      <c r="C137" s="14"/>
      <c r="D137" s="14"/>
      <c r="E137" s="15"/>
      <c r="F137" s="14"/>
      <c r="G137" s="15"/>
      <c r="H137" s="15"/>
      <c r="I137" s="13">
        <f t="shared" si="3"/>
        <v>0</v>
      </c>
      <c r="J137" s="14"/>
      <c r="K137" s="14"/>
      <c r="L137" s="14"/>
      <c r="M137" s="14"/>
      <c r="N137" s="14"/>
      <c r="O137" s="14"/>
      <c r="P137" s="21"/>
      <c r="Q137" s="84"/>
      <c r="R137" s="14"/>
      <c r="S137" s="14"/>
      <c r="T137" s="14"/>
    </row>
    <row r="138" spans="1:20">
      <c r="A138" s="2">
        <v>134</v>
      </c>
      <c r="B138" s="13"/>
      <c r="C138" s="14"/>
      <c r="D138" s="14"/>
      <c r="E138" s="15"/>
      <c r="F138" s="14"/>
      <c r="G138" s="15"/>
      <c r="H138" s="15"/>
      <c r="I138" s="13">
        <f t="shared" si="3"/>
        <v>0</v>
      </c>
      <c r="J138" s="14"/>
      <c r="K138" s="14"/>
      <c r="L138" s="14"/>
      <c r="M138" s="14"/>
      <c r="N138" s="14"/>
      <c r="O138" s="14"/>
      <c r="P138" s="21"/>
      <c r="Q138" s="84"/>
      <c r="R138" s="14"/>
      <c r="S138" s="14"/>
      <c r="T138" s="14"/>
    </row>
    <row r="139" spans="1:20">
      <c r="A139" s="2">
        <v>135</v>
      </c>
      <c r="B139" s="13"/>
      <c r="C139" s="14"/>
      <c r="D139" s="14"/>
      <c r="E139" s="15"/>
      <c r="F139" s="14"/>
      <c r="G139" s="15"/>
      <c r="H139" s="15"/>
      <c r="I139" s="13">
        <f t="shared" si="3"/>
        <v>0</v>
      </c>
      <c r="J139" s="14"/>
      <c r="K139" s="14"/>
      <c r="L139" s="14"/>
      <c r="M139" s="14"/>
      <c r="N139" s="14"/>
      <c r="O139" s="14"/>
      <c r="P139" s="21"/>
      <c r="Q139" s="84"/>
      <c r="R139" s="14"/>
      <c r="S139" s="14"/>
      <c r="T139" s="14"/>
    </row>
    <row r="140" spans="1:20">
      <c r="A140" s="2">
        <v>136</v>
      </c>
      <c r="B140" s="13"/>
      <c r="C140" s="14"/>
      <c r="D140" s="14"/>
      <c r="E140" s="15"/>
      <c r="F140" s="14"/>
      <c r="G140" s="15"/>
      <c r="H140" s="15"/>
      <c r="I140" s="13">
        <f t="shared" si="3"/>
        <v>0</v>
      </c>
      <c r="J140" s="14"/>
      <c r="K140" s="14"/>
      <c r="L140" s="14"/>
      <c r="M140" s="14"/>
      <c r="N140" s="14"/>
      <c r="O140" s="14"/>
      <c r="P140" s="21"/>
      <c r="Q140" s="84"/>
      <c r="R140" s="14"/>
      <c r="S140" s="14"/>
      <c r="T140" s="14"/>
    </row>
    <row r="141" spans="1:20">
      <c r="A141" s="2">
        <v>137</v>
      </c>
      <c r="B141" s="13"/>
      <c r="C141" s="14"/>
      <c r="D141" s="14"/>
      <c r="E141" s="15"/>
      <c r="F141" s="14"/>
      <c r="G141" s="15"/>
      <c r="H141" s="15"/>
      <c r="I141" s="13">
        <f t="shared" si="3"/>
        <v>0</v>
      </c>
      <c r="J141" s="14"/>
      <c r="K141" s="14"/>
      <c r="L141" s="14"/>
      <c r="M141" s="14"/>
      <c r="N141" s="14"/>
      <c r="O141" s="14"/>
      <c r="P141" s="21"/>
      <c r="Q141" s="84"/>
      <c r="R141" s="14"/>
      <c r="S141" s="14"/>
      <c r="T141" s="14"/>
    </row>
    <row r="142" spans="1:20">
      <c r="A142" s="2">
        <v>138</v>
      </c>
      <c r="B142" s="13"/>
      <c r="C142" s="14"/>
      <c r="D142" s="14"/>
      <c r="E142" s="15"/>
      <c r="F142" s="14"/>
      <c r="G142" s="15"/>
      <c r="H142" s="15"/>
      <c r="I142" s="13">
        <f t="shared" si="3"/>
        <v>0</v>
      </c>
      <c r="J142" s="14"/>
      <c r="K142" s="14"/>
      <c r="L142" s="14"/>
      <c r="M142" s="14"/>
      <c r="N142" s="14"/>
      <c r="O142" s="14"/>
      <c r="P142" s="21"/>
      <c r="Q142" s="84"/>
      <c r="R142" s="14"/>
      <c r="S142" s="14"/>
      <c r="T142" s="14"/>
    </row>
    <row r="143" spans="1:20">
      <c r="A143" s="2">
        <v>139</v>
      </c>
      <c r="B143" s="13"/>
      <c r="C143" s="14"/>
      <c r="D143" s="14"/>
      <c r="E143" s="15"/>
      <c r="F143" s="14"/>
      <c r="G143" s="15"/>
      <c r="H143" s="15"/>
      <c r="I143" s="13">
        <f t="shared" si="3"/>
        <v>0</v>
      </c>
      <c r="J143" s="14"/>
      <c r="K143" s="14"/>
      <c r="L143" s="14"/>
      <c r="M143" s="14"/>
      <c r="N143" s="14"/>
      <c r="O143" s="14"/>
      <c r="P143" s="21"/>
      <c r="Q143" s="84"/>
      <c r="R143" s="14"/>
      <c r="S143" s="14"/>
      <c r="T143" s="14"/>
    </row>
    <row r="144" spans="1:20">
      <c r="A144" s="2">
        <v>140</v>
      </c>
      <c r="B144" s="13"/>
      <c r="C144" s="14"/>
      <c r="D144" s="14"/>
      <c r="E144" s="15"/>
      <c r="F144" s="14"/>
      <c r="G144" s="15"/>
      <c r="H144" s="15"/>
      <c r="I144" s="13">
        <f t="shared" si="3"/>
        <v>0</v>
      </c>
      <c r="J144" s="14"/>
      <c r="K144" s="14"/>
      <c r="L144" s="14"/>
      <c r="M144" s="14"/>
      <c r="N144" s="14"/>
      <c r="O144" s="14"/>
      <c r="P144" s="21"/>
      <c r="Q144" s="84"/>
      <c r="R144" s="14"/>
      <c r="S144" s="14"/>
      <c r="T144" s="14"/>
    </row>
    <row r="145" spans="1:20">
      <c r="A145" s="2">
        <v>141</v>
      </c>
      <c r="B145" s="13"/>
      <c r="C145" s="14"/>
      <c r="D145" s="14"/>
      <c r="E145" s="15"/>
      <c r="F145" s="14"/>
      <c r="G145" s="15"/>
      <c r="H145" s="15"/>
      <c r="I145" s="13">
        <f t="shared" si="3"/>
        <v>0</v>
      </c>
      <c r="J145" s="14"/>
      <c r="K145" s="14"/>
      <c r="L145" s="14"/>
      <c r="M145" s="14"/>
      <c r="N145" s="14"/>
      <c r="O145" s="14"/>
      <c r="P145" s="21"/>
      <c r="Q145" s="84"/>
      <c r="R145" s="14"/>
      <c r="S145" s="14"/>
      <c r="T145" s="14"/>
    </row>
    <row r="146" spans="1:20">
      <c r="A146" s="2">
        <v>142</v>
      </c>
      <c r="B146" s="13"/>
      <c r="C146" s="14"/>
      <c r="D146" s="14"/>
      <c r="E146" s="15"/>
      <c r="F146" s="14"/>
      <c r="G146" s="15"/>
      <c r="H146" s="15"/>
      <c r="I146" s="13">
        <f t="shared" si="3"/>
        <v>0</v>
      </c>
      <c r="J146" s="14"/>
      <c r="K146" s="14"/>
      <c r="L146" s="14"/>
      <c r="M146" s="14"/>
      <c r="N146" s="14"/>
      <c r="O146" s="14"/>
      <c r="P146" s="21"/>
      <c r="Q146" s="84"/>
      <c r="R146" s="14"/>
      <c r="S146" s="14"/>
      <c r="T146" s="14"/>
    </row>
    <row r="147" spans="1:20">
      <c r="A147" s="2">
        <v>143</v>
      </c>
      <c r="B147" s="13"/>
      <c r="C147" s="14"/>
      <c r="D147" s="14"/>
      <c r="E147" s="15"/>
      <c r="F147" s="14"/>
      <c r="G147" s="15"/>
      <c r="H147" s="15"/>
      <c r="I147" s="13">
        <f t="shared" si="3"/>
        <v>0</v>
      </c>
      <c r="J147" s="14"/>
      <c r="K147" s="14"/>
      <c r="L147" s="14"/>
      <c r="M147" s="14"/>
      <c r="N147" s="14"/>
      <c r="O147" s="14"/>
      <c r="P147" s="21"/>
      <c r="Q147" s="84"/>
      <c r="R147" s="14"/>
      <c r="S147" s="14"/>
      <c r="T147" s="14"/>
    </row>
    <row r="148" spans="1:20">
      <c r="A148" s="2">
        <v>144</v>
      </c>
      <c r="B148" s="13"/>
      <c r="C148" s="14"/>
      <c r="D148" s="14"/>
      <c r="E148" s="15"/>
      <c r="F148" s="14"/>
      <c r="G148" s="15"/>
      <c r="H148" s="15"/>
      <c r="I148" s="13">
        <f t="shared" si="3"/>
        <v>0</v>
      </c>
      <c r="J148" s="14"/>
      <c r="K148" s="14"/>
      <c r="L148" s="14"/>
      <c r="M148" s="14"/>
      <c r="N148" s="14"/>
      <c r="O148" s="14"/>
      <c r="P148" s="21"/>
      <c r="Q148" s="84"/>
      <c r="R148" s="14"/>
      <c r="S148" s="14"/>
      <c r="T148" s="14"/>
    </row>
    <row r="149" spans="1:20">
      <c r="A149" s="2">
        <v>145</v>
      </c>
      <c r="B149" s="13"/>
      <c r="C149" s="14"/>
      <c r="D149" s="14"/>
      <c r="E149" s="15"/>
      <c r="F149" s="14"/>
      <c r="G149" s="15"/>
      <c r="H149" s="15"/>
      <c r="I149" s="13">
        <f t="shared" si="3"/>
        <v>0</v>
      </c>
      <c r="J149" s="14"/>
      <c r="K149" s="14"/>
      <c r="L149" s="14"/>
      <c r="M149" s="14"/>
      <c r="N149" s="14"/>
      <c r="O149" s="14"/>
      <c r="P149" s="21"/>
      <c r="Q149" s="84"/>
      <c r="R149" s="14"/>
      <c r="S149" s="14"/>
      <c r="T149" s="14"/>
    </row>
    <row r="150" spans="1:20">
      <c r="A150" s="2">
        <v>146</v>
      </c>
      <c r="B150" s="13"/>
      <c r="C150" s="14"/>
      <c r="D150" s="14"/>
      <c r="E150" s="15"/>
      <c r="F150" s="14"/>
      <c r="G150" s="15"/>
      <c r="H150" s="15"/>
      <c r="I150" s="13">
        <f t="shared" si="3"/>
        <v>0</v>
      </c>
      <c r="J150" s="14"/>
      <c r="K150" s="14"/>
      <c r="L150" s="14"/>
      <c r="M150" s="14"/>
      <c r="N150" s="14"/>
      <c r="O150" s="14"/>
      <c r="P150" s="21"/>
      <c r="Q150" s="84"/>
      <c r="R150" s="14"/>
      <c r="S150" s="14"/>
      <c r="T150" s="14"/>
    </row>
    <row r="151" spans="1:20">
      <c r="A151" s="2">
        <v>147</v>
      </c>
      <c r="B151" s="13"/>
      <c r="C151" s="14"/>
      <c r="D151" s="14"/>
      <c r="E151" s="15"/>
      <c r="F151" s="14"/>
      <c r="G151" s="15"/>
      <c r="H151" s="15"/>
      <c r="I151" s="13">
        <f t="shared" si="3"/>
        <v>0</v>
      </c>
      <c r="J151" s="14"/>
      <c r="K151" s="14"/>
      <c r="L151" s="14"/>
      <c r="M151" s="14"/>
      <c r="N151" s="14"/>
      <c r="O151" s="14"/>
      <c r="P151" s="21"/>
      <c r="Q151" s="84"/>
      <c r="R151" s="14"/>
      <c r="S151" s="14"/>
      <c r="T151" s="14"/>
    </row>
    <row r="152" spans="1:20">
      <c r="A152" s="2">
        <v>148</v>
      </c>
      <c r="B152" s="13"/>
      <c r="C152" s="14"/>
      <c r="D152" s="14"/>
      <c r="E152" s="15"/>
      <c r="F152" s="14"/>
      <c r="G152" s="15"/>
      <c r="H152" s="15"/>
      <c r="I152" s="13">
        <f t="shared" si="3"/>
        <v>0</v>
      </c>
      <c r="J152" s="14"/>
      <c r="K152" s="14"/>
      <c r="L152" s="14"/>
      <c r="M152" s="14"/>
      <c r="N152" s="14"/>
      <c r="O152" s="14"/>
      <c r="P152" s="21"/>
      <c r="Q152" s="84"/>
      <c r="R152" s="14"/>
      <c r="S152" s="14"/>
      <c r="T152" s="14"/>
    </row>
    <row r="153" spans="1:20">
      <c r="A153" s="2">
        <v>149</v>
      </c>
      <c r="B153" s="13"/>
      <c r="C153" s="14"/>
      <c r="D153" s="14"/>
      <c r="E153" s="15"/>
      <c r="F153" s="14"/>
      <c r="G153" s="15"/>
      <c r="H153" s="15"/>
      <c r="I153" s="13">
        <f t="shared" ref="I153:I164" si="4">+G153+H153</f>
        <v>0</v>
      </c>
      <c r="J153" s="14"/>
      <c r="K153" s="14"/>
      <c r="L153" s="14"/>
      <c r="M153" s="14"/>
      <c r="N153" s="14"/>
      <c r="O153" s="14"/>
      <c r="P153" s="21"/>
      <c r="Q153" s="84"/>
      <c r="R153" s="14"/>
      <c r="S153" s="14"/>
      <c r="T153" s="14"/>
    </row>
    <row r="154" spans="1:20">
      <c r="A154" s="2">
        <v>150</v>
      </c>
      <c r="B154" s="13"/>
      <c r="C154" s="14"/>
      <c r="D154" s="14"/>
      <c r="E154" s="15"/>
      <c r="F154" s="14"/>
      <c r="G154" s="15"/>
      <c r="H154" s="15"/>
      <c r="I154" s="13">
        <f t="shared" si="4"/>
        <v>0</v>
      </c>
      <c r="J154" s="14"/>
      <c r="K154" s="14"/>
      <c r="L154" s="14"/>
      <c r="M154" s="14"/>
      <c r="N154" s="14"/>
      <c r="O154" s="14"/>
      <c r="P154" s="21"/>
      <c r="Q154" s="84"/>
      <c r="R154" s="14"/>
      <c r="S154" s="14"/>
      <c r="T154" s="14"/>
    </row>
    <row r="155" spans="1:20">
      <c r="A155" s="2">
        <v>151</v>
      </c>
      <c r="B155" s="13"/>
      <c r="C155" s="14"/>
      <c r="D155" s="14"/>
      <c r="E155" s="15"/>
      <c r="F155" s="14"/>
      <c r="G155" s="15"/>
      <c r="H155" s="15"/>
      <c r="I155" s="13">
        <f t="shared" si="4"/>
        <v>0</v>
      </c>
      <c r="J155" s="14"/>
      <c r="K155" s="14"/>
      <c r="L155" s="14"/>
      <c r="M155" s="14"/>
      <c r="N155" s="14"/>
      <c r="O155" s="14"/>
      <c r="P155" s="21"/>
      <c r="Q155" s="84"/>
      <c r="R155" s="14"/>
      <c r="S155" s="14"/>
      <c r="T155" s="14"/>
    </row>
    <row r="156" spans="1:20">
      <c r="A156" s="2">
        <v>152</v>
      </c>
      <c r="B156" s="13"/>
      <c r="C156" s="14"/>
      <c r="D156" s="14"/>
      <c r="E156" s="15"/>
      <c r="F156" s="14"/>
      <c r="G156" s="15"/>
      <c r="H156" s="15"/>
      <c r="I156" s="13">
        <f t="shared" si="4"/>
        <v>0</v>
      </c>
      <c r="J156" s="14"/>
      <c r="K156" s="14"/>
      <c r="L156" s="14"/>
      <c r="M156" s="14"/>
      <c r="N156" s="14"/>
      <c r="O156" s="14"/>
      <c r="P156" s="21"/>
      <c r="Q156" s="14"/>
      <c r="R156" s="14"/>
      <c r="S156" s="14"/>
      <c r="T156" s="14"/>
    </row>
    <row r="157" spans="1:20">
      <c r="A157" s="2">
        <v>153</v>
      </c>
      <c r="B157" s="13"/>
      <c r="C157" s="14"/>
      <c r="D157" s="14"/>
      <c r="E157" s="15"/>
      <c r="F157" s="14"/>
      <c r="G157" s="15"/>
      <c r="H157" s="15"/>
      <c r="I157" s="13">
        <f t="shared" si="4"/>
        <v>0</v>
      </c>
      <c r="J157" s="14"/>
      <c r="K157" s="14"/>
      <c r="L157" s="14"/>
      <c r="M157" s="14"/>
      <c r="N157" s="14"/>
      <c r="O157" s="14"/>
      <c r="P157" s="21"/>
      <c r="Q157" s="14"/>
      <c r="R157" s="14"/>
      <c r="S157" s="14"/>
      <c r="T157" s="14"/>
    </row>
    <row r="158" spans="1:20">
      <c r="A158" s="2">
        <v>154</v>
      </c>
      <c r="B158" s="13"/>
      <c r="C158" s="14"/>
      <c r="D158" s="14"/>
      <c r="E158" s="15"/>
      <c r="F158" s="14"/>
      <c r="G158" s="15"/>
      <c r="H158" s="15"/>
      <c r="I158" s="13">
        <f t="shared" si="4"/>
        <v>0</v>
      </c>
      <c r="J158" s="14"/>
      <c r="K158" s="14"/>
      <c r="L158" s="14"/>
      <c r="M158" s="14"/>
      <c r="N158" s="14"/>
      <c r="O158" s="14"/>
      <c r="P158" s="21"/>
      <c r="Q158" s="14"/>
      <c r="R158" s="14"/>
      <c r="S158" s="14"/>
      <c r="T158" s="14"/>
    </row>
    <row r="159" spans="1:20">
      <c r="A159" s="2">
        <v>155</v>
      </c>
      <c r="B159" s="13"/>
      <c r="C159" s="14"/>
      <c r="D159" s="14"/>
      <c r="E159" s="15"/>
      <c r="F159" s="14"/>
      <c r="G159" s="15"/>
      <c r="H159" s="15"/>
      <c r="I159" s="13">
        <f t="shared" si="4"/>
        <v>0</v>
      </c>
      <c r="J159" s="14"/>
      <c r="K159" s="14"/>
      <c r="L159" s="14"/>
      <c r="M159" s="14"/>
      <c r="N159" s="14"/>
      <c r="O159" s="14"/>
      <c r="P159" s="21"/>
      <c r="Q159" s="14"/>
      <c r="R159" s="14"/>
      <c r="S159" s="14"/>
      <c r="T159" s="14"/>
    </row>
    <row r="160" spans="1:20">
      <c r="A160" s="2">
        <v>156</v>
      </c>
      <c r="B160" s="13"/>
      <c r="C160" s="14"/>
      <c r="D160" s="14"/>
      <c r="E160" s="15"/>
      <c r="F160" s="14"/>
      <c r="G160" s="15"/>
      <c r="H160" s="15"/>
      <c r="I160" s="13">
        <f t="shared" si="4"/>
        <v>0</v>
      </c>
      <c r="J160" s="14"/>
      <c r="K160" s="14"/>
      <c r="L160" s="14"/>
      <c r="M160" s="14"/>
      <c r="N160" s="14"/>
      <c r="O160" s="14"/>
      <c r="P160" s="21"/>
      <c r="Q160" s="14"/>
      <c r="R160" s="14"/>
      <c r="S160" s="14"/>
      <c r="T160" s="14"/>
    </row>
    <row r="161" spans="1:20">
      <c r="A161" s="2">
        <v>157</v>
      </c>
      <c r="B161" s="13"/>
      <c r="C161" s="14"/>
      <c r="D161" s="14"/>
      <c r="E161" s="15"/>
      <c r="F161" s="14"/>
      <c r="G161" s="15"/>
      <c r="H161" s="15"/>
      <c r="I161" s="13">
        <f t="shared" si="4"/>
        <v>0</v>
      </c>
      <c r="J161" s="14"/>
      <c r="K161" s="14"/>
      <c r="L161" s="14"/>
      <c r="M161" s="14"/>
      <c r="N161" s="14"/>
      <c r="O161" s="14"/>
      <c r="P161" s="21"/>
      <c r="Q161" s="14"/>
      <c r="R161" s="14"/>
      <c r="S161" s="14"/>
      <c r="T161" s="14"/>
    </row>
    <row r="162" spans="1:20">
      <c r="A162" s="2">
        <v>158</v>
      </c>
      <c r="B162" s="13"/>
      <c r="C162" s="14"/>
      <c r="D162" s="14"/>
      <c r="E162" s="15"/>
      <c r="F162" s="14"/>
      <c r="G162" s="15"/>
      <c r="H162" s="15"/>
      <c r="I162" s="13">
        <f t="shared" si="4"/>
        <v>0</v>
      </c>
      <c r="J162" s="14"/>
      <c r="K162" s="14"/>
      <c r="L162" s="14"/>
      <c r="M162" s="14"/>
      <c r="N162" s="14"/>
      <c r="O162" s="14"/>
      <c r="P162" s="21"/>
      <c r="Q162" s="14"/>
      <c r="R162" s="14"/>
      <c r="S162" s="14"/>
      <c r="T162" s="14"/>
    </row>
    <row r="163" spans="1:20">
      <c r="A163" s="2">
        <v>159</v>
      </c>
      <c r="B163" s="13"/>
      <c r="C163" s="14"/>
      <c r="D163" s="14"/>
      <c r="E163" s="15"/>
      <c r="F163" s="14"/>
      <c r="G163" s="15"/>
      <c r="H163" s="15"/>
      <c r="I163" s="13">
        <f t="shared" si="4"/>
        <v>0</v>
      </c>
      <c r="J163" s="14"/>
      <c r="K163" s="14"/>
      <c r="L163" s="14"/>
      <c r="M163" s="14"/>
      <c r="N163" s="14"/>
      <c r="O163" s="14"/>
      <c r="P163" s="21"/>
      <c r="Q163" s="14"/>
      <c r="R163" s="14"/>
      <c r="S163" s="14"/>
      <c r="T163" s="14"/>
    </row>
    <row r="164" spans="1:20">
      <c r="A164" s="2">
        <v>160</v>
      </c>
      <c r="B164" s="13"/>
      <c r="C164" s="14"/>
      <c r="D164" s="14"/>
      <c r="E164" s="15"/>
      <c r="F164" s="14"/>
      <c r="G164" s="15"/>
      <c r="H164" s="15"/>
      <c r="I164" s="13">
        <f t="shared" si="4"/>
        <v>0</v>
      </c>
      <c r="J164" s="14"/>
      <c r="K164" s="14"/>
      <c r="L164" s="14"/>
      <c r="M164" s="14"/>
      <c r="N164" s="14"/>
      <c r="O164" s="14"/>
      <c r="P164" s="21"/>
      <c r="Q164" s="14"/>
      <c r="R164" s="14"/>
      <c r="S164" s="14"/>
      <c r="T164" s="14"/>
    </row>
    <row r="165" spans="1:20">
      <c r="A165" s="18" t="s">
        <v>11</v>
      </c>
      <c r="B165" s="35"/>
      <c r="C165" s="18">
        <f>COUNTIFS(C5:C164,"*")</f>
        <v>41</v>
      </c>
      <c r="D165" s="18"/>
      <c r="E165" s="9"/>
      <c r="F165" s="18"/>
      <c r="G165" s="18">
        <f>SUM(G5:G164)</f>
        <v>3566</v>
      </c>
      <c r="H165" s="18">
        <f>SUM(H5:H164)</f>
        <v>3162</v>
      </c>
      <c r="I165" s="18">
        <f>SUM(I5:I164)</f>
        <v>6728</v>
      </c>
      <c r="J165" s="18"/>
      <c r="K165" s="18"/>
      <c r="L165" s="18"/>
      <c r="M165" s="18"/>
      <c r="N165" s="18"/>
      <c r="O165" s="18"/>
      <c r="P165" s="10"/>
      <c r="Q165" s="18"/>
      <c r="R165" s="18"/>
      <c r="S165" s="18"/>
      <c r="T165" s="8"/>
    </row>
    <row r="166" spans="1:20">
      <c r="A166" s="36" t="s">
        <v>66</v>
      </c>
      <c r="B166" s="6">
        <f>COUNTIF(B$5:B$164,"Team 1")</f>
        <v>22</v>
      </c>
      <c r="C166" s="36" t="s">
        <v>29</v>
      </c>
      <c r="D166" s="6">
        <f>COUNTIF(D5:D164,"Anganwadi")</f>
        <v>10</v>
      </c>
    </row>
    <row r="167" spans="1:20">
      <c r="A167" s="36" t="s">
        <v>67</v>
      </c>
      <c r="B167" s="6">
        <f>COUNTIF(B$6:B$164,"Team 2")</f>
        <v>18</v>
      </c>
      <c r="C167" s="36" t="s">
        <v>27</v>
      </c>
      <c r="D167" s="6">
        <f>COUNTIF(D5:D164,"School")</f>
        <v>31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02"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2"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9" t="s">
        <v>831</v>
      </c>
      <c r="B1" s="229"/>
      <c r="C1" s="229"/>
      <c r="D1" s="230"/>
      <c r="E1" s="230"/>
      <c r="F1" s="230"/>
      <c r="G1" s="230"/>
      <c r="H1" s="230"/>
      <c r="I1" s="230"/>
      <c r="J1" s="230"/>
      <c r="K1" s="230"/>
      <c r="L1" s="230"/>
      <c r="M1" s="230"/>
      <c r="N1" s="230"/>
      <c r="O1" s="230"/>
      <c r="P1" s="230"/>
      <c r="Q1" s="230"/>
      <c r="R1" s="230"/>
      <c r="S1" s="230"/>
    </row>
    <row r="2" spans="1:20">
      <c r="A2" s="233" t="s">
        <v>63</v>
      </c>
      <c r="B2" s="234"/>
      <c r="C2" s="234"/>
      <c r="D2" s="22">
        <v>43497</v>
      </c>
      <c r="E2" s="19"/>
      <c r="F2" s="19"/>
      <c r="G2" s="19"/>
      <c r="H2" s="19"/>
      <c r="I2" s="19"/>
      <c r="J2" s="83"/>
      <c r="K2" s="19"/>
      <c r="L2" s="19"/>
      <c r="M2" s="19"/>
      <c r="N2" s="19"/>
      <c r="O2" s="19"/>
      <c r="P2" s="19"/>
      <c r="Q2" s="19"/>
      <c r="R2" s="19"/>
      <c r="S2" s="19"/>
    </row>
    <row r="3" spans="1:20" ht="24" customHeight="1">
      <c r="A3" s="235" t="s">
        <v>14</v>
      </c>
      <c r="B3" s="231" t="s">
        <v>65</v>
      </c>
      <c r="C3" s="241" t="s">
        <v>7</v>
      </c>
      <c r="D3" s="236" t="s">
        <v>59</v>
      </c>
      <c r="E3" s="236" t="s">
        <v>16</v>
      </c>
      <c r="F3" s="237" t="s">
        <v>17</v>
      </c>
      <c r="G3" s="236" t="s">
        <v>8</v>
      </c>
      <c r="H3" s="236"/>
      <c r="I3" s="236"/>
      <c r="J3" s="236" t="s">
        <v>35</v>
      </c>
      <c r="K3" s="231" t="s">
        <v>37</v>
      </c>
      <c r="L3" s="231" t="s">
        <v>54</v>
      </c>
      <c r="M3" s="231" t="s">
        <v>55</v>
      </c>
      <c r="N3" s="231" t="s">
        <v>38</v>
      </c>
      <c r="O3" s="231" t="s">
        <v>39</v>
      </c>
      <c r="P3" s="235" t="s">
        <v>58</v>
      </c>
      <c r="Q3" s="236" t="s">
        <v>56</v>
      </c>
      <c r="R3" s="236" t="s">
        <v>36</v>
      </c>
      <c r="S3" s="236" t="s">
        <v>57</v>
      </c>
      <c r="T3" s="236" t="s">
        <v>13</v>
      </c>
    </row>
    <row r="4" spans="1:20" ht="25.5" customHeight="1">
      <c r="A4" s="235"/>
      <c r="B4" s="238"/>
      <c r="C4" s="241"/>
      <c r="D4" s="236"/>
      <c r="E4" s="236"/>
      <c r="F4" s="237"/>
      <c r="G4" s="20" t="s">
        <v>9</v>
      </c>
      <c r="H4" s="20" t="s">
        <v>10</v>
      </c>
      <c r="I4" s="20" t="s">
        <v>11</v>
      </c>
      <c r="J4" s="236"/>
      <c r="K4" s="232"/>
      <c r="L4" s="232"/>
      <c r="M4" s="232"/>
      <c r="N4" s="232"/>
      <c r="O4" s="232"/>
      <c r="P4" s="240"/>
      <c r="Q4" s="235"/>
      <c r="R4" s="236"/>
      <c r="S4" s="236"/>
      <c r="T4" s="236"/>
    </row>
    <row r="5" spans="1:20" s="23" customFormat="1">
      <c r="A5" s="28">
        <v>1</v>
      </c>
      <c r="B5" s="13" t="s">
        <v>67</v>
      </c>
      <c r="C5" s="179" t="s">
        <v>629</v>
      </c>
      <c r="D5" s="14" t="s">
        <v>29</v>
      </c>
      <c r="E5" s="103">
        <v>83</v>
      </c>
      <c r="F5" s="94"/>
      <c r="G5" s="15">
        <v>51</v>
      </c>
      <c r="H5" s="15">
        <v>26</v>
      </c>
      <c r="I5" s="13">
        <f t="shared" ref="I5:I10" si="0">+G5+H5</f>
        <v>77</v>
      </c>
      <c r="J5" s="87">
        <v>8011760182</v>
      </c>
      <c r="K5" s="14"/>
      <c r="L5" s="14"/>
      <c r="M5" s="67"/>
      <c r="N5" s="14" t="s">
        <v>720</v>
      </c>
      <c r="O5" s="130"/>
      <c r="P5" s="21">
        <v>43497</v>
      </c>
      <c r="Q5" s="124">
        <v>1</v>
      </c>
      <c r="R5" s="14"/>
      <c r="S5" s="14" t="s">
        <v>83</v>
      </c>
      <c r="T5" s="14"/>
    </row>
    <row r="6" spans="1:20" s="23" customFormat="1">
      <c r="A6" s="28">
        <v>2</v>
      </c>
      <c r="B6" s="13" t="s">
        <v>67</v>
      </c>
      <c r="C6" s="180" t="s">
        <v>630</v>
      </c>
      <c r="D6" s="14" t="s">
        <v>29</v>
      </c>
      <c r="E6" s="103">
        <v>84</v>
      </c>
      <c r="F6" s="94"/>
      <c r="G6" s="15">
        <v>34</v>
      </c>
      <c r="H6" s="15">
        <v>27</v>
      </c>
      <c r="I6" s="13">
        <f>+G6+H6</f>
        <v>61</v>
      </c>
      <c r="J6" s="88">
        <v>9678523121</v>
      </c>
      <c r="K6" s="14"/>
      <c r="L6" s="14"/>
      <c r="M6" s="67"/>
      <c r="N6" s="14" t="s">
        <v>721</v>
      </c>
      <c r="O6" s="130"/>
      <c r="P6" s="21">
        <v>43497</v>
      </c>
      <c r="Q6" s="124">
        <v>2</v>
      </c>
      <c r="R6" s="14"/>
      <c r="S6" s="14" t="s">
        <v>83</v>
      </c>
      <c r="T6" s="14"/>
    </row>
    <row r="7" spans="1:20" s="23" customFormat="1">
      <c r="A7" s="28">
        <v>3</v>
      </c>
      <c r="B7" s="13" t="s">
        <v>66</v>
      </c>
      <c r="C7" s="179" t="s">
        <v>631</v>
      </c>
      <c r="D7" s="14" t="s">
        <v>29</v>
      </c>
      <c r="E7" s="103">
        <v>85</v>
      </c>
      <c r="F7" s="94"/>
      <c r="G7" s="15">
        <v>40</v>
      </c>
      <c r="H7" s="15">
        <v>29</v>
      </c>
      <c r="I7" s="13">
        <f t="shared" si="0"/>
        <v>69</v>
      </c>
      <c r="J7" s="88">
        <v>9678524630</v>
      </c>
      <c r="K7" s="14"/>
      <c r="L7" s="14"/>
      <c r="M7" s="67"/>
      <c r="N7" s="14" t="s">
        <v>722</v>
      </c>
      <c r="O7" s="123"/>
      <c r="P7" s="21">
        <v>43497</v>
      </c>
      <c r="Q7" s="124"/>
      <c r="R7" s="14"/>
      <c r="S7" s="14" t="s">
        <v>83</v>
      </c>
      <c r="T7" s="14"/>
    </row>
    <row r="8" spans="1:20" s="23" customFormat="1">
      <c r="A8" s="28">
        <v>4</v>
      </c>
      <c r="B8" s="13" t="s">
        <v>66</v>
      </c>
      <c r="C8" s="180" t="s">
        <v>632</v>
      </c>
      <c r="D8" s="14" t="s">
        <v>29</v>
      </c>
      <c r="E8" s="103">
        <v>129</v>
      </c>
      <c r="F8" s="94"/>
      <c r="G8" s="15">
        <v>41</v>
      </c>
      <c r="H8" s="15">
        <v>28</v>
      </c>
      <c r="I8" s="13">
        <f t="shared" si="0"/>
        <v>69</v>
      </c>
      <c r="J8" s="88">
        <v>9854618902</v>
      </c>
      <c r="K8" s="14"/>
      <c r="L8" s="14"/>
      <c r="M8" s="67"/>
      <c r="N8" s="14" t="s">
        <v>723</v>
      </c>
      <c r="O8" s="123"/>
      <c r="P8" s="21">
        <v>43497</v>
      </c>
      <c r="Q8" s="124">
        <v>4</v>
      </c>
      <c r="R8" s="14"/>
      <c r="S8" s="14" t="s">
        <v>83</v>
      </c>
      <c r="T8" s="14"/>
    </row>
    <row r="9" spans="1:20" s="23" customFormat="1">
      <c r="A9" s="28">
        <v>5</v>
      </c>
      <c r="B9" s="13" t="s">
        <v>67</v>
      </c>
      <c r="C9" s="179" t="s">
        <v>633</v>
      </c>
      <c r="D9" s="14" t="s">
        <v>29</v>
      </c>
      <c r="E9" s="103">
        <v>228</v>
      </c>
      <c r="F9" s="94"/>
      <c r="G9" s="15">
        <v>32</v>
      </c>
      <c r="H9" s="15">
        <v>29</v>
      </c>
      <c r="I9" s="13">
        <f t="shared" si="0"/>
        <v>61</v>
      </c>
      <c r="J9" s="89">
        <v>9854625126</v>
      </c>
      <c r="K9" s="14"/>
      <c r="L9" s="14"/>
      <c r="M9" s="67"/>
      <c r="N9" s="14" t="s">
        <v>724</v>
      </c>
      <c r="O9" s="130"/>
      <c r="P9" s="21">
        <v>43498</v>
      </c>
      <c r="Q9" s="124">
        <v>5</v>
      </c>
      <c r="R9" s="14"/>
      <c r="S9" s="14" t="s">
        <v>83</v>
      </c>
      <c r="T9" s="14"/>
    </row>
    <row r="10" spans="1:20" s="23" customFormat="1" ht="25.5">
      <c r="A10" s="28">
        <v>6</v>
      </c>
      <c r="B10" s="13" t="s">
        <v>67</v>
      </c>
      <c r="C10" s="180" t="s">
        <v>634</v>
      </c>
      <c r="D10" s="14" t="s">
        <v>29</v>
      </c>
      <c r="E10" s="103">
        <v>232</v>
      </c>
      <c r="F10" s="94"/>
      <c r="G10" s="15">
        <v>41</v>
      </c>
      <c r="H10" s="15">
        <v>32</v>
      </c>
      <c r="I10" s="13">
        <f t="shared" si="0"/>
        <v>73</v>
      </c>
      <c r="J10" s="88">
        <v>9678912209</v>
      </c>
      <c r="K10" s="14"/>
      <c r="L10" s="14"/>
      <c r="M10" s="67"/>
      <c r="N10" s="66"/>
      <c r="O10" s="123"/>
      <c r="P10" s="21">
        <v>43498</v>
      </c>
      <c r="Q10" s="124">
        <v>6</v>
      </c>
      <c r="R10" s="14"/>
      <c r="S10" s="14" t="s">
        <v>83</v>
      </c>
      <c r="T10" s="14"/>
    </row>
    <row r="11" spans="1:20" s="23" customFormat="1" ht="25.5">
      <c r="A11" s="28">
        <v>7</v>
      </c>
      <c r="B11" s="13" t="s">
        <v>66</v>
      </c>
      <c r="C11" s="180" t="s">
        <v>635</v>
      </c>
      <c r="D11" s="14" t="s">
        <v>29</v>
      </c>
      <c r="E11" s="103">
        <v>235</v>
      </c>
      <c r="F11" s="94"/>
      <c r="G11" s="15">
        <v>32</v>
      </c>
      <c r="H11" s="15">
        <v>23</v>
      </c>
      <c r="I11" s="13">
        <f t="shared" ref="I11:I65" si="1">+G11+H11</f>
        <v>55</v>
      </c>
      <c r="J11" s="88">
        <v>9085760430</v>
      </c>
      <c r="K11" s="14"/>
      <c r="L11" s="14"/>
      <c r="M11" s="67"/>
      <c r="N11" s="66"/>
      <c r="O11" s="123"/>
      <c r="P11" s="21">
        <v>43498</v>
      </c>
      <c r="Q11" s="124">
        <v>7</v>
      </c>
      <c r="R11" s="14"/>
      <c r="S11" s="14" t="s">
        <v>83</v>
      </c>
      <c r="T11" s="14"/>
    </row>
    <row r="12" spans="1:20" s="23" customFormat="1" ht="27">
      <c r="A12" s="28">
        <v>8</v>
      </c>
      <c r="B12" s="13" t="s">
        <v>66</v>
      </c>
      <c r="C12" s="181" t="s">
        <v>636</v>
      </c>
      <c r="D12" s="14" t="s">
        <v>29</v>
      </c>
      <c r="E12" s="103">
        <v>240</v>
      </c>
      <c r="F12" s="94"/>
      <c r="G12" s="15">
        <v>42</v>
      </c>
      <c r="H12" s="15">
        <v>38</v>
      </c>
      <c r="I12" s="13">
        <f t="shared" si="1"/>
        <v>80</v>
      </c>
      <c r="J12" s="90">
        <v>8822517927</v>
      </c>
      <c r="K12" s="14"/>
      <c r="L12" s="14"/>
      <c r="M12" s="67"/>
      <c r="N12" s="14"/>
      <c r="O12" s="123"/>
      <c r="P12" s="21">
        <v>43498</v>
      </c>
      <c r="Q12" s="124">
        <v>8</v>
      </c>
      <c r="R12" s="14"/>
      <c r="S12" s="14" t="s">
        <v>83</v>
      </c>
      <c r="T12" s="14"/>
    </row>
    <row r="13" spans="1:20" s="23" customFormat="1" ht="27">
      <c r="A13" s="28">
        <v>9</v>
      </c>
      <c r="B13" s="13" t="s">
        <v>67</v>
      </c>
      <c r="C13" s="179" t="s">
        <v>637</v>
      </c>
      <c r="D13" s="14" t="s">
        <v>27</v>
      </c>
      <c r="E13" s="103" t="s">
        <v>638</v>
      </c>
      <c r="F13" s="94" t="s">
        <v>378</v>
      </c>
      <c r="G13" s="15">
        <v>53</v>
      </c>
      <c r="H13" s="15">
        <v>44</v>
      </c>
      <c r="I13" s="13">
        <f t="shared" si="1"/>
        <v>97</v>
      </c>
      <c r="J13" s="88" t="s">
        <v>699</v>
      </c>
      <c r="K13" s="14"/>
      <c r="L13" s="14"/>
      <c r="M13" s="67"/>
      <c r="N13" s="14"/>
      <c r="O13" s="130"/>
      <c r="P13" s="21">
        <v>43500</v>
      </c>
      <c r="Q13" s="124">
        <v>9</v>
      </c>
      <c r="R13" s="14"/>
      <c r="S13" s="14" t="s">
        <v>83</v>
      </c>
      <c r="T13" s="14"/>
    </row>
    <row r="14" spans="1:20" s="23" customFormat="1" ht="27">
      <c r="A14" s="28">
        <v>10</v>
      </c>
      <c r="B14" s="13" t="s">
        <v>66</v>
      </c>
      <c r="C14" s="179" t="s">
        <v>639</v>
      </c>
      <c r="D14" s="14" t="s">
        <v>27</v>
      </c>
      <c r="E14" s="103" t="s">
        <v>640</v>
      </c>
      <c r="F14" s="94"/>
      <c r="G14" s="15">
        <v>56</v>
      </c>
      <c r="H14" s="15">
        <v>54</v>
      </c>
      <c r="I14" s="13">
        <f t="shared" si="1"/>
        <v>110</v>
      </c>
      <c r="J14" s="91" t="s">
        <v>700</v>
      </c>
      <c r="K14" s="14"/>
      <c r="L14" s="14"/>
      <c r="M14" s="67"/>
      <c r="N14" s="14"/>
      <c r="O14" s="123"/>
      <c r="P14" s="21">
        <v>43500</v>
      </c>
      <c r="Q14" s="124"/>
      <c r="R14" s="14"/>
      <c r="S14" s="14" t="s">
        <v>83</v>
      </c>
      <c r="T14" s="14"/>
    </row>
    <row r="15" spans="1:20" s="23" customFormat="1" ht="27">
      <c r="A15" s="28">
        <v>11</v>
      </c>
      <c r="B15" s="13" t="s">
        <v>67</v>
      </c>
      <c r="C15" s="179" t="s">
        <v>641</v>
      </c>
      <c r="D15" s="14" t="s">
        <v>27</v>
      </c>
      <c r="E15" s="103" t="s">
        <v>642</v>
      </c>
      <c r="F15" s="94"/>
      <c r="G15" s="15">
        <v>89</v>
      </c>
      <c r="H15" s="15">
        <v>75</v>
      </c>
      <c r="I15" s="13">
        <f t="shared" si="1"/>
        <v>164</v>
      </c>
      <c r="J15" s="89" t="s">
        <v>701</v>
      </c>
      <c r="K15" s="14"/>
      <c r="L15" s="14"/>
      <c r="M15" s="67"/>
      <c r="N15" s="14"/>
      <c r="O15" s="130"/>
      <c r="P15" s="21">
        <v>43501</v>
      </c>
      <c r="Q15" s="124">
        <v>11</v>
      </c>
      <c r="R15" s="14"/>
      <c r="S15" s="14" t="s">
        <v>83</v>
      </c>
      <c r="T15" s="14"/>
    </row>
    <row r="16" spans="1:20" s="23" customFormat="1">
      <c r="A16" s="28">
        <v>12</v>
      </c>
      <c r="B16" s="13" t="s">
        <v>66</v>
      </c>
      <c r="C16" s="180" t="s">
        <v>643</v>
      </c>
      <c r="D16" s="14" t="s">
        <v>27</v>
      </c>
      <c r="E16" s="103" t="s">
        <v>644</v>
      </c>
      <c r="F16" s="94"/>
      <c r="G16" s="15">
        <v>88</v>
      </c>
      <c r="H16" s="15">
        <v>77</v>
      </c>
      <c r="I16" s="13">
        <f t="shared" si="1"/>
        <v>165</v>
      </c>
      <c r="J16" s="92" t="s">
        <v>702</v>
      </c>
      <c r="K16" s="14"/>
      <c r="L16" s="14"/>
      <c r="M16" s="67"/>
      <c r="N16" s="14"/>
      <c r="O16" s="73"/>
      <c r="P16" s="21">
        <v>43501</v>
      </c>
      <c r="Q16" s="124">
        <v>12</v>
      </c>
      <c r="R16" s="14"/>
      <c r="S16" s="14" t="s">
        <v>83</v>
      </c>
      <c r="T16" s="14"/>
    </row>
    <row r="17" spans="1:20" s="23" customFormat="1">
      <c r="A17" s="28">
        <v>13</v>
      </c>
      <c r="B17" s="13" t="s">
        <v>66</v>
      </c>
      <c r="C17" s="179" t="s">
        <v>645</v>
      </c>
      <c r="D17" s="14" t="s">
        <v>29</v>
      </c>
      <c r="E17" s="103">
        <v>86</v>
      </c>
      <c r="F17" s="94"/>
      <c r="G17" s="15">
        <v>45</v>
      </c>
      <c r="H17" s="15">
        <v>41</v>
      </c>
      <c r="I17" s="13">
        <f t="shared" si="1"/>
        <v>86</v>
      </c>
      <c r="J17" s="90">
        <v>9207304232</v>
      </c>
      <c r="K17" s="14"/>
      <c r="L17" s="14"/>
      <c r="M17" s="67"/>
      <c r="N17" s="14"/>
      <c r="O17" s="73"/>
      <c r="P17" s="21">
        <v>43502</v>
      </c>
      <c r="Q17" s="124">
        <v>13</v>
      </c>
      <c r="R17" s="14"/>
      <c r="S17" s="14" t="s">
        <v>83</v>
      </c>
      <c r="T17" s="14"/>
    </row>
    <row r="18" spans="1:20" s="23" customFormat="1">
      <c r="A18" s="28">
        <v>14</v>
      </c>
      <c r="B18" s="13" t="s">
        <v>66</v>
      </c>
      <c r="C18" s="179" t="s">
        <v>646</v>
      </c>
      <c r="D18" s="14" t="s">
        <v>29</v>
      </c>
      <c r="E18" s="103">
        <v>87</v>
      </c>
      <c r="F18" s="94"/>
      <c r="G18" s="15">
        <v>44</v>
      </c>
      <c r="H18" s="15">
        <v>45</v>
      </c>
      <c r="I18" s="13">
        <f t="shared" si="1"/>
        <v>89</v>
      </c>
      <c r="J18" s="88">
        <v>9854449478</v>
      </c>
      <c r="K18" s="14"/>
      <c r="L18" s="14"/>
      <c r="M18" s="67"/>
      <c r="N18" s="14"/>
      <c r="O18" s="73"/>
      <c r="P18" s="21">
        <v>43502</v>
      </c>
      <c r="Q18" s="124">
        <v>14</v>
      </c>
      <c r="R18" s="14"/>
      <c r="S18" s="14" t="s">
        <v>83</v>
      </c>
      <c r="T18" s="14"/>
    </row>
    <row r="19" spans="1:20" s="23" customFormat="1">
      <c r="A19" s="28">
        <v>15</v>
      </c>
      <c r="B19" s="13" t="s">
        <v>67</v>
      </c>
      <c r="C19" s="181" t="s">
        <v>647</v>
      </c>
      <c r="D19" s="14" t="s">
        <v>29</v>
      </c>
      <c r="E19" s="103">
        <v>88</v>
      </c>
      <c r="F19" s="94"/>
      <c r="G19" s="15">
        <v>39</v>
      </c>
      <c r="H19" s="15">
        <v>50</v>
      </c>
      <c r="I19" s="13">
        <f t="shared" si="1"/>
        <v>89</v>
      </c>
      <c r="J19" s="88">
        <v>9957684482</v>
      </c>
      <c r="K19" s="14"/>
      <c r="L19" s="14"/>
      <c r="M19" s="67"/>
      <c r="N19" s="14"/>
      <c r="O19" s="123"/>
      <c r="P19" s="21">
        <v>43502</v>
      </c>
      <c r="Q19" s="124">
        <v>15</v>
      </c>
      <c r="R19" s="14"/>
      <c r="S19" s="14" t="s">
        <v>83</v>
      </c>
      <c r="T19" s="14"/>
    </row>
    <row r="20" spans="1:20" s="23" customFormat="1">
      <c r="A20" s="28">
        <v>16</v>
      </c>
      <c r="B20" s="13" t="s">
        <v>67</v>
      </c>
      <c r="C20" s="179" t="s">
        <v>648</v>
      </c>
      <c r="D20" s="14" t="s">
        <v>29</v>
      </c>
      <c r="E20" s="103">
        <v>184</v>
      </c>
      <c r="F20" s="94"/>
      <c r="G20" s="15">
        <v>31</v>
      </c>
      <c r="H20" s="15">
        <v>37</v>
      </c>
      <c r="I20" s="13">
        <f t="shared" si="1"/>
        <v>68</v>
      </c>
      <c r="J20" s="88">
        <v>9854467027</v>
      </c>
      <c r="K20" s="14"/>
      <c r="L20" s="14"/>
      <c r="M20" s="67"/>
      <c r="N20" s="14"/>
      <c r="O20" s="123"/>
      <c r="P20" s="21">
        <v>43502</v>
      </c>
      <c r="Q20" s="124">
        <v>16</v>
      </c>
      <c r="R20" s="14"/>
      <c r="S20" s="14" t="s">
        <v>83</v>
      </c>
      <c r="T20" s="14"/>
    </row>
    <row r="21" spans="1:20" s="23" customFormat="1" ht="27">
      <c r="A21" s="28">
        <v>17</v>
      </c>
      <c r="B21" s="13" t="s">
        <v>66</v>
      </c>
      <c r="C21" s="179" t="s">
        <v>649</v>
      </c>
      <c r="D21" s="14" t="s">
        <v>29</v>
      </c>
      <c r="E21" s="103">
        <v>231</v>
      </c>
      <c r="F21" s="94"/>
      <c r="G21" s="15">
        <v>43</v>
      </c>
      <c r="H21" s="15">
        <v>23</v>
      </c>
      <c r="I21" s="13">
        <f t="shared" si="1"/>
        <v>66</v>
      </c>
      <c r="J21" s="93">
        <v>7663901703</v>
      </c>
      <c r="K21" s="14"/>
      <c r="L21" s="14"/>
      <c r="M21" s="67"/>
      <c r="N21" s="14"/>
      <c r="O21" s="73"/>
      <c r="P21" s="21">
        <v>43503</v>
      </c>
      <c r="Q21" s="124"/>
      <c r="R21" s="14"/>
      <c r="S21" s="14" t="s">
        <v>83</v>
      </c>
      <c r="T21" s="14"/>
    </row>
    <row r="22" spans="1:20" s="23" customFormat="1">
      <c r="A22" s="28">
        <v>18</v>
      </c>
      <c r="B22" s="13" t="s">
        <v>66</v>
      </c>
      <c r="C22" s="179" t="s">
        <v>650</v>
      </c>
      <c r="D22" s="14" t="s">
        <v>29</v>
      </c>
      <c r="E22" s="103">
        <v>237</v>
      </c>
      <c r="F22" s="94"/>
      <c r="G22" s="15">
        <v>50</v>
      </c>
      <c r="H22" s="15">
        <v>40</v>
      </c>
      <c r="I22" s="13">
        <f t="shared" si="1"/>
        <v>90</v>
      </c>
      <c r="J22" s="88">
        <v>9613989857</v>
      </c>
      <c r="K22" s="14"/>
      <c r="L22" s="14"/>
      <c r="M22" s="67"/>
      <c r="N22" s="14"/>
      <c r="O22" s="130"/>
      <c r="P22" s="21">
        <v>43503</v>
      </c>
      <c r="Q22" s="124">
        <v>18</v>
      </c>
      <c r="R22" s="14"/>
      <c r="S22" s="14" t="s">
        <v>83</v>
      </c>
      <c r="T22" s="14"/>
    </row>
    <row r="23" spans="1:20" s="23" customFormat="1">
      <c r="A23" s="28">
        <v>19</v>
      </c>
      <c r="B23" s="13" t="s">
        <v>67</v>
      </c>
      <c r="C23" s="179" t="s">
        <v>651</v>
      </c>
      <c r="D23" s="14" t="s">
        <v>29</v>
      </c>
      <c r="E23" s="103">
        <v>89</v>
      </c>
      <c r="F23" s="94"/>
      <c r="G23" s="15">
        <v>26</v>
      </c>
      <c r="H23" s="15">
        <v>19</v>
      </c>
      <c r="I23" s="13">
        <f t="shared" si="1"/>
        <v>45</v>
      </c>
      <c r="J23" s="88">
        <v>9954994647</v>
      </c>
      <c r="K23" s="14"/>
      <c r="L23" s="14"/>
      <c r="M23" s="67"/>
      <c r="N23" s="78"/>
      <c r="O23" s="148"/>
      <c r="P23" s="21">
        <v>43503</v>
      </c>
      <c r="Q23" s="124"/>
      <c r="R23" s="14"/>
      <c r="S23" s="14" t="s">
        <v>83</v>
      </c>
      <c r="T23" s="14"/>
    </row>
    <row r="24" spans="1:20" s="23" customFormat="1">
      <c r="A24" s="28">
        <v>20</v>
      </c>
      <c r="B24" s="13" t="s">
        <v>67</v>
      </c>
      <c r="C24" s="180" t="s">
        <v>652</v>
      </c>
      <c r="D24" s="14" t="s">
        <v>29</v>
      </c>
      <c r="E24" s="103">
        <v>183</v>
      </c>
      <c r="F24" s="94"/>
      <c r="G24" s="15">
        <v>45</v>
      </c>
      <c r="H24" s="15">
        <v>57</v>
      </c>
      <c r="I24" s="13">
        <f t="shared" si="1"/>
        <v>102</v>
      </c>
      <c r="J24" s="88">
        <v>9957235488</v>
      </c>
      <c r="K24" s="14"/>
      <c r="L24" s="14"/>
      <c r="M24" s="67"/>
      <c r="N24" s="78"/>
      <c r="O24" s="123"/>
      <c r="P24" s="21">
        <v>43503</v>
      </c>
      <c r="Q24" s="124">
        <v>20</v>
      </c>
      <c r="R24" s="14"/>
      <c r="S24" s="14" t="s">
        <v>83</v>
      </c>
      <c r="T24" s="14"/>
    </row>
    <row r="25" spans="1:20" s="23" customFormat="1" ht="27">
      <c r="A25" s="28">
        <v>21</v>
      </c>
      <c r="B25" s="13" t="s">
        <v>66</v>
      </c>
      <c r="C25" s="179" t="s">
        <v>653</v>
      </c>
      <c r="D25" s="14" t="s">
        <v>27</v>
      </c>
      <c r="E25" s="103" t="s">
        <v>654</v>
      </c>
      <c r="F25" s="94" t="s">
        <v>378</v>
      </c>
      <c r="G25" s="15">
        <v>31</v>
      </c>
      <c r="H25" s="15">
        <v>26</v>
      </c>
      <c r="I25" s="13">
        <f t="shared" si="1"/>
        <v>57</v>
      </c>
      <c r="J25" s="91" t="s">
        <v>703</v>
      </c>
      <c r="K25" s="14"/>
      <c r="L25" s="14"/>
      <c r="M25" s="67"/>
      <c r="N25" s="78"/>
      <c r="O25" s="148"/>
      <c r="P25" s="21">
        <v>43504</v>
      </c>
      <c r="Q25" s="124">
        <v>21</v>
      </c>
      <c r="R25" s="14"/>
      <c r="S25" s="14" t="s">
        <v>83</v>
      </c>
      <c r="T25" s="14"/>
    </row>
    <row r="26" spans="1:20" s="23" customFormat="1">
      <c r="A26" s="28">
        <v>22</v>
      </c>
      <c r="B26" s="13" t="s">
        <v>66</v>
      </c>
      <c r="C26" s="180" t="s">
        <v>655</v>
      </c>
      <c r="D26" s="14" t="s">
        <v>27</v>
      </c>
      <c r="E26" s="103" t="s">
        <v>656</v>
      </c>
      <c r="F26" s="94" t="s">
        <v>378</v>
      </c>
      <c r="G26" s="15">
        <v>84</v>
      </c>
      <c r="H26" s="15">
        <v>69</v>
      </c>
      <c r="I26" s="13">
        <f t="shared" si="1"/>
        <v>153</v>
      </c>
      <c r="J26" s="88" t="s">
        <v>704</v>
      </c>
      <c r="K26" s="14"/>
      <c r="L26" s="14"/>
      <c r="M26" s="67"/>
      <c r="N26" s="78"/>
      <c r="O26" s="123"/>
      <c r="P26" s="21">
        <v>43504</v>
      </c>
      <c r="Q26" s="124">
        <v>22</v>
      </c>
      <c r="R26" s="14"/>
      <c r="S26" s="14" t="s">
        <v>83</v>
      </c>
      <c r="T26" s="14"/>
    </row>
    <row r="27" spans="1:20" s="23" customFormat="1">
      <c r="A27" s="28">
        <v>23</v>
      </c>
      <c r="B27" s="13" t="s">
        <v>67</v>
      </c>
      <c r="C27" s="180" t="s">
        <v>657</v>
      </c>
      <c r="D27" s="14" t="s">
        <v>27</v>
      </c>
      <c r="E27" s="103" t="s">
        <v>658</v>
      </c>
      <c r="F27" s="94" t="s">
        <v>87</v>
      </c>
      <c r="G27" s="15">
        <v>58</v>
      </c>
      <c r="H27" s="15">
        <v>48</v>
      </c>
      <c r="I27" s="13">
        <f t="shared" si="1"/>
        <v>106</v>
      </c>
      <c r="J27" s="13" t="s">
        <v>705</v>
      </c>
      <c r="K27" s="14"/>
      <c r="L27" s="14"/>
      <c r="M27" s="67"/>
      <c r="N27" s="78"/>
      <c r="O27" s="148"/>
      <c r="P27" s="21">
        <v>43504</v>
      </c>
      <c r="Q27" s="124">
        <v>23</v>
      </c>
      <c r="R27" s="14"/>
      <c r="S27" s="14" t="s">
        <v>83</v>
      </c>
      <c r="T27" s="14"/>
    </row>
    <row r="28" spans="1:20" s="23" customFormat="1" ht="25.5">
      <c r="A28" s="28">
        <v>24</v>
      </c>
      <c r="B28" s="13" t="s">
        <v>67</v>
      </c>
      <c r="C28" s="180" t="s">
        <v>659</v>
      </c>
      <c r="D28" s="14" t="s">
        <v>27</v>
      </c>
      <c r="E28" s="103" t="s">
        <v>660</v>
      </c>
      <c r="F28" s="94" t="s">
        <v>87</v>
      </c>
      <c r="G28" s="15">
        <v>51</v>
      </c>
      <c r="H28" s="15">
        <v>40</v>
      </c>
      <c r="I28" s="13">
        <f t="shared" si="1"/>
        <v>91</v>
      </c>
      <c r="J28" s="88" t="s">
        <v>706</v>
      </c>
      <c r="K28" s="14"/>
      <c r="L28" s="14"/>
      <c r="M28" s="67"/>
      <c r="N28" s="78"/>
      <c r="O28" s="73"/>
      <c r="P28" s="21">
        <v>43505</v>
      </c>
      <c r="Q28" s="124"/>
      <c r="R28" s="14"/>
      <c r="S28" s="14" t="s">
        <v>83</v>
      </c>
      <c r="T28" s="14"/>
    </row>
    <row r="29" spans="1:20" s="23" customFormat="1" ht="25.5">
      <c r="A29" s="28">
        <v>25</v>
      </c>
      <c r="B29" s="13" t="s">
        <v>67</v>
      </c>
      <c r="C29" s="180" t="s">
        <v>661</v>
      </c>
      <c r="D29" s="14" t="s">
        <v>27</v>
      </c>
      <c r="E29" s="103" t="s">
        <v>662</v>
      </c>
      <c r="F29" s="94" t="s">
        <v>383</v>
      </c>
      <c r="G29" s="15">
        <v>41</v>
      </c>
      <c r="H29" s="15">
        <v>37</v>
      </c>
      <c r="I29" s="13">
        <f t="shared" si="1"/>
        <v>78</v>
      </c>
      <c r="J29" s="88" t="s">
        <v>707</v>
      </c>
      <c r="K29" s="14"/>
      <c r="L29" s="14"/>
      <c r="M29" s="67"/>
      <c r="N29" s="78"/>
      <c r="O29" s="79"/>
      <c r="P29" s="21">
        <v>43505</v>
      </c>
      <c r="Q29" s="124">
        <v>25</v>
      </c>
      <c r="R29" s="14"/>
      <c r="S29" s="14" t="s">
        <v>83</v>
      </c>
      <c r="T29" s="14"/>
    </row>
    <row r="30" spans="1:20" s="23" customFormat="1">
      <c r="A30" s="28">
        <v>26</v>
      </c>
      <c r="B30" s="13" t="s">
        <v>66</v>
      </c>
      <c r="C30" s="179" t="s">
        <v>663</v>
      </c>
      <c r="D30" s="14" t="s">
        <v>27</v>
      </c>
      <c r="E30" s="103" t="s">
        <v>664</v>
      </c>
      <c r="F30" s="94" t="s">
        <v>87</v>
      </c>
      <c r="G30" s="15">
        <v>62</v>
      </c>
      <c r="H30" s="15">
        <v>53</v>
      </c>
      <c r="I30" s="13">
        <f t="shared" si="1"/>
        <v>115</v>
      </c>
      <c r="J30" s="88" t="s">
        <v>708</v>
      </c>
      <c r="K30" s="14"/>
      <c r="L30" s="14"/>
      <c r="M30" s="67"/>
      <c r="N30" s="14"/>
      <c r="O30" s="73"/>
      <c r="P30" s="21">
        <v>43505</v>
      </c>
      <c r="Q30" s="124">
        <v>26</v>
      </c>
      <c r="R30" s="14"/>
      <c r="S30" s="14" t="s">
        <v>83</v>
      </c>
      <c r="T30" s="14"/>
    </row>
    <row r="31" spans="1:20" s="23" customFormat="1" ht="49.5">
      <c r="A31" s="28">
        <v>27</v>
      </c>
      <c r="B31" s="13" t="s">
        <v>67</v>
      </c>
      <c r="C31" s="179" t="s">
        <v>665</v>
      </c>
      <c r="D31" s="14" t="s">
        <v>27</v>
      </c>
      <c r="E31" s="103" t="s">
        <v>666</v>
      </c>
      <c r="F31" s="94" t="s">
        <v>383</v>
      </c>
      <c r="G31" s="15">
        <v>486</v>
      </c>
      <c r="H31" s="15">
        <v>427</v>
      </c>
      <c r="I31" s="13">
        <f t="shared" si="1"/>
        <v>913</v>
      </c>
      <c r="J31" s="88" t="s">
        <v>709</v>
      </c>
      <c r="K31" s="14"/>
      <c r="L31" s="14"/>
      <c r="M31" s="67"/>
      <c r="N31" s="14"/>
      <c r="O31" s="73"/>
      <c r="P31" s="21" t="s">
        <v>725</v>
      </c>
      <c r="Q31" s="124">
        <v>27</v>
      </c>
      <c r="R31" s="14"/>
      <c r="S31" s="14" t="s">
        <v>83</v>
      </c>
      <c r="T31" s="14"/>
    </row>
    <row r="32" spans="1:20" s="23" customFormat="1" ht="33">
      <c r="A32" s="28">
        <v>28</v>
      </c>
      <c r="B32" s="13" t="s">
        <v>66</v>
      </c>
      <c r="C32" s="180" t="s">
        <v>667</v>
      </c>
      <c r="D32" s="14" t="s">
        <v>27</v>
      </c>
      <c r="E32" s="103" t="s">
        <v>668</v>
      </c>
      <c r="F32" s="94" t="s">
        <v>383</v>
      </c>
      <c r="G32" s="15">
        <v>231</v>
      </c>
      <c r="H32" s="15">
        <v>197</v>
      </c>
      <c r="I32" s="13">
        <f t="shared" si="1"/>
        <v>428</v>
      </c>
      <c r="J32" s="88" t="s">
        <v>710</v>
      </c>
      <c r="K32" s="14"/>
      <c r="L32" s="14"/>
      <c r="M32" s="67"/>
      <c r="N32" s="78"/>
      <c r="O32" s="79"/>
      <c r="P32" s="21" t="s">
        <v>726</v>
      </c>
      <c r="Q32" s="124">
        <v>28</v>
      </c>
      <c r="R32" s="14"/>
      <c r="S32" s="14" t="s">
        <v>83</v>
      </c>
      <c r="T32" s="14"/>
    </row>
    <row r="33" spans="1:20" s="23" customFormat="1" ht="28.5">
      <c r="A33" s="28">
        <v>29</v>
      </c>
      <c r="B33" s="13" t="s">
        <v>66</v>
      </c>
      <c r="C33" s="180" t="s">
        <v>669</v>
      </c>
      <c r="D33" s="14" t="s">
        <v>27</v>
      </c>
      <c r="E33" s="103" t="s">
        <v>670</v>
      </c>
      <c r="F33" s="94" t="s">
        <v>378</v>
      </c>
      <c r="G33" s="15">
        <v>120</v>
      </c>
      <c r="H33" s="15">
        <v>98</v>
      </c>
      <c r="I33" s="13">
        <f t="shared" si="1"/>
        <v>218</v>
      </c>
      <c r="J33" s="13" t="s">
        <v>711</v>
      </c>
      <c r="K33" s="14"/>
      <c r="L33" s="14"/>
      <c r="M33" s="67"/>
      <c r="N33" s="78"/>
      <c r="O33" s="79"/>
      <c r="P33" s="43" t="s">
        <v>727</v>
      </c>
      <c r="Q33" s="14"/>
      <c r="R33" s="14"/>
      <c r="S33" s="14" t="s">
        <v>83</v>
      </c>
      <c r="T33" s="14"/>
    </row>
    <row r="34" spans="1:20" s="23" customFormat="1">
      <c r="A34" s="28">
        <v>30</v>
      </c>
      <c r="B34" s="13" t="s">
        <v>66</v>
      </c>
      <c r="C34" s="180" t="s">
        <v>671</v>
      </c>
      <c r="D34" s="14" t="s">
        <v>29</v>
      </c>
      <c r="E34" s="103">
        <v>229</v>
      </c>
      <c r="F34" s="94"/>
      <c r="G34" s="15">
        <v>46</v>
      </c>
      <c r="H34" s="15">
        <v>41</v>
      </c>
      <c r="I34" s="13">
        <f t="shared" si="1"/>
        <v>87</v>
      </c>
      <c r="J34" s="88">
        <v>9854315945</v>
      </c>
      <c r="K34" s="14"/>
      <c r="L34" s="14"/>
      <c r="M34" s="67"/>
      <c r="N34" s="14"/>
      <c r="O34" s="73"/>
      <c r="P34" s="43">
        <v>43512</v>
      </c>
      <c r="Q34" s="14"/>
      <c r="R34" s="14"/>
      <c r="S34" s="14" t="s">
        <v>83</v>
      </c>
      <c r="T34" s="14"/>
    </row>
    <row r="35" spans="1:20" s="23" customFormat="1">
      <c r="A35" s="28">
        <v>31</v>
      </c>
      <c r="B35" s="13" t="s">
        <v>66</v>
      </c>
      <c r="C35" s="179" t="s">
        <v>672</v>
      </c>
      <c r="D35" s="14" t="s">
        <v>29</v>
      </c>
      <c r="E35" s="103">
        <v>230</v>
      </c>
      <c r="F35" s="94"/>
      <c r="G35" s="15">
        <v>39</v>
      </c>
      <c r="H35" s="15">
        <v>44</v>
      </c>
      <c r="I35" s="13">
        <f t="shared" si="1"/>
        <v>83</v>
      </c>
      <c r="J35" s="88">
        <v>9706107444</v>
      </c>
      <c r="K35" s="14"/>
      <c r="L35" s="14"/>
      <c r="M35" s="67"/>
      <c r="N35" s="78"/>
      <c r="O35" s="73"/>
      <c r="P35" s="43">
        <v>43512</v>
      </c>
      <c r="Q35" s="14"/>
      <c r="R35" s="14"/>
      <c r="S35" s="14" t="s">
        <v>83</v>
      </c>
      <c r="T35" s="14"/>
    </row>
    <row r="36" spans="1:20" s="23" customFormat="1">
      <c r="A36" s="28">
        <v>32</v>
      </c>
      <c r="B36" s="13" t="s">
        <v>67</v>
      </c>
      <c r="C36" s="180" t="s">
        <v>673</v>
      </c>
      <c r="D36" s="14" t="s">
        <v>29</v>
      </c>
      <c r="E36" s="103">
        <v>234</v>
      </c>
      <c r="F36" s="94"/>
      <c r="G36" s="15">
        <v>37</v>
      </c>
      <c r="H36" s="15">
        <v>47</v>
      </c>
      <c r="I36" s="13">
        <f t="shared" si="1"/>
        <v>84</v>
      </c>
      <c r="J36" s="88">
        <v>9854965409</v>
      </c>
      <c r="K36" s="14"/>
      <c r="L36" s="14"/>
      <c r="M36" s="67"/>
      <c r="N36" s="78"/>
      <c r="O36" s="80"/>
      <c r="P36" s="43">
        <v>43512</v>
      </c>
      <c r="Q36" s="14"/>
      <c r="R36" s="14"/>
      <c r="S36" s="14" t="s">
        <v>83</v>
      </c>
      <c r="T36" s="14"/>
    </row>
    <row r="37" spans="1:20" s="23" customFormat="1" ht="27">
      <c r="A37" s="28">
        <v>33</v>
      </c>
      <c r="B37" s="13" t="s">
        <v>67</v>
      </c>
      <c r="C37" s="179" t="s">
        <v>674</v>
      </c>
      <c r="D37" s="14" t="s">
        <v>29</v>
      </c>
      <c r="E37" s="103">
        <v>365</v>
      </c>
      <c r="F37" s="94"/>
      <c r="G37" s="15">
        <v>35</v>
      </c>
      <c r="H37" s="15">
        <v>24</v>
      </c>
      <c r="I37" s="13">
        <f t="shared" si="1"/>
        <v>59</v>
      </c>
      <c r="J37" s="13">
        <v>9864568308</v>
      </c>
      <c r="K37" s="14"/>
      <c r="L37" s="14"/>
      <c r="M37" s="67"/>
      <c r="N37" s="78"/>
      <c r="O37" s="80"/>
      <c r="P37" s="43">
        <v>43512</v>
      </c>
      <c r="Q37" s="14"/>
      <c r="R37" s="14"/>
      <c r="S37" s="14" t="s">
        <v>83</v>
      </c>
      <c r="T37" s="14"/>
    </row>
    <row r="38" spans="1:20" s="23" customFormat="1">
      <c r="A38" s="28">
        <v>34</v>
      </c>
      <c r="B38" s="13" t="s">
        <v>66</v>
      </c>
      <c r="C38" s="179" t="s">
        <v>675</v>
      </c>
      <c r="D38" s="14" t="s">
        <v>29</v>
      </c>
      <c r="E38" s="103">
        <v>144</v>
      </c>
      <c r="F38" s="94"/>
      <c r="G38" s="15">
        <v>38</v>
      </c>
      <c r="H38" s="15">
        <v>47</v>
      </c>
      <c r="I38" s="13">
        <f t="shared" si="1"/>
        <v>85</v>
      </c>
      <c r="J38" s="88">
        <v>7086951561</v>
      </c>
      <c r="K38" s="14"/>
      <c r="L38" s="14"/>
      <c r="M38" s="67"/>
      <c r="N38" s="78"/>
      <c r="O38" s="73"/>
      <c r="P38" s="43">
        <v>43514</v>
      </c>
      <c r="Q38" s="14"/>
      <c r="R38" s="14"/>
      <c r="S38" s="14" t="s">
        <v>83</v>
      </c>
      <c r="T38" s="14"/>
    </row>
    <row r="39" spans="1:20" s="23" customFormat="1">
      <c r="A39" s="28">
        <v>35</v>
      </c>
      <c r="B39" s="13" t="s">
        <v>67</v>
      </c>
      <c r="C39" s="180" t="s">
        <v>676</v>
      </c>
      <c r="D39" s="14" t="s">
        <v>29</v>
      </c>
      <c r="E39" s="103">
        <v>145</v>
      </c>
      <c r="F39" s="94"/>
      <c r="G39" s="15">
        <v>45</v>
      </c>
      <c r="H39" s="15">
        <v>71</v>
      </c>
      <c r="I39" s="13">
        <f t="shared" si="1"/>
        <v>116</v>
      </c>
      <c r="J39" s="88">
        <v>9613414085</v>
      </c>
      <c r="K39" s="14"/>
      <c r="L39" s="14"/>
      <c r="M39" s="67"/>
      <c r="N39" s="78"/>
      <c r="O39" s="73"/>
      <c r="P39" s="43">
        <v>43514</v>
      </c>
      <c r="Q39" s="14"/>
      <c r="R39" s="14"/>
      <c r="S39" s="14" t="s">
        <v>83</v>
      </c>
      <c r="T39" s="14"/>
    </row>
    <row r="40" spans="1:20" s="23" customFormat="1">
      <c r="A40" s="28">
        <v>36</v>
      </c>
      <c r="B40" s="13" t="s">
        <v>66</v>
      </c>
      <c r="C40" s="179" t="s">
        <v>677</v>
      </c>
      <c r="D40" s="14" t="s">
        <v>29</v>
      </c>
      <c r="E40" s="103">
        <v>146</v>
      </c>
      <c r="F40" s="94"/>
      <c r="G40" s="15">
        <v>51</v>
      </c>
      <c r="H40" s="15">
        <v>77</v>
      </c>
      <c r="I40" s="13">
        <f t="shared" si="1"/>
        <v>128</v>
      </c>
      <c r="J40" s="88">
        <v>8486098613</v>
      </c>
      <c r="K40" s="14"/>
      <c r="L40" s="14"/>
      <c r="M40" s="67"/>
      <c r="N40" s="78"/>
      <c r="O40" s="80"/>
      <c r="P40" s="43">
        <v>43516</v>
      </c>
      <c r="Q40" s="14"/>
      <c r="R40" s="14"/>
      <c r="S40" s="14" t="s">
        <v>83</v>
      </c>
      <c r="T40" s="14"/>
    </row>
    <row r="41" spans="1:20" s="23" customFormat="1">
      <c r="A41" s="28">
        <v>37</v>
      </c>
      <c r="B41" s="13" t="s">
        <v>67</v>
      </c>
      <c r="C41" s="180" t="s">
        <v>678</v>
      </c>
      <c r="D41" s="14" t="s">
        <v>29</v>
      </c>
      <c r="E41" s="103">
        <v>148</v>
      </c>
      <c r="F41" s="94"/>
      <c r="G41" s="15">
        <v>35</v>
      </c>
      <c r="H41" s="15">
        <v>101</v>
      </c>
      <c r="I41" s="13">
        <f t="shared" si="1"/>
        <v>136</v>
      </c>
      <c r="J41" s="88">
        <v>9706559213</v>
      </c>
      <c r="K41" s="14"/>
      <c r="L41" s="14"/>
      <c r="M41" s="67"/>
      <c r="N41" s="78"/>
      <c r="O41" s="73"/>
      <c r="P41" s="43">
        <v>43516</v>
      </c>
      <c r="Q41" s="14"/>
      <c r="R41" s="14"/>
      <c r="S41" s="14" t="s">
        <v>83</v>
      </c>
      <c r="T41" s="14"/>
    </row>
    <row r="42" spans="1:20" s="23" customFormat="1">
      <c r="A42" s="28">
        <v>38</v>
      </c>
      <c r="B42" s="13" t="s">
        <v>66</v>
      </c>
      <c r="C42" s="180" t="s">
        <v>679</v>
      </c>
      <c r="D42" s="14" t="s">
        <v>29</v>
      </c>
      <c r="E42" s="103">
        <v>149</v>
      </c>
      <c r="F42" s="94"/>
      <c r="G42" s="15">
        <v>18</v>
      </c>
      <c r="H42" s="15">
        <v>26</v>
      </c>
      <c r="I42" s="13">
        <f t="shared" si="1"/>
        <v>44</v>
      </c>
      <c r="J42" s="88">
        <v>9707644750</v>
      </c>
      <c r="K42" s="14"/>
      <c r="L42" s="14"/>
      <c r="M42" s="67"/>
      <c r="N42" s="78"/>
      <c r="O42" s="80"/>
      <c r="P42" s="43">
        <v>43517</v>
      </c>
      <c r="Q42" s="14"/>
      <c r="R42" s="14"/>
      <c r="S42" s="14" t="s">
        <v>83</v>
      </c>
      <c r="T42" s="14"/>
    </row>
    <row r="43" spans="1:20" s="23" customFormat="1">
      <c r="A43" s="28">
        <v>39</v>
      </c>
      <c r="B43" s="13" t="s">
        <v>66</v>
      </c>
      <c r="C43" s="180" t="s">
        <v>680</v>
      </c>
      <c r="D43" s="14" t="s">
        <v>29</v>
      </c>
      <c r="E43" s="103">
        <v>150</v>
      </c>
      <c r="F43" s="94"/>
      <c r="G43" s="15">
        <v>37</v>
      </c>
      <c r="H43" s="15">
        <v>35</v>
      </c>
      <c r="I43" s="13">
        <f t="shared" si="1"/>
        <v>72</v>
      </c>
      <c r="J43" s="81">
        <v>9859692296</v>
      </c>
      <c r="K43" s="81"/>
      <c r="L43" s="14"/>
      <c r="M43" s="67"/>
      <c r="N43" s="78"/>
      <c r="O43" s="73"/>
      <c r="P43" s="43">
        <v>43517</v>
      </c>
      <c r="Q43" s="14"/>
      <c r="R43" s="14"/>
      <c r="S43" s="14" t="s">
        <v>83</v>
      </c>
      <c r="T43" s="14"/>
    </row>
    <row r="44" spans="1:20" s="23" customFormat="1">
      <c r="A44" s="28">
        <v>40</v>
      </c>
      <c r="B44" s="13" t="s">
        <v>67</v>
      </c>
      <c r="C44" s="179" t="s">
        <v>681</v>
      </c>
      <c r="D44" s="14" t="s">
        <v>29</v>
      </c>
      <c r="E44" s="103">
        <v>152</v>
      </c>
      <c r="F44" s="94"/>
      <c r="G44" s="15">
        <v>30</v>
      </c>
      <c r="H44" s="15">
        <v>21</v>
      </c>
      <c r="I44" s="13">
        <f t="shared" si="1"/>
        <v>51</v>
      </c>
      <c r="J44" s="88">
        <v>9706559091</v>
      </c>
      <c r="K44" s="81"/>
      <c r="L44" s="14"/>
      <c r="M44" s="67"/>
      <c r="N44" s="78"/>
      <c r="O44" s="80"/>
      <c r="P44" s="43">
        <v>43517</v>
      </c>
      <c r="Q44" s="14"/>
      <c r="R44" s="14"/>
      <c r="S44" s="14" t="s">
        <v>83</v>
      </c>
      <c r="T44" s="14"/>
    </row>
    <row r="45" spans="1:20" s="23" customFormat="1">
      <c r="A45" s="28">
        <v>41</v>
      </c>
      <c r="B45" s="13" t="s">
        <v>67</v>
      </c>
      <c r="C45" s="179" t="s">
        <v>682</v>
      </c>
      <c r="D45" s="14" t="s">
        <v>29</v>
      </c>
      <c r="E45" s="103">
        <v>153</v>
      </c>
      <c r="F45" s="94"/>
      <c r="G45" s="15">
        <v>43</v>
      </c>
      <c r="H45" s="15">
        <v>42</v>
      </c>
      <c r="I45" s="13">
        <f t="shared" si="1"/>
        <v>85</v>
      </c>
      <c r="J45" s="88">
        <v>9859071860</v>
      </c>
      <c r="K45" s="81"/>
      <c r="L45" s="14"/>
      <c r="M45" s="67"/>
      <c r="N45" s="78"/>
      <c r="O45" s="80"/>
      <c r="P45" s="43">
        <v>43517</v>
      </c>
      <c r="Q45" s="14"/>
      <c r="R45" s="14"/>
      <c r="S45" s="14" t="s">
        <v>83</v>
      </c>
      <c r="T45" s="14"/>
    </row>
    <row r="46" spans="1:20" s="23" customFormat="1" ht="27">
      <c r="A46" s="28">
        <v>42</v>
      </c>
      <c r="B46" s="13" t="s">
        <v>67</v>
      </c>
      <c r="C46" s="179" t="s">
        <v>683</v>
      </c>
      <c r="D46" s="14" t="s">
        <v>27</v>
      </c>
      <c r="E46" s="103" t="s">
        <v>684</v>
      </c>
      <c r="F46" s="94" t="s">
        <v>378</v>
      </c>
      <c r="G46" s="15">
        <v>38</v>
      </c>
      <c r="H46" s="15">
        <v>32</v>
      </c>
      <c r="I46" s="13">
        <f t="shared" si="1"/>
        <v>70</v>
      </c>
      <c r="J46" s="88" t="s">
        <v>712</v>
      </c>
      <c r="K46" s="81"/>
      <c r="L46" s="14"/>
      <c r="M46" s="67"/>
      <c r="N46" s="78"/>
      <c r="O46" s="80"/>
      <c r="P46" s="43">
        <v>43518</v>
      </c>
      <c r="Q46" s="14"/>
      <c r="R46" s="14"/>
      <c r="S46" s="14" t="s">
        <v>83</v>
      </c>
      <c r="T46" s="14"/>
    </row>
    <row r="47" spans="1:20" s="23" customFormat="1" ht="27">
      <c r="A47" s="28">
        <v>43</v>
      </c>
      <c r="B47" s="13" t="s">
        <v>67</v>
      </c>
      <c r="C47" s="182" t="s">
        <v>685</v>
      </c>
      <c r="D47" s="14" t="s">
        <v>27</v>
      </c>
      <c r="E47" s="103" t="s">
        <v>686</v>
      </c>
      <c r="F47" s="94" t="s">
        <v>87</v>
      </c>
      <c r="G47" s="15">
        <v>42</v>
      </c>
      <c r="H47" s="15">
        <v>39</v>
      </c>
      <c r="I47" s="13">
        <f t="shared" si="1"/>
        <v>81</v>
      </c>
      <c r="J47" s="88" t="s">
        <v>713</v>
      </c>
      <c r="K47" s="14"/>
      <c r="L47" s="14"/>
      <c r="M47" s="67"/>
      <c r="N47" s="14"/>
      <c r="O47" s="73"/>
      <c r="P47" s="43">
        <v>43518</v>
      </c>
      <c r="Q47" s="14"/>
      <c r="R47" s="14"/>
      <c r="S47" s="14" t="s">
        <v>83</v>
      </c>
      <c r="T47" s="14"/>
    </row>
    <row r="48" spans="1:20" s="23" customFormat="1" ht="33">
      <c r="A48" s="28">
        <v>44</v>
      </c>
      <c r="B48" s="13" t="s">
        <v>66</v>
      </c>
      <c r="C48" s="180" t="s">
        <v>687</v>
      </c>
      <c r="D48" s="14" t="s">
        <v>27</v>
      </c>
      <c r="E48" s="103" t="s">
        <v>688</v>
      </c>
      <c r="F48" s="94" t="s">
        <v>378</v>
      </c>
      <c r="G48" s="15">
        <v>79</v>
      </c>
      <c r="H48" s="15">
        <v>72</v>
      </c>
      <c r="I48" s="13">
        <f t="shared" si="1"/>
        <v>151</v>
      </c>
      <c r="J48" s="93" t="s">
        <v>714</v>
      </c>
      <c r="K48" s="14"/>
      <c r="L48" s="14"/>
      <c r="M48" s="14"/>
      <c r="N48" s="14"/>
      <c r="O48" s="14"/>
      <c r="P48" s="43">
        <v>43518</v>
      </c>
      <c r="Q48" s="149"/>
      <c r="R48" s="14"/>
      <c r="S48" s="14" t="s">
        <v>83</v>
      </c>
      <c r="T48" s="14"/>
    </row>
    <row r="49" spans="1:20" s="23" customFormat="1" ht="28.5">
      <c r="A49" s="28">
        <v>45</v>
      </c>
      <c r="B49" s="13" t="s">
        <v>66</v>
      </c>
      <c r="C49" s="180" t="s">
        <v>689</v>
      </c>
      <c r="D49" s="14" t="s">
        <v>27</v>
      </c>
      <c r="E49" s="103" t="s">
        <v>690</v>
      </c>
      <c r="F49" s="94" t="s">
        <v>383</v>
      </c>
      <c r="G49" s="15">
        <v>218</v>
      </c>
      <c r="H49" s="15">
        <v>204</v>
      </c>
      <c r="I49" s="13">
        <f t="shared" si="1"/>
        <v>422</v>
      </c>
      <c r="J49" s="13" t="s">
        <v>715</v>
      </c>
      <c r="K49" s="14"/>
      <c r="L49" s="14"/>
      <c r="M49" s="14"/>
      <c r="N49" s="14"/>
      <c r="O49" s="14"/>
      <c r="P49" s="43" t="s">
        <v>728</v>
      </c>
      <c r="Q49" s="14"/>
      <c r="R49" s="14"/>
      <c r="S49" s="14" t="s">
        <v>83</v>
      </c>
      <c r="T49" s="14"/>
    </row>
    <row r="50" spans="1:20" s="23" customFormat="1" ht="27">
      <c r="A50" s="28">
        <v>46</v>
      </c>
      <c r="B50" s="13" t="s">
        <v>67</v>
      </c>
      <c r="C50" s="179" t="s">
        <v>691</v>
      </c>
      <c r="D50" s="14" t="s">
        <v>27</v>
      </c>
      <c r="E50" s="103" t="s">
        <v>692</v>
      </c>
      <c r="F50" s="94" t="s">
        <v>378</v>
      </c>
      <c r="G50" s="15">
        <v>71</v>
      </c>
      <c r="H50" s="15">
        <v>62</v>
      </c>
      <c r="I50" s="13">
        <f t="shared" si="1"/>
        <v>133</v>
      </c>
      <c r="J50" s="87" t="s">
        <v>716</v>
      </c>
      <c r="K50" s="14"/>
      <c r="L50" s="14"/>
      <c r="M50" s="14"/>
      <c r="N50" s="14"/>
      <c r="O50" s="14"/>
      <c r="P50" s="43">
        <v>43519</v>
      </c>
      <c r="Q50" s="14"/>
      <c r="R50" s="14"/>
      <c r="S50" s="14" t="s">
        <v>83</v>
      </c>
      <c r="T50" s="14"/>
    </row>
    <row r="51" spans="1:20" s="23" customFormat="1" ht="28.5">
      <c r="A51" s="28">
        <v>47</v>
      </c>
      <c r="B51" s="13" t="s">
        <v>66</v>
      </c>
      <c r="C51" s="180" t="s">
        <v>693</v>
      </c>
      <c r="D51" s="14" t="s">
        <v>27</v>
      </c>
      <c r="E51" s="103" t="s">
        <v>694</v>
      </c>
      <c r="F51" s="94" t="s">
        <v>378</v>
      </c>
      <c r="G51" s="15">
        <v>115</v>
      </c>
      <c r="H51" s="15">
        <v>107</v>
      </c>
      <c r="I51" s="13">
        <f t="shared" si="1"/>
        <v>222</v>
      </c>
      <c r="J51" s="13" t="s">
        <v>717</v>
      </c>
      <c r="K51" s="14"/>
      <c r="L51" s="14"/>
      <c r="M51" s="14"/>
      <c r="N51" s="14"/>
      <c r="O51" s="14"/>
      <c r="P51" s="43" t="s">
        <v>729</v>
      </c>
      <c r="Q51" s="14"/>
      <c r="R51" s="14"/>
      <c r="S51" s="14" t="s">
        <v>83</v>
      </c>
      <c r="T51" s="14"/>
    </row>
    <row r="52" spans="1:20" s="23" customFormat="1" ht="33">
      <c r="A52" s="28">
        <v>48</v>
      </c>
      <c r="B52" s="13" t="s">
        <v>67</v>
      </c>
      <c r="C52" s="180" t="s">
        <v>695</v>
      </c>
      <c r="D52" s="14" t="s">
        <v>27</v>
      </c>
      <c r="E52" s="103" t="s">
        <v>696</v>
      </c>
      <c r="F52" s="94" t="s">
        <v>87</v>
      </c>
      <c r="G52" s="15">
        <v>196</v>
      </c>
      <c r="H52" s="15">
        <v>174</v>
      </c>
      <c r="I52" s="13">
        <f t="shared" si="1"/>
        <v>370</v>
      </c>
      <c r="J52" s="93" t="s">
        <v>718</v>
      </c>
      <c r="K52" s="14"/>
      <c r="L52" s="14"/>
      <c r="M52" s="14"/>
      <c r="N52" s="14"/>
      <c r="O52" s="14"/>
      <c r="P52" s="43" t="s">
        <v>730</v>
      </c>
      <c r="Q52" s="14"/>
      <c r="R52" s="14"/>
      <c r="S52" s="14" t="s">
        <v>83</v>
      </c>
      <c r="T52" s="14"/>
    </row>
    <row r="53" spans="1:20" s="23" customFormat="1" ht="28.5">
      <c r="A53" s="28">
        <v>49</v>
      </c>
      <c r="B53" s="13" t="s">
        <v>66</v>
      </c>
      <c r="C53" s="179" t="s">
        <v>697</v>
      </c>
      <c r="D53" s="14" t="s">
        <v>27</v>
      </c>
      <c r="E53" s="103" t="s">
        <v>698</v>
      </c>
      <c r="F53" s="94" t="s">
        <v>378</v>
      </c>
      <c r="G53" s="15">
        <v>121</v>
      </c>
      <c r="H53" s="15">
        <v>96</v>
      </c>
      <c r="I53" s="13">
        <f t="shared" si="1"/>
        <v>217</v>
      </c>
      <c r="J53" s="93" t="s">
        <v>719</v>
      </c>
      <c r="K53" s="14"/>
      <c r="L53" s="14"/>
      <c r="M53" s="14"/>
      <c r="N53" s="14"/>
      <c r="O53" s="14"/>
      <c r="P53" s="43" t="s">
        <v>730</v>
      </c>
      <c r="Q53" s="14"/>
      <c r="R53" s="14"/>
      <c r="S53" s="14" t="s">
        <v>83</v>
      </c>
      <c r="T53" s="14"/>
    </row>
    <row r="54" spans="1:20" s="23" customFormat="1">
      <c r="A54" s="28">
        <v>50</v>
      </c>
      <c r="B54" s="13"/>
      <c r="C54" s="179"/>
      <c r="D54" s="14"/>
      <c r="E54" s="103"/>
      <c r="F54" s="94"/>
      <c r="G54" s="15"/>
      <c r="H54" s="15"/>
      <c r="I54" s="13">
        <f t="shared" si="1"/>
        <v>0</v>
      </c>
      <c r="J54" s="93"/>
      <c r="K54" s="14"/>
      <c r="L54" s="14"/>
      <c r="M54" s="14"/>
      <c r="N54" s="14"/>
      <c r="O54" s="14"/>
      <c r="P54" s="43"/>
      <c r="Q54" s="14"/>
      <c r="R54" s="14"/>
      <c r="S54" s="14" t="s">
        <v>83</v>
      </c>
      <c r="T54" s="14"/>
    </row>
    <row r="55" spans="1:20" s="23" customFormat="1">
      <c r="A55" s="28">
        <v>51</v>
      </c>
      <c r="B55" s="13"/>
      <c r="C55" s="97"/>
      <c r="D55" s="14"/>
      <c r="E55" s="103"/>
      <c r="F55" s="94"/>
      <c r="G55" s="15"/>
      <c r="H55" s="15"/>
      <c r="I55" s="13">
        <f t="shared" si="1"/>
        <v>0</v>
      </c>
      <c r="J55" s="13"/>
      <c r="K55" s="14"/>
      <c r="L55" s="14"/>
      <c r="M55" s="14"/>
      <c r="N55" s="14"/>
      <c r="O55" s="14"/>
      <c r="P55" s="43"/>
      <c r="Q55" s="14"/>
      <c r="R55" s="14"/>
      <c r="S55" s="14" t="s">
        <v>83</v>
      </c>
      <c r="T55" s="14"/>
    </row>
    <row r="56" spans="1:20" s="23" customFormat="1">
      <c r="A56" s="28">
        <v>52</v>
      </c>
      <c r="B56" s="13"/>
      <c r="C56" s="97"/>
      <c r="D56" s="14"/>
      <c r="E56" s="103"/>
      <c r="F56" s="94"/>
      <c r="G56" s="15"/>
      <c r="H56" s="15"/>
      <c r="I56" s="13">
        <f t="shared" si="1"/>
        <v>0</v>
      </c>
      <c r="J56" s="13"/>
      <c r="K56" s="14"/>
      <c r="L56" s="14"/>
      <c r="M56" s="14"/>
      <c r="N56" s="14"/>
      <c r="O56" s="14"/>
      <c r="P56" s="43"/>
      <c r="Q56" s="14"/>
      <c r="R56" s="14"/>
      <c r="S56" s="14" t="s">
        <v>83</v>
      </c>
      <c r="T56" s="14"/>
    </row>
    <row r="57" spans="1:20" s="23" customFormat="1">
      <c r="A57" s="28">
        <v>53</v>
      </c>
      <c r="B57" s="13"/>
      <c r="C57" s="97"/>
      <c r="D57" s="14"/>
      <c r="E57" s="103"/>
      <c r="F57" s="94"/>
      <c r="G57" s="15"/>
      <c r="H57" s="15"/>
      <c r="I57" s="13">
        <f t="shared" si="1"/>
        <v>0</v>
      </c>
      <c r="J57" s="13"/>
      <c r="K57" s="14"/>
      <c r="L57" s="14"/>
      <c r="M57" s="14"/>
      <c r="N57" s="14"/>
      <c r="O57" s="14"/>
      <c r="P57" s="43"/>
      <c r="Q57" s="14"/>
      <c r="R57" s="14"/>
      <c r="S57" s="14" t="s">
        <v>83</v>
      </c>
      <c r="T57" s="14"/>
    </row>
    <row r="58" spans="1:20" s="23" customFormat="1">
      <c r="A58" s="28">
        <v>54</v>
      </c>
      <c r="B58" s="13"/>
      <c r="C58" s="97"/>
      <c r="D58" s="14"/>
      <c r="E58" s="103"/>
      <c r="F58" s="94"/>
      <c r="G58" s="15"/>
      <c r="H58" s="15"/>
      <c r="I58" s="13">
        <f t="shared" si="1"/>
        <v>0</v>
      </c>
      <c r="J58" s="93"/>
      <c r="K58" s="14"/>
      <c r="L58" s="14"/>
      <c r="M58" s="14"/>
      <c r="N58" s="14"/>
      <c r="O58" s="14"/>
      <c r="P58" s="43"/>
      <c r="Q58" s="14"/>
      <c r="R58" s="14"/>
      <c r="S58" s="14" t="s">
        <v>83</v>
      </c>
      <c r="T58" s="14"/>
    </row>
    <row r="59" spans="1:20" s="23" customFormat="1">
      <c r="A59" s="28">
        <v>55</v>
      </c>
      <c r="B59" s="13"/>
      <c r="C59" s="97"/>
      <c r="D59" s="14"/>
      <c r="E59" s="103"/>
      <c r="F59" s="94"/>
      <c r="G59" s="15"/>
      <c r="H59" s="15"/>
      <c r="I59" s="13">
        <f t="shared" si="1"/>
        <v>0</v>
      </c>
      <c r="J59" s="93"/>
      <c r="K59" s="14"/>
      <c r="L59" s="14"/>
      <c r="M59" s="14"/>
      <c r="N59" s="14"/>
      <c r="O59" s="14"/>
      <c r="P59" s="43"/>
      <c r="Q59" s="14"/>
      <c r="R59" s="14"/>
      <c r="S59" s="14" t="s">
        <v>83</v>
      </c>
      <c r="T59" s="14"/>
    </row>
    <row r="60" spans="1:20" s="23" customFormat="1">
      <c r="A60" s="28">
        <v>56</v>
      </c>
      <c r="B60" s="13"/>
      <c r="C60" s="97"/>
      <c r="D60" s="14"/>
      <c r="E60" s="103"/>
      <c r="F60" s="94"/>
      <c r="G60" s="15"/>
      <c r="H60" s="15"/>
      <c r="I60" s="13">
        <f t="shared" si="1"/>
        <v>0</v>
      </c>
      <c r="J60" s="93"/>
      <c r="K60" s="14"/>
      <c r="L60" s="14"/>
      <c r="M60" s="14"/>
      <c r="N60" s="14"/>
      <c r="O60" s="14"/>
      <c r="P60" s="43"/>
      <c r="Q60" s="14"/>
      <c r="R60" s="14"/>
      <c r="S60" s="14" t="s">
        <v>83</v>
      </c>
      <c r="T60" s="14"/>
    </row>
    <row r="61" spans="1:20" s="23" customFormat="1">
      <c r="A61" s="28">
        <v>57</v>
      </c>
      <c r="B61" s="13"/>
      <c r="C61" s="97"/>
      <c r="D61" s="14"/>
      <c r="E61" s="103"/>
      <c r="F61" s="94"/>
      <c r="G61" s="15"/>
      <c r="H61" s="15"/>
      <c r="I61" s="13">
        <f t="shared" si="1"/>
        <v>0</v>
      </c>
      <c r="J61" s="93"/>
      <c r="K61" s="14"/>
      <c r="L61" s="14"/>
      <c r="M61" s="14"/>
      <c r="N61" s="14"/>
      <c r="O61" s="14"/>
      <c r="P61" s="43"/>
      <c r="Q61" s="14"/>
      <c r="R61" s="14"/>
      <c r="S61" s="14" t="s">
        <v>83</v>
      </c>
      <c r="T61" s="14"/>
    </row>
    <row r="62" spans="1:20" s="23" customFormat="1">
      <c r="A62" s="28">
        <v>58</v>
      </c>
      <c r="B62" s="13"/>
      <c r="C62" s="98"/>
      <c r="D62" s="14"/>
      <c r="E62" s="96"/>
      <c r="F62" s="104"/>
      <c r="G62" s="48"/>
      <c r="H62" s="48"/>
      <c r="I62" s="13">
        <f t="shared" si="1"/>
        <v>0</v>
      </c>
      <c r="J62" s="50"/>
      <c r="K62" s="46"/>
      <c r="L62" s="41"/>
      <c r="M62" s="41"/>
      <c r="N62" s="42"/>
      <c r="O62" s="42"/>
      <c r="P62" s="43"/>
      <c r="Q62" s="41"/>
      <c r="R62" s="41"/>
      <c r="S62" s="41" t="s">
        <v>83</v>
      </c>
      <c r="T62" s="14"/>
    </row>
    <row r="63" spans="1:20" s="23" customFormat="1">
      <c r="A63" s="28">
        <v>59</v>
      </c>
      <c r="B63" s="13"/>
      <c r="C63" s="98"/>
      <c r="D63" s="14"/>
      <c r="E63" s="96"/>
      <c r="F63" s="104"/>
      <c r="G63" s="48"/>
      <c r="H63" s="48"/>
      <c r="I63" s="13">
        <f t="shared" si="1"/>
        <v>0</v>
      </c>
      <c r="J63" s="50"/>
      <c r="K63" s="46"/>
      <c r="L63" s="41"/>
      <c r="M63" s="41"/>
      <c r="N63" s="42"/>
      <c r="O63" s="42"/>
      <c r="P63" s="43"/>
      <c r="Q63" s="41"/>
      <c r="R63" s="41"/>
      <c r="S63" s="41" t="s">
        <v>83</v>
      </c>
      <c r="T63" s="14"/>
    </row>
    <row r="64" spans="1:20" s="23" customFormat="1">
      <c r="A64" s="28">
        <v>60</v>
      </c>
      <c r="B64" s="13"/>
      <c r="C64" s="98"/>
      <c r="D64" s="14"/>
      <c r="E64" s="96"/>
      <c r="F64" s="104"/>
      <c r="G64" s="48"/>
      <c r="H64" s="48"/>
      <c r="I64" s="13">
        <f t="shared" si="1"/>
        <v>0</v>
      </c>
      <c r="J64" s="50"/>
      <c r="K64" s="46"/>
      <c r="L64" s="41"/>
      <c r="M64" s="41"/>
      <c r="N64" s="42"/>
      <c r="O64" s="42"/>
      <c r="P64" s="43"/>
      <c r="Q64" s="41"/>
      <c r="R64" s="41"/>
      <c r="S64" s="41" t="s">
        <v>83</v>
      </c>
      <c r="T64" s="14"/>
    </row>
    <row r="65" spans="1:20" s="23" customFormat="1">
      <c r="A65" s="28">
        <v>61</v>
      </c>
      <c r="B65" s="13"/>
      <c r="C65" s="98"/>
      <c r="D65" s="14"/>
      <c r="E65" s="96"/>
      <c r="F65" s="104"/>
      <c r="G65" s="48"/>
      <c r="H65" s="48"/>
      <c r="I65" s="13">
        <f t="shared" si="1"/>
        <v>0</v>
      </c>
      <c r="J65" s="50"/>
      <c r="K65" s="46"/>
      <c r="L65" s="41"/>
      <c r="M65" s="41"/>
      <c r="N65" s="42"/>
      <c r="O65" s="42"/>
      <c r="P65" s="43"/>
      <c r="Q65" s="41"/>
      <c r="R65" s="41"/>
      <c r="S65" s="41" t="s">
        <v>83</v>
      </c>
      <c r="T65" s="14"/>
    </row>
    <row r="66" spans="1:20" s="23" customFormat="1">
      <c r="A66" s="28">
        <v>62</v>
      </c>
      <c r="B66" s="13"/>
      <c r="C66" s="98"/>
      <c r="D66" s="14"/>
      <c r="E66" s="96"/>
      <c r="F66" s="104"/>
      <c r="G66" s="48"/>
      <c r="H66" s="48"/>
      <c r="I66" s="13">
        <f t="shared" ref="I66:I69" si="2">G66+H66</f>
        <v>0</v>
      </c>
      <c r="J66" s="50"/>
      <c r="K66" s="46"/>
      <c r="L66" s="41"/>
      <c r="M66" s="41"/>
      <c r="N66" s="42"/>
      <c r="O66" s="42"/>
      <c r="P66" s="43"/>
      <c r="Q66" s="41"/>
      <c r="R66" s="41"/>
      <c r="S66" s="41" t="s">
        <v>83</v>
      </c>
      <c r="T66" s="14"/>
    </row>
    <row r="67" spans="1:20" s="23" customFormat="1">
      <c r="A67" s="28">
        <v>63</v>
      </c>
      <c r="B67" s="13"/>
      <c r="C67" s="98"/>
      <c r="D67" s="14"/>
      <c r="E67" s="96"/>
      <c r="F67" s="104"/>
      <c r="G67" s="48"/>
      <c r="H67" s="48"/>
      <c r="I67" s="13">
        <f t="shared" si="2"/>
        <v>0</v>
      </c>
      <c r="J67" s="50"/>
      <c r="K67" s="46"/>
      <c r="L67" s="41"/>
      <c r="M67" s="41"/>
      <c r="N67" s="42"/>
      <c r="O67" s="42"/>
      <c r="P67" s="43"/>
      <c r="Q67" s="41"/>
      <c r="R67" s="41"/>
      <c r="S67" s="41"/>
      <c r="T67" s="14"/>
    </row>
    <row r="68" spans="1:20" s="23" customFormat="1">
      <c r="A68" s="28">
        <v>64</v>
      </c>
      <c r="B68" s="13"/>
      <c r="C68" s="98"/>
      <c r="D68" s="14"/>
      <c r="E68" s="96"/>
      <c r="F68" s="104"/>
      <c r="G68" s="48"/>
      <c r="H68" s="48"/>
      <c r="I68" s="13">
        <f t="shared" si="2"/>
        <v>0</v>
      </c>
      <c r="J68" s="50"/>
      <c r="K68" s="46"/>
      <c r="L68" s="41"/>
      <c r="M68" s="41"/>
      <c r="N68" s="42"/>
      <c r="O68" s="42"/>
      <c r="P68" s="43"/>
      <c r="Q68" s="41"/>
      <c r="R68" s="41"/>
      <c r="S68" s="41"/>
      <c r="T68" s="14"/>
    </row>
    <row r="69" spans="1:20" s="23" customFormat="1">
      <c r="A69" s="28">
        <v>65</v>
      </c>
      <c r="B69" s="13"/>
      <c r="C69" s="98"/>
      <c r="D69" s="14"/>
      <c r="E69" s="96"/>
      <c r="F69" s="104"/>
      <c r="G69" s="48"/>
      <c r="H69" s="48"/>
      <c r="I69" s="13">
        <f t="shared" si="2"/>
        <v>0</v>
      </c>
      <c r="J69" s="50"/>
      <c r="K69" s="46"/>
      <c r="L69" s="41"/>
      <c r="M69" s="41"/>
      <c r="N69" s="42"/>
      <c r="O69" s="42"/>
      <c r="P69" s="43"/>
      <c r="Q69" s="41"/>
      <c r="R69" s="41"/>
      <c r="S69" s="41"/>
      <c r="T69" s="14"/>
    </row>
    <row r="70" spans="1:20" s="23" customFormat="1">
      <c r="A70" s="28">
        <v>66</v>
      </c>
      <c r="B70" s="13"/>
      <c r="C70" s="98"/>
      <c r="D70" s="14"/>
      <c r="E70" s="96"/>
      <c r="F70" s="104"/>
      <c r="G70" s="48"/>
      <c r="H70" s="48"/>
      <c r="I70" s="13">
        <f t="shared" ref="I70:I133" si="3">G70+H70</f>
        <v>0</v>
      </c>
      <c r="J70" s="50"/>
      <c r="K70" s="46"/>
      <c r="L70" s="41"/>
      <c r="M70" s="41"/>
      <c r="N70" s="42"/>
      <c r="O70" s="42"/>
      <c r="P70" s="43"/>
      <c r="Q70" s="41"/>
      <c r="R70" s="41"/>
      <c r="S70" s="41"/>
      <c r="T70" s="14"/>
    </row>
    <row r="71" spans="1:20" s="23" customFormat="1">
      <c r="A71" s="28">
        <v>67</v>
      </c>
      <c r="B71" s="13"/>
      <c r="C71" s="98"/>
      <c r="D71" s="14"/>
      <c r="E71" s="96"/>
      <c r="F71" s="104"/>
      <c r="G71" s="48"/>
      <c r="H71" s="48"/>
      <c r="I71" s="13">
        <f t="shared" si="3"/>
        <v>0</v>
      </c>
      <c r="J71" s="50"/>
      <c r="K71" s="46"/>
      <c r="L71" s="41"/>
      <c r="M71" s="41"/>
      <c r="N71" s="42"/>
      <c r="O71" s="42"/>
      <c r="P71" s="43"/>
      <c r="Q71" s="41"/>
      <c r="R71" s="41"/>
      <c r="S71" s="41"/>
      <c r="T71" s="14"/>
    </row>
    <row r="72" spans="1:20" s="23" customFormat="1">
      <c r="A72" s="28">
        <v>68</v>
      </c>
      <c r="B72" s="13"/>
      <c r="C72" s="98"/>
      <c r="D72" s="14"/>
      <c r="E72" s="96"/>
      <c r="F72" s="104"/>
      <c r="G72" s="48"/>
      <c r="H72" s="48"/>
      <c r="I72" s="13">
        <f t="shared" si="3"/>
        <v>0</v>
      </c>
      <c r="J72" s="50"/>
      <c r="K72" s="46"/>
      <c r="L72" s="41"/>
      <c r="M72" s="41"/>
      <c r="N72" s="42"/>
      <c r="O72" s="42"/>
      <c r="P72" s="43"/>
      <c r="Q72" s="41"/>
      <c r="R72" s="41"/>
      <c r="S72" s="41"/>
      <c r="T72" s="14"/>
    </row>
    <row r="73" spans="1:20" s="23" customFormat="1">
      <c r="A73" s="28">
        <v>69</v>
      </c>
      <c r="B73" s="13"/>
      <c r="C73" s="98"/>
      <c r="D73" s="14"/>
      <c r="E73" s="96"/>
      <c r="F73" s="104"/>
      <c r="G73" s="48"/>
      <c r="H73" s="48"/>
      <c r="I73" s="13">
        <f t="shared" si="3"/>
        <v>0</v>
      </c>
      <c r="J73" s="50"/>
      <c r="K73" s="46"/>
      <c r="L73" s="41"/>
      <c r="M73" s="41"/>
      <c r="N73" s="42"/>
      <c r="O73" s="42"/>
      <c r="P73" s="43"/>
      <c r="Q73" s="41"/>
      <c r="R73" s="41"/>
      <c r="S73" s="41"/>
      <c r="T73" s="14"/>
    </row>
    <row r="74" spans="1:20" s="23" customFormat="1">
      <c r="A74" s="28">
        <v>70</v>
      </c>
      <c r="B74" s="13"/>
      <c r="C74" s="98"/>
      <c r="D74" s="14"/>
      <c r="E74" s="96"/>
      <c r="F74" s="104"/>
      <c r="G74" s="48"/>
      <c r="H74" s="48"/>
      <c r="I74" s="13">
        <f t="shared" si="3"/>
        <v>0</v>
      </c>
      <c r="J74" s="50"/>
      <c r="K74" s="46"/>
      <c r="L74" s="41"/>
      <c r="M74" s="41"/>
      <c r="N74" s="42"/>
      <c r="O74" s="42"/>
      <c r="P74" s="43"/>
      <c r="Q74" s="41"/>
      <c r="R74" s="41"/>
      <c r="S74" s="41"/>
      <c r="T74" s="14"/>
    </row>
    <row r="75" spans="1:20" s="23" customFormat="1">
      <c r="A75" s="28">
        <v>71</v>
      </c>
      <c r="B75" s="13"/>
      <c r="C75" s="98"/>
      <c r="D75" s="14"/>
      <c r="E75" s="96"/>
      <c r="F75" s="104"/>
      <c r="G75" s="48"/>
      <c r="H75" s="48"/>
      <c r="I75" s="13">
        <f t="shared" si="3"/>
        <v>0</v>
      </c>
      <c r="J75" s="50"/>
      <c r="K75" s="46"/>
      <c r="L75" s="41"/>
      <c r="M75" s="41"/>
      <c r="N75" s="42"/>
      <c r="O75" s="42"/>
      <c r="P75" s="43"/>
      <c r="Q75" s="41"/>
      <c r="R75" s="41"/>
      <c r="S75" s="41"/>
      <c r="T75" s="14"/>
    </row>
    <row r="76" spans="1:20" s="23" customFormat="1">
      <c r="A76" s="28">
        <v>72</v>
      </c>
      <c r="B76" s="13"/>
      <c r="C76" s="98"/>
      <c r="D76" s="14"/>
      <c r="E76" s="47"/>
      <c r="F76" s="49"/>
      <c r="G76" s="48"/>
      <c r="H76" s="48"/>
      <c r="I76" s="13">
        <f t="shared" si="3"/>
        <v>0</v>
      </c>
      <c r="J76" s="50"/>
      <c r="K76" s="46"/>
      <c r="L76" s="41"/>
      <c r="M76" s="41"/>
      <c r="N76" s="42"/>
      <c r="O76" s="42"/>
      <c r="P76" s="43"/>
      <c r="Q76" s="41"/>
      <c r="R76" s="41"/>
      <c r="S76" s="41"/>
      <c r="T76" s="14"/>
    </row>
    <row r="77" spans="1:20" s="23" customFormat="1">
      <c r="A77" s="28">
        <v>73</v>
      </c>
      <c r="B77" s="13"/>
      <c r="C77" s="98"/>
      <c r="D77" s="14"/>
      <c r="E77" s="47"/>
      <c r="F77" s="49"/>
      <c r="G77" s="48"/>
      <c r="H77" s="48"/>
      <c r="I77" s="13">
        <f t="shared" si="3"/>
        <v>0</v>
      </c>
      <c r="J77" s="50"/>
      <c r="K77" s="46"/>
      <c r="L77" s="41"/>
      <c r="M77" s="41"/>
      <c r="N77" s="42"/>
      <c r="O77" s="42"/>
      <c r="P77" s="43"/>
      <c r="Q77" s="41"/>
      <c r="R77" s="41"/>
      <c r="S77" s="41"/>
      <c r="T77" s="14"/>
    </row>
    <row r="78" spans="1:20" s="23" customFormat="1">
      <c r="A78" s="28">
        <v>74</v>
      </c>
      <c r="B78" s="13"/>
      <c r="C78" s="98"/>
      <c r="D78" s="14"/>
      <c r="E78" s="47"/>
      <c r="F78" s="49"/>
      <c r="G78" s="48"/>
      <c r="H78" s="48"/>
      <c r="I78" s="13">
        <f t="shared" si="3"/>
        <v>0</v>
      </c>
      <c r="J78" s="50"/>
      <c r="K78" s="46"/>
      <c r="L78" s="41"/>
      <c r="M78" s="41"/>
      <c r="N78" s="42"/>
      <c r="O78" s="42"/>
      <c r="P78" s="43"/>
      <c r="Q78" s="41"/>
      <c r="R78" s="41"/>
      <c r="S78" s="41"/>
      <c r="T78" s="14"/>
    </row>
    <row r="79" spans="1:20" s="23" customFormat="1">
      <c r="A79" s="28">
        <v>75</v>
      </c>
      <c r="B79" s="13"/>
      <c r="C79" s="98"/>
      <c r="D79" s="14"/>
      <c r="E79" s="47"/>
      <c r="F79" s="49"/>
      <c r="G79" s="48"/>
      <c r="H79" s="48"/>
      <c r="I79" s="13">
        <f t="shared" si="3"/>
        <v>0</v>
      </c>
      <c r="J79" s="50"/>
      <c r="K79" s="46"/>
      <c r="L79" s="41"/>
      <c r="M79" s="41"/>
      <c r="N79" s="42"/>
      <c r="O79" s="42"/>
      <c r="P79" s="43"/>
      <c r="Q79" s="41"/>
      <c r="R79" s="41"/>
      <c r="S79" s="41"/>
      <c r="T79" s="14"/>
    </row>
    <row r="80" spans="1:20" s="23" customFormat="1">
      <c r="A80" s="28">
        <v>76</v>
      </c>
      <c r="B80" s="13"/>
      <c r="C80" s="98"/>
      <c r="D80" s="14"/>
      <c r="E80" s="47"/>
      <c r="F80" s="49"/>
      <c r="G80" s="48"/>
      <c r="H80" s="48"/>
      <c r="I80" s="13">
        <f t="shared" si="3"/>
        <v>0</v>
      </c>
      <c r="J80" s="50"/>
      <c r="K80" s="46"/>
      <c r="L80" s="41"/>
      <c r="M80" s="41"/>
      <c r="N80" s="42"/>
      <c r="O80" s="42"/>
      <c r="P80" s="43"/>
      <c r="Q80" s="41"/>
      <c r="R80" s="41"/>
      <c r="S80" s="41"/>
      <c r="T80" s="14"/>
    </row>
    <row r="81" spans="1:20" s="23" customFormat="1">
      <c r="A81" s="28">
        <v>77</v>
      </c>
      <c r="B81" s="13"/>
      <c r="C81" s="98"/>
      <c r="D81" s="14"/>
      <c r="E81" s="47"/>
      <c r="F81" s="49"/>
      <c r="G81" s="48"/>
      <c r="H81" s="48"/>
      <c r="I81" s="13">
        <f t="shared" si="3"/>
        <v>0</v>
      </c>
      <c r="J81" s="50"/>
      <c r="K81" s="46"/>
      <c r="L81" s="41"/>
      <c r="M81" s="41"/>
      <c r="N81" s="42"/>
      <c r="O81" s="42"/>
      <c r="P81" s="43"/>
      <c r="Q81" s="41"/>
      <c r="R81" s="41"/>
      <c r="S81" s="41"/>
      <c r="T81" s="14"/>
    </row>
    <row r="82" spans="1:20" s="23" customFormat="1">
      <c r="A82" s="28">
        <v>78</v>
      </c>
      <c r="B82" s="13"/>
      <c r="C82" s="98"/>
      <c r="D82" s="14"/>
      <c r="E82" s="47"/>
      <c r="F82" s="49"/>
      <c r="G82" s="48"/>
      <c r="H82" s="48"/>
      <c r="I82" s="13">
        <f t="shared" si="3"/>
        <v>0</v>
      </c>
      <c r="J82" s="50"/>
      <c r="K82" s="46"/>
      <c r="L82" s="41"/>
      <c r="M82" s="41"/>
      <c r="N82" s="42"/>
      <c r="O82" s="42"/>
      <c r="P82" s="43"/>
      <c r="Q82" s="41"/>
      <c r="R82" s="41"/>
      <c r="S82" s="41"/>
      <c r="T82" s="14"/>
    </row>
    <row r="83" spans="1:20" s="23" customFormat="1">
      <c r="A83" s="28">
        <v>79</v>
      </c>
      <c r="B83" s="13"/>
      <c r="C83" s="98"/>
      <c r="D83" s="14"/>
      <c r="E83" s="47"/>
      <c r="F83" s="49"/>
      <c r="G83" s="48"/>
      <c r="H83" s="48"/>
      <c r="I83" s="13">
        <f t="shared" si="3"/>
        <v>0</v>
      </c>
      <c r="J83" s="50"/>
      <c r="K83" s="46"/>
      <c r="L83" s="41"/>
      <c r="M83" s="41"/>
      <c r="N83" s="42"/>
      <c r="O83" s="42"/>
      <c r="P83" s="43"/>
      <c r="Q83" s="41"/>
      <c r="R83" s="41"/>
      <c r="S83" s="41"/>
      <c r="T83" s="14"/>
    </row>
    <row r="84" spans="1:20" s="23" customFormat="1">
      <c r="A84" s="28">
        <v>80</v>
      </c>
      <c r="B84" s="13"/>
      <c r="C84" s="98"/>
      <c r="D84" s="14"/>
      <c r="E84" s="47"/>
      <c r="F84" s="49"/>
      <c r="G84" s="48"/>
      <c r="H84" s="48"/>
      <c r="I84" s="13">
        <f t="shared" si="3"/>
        <v>0</v>
      </c>
      <c r="J84" s="50"/>
      <c r="K84" s="46"/>
      <c r="L84" s="41"/>
      <c r="M84" s="41"/>
      <c r="N84" s="42"/>
      <c r="O84" s="42"/>
      <c r="P84" s="43"/>
      <c r="Q84" s="41"/>
      <c r="R84" s="41"/>
      <c r="S84" s="41"/>
      <c r="T84" s="14"/>
    </row>
    <row r="85" spans="1:20" s="23" customFormat="1">
      <c r="A85" s="28">
        <v>81</v>
      </c>
      <c r="B85" s="13"/>
      <c r="C85" s="98"/>
      <c r="D85" s="14"/>
      <c r="E85" s="47"/>
      <c r="F85" s="49"/>
      <c r="G85" s="48"/>
      <c r="H85" s="48"/>
      <c r="I85" s="13">
        <f t="shared" si="3"/>
        <v>0</v>
      </c>
      <c r="J85" s="50"/>
      <c r="K85" s="46"/>
      <c r="L85" s="41"/>
      <c r="M85" s="41"/>
      <c r="N85" s="42"/>
      <c r="O85" s="42"/>
      <c r="P85" s="43"/>
      <c r="Q85" s="41"/>
      <c r="R85" s="41"/>
      <c r="S85" s="41"/>
      <c r="T85" s="14"/>
    </row>
    <row r="86" spans="1:20" s="23" customFormat="1">
      <c r="A86" s="28">
        <v>82</v>
      </c>
      <c r="B86" s="13"/>
      <c r="C86" s="98"/>
      <c r="D86" s="14"/>
      <c r="E86" s="47"/>
      <c r="F86" s="49"/>
      <c r="G86" s="48"/>
      <c r="H86" s="48"/>
      <c r="I86" s="13">
        <f t="shared" si="3"/>
        <v>0</v>
      </c>
      <c r="J86" s="50"/>
      <c r="K86" s="46"/>
      <c r="L86" s="41"/>
      <c r="M86" s="41"/>
      <c r="N86" s="42"/>
      <c r="O86" s="42"/>
      <c r="P86" s="43"/>
      <c r="Q86" s="41"/>
      <c r="R86" s="41"/>
      <c r="S86" s="41"/>
      <c r="T86" s="14"/>
    </row>
    <row r="87" spans="1:20" s="23" customFormat="1">
      <c r="A87" s="28">
        <v>83</v>
      </c>
      <c r="B87" s="13"/>
      <c r="C87" s="98"/>
      <c r="D87" s="14"/>
      <c r="E87" s="47"/>
      <c r="F87" s="49"/>
      <c r="G87" s="48"/>
      <c r="H87" s="48"/>
      <c r="I87" s="13">
        <f t="shared" si="3"/>
        <v>0</v>
      </c>
      <c r="J87" s="50"/>
      <c r="K87" s="46"/>
      <c r="L87" s="41"/>
      <c r="M87" s="41"/>
      <c r="N87" s="42"/>
      <c r="O87" s="42"/>
      <c r="P87" s="43"/>
      <c r="Q87" s="41"/>
      <c r="R87" s="41"/>
      <c r="S87" s="41"/>
      <c r="T87" s="14"/>
    </row>
    <row r="88" spans="1:20" s="23" customFormat="1">
      <c r="A88" s="28">
        <v>84</v>
      </c>
      <c r="B88" s="13"/>
      <c r="C88" s="98"/>
      <c r="D88" s="14"/>
      <c r="E88" s="47"/>
      <c r="F88" s="49"/>
      <c r="G88" s="48"/>
      <c r="H88" s="48"/>
      <c r="I88" s="13">
        <f t="shared" si="3"/>
        <v>0</v>
      </c>
      <c r="J88" s="50"/>
      <c r="K88" s="46"/>
      <c r="L88" s="41"/>
      <c r="M88" s="41"/>
      <c r="N88" s="42"/>
      <c r="O88" s="42"/>
      <c r="P88" s="43"/>
      <c r="Q88" s="41"/>
      <c r="R88" s="41"/>
      <c r="S88" s="41"/>
      <c r="T88" s="14"/>
    </row>
    <row r="89" spans="1:20" s="23" customFormat="1">
      <c r="A89" s="28">
        <v>85</v>
      </c>
      <c r="B89" s="13"/>
      <c r="C89" s="98"/>
      <c r="D89" s="14"/>
      <c r="E89" s="47"/>
      <c r="F89" s="49"/>
      <c r="G89" s="48"/>
      <c r="H89" s="48"/>
      <c r="I89" s="13">
        <f t="shared" si="3"/>
        <v>0</v>
      </c>
      <c r="J89" s="50"/>
      <c r="K89" s="46"/>
      <c r="L89" s="41"/>
      <c r="M89" s="41"/>
      <c r="N89" s="42"/>
      <c r="O89" s="42"/>
      <c r="P89" s="43"/>
      <c r="Q89" s="41"/>
      <c r="R89" s="41"/>
      <c r="S89" s="41"/>
      <c r="T89" s="14"/>
    </row>
    <row r="90" spans="1:20" s="23" customFormat="1">
      <c r="A90" s="28">
        <v>86</v>
      </c>
      <c r="B90" s="13"/>
      <c r="C90" s="98"/>
      <c r="D90" s="14"/>
      <c r="E90" s="47"/>
      <c r="F90" s="49"/>
      <c r="G90" s="48"/>
      <c r="H90" s="48"/>
      <c r="I90" s="13">
        <f t="shared" si="3"/>
        <v>0</v>
      </c>
      <c r="J90" s="50"/>
      <c r="K90" s="46"/>
      <c r="L90" s="41"/>
      <c r="M90" s="41"/>
      <c r="N90" s="42"/>
      <c r="O90" s="42"/>
      <c r="P90" s="43"/>
      <c r="Q90" s="41"/>
      <c r="R90" s="41"/>
      <c r="S90" s="41"/>
      <c r="T90" s="14"/>
    </row>
    <row r="91" spans="1:20" s="23" customFormat="1">
      <c r="A91" s="28">
        <v>87</v>
      </c>
      <c r="B91" s="13"/>
      <c r="C91" s="98"/>
      <c r="D91" s="14"/>
      <c r="E91" s="47"/>
      <c r="F91" s="49"/>
      <c r="G91" s="48"/>
      <c r="H91" s="48"/>
      <c r="I91" s="13">
        <f t="shared" si="3"/>
        <v>0</v>
      </c>
      <c r="J91" s="50"/>
      <c r="K91" s="46"/>
      <c r="L91" s="41"/>
      <c r="M91" s="41"/>
      <c r="N91" s="42"/>
      <c r="O91" s="42"/>
      <c r="P91" s="43"/>
      <c r="Q91" s="41"/>
      <c r="R91" s="41"/>
      <c r="S91" s="41"/>
      <c r="T91" s="14"/>
    </row>
    <row r="92" spans="1:20" s="23" customFormat="1">
      <c r="A92" s="28">
        <v>88</v>
      </c>
      <c r="B92" s="13"/>
      <c r="C92" s="98"/>
      <c r="D92" s="14"/>
      <c r="E92" s="47"/>
      <c r="F92" s="49"/>
      <c r="G92" s="48"/>
      <c r="H92" s="48"/>
      <c r="I92" s="13">
        <f t="shared" si="3"/>
        <v>0</v>
      </c>
      <c r="J92" s="50"/>
      <c r="K92" s="46"/>
      <c r="L92" s="41"/>
      <c r="M92" s="41"/>
      <c r="N92" s="42"/>
      <c r="O92" s="42"/>
      <c r="P92" s="43"/>
      <c r="Q92" s="41"/>
      <c r="R92" s="41"/>
      <c r="S92" s="41"/>
      <c r="T92" s="14"/>
    </row>
    <row r="93" spans="1:20" s="23" customFormat="1">
      <c r="A93" s="28">
        <v>89</v>
      </c>
      <c r="B93" s="13"/>
      <c r="C93" s="98"/>
      <c r="D93" s="14"/>
      <c r="E93" s="47"/>
      <c r="F93" s="49"/>
      <c r="G93" s="48"/>
      <c r="H93" s="48"/>
      <c r="I93" s="13">
        <f t="shared" si="3"/>
        <v>0</v>
      </c>
      <c r="J93" s="50"/>
      <c r="K93" s="46"/>
      <c r="L93" s="41"/>
      <c r="M93" s="41"/>
      <c r="N93" s="42"/>
      <c r="O93" s="42"/>
      <c r="P93" s="43"/>
      <c r="Q93" s="41"/>
      <c r="R93" s="41"/>
      <c r="S93" s="41"/>
      <c r="T93" s="14"/>
    </row>
    <row r="94" spans="1:20" s="23" customFormat="1">
      <c r="A94" s="28">
        <v>90</v>
      </c>
      <c r="B94" s="13"/>
      <c r="C94" s="98"/>
      <c r="D94" s="14"/>
      <c r="E94" s="47"/>
      <c r="F94" s="49"/>
      <c r="G94" s="48"/>
      <c r="H94" s="48"/>
      <c r="I94" s="13">
        <f t="shared" si="3"/>
        <v>0</v>
      </c>
      <c r="J94" s="50"/>
      <c r="K94" s="46"/>
      <c r="L94" s="41"/>
      <c r="M94" s="41"/>
      <c r="N94" s="42"/>
      <c r="O94" s="42"/>
      <c r="P94" s="43"/>
      <c r="Q94" s="41"/>
      <c r="R94" s="41"/>
      <c r="S94" s="41"/>
      <c r="T94" s="14"/>
    </row>
    <row r="95" spans="1:20" s="23" customFormat="1">
      <c r="A95" s="28">
        <v>91</v>
      </c>
      <c r="B95" s="13"/>
      <c r="C95" s="98"/>
      <c r="D95" s="14"/>
      <c r="E95" s="47"/>
      <c r="F95" s="49"/>
      <c r="G95" s="48"/>
      <c r="H95" s="48"/>
      <c r="I95" s="13">
        <f t="shared" si="3"/>
        <v>0</v>
      </c>
      <c r="J95" s="50"/>
      <c r="K95" s="46"/>
      <c r="L95" s="41"/>
      <c r="M95" s="41"/>
      <c r="N95" s="42"/>
      <c r="O95" s="42"/>
      <c r="P95" s="43"/>
      <c r="Q95" s="41"/>
      <c r="R95" s="41"/>
      <c r="S95" s="41"/>
      <c r="T95" s="14"/>
    </row>
    <row r="96" spans="1:20" s="23" customFormat="1">
      <c r="A96" s="28">
        <v>92</v>
      </c>
      <c r="B96" s="13"/>
      <c r="C96" s="98"/>
      <c r="D96" s="14"/>
      <c r="E96" s="47"/>
      <c r="F96" s="49"/>
      <c r="G96" s="48"/>
      <c r="H96" s="48"/>
      <c r="I96" s="13">
        <f t="shared" si="3"/>
        <v>0</v>
      </c>
      <c r="J96" s="50"/>
      <c r="K96" s="46"/>
      <c r="L96" s="41"/>
      <c r="M96" s="41"/>
      <c r="N96" s="42"/>
      <c r="O96" s="42"/>
      <c r="P96" s="43"/>
      <c r="Q96" s="41"/>
      <c r="R96" s="41"/>
      <c r="S96" s="41"/>
      <c r="T96" s="14"/>
    </row>
    <row r="97" spans="1:20" s="23" customFormat="1">
      <c r="A97" s="28">
        <v>93</v>
      </c>
      <c r="B97" s="13"/>
      <c r="C97" s="98"/>
      <c r="D97" s="14"/>
      <c r="E97" s="47"/>
      <c r="F97" s="49"/>
      <c r="G97" s="48"/>
      <c r="H97" s="48"/>
      <c r="I97" s="13">
        <f t="shared" si="3"/>
        <v>0</v>
      </c>
      <c r="J97" s="50"/>
      <c r="K97" s="46"/>
      <c r="L97" s="41"/>
      <c r="M97" s="41"/>
      <c r="N97" s="42"/>
      <c r="O97" s="42"/>
      <c r="P97" s="21"/>
      <c r="Q97" s="41"/>
      <c r="R97" s="41"/>
      <c r="S97" s="41"/>
      <c r="T97" s="14"/>
    </row>
    <row r="98" spans="1:20" s="23" customFormat="1">
      <c r="A98" s="28">
        <v>94</v>
      </c>
      <c r="B98" s="13"/>
      <c r="C98" s="98"/>
      <c r="D98" s="14"/>
      <c r="E98" s="47"/>
      <c r="F98" s="49"/>
      <c r="G98" s="48"/>
      <c r="H98" s="48"/>
      <c r="I98" s="13">
        <f t="shared" si="3"/>
        <v>0</v>
      </c>
      <c r="J98" s="50"/>
      <c r="K98" s="46"/>
      <c r="L98" s="41"/>
      <c r="M98" s="41"/>
      <c r="N98" s="42"/>
      <c r="O98" s="42"/>
      <c r="P98" s="21"/>
      <c r="Q98" s="41"/>
      <c r="R98" s="41"/>
      <c r="S98" s="41"/>
      <c r="T98" s="14"/>
    </row>
    <row r="99" spans="1:20" s="23" customFormat="1">
      <c r="A99" s="28">
        <v>95</v>
      </c>
      <c r="B99" s="13"/>
      <c r="C99" s="98"/>
      <c r="D99" s="14"/>
      <c r="E99" s="47"/>
      <c r="F99" s="49"/>
      <c r="G99" s="48"/>
      <c r="H99" s="48"/>
      <c r="I99" s="13">
        <f t="shared" si="3"/>
        <v>0</v>
      </c>
      <c r="J99" s="50"/>
      <c r="K99" s="46"/>
      <c r="L99" s="41"/>
      <c r="M99" s="41"/>
      <c r="N99" s="42"/>
      <c r="O99" s="42"/>
      <c r="P99" s="21"/>
      <c r="Q99" s="41"/>
      <c r="R99" s="41"/>
      <c r="S99" s="41"/>
      <c r="T99" s="14"/>
    </row>
    <row r="100" spans="1:20" s="23" customFormat="1">
      <c r="A100" s="28">
        <v>96</v>
      </c>
      <c r="B100" s="13"/>
      <c r="C100" s="98"/>
      <c r="D100" s="14"/>
      <c r="E100" s="47"/>
      <c r="F100" s="49"/>
      <c r="G100" s="48"/>
      <c r="H100" s="48"/>
      <c r="I100" s="13">
        <f t="shared" si="3"/>
        <v>0</v>
      </c>
      <c r="J100" s="50"/>
      <c r="K100" s="46"/>
      <c r="L100" s="41"/>
      <c r="M100" s="41"/>
      <c r="N100" s="42"/>
      <c r="O100" s="42"/>
      <c r="P100" s="21"/>
      <c r="Q100" s="41"/>
      <c r="R100" s="41"/>
      <c r="S100" s="41"/>
      <c r="T100" s="14"/>
    </row>
    <row r="101" spans="1:20" s="23" customFormat="1">
      <c r="A101" s="28">
        <v>97</v>
      </c>
      <c r="B101" s="13"/>
      <c r="C101" s="98"/>
      <c r="D101" s="14"/>
      <c r="E101" s="47"/>
      <c r="F101" s="49"/>
      <c r="G101" s="48"/>
      <c r="H101" s="48"/>
      <c r="I101" s="13">
        <f t="shared" si="3"/>
        <v>0</v>
      </c>
      <c r="J101" s="50"/>
      <c r="K101" s="46"/>
      <c r="L101" s="41"/>
      <c r="M101" s="41"/>
      <c r="N101" s="42"/>
      <c r="O101" s="42"/>
      <c r="P101" s="21"/>
      <c r="Q101" s="41"/>
      <c r="R101" s="41"/>
      <c r="S101" s="41"/>
      <c r="T101" s="14"/>
    </row>
    <row r="102" spans="1:20" s="23" customFormat="1">
      <c r="A102" s="28">
        <v>98</v>
      </c>
      <c r="B102" s="13"/>
      <c r="C102" s="98"/>
      <c r="D102" s="14"/>
      <c r="E102" s="47"/>
      <c r="F102" s="49"/>
      <c r="G102" s="48"/>
      <c r="H102" s="48"/>
      <c r="I102" s="13">
        <f t="shared" si="3"/>
        <v>0</v>
      </c>
      <c r="J102" s="50"/>
      <c r="K102" s="46"/>
      <c r="L102" s="41"/>
      <c r="M102" s="41"/>
      <c r="N102" s="42"/>
      <c r="O102" s="42"/>
      <c r="P102" s="43"/>
      <c r="Q102" s="41"/>
      <c r="R102" s="41"/>
      <c r="S102" s="41"/>
      <c r="T102" s="14"/>
    </row>
    <row r="103" spans="1:20" s="23" customFormat="1">
      <c r="A103" s="28">
        <v>99</v>
      </c>
      <c r="B103" s="13"/>
      <c r="C103" s="98"/>
      <c r="D103" s="14"/>
      <c r="E103" s="47"/>
      <c r="F103" s="49"/>
      <c r="G103" s="48"/>
      <c r="H103" s="48"/>
      <c r="I103" s="13">
        <f t="shared" si="3"/>
        <v>0</v>
      </c>
      <c r="J103" s="50"/>
      <c r="K103" s="46"/>
      <c r="L103" s="41"/>
      <c r="M103" s="41"/>
      <c r="N103" s="42"/>
      <c r="O103" s="42"/>
      <c r="P103" s="43"/>
      <c r="Q103" s="41"/>
      <c r="R103" s="41"/>
      <c r="S103" s="41"/>
      <c r="T103" s="14"/>
    </row>
    <row r="104" spans="1:20" s="23" customFormat="1">
      <c r="A104" s="28">
        <v>100</v>
      </c>
      <c r="B104" s="13"/>
      <c r="C104" s="98"/>
      <c r="D104" s="14"/>
      <c r="E104" s="47"/>
      <c r="F104" s="49"/>
      <c r="G104" s="48"/>
      <c r="H104" s="48"/>
      <c r="I104" s="13">
        <f t="shared" si="3"/>
        <v>0</v>
      </c>
      <c r="J104" s="50"/>
      <c r="K104" s="46"/>
      <c r="L104" s="41"/>
      <c r="M104" s="41"/>
      <c r="N104" s="42"/>
      <c r="O104" s="42"/>
      <c r="P104" s="43"/>
      <c r="Q104" s="41"/>
      <c r="R104" s="41"/>
      <c r="S104" s="41"/>
      <c r="T104" s="14"/>
    </row>
    <row r="105" spans="1:20" s="23" customFormat="1">
      <c r="A105" s="28">
        <v>101</v>
      </c>
      <c r="B105" s="13"/>
      <c r="C105" s="98"/>
      <c r="D105" s="14"/>
      <c r="E105" s="47"/>
      <c r="F105" s="49"/>
      <c r="G105" s="48"/>
      <c r="H105" s="48"/>
      <c r="I105" s="13">
        <f t="shared" si="3"/>
        <v>0</v>
      </c>
      <c r="J105" s="50"/>
      <c r="K105" s="46"/>
      <c r="L105" s="41"/>
      <c r="M105" s="41"/>
      <c r="N105" s="42"/>
      <c r="O105" s="42"/>
      <c r="P105" s="43"/>
      <c r="Q105" s="41"/>
      <c r="R105" s="41"/>
      <c r="S105" s="41"/>
      <c r="T105" s="14"/>
    </row>
    <row r="106" spans="1:20" s="23" customFormat="1">
      <c r="A106" s="28">
        <v>102</v>
      </c>
      <c r="B106" s="13"/>
      <c r="C106" s="98"/>
      <c r="D106" s="14"/>
      <c r="E106" s="47"/>
      <c r="F106" s="49"/>
      <c r="G106" s="48"/>
      <c r="H106" s="48"/>
      <c r="I106" s="13">
        <f t="shared" si="3"/>
        <v>0</v>
      </c>
      <c r="J106" s="50"/>
      <c r="K106" s="46"/>
      <c r="L106" s="41"/>
      <c r="M106" s="41"/>
      <c r="N106" s="42"/>
      <c r="O106" s="42"/>
      <c r="P106" s="43"/>
      <c r="Q106" s="41"/>
      <c r="R106" s="41"/>
      <c r="S106" s="41"/>
      <c r="T106" s="14"/>
    </row>
    <row r="107" spans="1:20" s="23" customFormat="1">
      <c r="A107" s="28">
        <v>103</v>
      </c>
      <c r="B107" s="13"/>
      <c r="C107" s="98"/>
      <c r="D107" s="14"/>
      <c r="E107" s="47"/>
      <c r="F107" s="49"/>
      <c r="G107" s="48"/>
      <c r="H107" s="48"/>
      <c r="I107" s="13">
        <f t="shared" si="3"/>
        <v>0</v>
      </c>
      <c r="J107" s="50"/>
      <c r="K107" s="46"/>
      <c r="L107" s="41"/>
      <c r="M107" s="41"/>
      <c r="N107" s="42"/>
      <c r="O107" s="42"/>
      <c r="P107" s="43"/>
      <c r="Q107" s="41"/>
      <c r="R107" s="41"/>
      <c r="S107" s="41"/>
      <c r="T107" s="14"/>
    </row>
    <row r="108" spans="1:20" s="23" customFormat="1">
      <c r="A108" s="28">
        <v>104</v>
      </c>
      <c r="B108" s="13"/>
      <c r="C108" s="98"/>
      <c r="D108" s="14"/>
      <c r="E108" s="47"/>
      <c r="F108" s="49"/>
      <c r="G108" s="48"/>
      <c r="H108" s="48"/>
      <c r="I108" s="13">
        <f t="shared" si="3"/>
        <v>0</v>
      </c>
      <c r="J108" s="50"/>
      <c r="K108" s="46"/>
      <c r="L108" s="41"/>
      <c r="M108" s="41"/>
      <c r="N108" s="42"/>
      <c r="O108" s="42"/>
      <c r="P108" s="43"/>
      <c r="Q108" s="41"/>
      <c r="R108" s="41"/>
      <c r="S108" s="41"/>
      <c r="T108" s="14"/>
    </row>
    <row r="109" spans="1:20" s="23" customFormat="1">
      <c r="A109" s="28">
        <v>105</v>
      </c>
      <c r="B109" s="13"/>
      <c r="C109" s="98"/>
      <c r="D109" s="14"/>
      <c r="E109" s="47"/>
      <c r="F109" s="49"/>
      <c r="G109" s="48"/>
      <c r="H109" s="48"/>
      <c r="I109" s="13">
        <f t="shared" si="3"/>
        <v>0</v>
      </c>
      <c r="J109" s="50"/>
      <c r="K109" s="46"/>
      <c r="L109" s="41"/>
      <c r="M109" s="41"/>
      <c r="N109" s="42"/>
      <c r="O109" s="42"/>
      <c r="P109" s="43"/>
      <c r="Q109" s="41"/>
      <c r="R109" s="41"/>
      <c r="S109" s="41"/>
      <c r="T109" s="14"/>
    </row>
    <row r="110" spans="1:20" s="23" customFormat="1">
      <c r="A110" s="28">
        <v>106</v>
      </c>
      <c r="B110" s="13"/>
      <c r="C110" s="98"/>
      <c r="D110" s="14"/>
      <c r="E110" s="47"/>
      <c r="F110" s="49"/>
      <c r="G110" s="48"/>
      <c r="H110" s="48"/>
      <c r="I110" s="13">
        <f t="shared" si="3"/>
        <v>0</v>
      </c>
      <c r="J110" s="50"/>
      <c r="K110" s="46"/>
      <c r="L110" s="41"/>
      <c r="M110" s="41"/>
      <c r="N110" s="42"/>
      <c r="O110" s="42"/>
      <c r="P110" s="43"/>
      <c r="Q110" s="41"/>
      <c r="R110" s="41"/>
      <c r="S110" s="41"/>
      <c r="T110" s="14"/>
    </row>
    <row r="111" spans="1:20" s="23" customFormat="1">
      <c r="A111" s="28">
        <v>107</v>
      </c>
      <c r="B111" s="13"/>
      <c r="C111" s="98"/>
      <c r="D111" s="14"/>
      <c r="E111" s="47"/>
      <c r="F111" s="49"/>
      <c r="G111" s="48"/>
      <c r="H111" s="48"/>
      <c r="I111" s="13">
        <f t="shared" si="3"/>
        <v>0</v>
      </c>
      <c r="J111" s="50"/>
      <c r="K111" s="46"/>
      <c r="L111" s="41"/>
      <c r="M111" s="41"/>
      <c r="N111" s="42"/>
      <c r="O111" s="42"/>
      <c r="P111" s="43"/>
      <c r="Q111" s="41"/>
      <c r="R111" s="41"/>
      <c r="S111" s="41"/>
      <c r="T111" s="14"/>
    </row>
    <row r="112" spans="1:20" s="23" customFormat="1">
      <c r="A112" s="28">
        <v>108</v>
      </c>
      <c r="B112" s="13"/>
      <c r="C112" s="98"/>
      <c r="D112" s="14"/>
      <c r="E112" s="47"/>
      <c r="F112" s="49"/>
      <c r="G112" s="48"/>
      <c r="H112" s="48"/>
      <c r="I112" s="13">
        <f t="shared" si="3"/>
        <v>0</v>
      </c>
      <c r="J112" s="50"/>
      <c r="K112" s="46"/>
      <c r="L112" s="41"/>
      <c r="M112" s="41"/>
      <c r="N112" s="42"/>
      <c r="O112" s="42"/>
      <c r="P112" s="43"/>
      <c r="Q112" s="41"/>
      <c r="R112" s="41"/>
      <c r="S112" s="41"/>
      <c r="T112" s="14"/>
    </row>
    <row r="113" spans="1:20" s="23" customFormat="1">
      <c r="A113" s="28">
        <v>109</v>
      </c>
      <c r="B113" s="13"/>
      <c r="C113" s="98"/>
      <c r="D113" s="14"/>
      <c r="E113" s="47"/>
      <c r="F113" s="49"/>
      <c r="G113" s="48"/>
      <c r="H113" s="48"/>
      <c r="I113" s="13">
        <f t="shared" si="3"/>
        <v>0</v>
      </c>
      <c r="J113" s="50"/>
      <c r="K113" s="46"/>
      <c r="L113" s="41"/>
      <c r="M113" s="41"/>
      <c r="N113" s="42"/>
      <c r="O113" s="42"/>
      <c r="P113" s="43"/>
      <c r="Q113" s="41"/>
      <c r="R113" s="41"/>
      <c r="S113" s="41"/>
      <c r="T113" s="14"/>
    </row>
    <row r="114" spans="1:20" s="23" customFormat="1">
      <c r="A114" s="28">
        <v>110</v>
      </c>
      <c r="B114" s="13"/>
      <c r="C114" s="98"/>
      <c r="D114" s="14"/>
      <c r="E114" s="47"/>
      <c r="F114" s="49"/>
      <c r="G114" s="48"/>
      <c r="H114" s="48"/>
      <c r="I114" s="13">
        <f t="shared" si="3"/>
        <v>0</v>
      </c>
      <c r="J114" s="50"/>
      <c r="K114" s="46"/>
      <c r="L114" s="41"/>
      <c r="M114" s="41"/>
      <c r="N114" s="42"/>
      <c r="O114" s="42"/>
      <c r="P114" s="43"/>
      <c r="Q114" s="41"/>
      <c r="R114" s="41"/>
      <c r="S114" s="41"/>
      <c r="T114" s="14"/>
    </row>
    <row r="115" spans="1:20" s="23" customFormat="1">
      <c r="A115" s="28">
        <v>111</v>
      </c>
      <c r="B115" s="13"/>
      <c r="C115" s="98"/>
      <c r="D115" s="14"/>
      <c r="E115" s="47"/>
      <c r="F115" s="49"/>
      <c r="G115" s="48"/>
      <c r="H115" s="48"/>
      <c r="I115" s="13">
        <f t="shared" si="3"/>
        <v>0</v>
      </c>
      <c r="J115" s="50"/>
      <c r="K115" s="46"/>
      <c r="L115" s="41"/>
      <c r="M115" s="41"/>
      <c r="N115" s="42"/>
      <c r="O115" s="42"/>
      <c r="P115" s="43"/>
      <c r="Q115" s="41"/>
      <c r="R115" s="41"/>
      <c r="S115" s="41"/>
      <c r="T115" s="14"/>
    </row>
    <row r="116" spans="1:20" s="23" customFormat="1">
      <c r="A116" s="28">
        <v>112</v>
      </c>
      <c r="B116" s="13"/>
      <c r="C116" s="98"/>
      <c r="D116" s="14"/>
      <c r="E116" s="47"/>
      <c r="F116" s="49"/>
      <c r="G116" s="48"/>
      <c r="H116" s="48"/>
      <c r="I116" s="13">
        <f t="shared" si="3"/>
        <v>0</v>
      </c>
      <c r="J116" s="50"/>
      <c r="K116" s="46"/>
      <c r="L116" s="41"/>
      <c r="M116" s="41"/>
      <c r="N116" s="42"/>
      <c r="O116" s="42"/>
      <c r="P116" s="43"/>
      <c r="Q116" s="41"/>
      <c r="R116" s="41"/>
      <c r="S116" s="41"/>
      <c r="T116" s="14"/>
    </row>
    <row r="117" spans="1:20" s="23" customFormat="1">
      <c r="A117" s="28">
        <v>113</v>
      </c>
      <c r="B117" s="13"/>
      <c r="C117" s="99"/>
      <c r="D117" s="45"/>
      <c r="E117" s="47"/>
      <c r="F117" s="47"/>
      <c r="G117" s="49"/>
      <c r="H117" s="48"/>
      <c r="I117" s="44">
        <f t="shared" si="3"/>
        <v>0</v>
      </c>
      <c r="J117" s="48"/>
      <c r="K117" s="46"/>
      <c r="L117" s="41"/>
      <c r="M117" s="41"/>
      <c r="N117" s="42"/>
      <c r="O117" s="42"/>
      <c r="P117" s="43"/>
      <c r="Q117" s="41"/>
      <c r="R117" s="41"/>
      <c r="S117" s="41"/>
      <c r="T117" s="14"/>
    </row>
    <row r="118" spans="1:20" s="23" customFormat="1">
      <c r="A118" s="28">
        <v>114</v>
      </c>
      <c r="B118" s="13"/>
      <c r="C118" s="99"/>
      <c r="D118" s="45"/>
      <c r="E118" s="47"/>
      <c r="F118" s="47"/>
      <c r="G118" s="49"/>
      <c r="H118" s="48"/>
      <c r="I118" s="44">
        <f t="shared" si="3"/>
        <v>0</v>
      </c>
      <c r="J118" s="48"/>
      <c r="K118" s="46"/>
      <c r="L118" s="41"/>
      <c r="M118" s="41"/>
      <c r="N118" s="42"/>
      <c r="O118" s="42"/>
      <c r="P118" s="43"/>
      <c r="Q118" s="41"/>
      <c r="R118" s="41"/>
      <c r="S118" s="41"/>
      <c r="T118" s="14"/>
    </row>
    <row r="119" spans="1:20" s="23" customFormat="1">
      <c r="A119" s="28">
        <v>115</v>
      </c>
      <c r="B119" s="13"/>
      <c r="C119" s="99"/>
      <c r="D119" s="45"/>
      <c r="E119" s="47"/>
      <c r="F119" s="47"/>
      <c r="G119" s="49"/>
      <c r="H119" s="48"/>
      <c r="I119" s="44">
        <f t="shared" si="3"/>
        <v>0</v>
      </c>
      <c r="J119" s="48"/>
      <c r="K119" s="46"/>
      <c r="L119" s="41"/>
      <c r="M119" s="41"/>
      <c r="N119" s="42"/>
      <c r="O119" s="42"/>
      <c r="P119" s="43"/>
      <c r="Q119" s="41"/>
      <c r="R119" s="41"/>
      <c r="S119" s="41"/>
      <c r="T119" s="14"/>
    </row>
    <row r="120" spans="1:20" s="23" customFormat="1">
      <c r="A120" s="28">
        <v>116</v>
      </c>
      <c r="B120" s="13"/>
      <c r="C120" s="99"/>
      <c r="D120" s="45"/>
      <c r="E120" s="47"/>
      <c r="F120" s="47"/>
      <c r="G120" s="49"/>
      <c r="H120" s="48"/>
      <c r="I120" s="44">
        <f t="shared" si="3"/>
        <v>0</v>
      </c>
      <c r="J120" s="48"/>
      <c r="K120" s="46"/>
      <c r="L120" s="41"/>
      <c r="M120" s="41"/>
      <c r="N120" s="42"/>
      <c r="O120" s="42"/>
      <c r="P120" s="43"/>
      <c r="Q120" s="41"/>
      <c r="R120" s="41"/>
      <c r="S120" s="41"/>
      <c r="T120" s="14"/>
    </row>
    <row r="121" spans="1:20" s="23" customFormat="1">
      <c r="A121" s="28">
        <v>117</v>
      </c>
      <c r="B121" s="13"/>
      <c r="C121" s="99"/>
      <c r="D121" s="45"/>
      <c r="E121" s="47"/>
      <c r="F121" s="47"/>
      <c r="G121" s="49"/>
      <c r="H121" s="48"/>
      <c r="I121" s="44">
        <f t="shared" si="3"/>
        <v>0</v>
      </c>
      <c r="J121" s="48"/>
      <c r="K121" s="46"/>
      <c r="L121" s="41"/>
      <c r="M121" s="41"/>
      <c r="N121" s="42"/>
      <c r="O121" s="42"/>
      <c r="P121" s="43"/>
      <c r="Q121" s="41"/>
      <c r="R121" s="41"/>
      <c r="S121" s="41"/>
      <c r="T121" s="14"/>
    </row>
    <row r="122" spans="1:20" s="23" customFormat="1">
      <c r="A122" s="28">
        <v>118</v>
      </c>
      <c r="B122" s="13"/>
      <c r="C122" s="99"/>
      <c r="D122" s="45"/>
      <c r="E122" s="47"/>
      <c r="F122" s="47"/>
      <c r="G122" s="49"/>
      <c r="H122" s="48"/>
      <c r="I122" s="44">
        <f t="shared" si="3"/>
        <v>0</v>
      </c>
      <c r="J122" s="48"/>
      <c r="K122" s="46"/>
      <c r="L122" s="41"/>
      <c r="M122" s="41"/>
      <c r="N122" s="42"/>
      <c r="O122" s="42"/>
      <c r="P122" s="43"/>
      <c r="Q122" s="41"/>
      <c r="R122" s="41"/>
      <c r="S122" s="41"/>
      <c r="T122" s="14"/>
    </row>
    <row r="123" spans="1:20" s="23" customFormat="1">
      <c r="A123" s="28">
        <v>119</v>
      </c>
      <c r="B123" s="13"/>
      <c r="C123" s="99"/>
      <c r="D123" s="45"/>
      <c r="E123" s="47"/>
      <c r="F123" s="47"/>
      <c r="G123" s="49"/>
      <c r="H123" s="48"/>
      <c r="I123" s="44">
        <f t="shared" si="3"/>
        <v>0</v>
      </c>
      <c r="J123" s="48"/>
      <c r="K123" s="46"/>
      <c r="L123" s="41"/>
      <c r="M123" s="41"/>
      <c r="N123" s="42"/>
      <c r="O123" s="42"/>
      <c r="P123" s="43"/>
      <c r="Q123" s="41"/>
      <c r="R123" s="41"/>
      <c r="S123" s="41"/>
      <c r="T123" s="14"/>
    </row>
    <row r="124" spans="1:20" s="23" customFormat="1">
      <c r="A124" s="28">
        <v>120</v>
      </c>
      <c r="B124" s="13"/>
      <c r="C124" s="99"/>
      <c r="D124" s="45"/>
      <c r="E124" s="47"/>
      <c r="F124" s="47"/>
      <c r="G124" s="49"/>
      <c r="H124" s="48"/>
      <c r="I124" s="44">
        <f t="shared" si="3"/>
        <v>0</v>
      </c>
      <c r="J124" s="48"/>
      <c r="K124" s="46"/>
      <c r="L124" s="41"/>
      <c r="M124" s="41"/>
      <c r="N124" s="42"/>
      <c r="O124" s="42"/>
      <c r="P124" s="43"/>
      <c r="Q124" s="41"/>
      <c r="R124" s="41"/>
      <c r="S124" s="41"/>
      <c r="T124" s="14"/>
    </row>
    <row r="125" spans="1:20" s="23" customFormat="1">
      <c r="A125" s="28">
        <v>121</v>
      </c>
      <c r="B125" s="13"/>
      <c r="C125" s="99"/>
      <c r="D125" s="45"/>
      <c r="E125" s="47"/>
      <c r="F125" s="47"/>
      <c r="G125" s="49"/>
      <c r="H125" s="48"/>
      <c r="I125" s="44">
        <f t="shared" si="3"/>
        <v>0</v>
      </c>
      <c r="J125" s="48"/>
      <c r="K125" s="46"/>
      <c r="L125" s="41"/>
      <c r="M125" s="41"/>
      <c r="N125" s="42"/>
      <c r="O125" s="42"/>
      <c r="P125" s="43"/>
      <c r="Q125" s="41"/>
      <c r="R125" s="41"/>
      <c r="S125" s="41"/>
      <c r="T125" s="14"/>
    </row>
    <row r="126" spans="1:20">
      <c r="A126" s="2">
        <v>122</v>
      </c>
      <c r="B126" s="13"/>
      <c r="C126" s="97"/>
      <c r="D126" s="14"/>
      <c r="E126" s="15"/>
      <c r="F126" s="14"/>
      <c r="G126" s="15"/>
      <c r="H126" s="15"/>
      <c r="I126" s="44">
        <f t="shared" si="3"/>
        <v>0</v>
      </c>
      <c r="J126" s="93"/>
      <c r="K126" s="14"/>
      <c r="L126" s="14"/>
      <c r="M126" s="14"/>
      <c r="N126" s="14"/>
      <c r="O126" s="14"/>
      <c r="P126" s="21"/>
      <c r="Q126" s="14"/>
      <c r="R126" s="14"/>
      <c r="S126" s="14"/>
      <c r="T126" s="14"/>
    </row>
    <row r="127" spans="1:20">
      <c r="A127" s="2">
        <v>123</v>
      </c>
      <c r="B127" s="13"/>
      <c r="C127" s="97"/>
      <c r="D127" s="14"/>
      <c r="E127" s="15"/>
      <c r="F127" s="14"/>
      <c r="G127" s="15"/>
      <c r="H127" s="15"/>
      <c r="I127" s="44">
        <f t="shared" si="3"/>
        <v>0</v>
      </c>
      <c r="J127" s="93"/>
      <c r="K127" s="14"/>
      <c r="L127" s="14"/>
      <c r="M127" s="14"/>
      <c r="N127" s="14"/>
      <c r="O127" s="14"/>
      <c r="P127" s="21"/>
      <c r="Q127" s="14"/>
      <c r="R127" s="14"/>
      <c r="S127" s="14"/>
      <c r="T127" s="14"/>
    </row>
    <row r="128" spans="1:20">
      <c r="A128" s="2">
        <v>124</v>
      </c>
      <c r="B128" s="13"/>
      <c r="C128" s="97"/>
      <c r="D128" s="14"/>
      <c r="E128" s="15"/>
      <c r="F128" s="14"/>
      <c r="G128" s="15"/>
      <c r="H128" s="15"/>
      <c r="I128" s="44">
        <f t="shared" si="3"/>
        <v>0</v>
      </c>
      <c r="J128" s="93"/>
      <c r="K128" s="14"/>
      <c r="L128" s="14"/>
      <c r="M128" s="14"/>
      <c r="N128" s="14"/>
      <c r="O128" s="14"/>
      <c r="P128" s="21"/>
      <c r="Q128" s="14"/>
      <c r="R128" s="14"/>
      <c r="S128" s="14"/>
      <c r="T128" s="14"/>
    </row>
    <row r="129" spans="1:20">
      <c r="A129" s="2">
        <v>125</v>
      </c>
      <c r="B129" s="13"/>
      <c r="C129" s="97"/>
      <c r="D129" s="14"/>
      <c r="E129" s="15"/>
      <c r="F129" s="14"/>
      <c r="G129" s="15"/>
      <c r="H129" s="15"/>
      <c r="I129" s="44">
        <f t="shared" si="3"/>
        <v>0</v>
      </c>
      <c r="J129" s="93"/>
      <c r="K129" s="14"/>
      <c r="L129" s="14"/>
      <c r="M129" s="14"/>
      <c r="N129" s="14"/>
      <c r="O129" s="14"/>
      <c r="P129" s="21"/>
      <c r="Q129" s="14"/>
      <c r="R129" s="14"/>
      <c r="S129" s="14"/>
      <c r="T129" s="14"/>
    </row>
    <row r="130" spans="1:20">
      <c r="A130" s="2">
        <v>126</v>
      </c>
      <c r="B130" s="13"/>
      <c r="C130" s="97"/>
      <c r="D130" s="14"/>
      <c r="E130" s="15"/>
      <c r="F130" s="14"/>
      <c r="G130" s="15"/>
      <c r="H130" s="15"/>
      <c r="I130" s="44">
        <f t="shared" si="3"/>
        <v>0</v>
      </c>
      <c r="J130" s="93"/>
      <c r="K130" s="14"/>
      <c r="L130" s="14"/>
      <c r="M130" s="14"/>
      <c r="N130" s="14"/>
      <c r="O130" s="14"/>
      <c r="P130" s="21"/>
      <c r="Q130" s="14"/>
      <c r="R130" s="14"/>
      <c r="S130" s="14"/>
      <c r="T130" s="14"/>
    </row>
    <row r="131" spans="1:20">
      <c r="A131" s="2">
        <v>127</v>
      </c>
      <c r="B131" s="13"/>
      <c r="C131" s="97"/>
      <c r="D131" s="14"/>
      <c r="E131" s="15"/>
      <c r="F131" s="14"/>
      <c r="G131" s="15"/>
      <c r="H131" s="15"/>
      <c r="I131" s="44">
        <f t="shared" si="3"/>
        <v>0</v>
      </c>
      <c r="J131" s="93"/>
      <c r="K131" s="14"/>
      <c r="L131" s="14"/>
      <c r="M131" s="14"/>
      <c r="N131" s="14"/>
      <c r="O131" s="14"/>
      <c r="P131" s="21"/>
      <c r="Q131" s="14"/>
      <c r="R131" s="14"/>
      <c r="S131" s="14"/>
      <c r="T131" s="14"/>
    </row>
    <row r="132" spans="1:20">
      <c r="A132" s="2">
        <v>128</v>
      </c>
      <c r="B132" s="13"/>
      <c r="C132" s="97"/>
      <c r="D132" s="14"/>
      <c r="E132" s="15"/>
      <c r="F132" s="14"/>
      <c r="G132" s="15"/>
      <c r="H132" s="15"/>
      <c r="I132" s="44">
        <f t="shared" si="3"/>
        <v>0</v>
      </c>
      <c r="J132" s="93"/>
      <c r="K132" s="14"/>
      <c r="L132" s="14"/>
      <c r="M132" s="14"/>
      <c r="N132" s="14"/>
      <c r="O132" s="14"/>
      <c r="P132" s="21"/>
      <c r="Q132" s="14"/>
      <c r="R132" s="14"/>
      <c r="S132" s="14"/>
      <c r="T132" s="14"/>
    </row>
    <row r="133" spans="1:20">
      <c r="A133" s="2">
        <v>129</v>
      </c>
      <c r="B133" s="13"/>
      <c r="C133" s="97"/>
      <c r="D133" s="14"/>
      <c r="E133" s="15"/>
      <c r="F133" s="14"/>
      <c r="G133" s="15"/>
      <c r="H133" s="15"/>
      <c r="I133" s="44">
        <f t="shared" si="3"/>
        <v>0</v>
      </c>
      <c r="J133" s="93"/>
      <c r="K133" s="14"/>
      <c r="L133" s="14"/>
      <c r="M133" s="14"/>
      <c r="N133" s="14"/>
      <c r="O133" s="14"/>
      <c r="P133" s="21"/>
      <c r="Q133" s="14"/>
      <c r="R133" s="14"/>
      <c r="S133" s="14"/>
      <c r="T133" s="14"/>
    </row>
    <row r="134" spans="1:20">
      <c r="A134" s="2">
        <v>130</v>
      </c>
      <c r="B134" s="13"/>
      <c r="C134" s="97"/>
      <c r="D134" s="14"/>
      <c r="E134" s="15"/>
      <c r="F134" s="14"/>
      <c r="G134" s="15"/>
      <c r="H134" s="15"/>
      <c r="I134" s="44">
        <f t="shared" ref="I134:I152" si="4">G134+H134</f>
        <v>0</v>
      </c>
      <c r="J134" s="93"/>
      <c r="K134" s="14"/>
      <c r="L134" s="14"/>
      <c r="M134" s="14"/>
      <c r="N134" s="14"/>
      <c r="O134" s="14"/>
      <c r="P134" s="21"/>
      <c r="Q134" s="14"/>
      <c r="R134" s="14"/>
      <c r="S134" s="14"/>
      <c r="T134" s="14"/>
    </row>
    <row r="135" spans="1:20">
      <c r="A135" s="2">
        <v>131</v>
      </c>
      <c r="B135" s="13"/>
      <c r="C135" s="97"/>
      <c r="D135" s="14"/>
      <c r="E135" s="15"/>
      <c r="F135" s="14"/>
      <c r="G135" s="15"/>
      <c r="H135" s="15"/>
      <c r="I135" s="44">
        <f t="shared" si="4"/>
        <v>0</v>
      </c>
      <c r="J135" s="93"/>
      <c r="K135" s="14"/>
      <c r="L135" s="14"/>
      <c r="M135" s="14"/>
      <c r="N135" s="14"/>
      <c r="O135" s="14"/>
      <c r="P135" s="21"/>
      <c r="Q135" s="14"/>
      <c r="R135" s="14"/>
      <c r="S135" s="14"/>
      <c r="T135" s="14"/>
    </row>
    <row r="136" spans="1:20">
      <c r="A136" s="2">
        <v>132</v>
      </c>
      <c r="B136" s="13"/>
      <c r="C136" s="97"/>
      <c r="D136" s="14"/>
      <c r="E136" s="15"/>
      <c r="F136" s="14"/>
      <c r="G136" s="15"/>
      <c r="H136" s="15"/>
      <c r="I136" s="44">
        <f t="shared" si="4"/>
        <v>0</v>
      </c>
      <c r="J136" s="93"/>
      <c r="K136" s="14"/>
      <c r="L136" s="14"/>
      <c r="M136" s="14"/>
      <c r="N136" s="14"/>
      <c r="O136" s="14"/>
      <c r="P136" s="21"/>
      <c r="Q136" s="14"/>
      <c r="R136" s="14"/>
      <c r="S136" s="14"/>
      <c r="T136" s="14"/>
    </row>
    <row r="137" spans="1:20">
      <c r="A137" s="2">
        <v>133</v>
      </c>
      <c r="B137" s="13"/>
      <c r="C137" s="97"/>
      <c r="D137" s="14"/>
      <c r="E137" s="15"/>
      <c r="F137" s="14"/>
      <c r="G137" s="15"/>
      <c r="H137" s="15"/>
      <c r="I137" s="44">
        <f t="shared" si="4"/>
        <v>0</v>
      </c>
      <c r="J137" s="93"/>
      <c r="K137" s="14"/>
      <c r="L137" s="14"/>
      <c r="M137" s="14"/>
      <c r="N137" s="14"/>
      <c r="O137" s="14"/>
      <c r="P137" s="21"/>
      <c r="Q137" s="14"/>
      <c r="R137" s="14"/>
      <c r="S137" s="14"/>
      <c r="T137" s="14"/>
    </row>
    <row r="138" spans="1:20">
      <c r="A138" s="2">
        <v>134</v>
      </c>
      <c r="B138" s="13"/>
      <c r="C138" s="97"/>
      <c r="D138" s="14"/>
      <c r="E138" s="15"/>
      <c r="F138" s="14"/>
      <c r="G138" s="15"/>
      <c r="H138" s="15"/>
      <c r="I138" s="44">
        <f t="shared" si="4"/>
        <v>0</v>
      </c>
      <c r="J138" s="93"/>
      <c r="K138" s="14"/>
      <c r="L138" s="14"/>
      <c r="M138" s="14"/>
      <c r="N138" s="14"/>
      <c r="O138" s="14"/>
      <c r="P138" s="21"/>
      <c r="Q138" s="14"/>
      <c r="R138" s="14"/>
      <c r="S138" s="14"/>
      <c r="T138" s="14"/>
    </row>
    <row r="139" spans="1:20">
      <c r="A139" s="2">
        <v>135</v>
      </c>
      <c r="B139" s="13"/>
      <c r="C139" s="97"/>
      <c r="D139" s="14"/>
      <c r="E139" s="15"/>
      <c r="F139" s="14"/>
      <c r="G139" s="15"/>
      <c r="H139" s="15"/>
      <c r="I139" s="44">
        <f t="shared" si="4"/>
        <v>0</v>
      </c>
      <c r="J139" s="93"/>
      <c r="K139" s="14"/>
      <c r="L139" s="14"/>
      <c r="M139" s="14"/>
      <c r="N139" s="14"/>
      <c r="O139" s="14"/>
      <c r="P139" s="21"/>
      <c r="Q139" s="14"/>
      <c r="R139" s="14"/>
      <c r="S139" s="14"/>
      <c r="T139" s="14"/>
    </row>
    <row r="140" spans="1:20">
      <c r="A140" s="2">
        <v>136</v>
      </c>
      <c r="B140" s="13"/>
      <c r="C140" s="97"/>
      <c r="D140" s="14"/>
      <c r="E140" s="15"/>
      <c r="F140" s="14"/>
      <c r="G140" s="15"/>
      <c r="H140" s="15"/>
      <c r="I140" s="44">
        <f t="shared" si="4"/>
        <v>0</v>
      </c>
      <c r="J140" s="93"/>
      <c r="K140" s="14"/>
      <c r="L140" s="14"/>
      <c r="M140" s="14"/>
      <c r="N140" s="14"/>
      <c r="O140" s="14"/>
      <c r="P140" s="21"/>
      <c r="Q140" s="14"/>
      <c r="R140" s="14"/>
      <c r="S140" s="14"/>
      <c r="T140" s="14"/>
    </row>
    <row r="141" spans="1:20">
      <c r="A141" s="2">
        <v>137</v>
      </c>
      <c r="B141" s="13"/>
      <c r="C141" s="97"/>
      <c r="D141" s="14"/>
      <c r="E141" s="15"/>
      <c r="F141" s="14"/>
      <c r="G141" s="15"/>
      <c r="H141" s="15"/>
      <c r="I141" s="44">
        <f t="shared" si="4"/>
        <v>0</v>
      </c>
      <c r="J141" s="93"/>
      <c r="K141" s="14"/>
      <c r="L141" s="14"/>
      <c r="M141" s="14"/>
      <c r="N141" s="14"/>
      <c r="O141" s="14"/>
      <c r="P141" s="21"/>
      <c r="Q141" s="14"/>
      <c r="R141" s="14"/>
      <c r="S141" s="14"/>
      <c r="T141" s="14"/>
    </row>
    <row r="142" spans="1:20">
      <c r="A142" s="2">
        <v>138</v>
      </c>
      <c r="B142" s="13"/>
      <c r="C142" s="97"/>
      <c r="D142" s="14"/>
      <c r="E142" s="15"/>
      <c r="F142" s="14"/>
      <c r="G142" s="15"/>
      <c r="H142" s="15"/>
      <c r="I142" s="44">
        <f t="shared" si="4"/>
        <v>0</v>
      </c>
      <c r="J142" s="93"/>
      <c r="K142" s="14"/>
      <c r="L142" s="14"/>
      <c r="M142" s="14"/>
      <c r="N142" s="14"/>
      <c r="O142" s="14"/>
      <c r="P142" s="21"/>
      <c r="Q142" s="14"/>
      <c r="R142" s="14"/>
      <c r="S142" s="14"/>
      <c r="T142" s="14"/>
    </row>
    <row r="143" spans="1:20">
      <c r="A143" s="2">
        <v>139</v>
      </c>
      <c r="B143" s="13"/>
      <c r="C143" s="97"/>
      <c r="D143" s="14"/>
      <c r="E143" s="15"/>
      <c r="F143" s="14"/>
      <c r="G143" s="15"/>
      <c r="H143" s="15"/>
      <c r="I143" s="44">
        <f t="shared" si="4"/>
        <v>0</v>
      </c>
      <c r="J143" s="93"/>
      <c r="K143" s="14"/>
      <c r="L143" s="14"/>
      <c r="M143" s="14"/>
      <c r="N143" s="14"/>
      <c r="O143" s="14"/>
      <c r="P143" s="21"/>
      <c r="Q143" s="14"/>
      <c r="R143" s="14"/>
      <c r="S143" s="14"/>
      <c r="T143" s="14"/>
    </row>
    <row r="144" spans="1:20">
      <c r="A144" s="2">
        <v>140</v>
      </c>
      <c r="B144" s="13"/>
      <c r="C144" s="97"/>
      <c r="D144" s="14"/>
      <c r="E144" s="15"/>
      <c r="F144" s="14"/>
      <c r="G144" s="15"/>
      <c r="H144" s="15"/>
      <c r="I144" s="44">
        <f t="shared" si="4"/>
        <v>0</v>
      </c>
      <c r="J144" s="93"/>
      <c r="K144" s="14"/>
      <c r="L144" s="14"/>
      <c r="M144" s="14"/>
      <c r="N144" s="14"/>
      <c r="O144" s="14"/>
      <c r="P144" s="21"/>
      <c r="Q144" s="14"/>
      <c r="R144" s="14"/>
      <c r="S144" s="14"/>
      <c r="T144" s="14"/>
    </row>
    <row r="145" spans="1:20">
      <c r="A145" s="2">
        <v>141</v>
      </c>
      <c r="B145" s="13"/>
      <c r="C145" s="97"/>
      <c r="D145" s="14"/>
      <c r="E145" s="15"/>
      <c r="F145" s="14"/>
      <c r="G145" s="15"/>
      <c r="H145" s="15"/>
      <c r="I145" s="44">
        <f t="shared" si="4"/>
        <v>0</v>
      </c>
      <c r="J145" s="93"/>
      <c r="K145" s="14"/>
      <c r="L145" s="14"/>
      <c r="M145" s="14"/>
      <c r="N145" s="14"/>
      <c r="O145" s="14"/>
      <c r="P145" s="21"/>
      <c r="Q145" s="14"/>
      <c r="R145" s="14"/>
      <c r="S145" s="14"/>
      <c r="T145" s="14"/>
    </row>
    <row r="146" spans="1:20">
      <c r="A146" s="2">
        <v>142</v>
      </c>
      <c r="B146" s="13"/>
      <c r="C146" s="97"/>
      <c r="D146" s="14"/>
      <c r="E146" s="15"/>
      <c r="F146" s="14"/>
      <c r="G146" s="15"/>
      <c r="H146" s="15"/>
      <c r="I146" s="44">
        <f t="shared" si="4"/>
        <v>0</v>
      </c>
      <c r="J146" s="93"/>
      <c r="K146" s="14"/>
      <c r="L146" s="14"/>
      <c r="M146" s="14"/>
      <c r="N146" s="14"/>
      <c r="O146" s="14"/>
      <c r="P146" s="21"/>
      <c r="Q146" s="14"/>
      <c r="R146" s="14"/>
      <c r="S146" s="14"/>
      <c r="T146" s="14"/>
    </row>
    <row r="147" spans="1:20">
      <c r="A147" s="2">
        <v>143</v>
      </c>
      <c r="B147" s="13"/>
      <c r="C147" s="97"/>
      <c r="D147" s="14"/>
      <c r="E147" s="15"/>
      <c r="F147" s="14"/>
      <c r="G147" s="15"/>
      <c r="H147" s="15"/>
      <c r="I147" s="44">
        <f t="shared" si="4"/>
        <v>0</v>
      </c>
      <c r="J147" s="93"/>
      <c r="K147" s="14"/>
      <c r="L147" s="14"/>
      <c r="M147" s="14"/>
      <c r="N147" s="14"/>
      <c r="O147" s="14"/>
      <c r="P147" s="21"/>
      <c r="Q147" s="14"/>
      <c r="R147" s="14"/>
      <c r="S147" s="14"/>
      <c r="T147" s="14"/>
    </row>
    <row r="148" spans="1:20">
      <c r="A148" s="2">
        <v>144</v>
      </c>
      <c r="B148" s="13"/>
      <c r="C148" s="97"/>
      <c r="D148" s="14"/>
      <c r="E148" s="15"/>
      <c r="F148" s="14"/>
      <c r="G148" s="15"/>
      <c r="H148" s="15"/>
      <c r="I148" s="44">
        <f t="shared" si="4"/>
        <v>0</v>
      </c>
      <c r="J148" s="93"/>
      <c r="K148" s="14"/>
      <c r="L148" s="14"/>
      <c r="M148" s="14"/>
      <c r="N148" s="14"/>
      <c r="O148" s="14"/>
      <c r="P148" s="21"/>
      <c r="Q148" s="14"/>
      <c r="R148" s="14"/>
      <c r="S148" s="14"/>
      <c r="T148" s="14"/>
    </row>
    <row r="149" spans="1:20">
      <c r="A149" s="2">
        <v>145</v>
      </c>
      <c r="B149" s="13"/>
      <c r="C149" s="97"/>
      <c r="D149" s="14"/>
      <c r="E149" s="15"/>
      <c r="F149" s="14"/>
      <c r="G149" s="15"/>
      <c r="H149" s="15"/>
      <c r="I149" s="44">
        <f t="shared" si="4"/>
        <v>0</v>
      </c>
      <c r="J149" s="93"/>
      <c r="K149" s="14"/>
      <c r="L149" s="14"/>
      <c r="M149" s="14"/>
      <c r="N149" s="14"/>
      <c r="O149" s="14"/>
      <c r="P149" s="21"/>
      <c r="Q149" s="14"/>
      <c r="R149" s="14"/>
      <c r="S149" s="14"/>
      <c r="T149" s="14"/>
    </row>
    <row r="150" spans="1:20">
      <c r="A150" s="2">
        <v>146</v>
      </c>
      <c r="B150" s="13"/>
      <c r="C150" s="97"/>
      <c r="D150" s="14"/>
      <c r="E150" s="15"/>
      <c r="F150" s="14"/>
      <c r="G150" s="15"/>
      <c r="H150" s="15"/>
      <c r="I150" s="44">
        <f t="shared" si="4"/>
        <v>0</v>
      </c>
      <c r="J150" s="93"/>
      <c r="K150" s="14"/>
      <c r="L150" s="14"/>
      <c r="M150" s="14"/>
      <c r="N150" s="14"/>
      <c r="O150" s="14"/>
      <c r="P150" s="21"/>
      <c r="Q150" s="14"/>
      <c r="R150" s="14"/>
      <c r="S150" s="14"/>
      <c r="T150" s="14"/>
    </row>
    <row r="151" spans="1:20">
      <c r="A151" s="2">
        <v>147</v>
      </c>
      <c r="B151" s="13"/>
      <c r="C151" s="97"/>
      <c r="D151" s="14"/>
      <c r="E151" s="15"/>
      <c r="F151" s="14"/>
      <c r="G151" s="15"/>
      <c r="H151" s="15"/>
      <c r="I151" s="44">
        <f t="shared" si="4"/>
        <v>0</v>
      </c>
      <c r="J151" s="93"/>
      <c r="K151" s="14"/>
      <c r="L151" s="14"/>
      <c r="M151" s="14"/>
      <c r="N151" s="14"/>
      <c r="O151" s="14"/>
      <c r="P151" s="21"/>
      <c r="Q151" s="14"/>
      <c r="R151" s="14"/>
      <c r="S151" s="14"/>
      <c r="T151" s="14"/>
    </row>
    <row r="152" spans="1:20">
      <c r="A152" s="2">
        <v>148</v>
      </c>
      <c r="B152" s="13"/>
      <c r="C152" s="97"/>
      <c r="D152" s="14"/>
      <c r="E152" s="15"/>
      <c r="F152" s="14"/>
      <c r="G152" s="15"/>
      <c r="H152" s="15"/>
      <c r="I152" s="44">
        <f t="shared" si="4"/>
        <v>0</v>
      </c>
      <c r="J152" s="93"/>
      <c r="K152" s="14"/>
      <c r="L152" s="14"/>
      <c r="M152" s="14"/>
      <c r="N152" s="14"/>
      <c r="O152" s="14"/>
      <c r="P152" s="21"/>
      <c r="Q152" s="14"/>
      <c r="R152" s="14"/>
      <c r="S152" s="14"/>
      <c r="T152" s="14"/>
    </row>
    <row r="153" spans="1:20">
      <c r="A153" s="2">
        <v>149</v>
      </c>
      <c r="B153" s="13"/>
      <c r="C153" s="97"/>
      <c r="D153" s="14"/>
      <c r="E153" s="15"/>
      <c r="F153" s="14"/>
      <c r="G153" s="15"/>
      <c r="H153" s="15"/>
      <c r="I153" s="13">
        <f t="shared" ref="I153:I164" si="5">+G153+H153</f>
        <v>0</v>
      </c>
      <c r="J153" s="93"/>
      <c r="K153" s="14"/>
      <c r="L153" s="14"/>
      <c r="M153" s="14"/>
      <c r="N153" s="14"/>
      <c r="O153" s="14"/>
      <c r="P153" s="21"/>
      <c r="Q153" s="14"/>
      <c r="R153" s="14"/>
      <c r="S153" s="14"/>
      <c r="T153" s="14"/>
    </row>
    <row r="154" spans="1:20">
      <c r="A154" s="2">
        <v>150</v>
      </c>
      <c r="B154" s="13"/>
      <c r="C154" s="97"/>
      <c r="D154" s="14"/>
      <c r="E154" s="15"/>
      <c r="F154" s="14"/>
      <c r="G154" s="15"/>
      <c r="H154" s="15"/>
      <c r="I154" s="13">
        <f t="shared" si="5"/>
        <v>0</v>
      </c>
      <c r="J154" s="93"/>
      <c r="K154" s="14"/>
      <c r="L154" s="14"/>
      <c r="M154" s="14"/>
      <c r="N154" s="14"/>
      <c r="O154" s="14"/>
      <c r="P154" s="21"/>
      <c r="Q154" s="14"/>
      <c r="R154" s="14"/>
      <c r="S154" s="14"/>
      <c r="T154" s="14"/>
    </row>
    <row r="155" spans="1:20">
      <c r="A155" s="2">
        <v>151</v>
      </c>
      <c r="B155" s="13"/>
      <c r="C155" s="97"/>
      <c r="D155" s="14"/>
      <c r="E155" s="15"/>
      <c r="F155" s="14"/>
      <c r="G155" s="15"/>
      <c r="H155" s="15"/>
      <c r="I155" s="13">
        <f t="shared" si="5"/>
        <v>0</v>
      </c>
      <c r="J155" s="93"/>
      <c r="K155" s="14"/>
      <c r="L155" s="14"/>
      <c r="M155" s="14"/>
      <c r="N155" s="14"/>
      <c r="O155" s="14"/>
      <c r="P155" s="21"/>
      <c r="Q155" s="14"/>
      <c r="R155" s="14"/>
      <c r="S155" s="14"/>
      <c r="T155" s="14"/>
    </row>
    <row r="156" spans="1:20">
      <c r="A156" s="2">
        <v>152</v>
      </c>
      <c r="B156" s="13"/>
      <c r="C156" s="97"/>
      <c r="D156" s="14"/>
      <c r="E156" s="15"/>
      <c r="F156" s="14"/>
      <c r="G156" s="15"/>
      <c r="H156" s="15"/>
      <c r="I156" s="13">
        <f t="shared" si="5"/>
        <v>0</v>
      </c>
      <c r="J156" s="93"/>
      <c r="K156" s="14"/>
      <c r="L156" s="14"/>
      <c r="M156" s="14"/>
      <c r="N156" s="14"/>
      <c r="O156" s="14"/>
      <c r="P156" s="21"/>
      <c r="Q156" s="14"/>
      <c r="R156" s="14"/>
      <c r="S156" s="14"/>
      <c r="T156" s="14"/>
    </row>
    <row r="157" spans="1:20">
      <c r="A157" s="2">
        <v>153</v>
      </c>
      <c r="B157" s="13"/>
      <c r="C157" s="97"/>
      <c r="D157" s="14"/>
      <c r="E157" s="15"/>
      <c r="F157" s="14"/>
      <c r="G157" s="15"/>
      <c r="H157" s="15"/>
      <c r="I157" s="13">
        <f t="shared" si="5"/>
        <v>0</v>
      </c>
      <c r="J157" s="93"/>
      <c r="K157" s="14"/>
      <c r="L157" s="14"/>
      <c r="M157" s="14"/>
      <c r="N157" s="14"/>
      <c r="O157" s="14"/>
      <c r="P157" s="21"/>
      <c r="Q157" s="14"/>
      <c r="R157" s="14"/>
      <c r="S157" s="14"/>
      <c r="T157" s="14"/>
    </row>
    <row r="158" spans="1:20">
      <c r="A158" s="2">
        <v>154</v>
      </c>
      <c r="B158" s="13"/>
      <c r="C158" s="97"/>
      <c r="D158" s="14"/>
      <c r="E158" s="15"/>
      <c r="F158" s="14"/>
      <c r="G158" s="15"/>
      <c r="H158" s="15"/>
      <c r="I158" s="13">
        <f t="shared" si="5"/>
        <v>0</v>
      </c>
      <c r="J158" s="93"/>
      <c r="K158" s="14"/>
      <c r="L158" s="14"/>
      <c r="M158" s="14"/>
      <c r="N158" s="14"/>
      <c r="O158" s="14"/>
      <c r="P158" s="21"/>
      <c r="Q158" s="14"/>
      <c r="R158" s="14"/>
      <c r="S158" s="14"/>
      <c r="T158" s="14"/>
    </row>
    <row r="159" spans="1:20">
      <c r="A159" s="2">
        <v>155</v>
      </c>
      <c r="B159" s="13"/>
      <c r="C159" s="97"/>
      <c r="D159" s="14"/>
      <c r="E159" s="15"/>
      <c r="F159" s="14"/>
      <c r="G159" s="15"/>
      <c r="H159" s="15"/>
      <c r="I159" s="13">
        <f t="shared" si="5"/>
        <v>0</v>
      </c>
      <c r="J159" s="93"/>
      <c r="K159" s="14"/>
      <c r="L159" s="14"/>
      <c r="M159" s="14"/>
      <c r="N159" s="14"/>
      <c r="O159" s="14"/>
      <c r="P159" s="21"/>
      <c r="Q159" s="14"/>
      <c r="R159" s="14"/>
      <c r="S159" s="14"/>
      <c r="T159" s="14"/>
    </row>
    <row r="160" spans="1:20">
      <c r="A160" s="2">
        <v>156</v>
      </c>
      <c r="B160" s="13"/>
      <c r="C160" s="97"/>
      <c r="D160" s="14"/>
      <c r="E160" s="15"/>
      <c r="F160" s="14"/>
      <c r="G160" s="15"/>
      <c r="H160" s="15"/>
      <c r="I160" s="13">
        <f t="shared" si="5"/>
        <v>0</v>
      </c>
      <c r="J160" s="93"/>
      <c r="K160" s="14"/>
      <c r="L160" s="14"/>
      <c r="M160" s="14"/>
      <c r="N160" s="14"/>
      <c r="O160" s="14"/>
      <c r="P160" s="21"/>
      <c r="Q160" s="14"/>
      <c r="R160" s="14"/>
      <c r="S160" s="14"/>
      <c r="T160" s="14"/>
    </row>
    <row r="161" spans="1:20">
      <c r="A161" s="2">
        <v>157</v>
      </c>
      <c r="B161" s="13"/>
      <c r="C161" s="97"/>
      <c r="D161" s="14"/>
      <c r="E161" s="15"/>
      <c r="F161" s="14"/>
      <c r="G161" s="15"/>
      <c r="H161" s="15"/>
      <c r="I161" s="13">
        <f t="shared" si="5"/>
        <v>0</v>
      </c>
      <c r="J161" s="93"/>
      <c r="K161" s="14"/>
      <c r="L161" s="14"/>
      <c r="M161" s="14"/>
      <c r="N161" s="14"/>
      <c r="O161" s="14"/>
      <c r="P161" s="21"/>
      <c r="Q161" s="14"/>
      <c r="R161" s="14"/>
      <c r="S161" s="14"/>
      <c r="T161" s="14"/>
    </row>
    <row r="162" spans="1:20">
      <c r="A162" s="2">
        <v>158</v>
      </c>
      <c r="B162" s="13"/>
      <c r="C162" s="97"/>
      <c r="D162" s="14"/>
      <c r="E162" s="15"/>
      <c r="F162" s="14"/>
      <c r="G162" s="15"/>
      <c r="H162" s="15"/>
      <c r="I162" s="13">
        <f t="shared" si="5"/>
        <v>0</v>
      </c>
      <c r="J162" s="93"/>
      <c r="K162" s="14"/>
      <c r="L162" s="14"/>
      <c r="M162" s="14"/>
      <c r="N162" s="14"/>
      <c r="O162" s="14"/>
      <c r="P162" s="21"/>
      <c r="Q162" s="14"/>
      <c r="R162" s="14"/>
      <c r="S162" s="14"/>
      <c r="T162" s="14"/>
    </row>
    <row r="163" spans="1:20">
      <c r="A163" s="2">
        <v>159</v>
      </c>
      <c r="B163" s="13"/>
      <c r="C163" s="97"/>
      <c r="D163" s="14"/>
      <c r="E163" s="15"/>
      <c r="F163" s="14"/>
      <c r="G163" s="15"/>
      <c r="H163" s="15"/>
      <c r="I163" s="13">
        <f t="shared" si="5"/>
        <v>0</v>
      </c>
      <c r="J163" s="93"/>
      <c r="K163" s="14"/>
      <c r="L163" s="14"/>
      <c r="M163" s="14"/>
      <c r="N163" s="14"/>
      <c r="O163" s="14"/>
      <c r="P163" s="21"/>
      <c r="Q163" s="14"/>
      <c r="R163" s="14"/>
      <c r="S163" s="14"/>
      <c r="T163" s="14"/>
    </row>
    <row r="164" spans="1:20">
      <c r="A164" s="2">
        <v>160</v>
      </c>
      <c r="B164" s="13"/>
      <c r="C164" s="97"/>
      <c r="D164" s="14"/>
      <c r="E164" s="15"/>
      <c r="F164" s="14"/>
      <c r="G164" s="15"/>
      <c r="H164" s="15"/>
      <c r="I164" s="13">
        <f t="shared" si="5"/>
        <v>0</v>
      </c>
      <c r="J164" s="93"/>
      <c r="K164" s="14"/>
      <c r="L164" s="14"/>
      <c r="M164" s="14"/>
      <c r="N164" s="14"/>
      <c r="O164" s="14"/>
      <c r="P164" s="21"/>
      <c r="Q164" s="14"/>
      <c r="R164" s="14"/>
      <c r="S164" s="14"/>
      <c r="T164" s="14"/>
    </row>
    <row r="165" spans="1:20">
      <c r="A165" s="18" t="s">
        <v>11</v>
      </c>
      <c r="B165" s="35"/>
      <c r="C165" s="100">
        <f>COUNTIFS(C5:C164,"*")</f>
        <v>49</v>
      </c>
      <c r="D165" s="18"/>
      <c r="E165" s="9"/>
      <c r="F165" s="18"/>
      <c r="G165" s="18">
        <f>SUM(G5:G164)</f>
        <v>3420</v>
      </c>
      <c r="H165" s="18">
        <f>SUM(H5:H164)</f>
        <v>3151</v>
      </c>
      <c r="I165" s="18">
        <f>SUM(I5:I164)</f>
        <v>6571</v>
      </c>
      <c r="J165" s="82"/>
      <c r="K165" s="18"/>
      <c r="L165" s="18"/>
      <c r="M165" s="18"/>
      <c r="N165" s="18"/>
      <c r="O165" s="18"/>
      <c r="P165" s="10"/>
      <c r="Q165" s="18"/>
      <c r="R165" s="18"/>
      <c r="S165" s="18"/>
      <c r="T165" s="8"/>
    </row>
    <row r="166" spans="1:20">
      <c r="A166" s="36" t="s">
        <v>66</v>
      </c>
      <c r="B166" s="6">
        <f>COUNTIF(B$5:B$164,"Team 1")</f>
        <v>25</v>
      </c>
      <c r="C166" s="101" t="s">
        <v>29</v>
      </c>
      <c r="D166" s="6">
        <f>COUNTIF(D5:D164,"Anganwadi")</f>
        <v>28</v>
      </c>
    </row>
    <row r="167" spans="1:20">
      <c r="A167" s="36" t="s">
        <v>67</v>
      </c>
      <c r="B167" s="6">
        <f>COUNTIF(B$6:B$164,"Team 2")</f>
        <v>23</v>
      </c>
      <c r="C167" s="101" t="s">
        <v>27</v>
      </c>
      <c r="D167" s="6">
        <f>COUNTIF(D5:D164,"School")</f>
        <v>21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300" verticalDpi="30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2" customWidth="1"/>
    <col min="6" max="6" width="17" style="1" customWidth="1"/>
    <col min="7" max="7" width="6.140625" style="12" customWidth="1"/>
    <col min="8" max="8" width="6.28515625" style="12"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3.140625" style="1" bestFit="1" customWidth="1"/>
    <col min="18" max="18" width="17.5703125" style="1" customWidth="1"/>
    <col min="19" max="19" width="19.5703125" style="1" customWidth="1"/>
    <col min="20" max="16384" width="9.140625" style="1"/>
  </cols>
  <sheetData>
    <row r="1" spans="1:20" ht="51" customHeight="1">
      <c r="A1" s="229" t="s">
        <v>831</v>
      </c>
      <c r="B1" s="229"/>
      <c r="C1" s="229"/>
      <c r="D1" s="230"/>
      <c r="E1" s="230"/>
      <c r="F1" s="230"/>
      <c r="G1" s="230"/>
      <c r="H1" s="230"/>
      <c r="I1" s="230"/>
      <c r="J1" s="230"/>
      <c r="K1" s="230"/>
      <c r="L1" s="230"/>
      <c r="M1" s="230"/>
      <c r="N1" s="230"/>
      <c r="O1" s="230"/>
      <c r="P1" s="230"/>
      <c r="Q1" s="230"/>
      <c r="R1" s="230"/>
      <c r="S1" s="230"/>
    </row>
    <row r="2" spans="1:20">
      <c r="A2" s="233" t="s">
        <v>63</v>
      </c>
      <c r="B2" s="234"/>
      <c r="C2" s="234"/>
      <c r="D2" s="22">
        <v>43525</v>
      </c>
      <c r="E2" s="19"/>
      <c r="F2" s="19"/>
      <c r="G2" s="19"/>
      <c r="H2" s="19"/>
      <c r="I2" s="19"/>
      <c r="J2" s="19"/>
      <c r="K2" s="19"/>
      <c r="L2" s="19"/>
      <c r="M2" s="19"/>
      <c r="N2" s="19"/>
      <c r="O2" s="19"/>
      <c r="P2" s="19"/>
      <c r="Q2" s="19"/>
      <c r="R2" s="19"/>
      <c r="S2" s="19"/>
    </row>
    <row r="3" spans="1:20" ht="24" customHeight="1">
      <c r="A3" s="235" t="s">
        <v>14</v>
      </c>
      <c r="B3" s="231" t="s">
        <v>65</v>
      </c>
      <c r="C3" s="236" t="s">
        <v>7</v>
      </c>
      <c r="D3" s="236" t="s">
        <v>59</v>
      </c>
      <c r="E3" s="236" t="s">
        <v>16</v>
      </c>
      <c r="F3" s="237" t="s">
        <v>17</v>
      </c>
      <c r="G3" s="236" t="s">
        <v>8</v>
      </c>
      <c r="H3" s="236"/>
      <c r="I3" s="236"/>
      <c r="J3" s="236" t="s">
        <v>35</v>
      </c>
      <c r="K3" s="231" t="s">
        <v>37</v>
      </c>
      <c r="L3" s="231" t="s">
        <v>54</v>
      </c>
      <c r="M3" s="231" t="s">
        <v>55</v>
      </c>
      <c r="N3" s="231" t="s">
        <v>38</v>
      </c>
      <c r="O3" s="231" t="s">
        <v>39</v>
      </c>
      <c r="P3" s="235" t="s">
        <v>58</v>
      </c>
      <c r="Q3" s="236" t="s">
        <v>56</v>
      </c>
      <c r="R3" s="236" t="s">
        <v>36</v>
      </c>
      <c r="S3" s="236" t="s">
        <v>57</v>
      </c>
      <c r="T3" s="236" t="s">
        <v>13</v>
      </c>
    </row>
    <row r="4" spans="1:20" ht="25.5" customHeight="1">
      <c r="A4" s="235"/>
      <c r="B4" s="238"/>
      <c r="C4" s="236"/>
      <c r="D4" s="236"/>
      <c r="E4" s="236"/>
      <c r="F4" s="237"/>
      <c r="G4" s="20" t="s">
        <v>9</v>
      </c>
      <c r="H4" s="20" t="s">
        <v>10</v>
      </c>
      <c r="I4" s="20" t="s">
        <v>11</v>
      </c>
      <c r="J4" s="236"/>
      <c r="K4" s="232"/>
      <c r="L4" s="232"/>
      <c r="M4" s="232"/>
      <c r="N4" s="232"/>
      <c r="O4" s="232"/>
      <c r="P4" s="235"/>
      <c r="Q4" s="235"/>
      <c r="R4" s="236"/>
      <c r="S4" s="236"/>
      <c r="T4" s="236"/>
    </row>
    <row r="5" spans="1:20" s="23" customFormat="1">
      <c r="A5" s="28">
        <v>1</v>
      </c>
      <c r="B5" s="13" t="s">
        <v>66</v>
      </c>
      <c r="C5" s="121" t="s">
        <v>731</v>
      </c>
      <c r="D5" s="14" t="s">
        <v>29</v>
      </c>
      <c r="E5" s="15">
        <v>151</v>
      </c>
      <c r="F5" s="14" t="s">
        <v>829</v>
      </c>
      <c r="G5" s="15">
        <v>60</v>
      </c>
      <c r="H5" s="15">
        <v>65</v>
      </c>
      <c r="I5" s="13">
        <f t="shared" ref="I5:I67" si="0">+G5+H5</f>
        <v>125</v>
      </c>
      <c r="J5" s="105">
        <v>947620064</v>
      </c>
      <c r="K5" s="94"/>
      <c r="L5" s="94"/>
      <c r="M5" s="106"/>
      <c r="N5" s="94"/>
      <c r="O5" s="107"/>
      <c r="P5" s="108"/>
      <c r="Q5" s="150">
        <v>43525</v>
      </c>
      <c r="R5" s="121"/>
      <c r="S5" s="14"/>
      <c r="T5" s="14"/>
    </row>
    <row r="6" spans="1:20" s="23" customFormat="1">
      <c r="A6" s="28">
        <v>2</v>
      </c>
      <c r="B6" s="13" t="s">
        <v>67</v>
      </c>
      <c r="C6" s="121" t="s">
        <v>732</v>
      </c>
      <c r="D6" s="14" t="s">
        <v>29</v>
      </c>
      <c r="E6" s="15">
        <v>155</v>
      </c>
      <c r="F6" s="14" t="s">
        <v>829</v>
      </c>
      <c r="G6" s="15">
        <v>68</v>
      </c>
      <c r="H6" s="15">
        <v>64</v>
      </c>
      <c r="I6" s="13">
        <f t="shared" si="0"/>
        <v>132</v>
      </c>
      <c r="J6" s="105">
        <v>9435288798</v>
      </c>
      <c r="K6" s="94"/>
      <c r="L6" s="94"/>
      <c r="M6" s="106"/>
      <c r="N6" s="94"/>
      <c r="O6" s="107"/>
      <c r="P6" s="108"/>
      <c r="Q6" s="150">
        <v>43525</v>
      </c>
      <c r="R6" s="121"/>
      <c r="S6" s="14"/>
      <c r="T6" s="14"/>
    </row>
    <row r="7" spans="1:20" s="23" customFormat="1">
      <c r="A7" s="28">
        <v>3</v>
      </c>
      <c r="B7" s="13" t="s">
        <v>67</v>
      </c>
      <c r="C7" s="121" t="s">
        <v>733</v>
      </c>
      <c r="D7" s="14" t="s">
        <v>29</v>
      </c>
      <c r="E7" s="15">
        <v>549</v>
      </c>
      <c r="F7" s="14" t="s">
        <v>829</v>
      </c>
      <c r="G7" s="15">
        <v>32</v>
      </c>
      <c r="H7" s="15">
        <v>42</v>
      </c>
      <c r="I7" s="13">
        <f t="shared" si="0"/>
        <v>74</v>
      </c>
      <c r="J7" s="109">
        <v>8812894553</v>
      </c>
      <c r="K7" s="94"/>
      <c r="L7" s="94"/>
      <c r="M7" s="94"/>
      <c r="N7" s="94"/>
      <c r="O7" s="107"/>
      <c r="P7" s="108"/>
      <c r="Q7" s="150">
        <v>43526</v>
      </c>
      <c r="R7" s="121"/>
      <c r="S7" s="14"/>
      <c r="T7" s="14"/>
    </row>
    <row r="8" spans="1:20" s="23" customFormat="1">
      <c r="A8" s="28">
        <v>4</v>
      </c>
      <c r="B8" s="13" t="s">
        <v>67</v>
      </c>
      <c r="C8" s="121" t="s">
        <v>734</v>
      </c>
      <c r="D8" s="14" t="s">
        <v>29</v>
      </c>
      <c r="E8" s="15">
        <v>551</v>
      </c>
      <c r="F8" s="14" t="s">
        <v>829</v>
      </c>
      <c r="G8" s="15">
        <v>19</v>
      </c>
      <c r="H8" s="15">
        <v>24</v>
      </c>
      <c r="I8" s="13">
        <f t="shared" si="0"/>
        <v>43</v>
      </c>
      <c r="J8" s="105">
        <v>8486462628</v>
      </c>
      <c r="K8" s="94"/>
      <c r="L8" s="94"/>
      <c r="M8" s="94"/>
      <c r="N8" s="94"/>
      <c r="O8" s="94"/>
      <c r="P8" s="108"/>
      <c r="Q8" s="150">
        <v>43526</v>
      </c>
      <c r="R8" s="121"/>
      <c r="S8" s="14"/>
      <c r="T8" s="14"/>
    </row>
    <row r="9" spans="1:20" s="23" customFormat="1">
      <c r="A9" s="28">
        <v>5</v>
      </c>
      <c r="B9" s="13" t="s">
        <v>66</v>
      </c>
      <c r="C9" s="121" t="s">
        <v>735</v>
      </c>
      <c r="D9" s="14" t="s">
        <v>29</v>
      </c>
      <c r="E9" s="15">
        <v>552</v>
      </c>
      <c r="F9" s="14" t="s">
        <v>829</v>
      </c>
      <c r="G9" s="15">
        <v>30</v>
      </c>
      <c r="H9" s="15">
        <v>54</v>
      </c>
      <c r="I9" s="13">
        <f t="shared" si="0"/>
        <v>84</v>
      </c>
      <c r="J9" s="105">
        <v>8403886380</v>
      </c>
      <c r="K9" s="94"/>
      <c r="L9" s="94"/>
      <c r="M9" s="106"/>
      <c r="N9" s="94"/>
      <c r="O9" s="107"/>
      <c r="P9" s="108"/>
      <c r="Q9" s="150">
        <v>43526</v>
      </c>
      <c r="R9" s="121"/>
      <c r="S9" s="14"/>
      <c r="T9" s="14"/>
    </row>
    <row r="10" spans="1:20" s="23" customFormat="1">
      <c r="A10" s="28">
        <v>6</v>
      </c>
      <c r="B10" s="13" t="s">
        <v>66</v>
      </c>
      <c r="C10" s="121" t="s">
        <v>736</v>
      </c>
      <c r="D10" s="14" t="s">
        <v>29</v>
      </c>
      <c r="E10" s="15">
        <v>553</v>
      </c>
      <c r="F10" s="14" t="s">
        <v>829</v>
      </c>
      <c r="G10" s="15">
        <v>44</v>
      </c>
      <c r="H10" s="15">
        <v>39</v>
      </c>
      <c r="I10" s="13">
        <f t="shared" si="0"/>
        <v>83</v>
      </c>
      <c r="J10" s="105">
        <v>8403837199</v>
      </c>
      <c r="K10" s="94"/>
      <c r="L10" s="94"/>
      <c r="M10" s="106"/>
      <c r="N10" s="94"/>
      <c r="O10" s="107"/>
      <c r="P10" s="108"/>
      <c r="Q10" s="150">
        <v>43526</v>
      </c>
      <c r="R10" s="121"/>
      <c r="S10" s="14"/>
      <c r="T10" s="14"/>
    </row>
    <row r="11" spans="1:20" s="23" customFormat="1">
      <c r="A11" s="28">
        <v>7</v>
      </c>
      <c r="B11" s="13" t="s">
        <v>66</v>
      </c>
      <c r="C11" s="121" t="s">
        <v>737</v>
      </c>
      <c r="D11" s="14" t="s">
        <v>29</v>
      </c>
      <c r="E11" s="15">
        <v>555</v>
      </c>
      <c r="F11" s="14" t="s">
        <v>829</v>
      </c>
      <c r="G11" s="15">
        <v>28</v>
      </c>
      <c r="H11" s="15">
        <v>43</v>
      </c>
      <c r="I11" s="13">
        <f t="shared" si="0"/>
        <v>71</v>
      </c>
      <c r="J11" s="109">
        <v>8721055121</v>
      </c>
      <c r="K11" s="94"/>
      <c r="L11" s="94"/>
      <c r="M11" s="94"/>
      <c r="N11" s="94"/>
      <c r="O11" s="107"/>
      <c r="P11" s="108"/>
      <c r="Q11" s="150">
        <v>43528</v>
      </c>
      <c r="R11" s="121"/>
      <c r="S11" s="14"/>
      <c r="T11" s="14"/>
    </row>
    <row r="12" spans="1:20" s="23" customFormat="1">
      <c r="A12" s="28">
        <v>8</v>
      </c>
      <c r="B12" s="13" t="s">
        <v>66</v>
      </c>
      <c r="C12" s="121" t="s">
        <v>738</v>
      </c>
      <c r="D12" s="14" t="s">
        <v>29</v>
      </c>
      <c r="E12" s="15">
        <v>556</v>
      </c>
      <c r="F12" s="14" t="s">
        <v>829</v>
      </c>
      <c r="G12" s="15">
        <v>39</v>
      </c>
      <c r="H12" s="15">
        <v>52</v>
      </c>
      <c r="I12" s="13">
        <f t="shared" si="0"/>
        <v>91</v>
      </c>
      <c r="J12" s="105">
        <v>8486807797</v>
      </c>
      <c r="K12" s="94"/>
      <c r="L12" s="94"/>
      <c r="M12" s="106"/>
      <c r="N12" s="94"/>
      <c r="O12" s="94"/>
      <c r="P12" s="108"/>
      <c r="Q12" s="150">
        <v>43528</v>
      </c>
      <c r="R12" s="121"/>
      <c r="S12" s="14"/>
      <c r="T12" s="14"/>
    </row>
    <row r="13" spans="1:20" s="23" customFormat="1">
      <c r="A13" s="28">
        <v>9</v>
      </c>
      <c r="B13" s="13" t="s">
        <v>67</v>
      </c>
      <c r="C13" s="121" t="s">
        <v>739</v>
      </c>
      <c r="D13" s="14" t="s">
        <v>29</v>
      </c>
      <c r="E13" s="15">
        <v>558</v>
      </c>
      <c r="F13" s="14" t="s">
        <v>829</v>
      </c>
      <c r="G13" s="15">
        <v>46</v>
      </c>
      <c r="H13" s="15">
        <v>56</v>
      </c>
      <c r="I13" s="13">
        <f t="shared" si="0"/>
        <v>102</v>
      </c>
      <c r="J13" s="105">
        <v>9085396978</v>
      </c>
      <c r="K13" s="94"/>
      <c r="L13" s="94"/>
      <c r="M13" s="94"/>
      <c r="N13" s="94"/>
      <c r="O13" s="107"/>
      <c r="P13" s="108"/>
      <c r="Q13" s="150">
        <v>43528</v>
      </c>
      <c r="R13" s="121"/>
      <c r="S13" s="14"/>
      <c r="T13" s="14"/>
    </row>
    <row r="14" spans="1:20" s="23" customFormat="1">
      <c r="A14" s="28">
        <v>10</v>
      </c>
      <c r="B14" s="13" t="s">
        <v>67</v>
      </c>
      <c r="C14" s="121" t="s">
        <v>740</v>
      </c>
      <c r="D14" s="14" t="s">
        <v>29</v>
      </c>
      <c r="E14" s="15">
        <v>559</v>
      </c>
      <c r="F14" s="14" t="s">
        <v>829</v>
      </c>
      <c r="G14" s="15">
        <v>23</v>
      </c>
      <c r="H14" s="15">
        <v>22</v>
      </c>
      <c r="I14" s="13">
        <f t="shared" si="0"/>
        <v>45</v>
      </c>
      <c r="J14" s="105">
        <v>9707740089</v>
      </c>
      <c r="K14" s="94"/>
      <c r="L14" s="94"/>
      <c r="M14" s="106"/>
      <c r="N14" s="94"/>
      <c r="O14" s="107"/>
      <c r="P14" s="108"/>
      <c r="Q14" s="150">
        <v>43528</v>
      </c>
      <c r="R14" s="121"/>
      <c r="S14" s="14"/>
      <c r="T14" s="14"/>
    </row>
    <row r="15" spans="1:20" s="23" customFormat="1">
      <c r="A15" s="28">
        <v>11</v>
      </c>
      <c r="B15" s="13" t="s">
        <v>67</v>
      </c>
      <c r="C15" s="121" t="s">
        <v>741</v>
      </c>
      <c r="D15" s="14" t="s">
        <v>29</v>
      </c>
      <c r="E15" s="15">
        <v>561</v>
      </c>
      <c r="F15" s="14" t="s">
        <v>829</v>
      </c>
      <c r="G15" s="15">
        <v>39</v>
      </c>
      <c r="H15" s="15">
        <v>43</v>
      </c>
      <c r="I15" s="13">
        <f t="shared" si="0"/>
        <v>82</v>
      </c>
      <c r="J15" s="109">
        <v>9085951427</v>
      </c>
      <c r="K15" s="94"/>
      <c r="L15" s="94"/>
      <c r="M15" s="94"/>
      <c r="N15" s="94"/>
      <c r="O15" s="94"/>
      <c r="P15" s="108"/>
      <c r="Q15" s="150">
        <v>43529</v>
      </c>
      <c r="R15" s="121"/>
      <c r="S15" s="14"/>
      <c r="T15" s="14"/>
    </row>
    <row r="16" spans="1:20" s="23" customFormat="1">
      <c r="A16" s="28">
        <v>12</v>
      </c>
      <c r="B16" s="13" t="s">
        <v>67</v>
      </c>
      <c r="C16" s="121" t="s">
        <v>742</v>
      </c>
      <c r="D16" s="14" t="s">
        <v>29</v>
      </c>
      <c r="E16" s="15">
        <v>562</v>
      </c>
      <c r="F16" s="14" t="s">
        <v>829</v>
      </c>
      <c r="G16" s="15">
        <v>19</v>
      </c>
      <c r="H16" s="15">
        <v>37</v>
      </c>
      <c r="I16" s="13">
        <f t="shared" si="0"/>
        <v>56</v>
      </c>
      <c r="J16" s="105">
        <v>8724080833</v>
      </c>
      <c r="K16" s="94"/>
      <c r="L16" s="94"/>
      <c r="M16" s="106"/>
      <c r="N16" s="94"/>
      <c r="O16" s="107"/>
      <c r="P16" s="108"/>
      <c r="Q16" s="150">
        <v>43529</v>
      </c>
      <c r="R16" s="121"/>
      <c r="S16" s="14"/>
      <c r="T16" s="14"/>
    </row>
    <row r="17" spans="1:20" s="23" customFormat="1">
      <c r="A17" s="28">
        <v>13</v>
      </c>
      <c r="B17" s="13" t="s">
        <v>66</v>
      </c>
      <c r="C17" s="121" t="s">
        <v>743</v>
      </c>
      <c r="D17" s="14" t="s">
        <v>29</v>
      </c>
      <c r="E17" s="15">
        <v>560</v>
      </c>
      <c r="F17" s="14" t="s">
        <v>829</v>
      </c>
      <c r="G17" s="15">
        <v>24</v>
      </c>
      <c r="H17" s="15">
        <v>18</v>
      </c>
      <c r="I17" s="13">
        <f t="shared" si="0"/>
        <v>42</v>
      </c>
      <c r="J17" s="105">
        <v>9706585771</v>
      </c>
      <c r="K17" s="94"/>
      <c r="L17" s="94"/>
      <c r="M17" s="94"/>
      <c r="N17" s="94"/>
      <c r="O17" s="107"/>
      <c r="P17" s="108"/>
      <c r="Q17" s="150">
        <v>43529</v>
      </c>
      <c r="R17" s="121"/>
      <c r="S17" s="14"/>
      <c r="T17" s="14"/>
    </row>
    <row r="18" spans="1:20" s="23" customFormat="1">
      <c r="A18" s="28">
        <v>14</v>
      </c>
      <c r="B18" s="13" t="s">
        <v>66</v>
      </c>
      <c r="C18" s="121" t="s">
        <v>744</v>
      </c>
      <c r="D18" s="14" t="s">
        <v>29</v>
      </c>
      <c r="E18" s="15">
        <v>563</v>
      </c>
      <c r="F18" s="14" t="s">
        <v>829</v>
      </c>
      <c r="G18" s="15">
        <v>33</v>
      </c>
      <c r="H18" s="15">
        <v>47</v>
      </c>
      <c r="I18" s="13">
        <f t="shared" si="0"/>
        <v>80</v>
      </c>
      <c r="J18" s="105">
        <v>9435513003</v>
      </c>
      <c r="K18" s="94"/>
      <c r="L18" s="94"/>
      <c r="M18" s="94"/>
      <c r="N18" s="94"/>
      <c r="O18" s="107"/>
      <c r="P18" s="108"/>
      <c r="Q18" s="150">
        <v>43529</v>
      </c>
      <c r="R18" s="121"/>
      <c r="S18" s="14"/>
      <c r="T18" s="14"/>
    </row>
    <row r="19" spans="1:20" s="23" customFormat="1">
      <c r="A19" s="28">
        <v>15</v>
      </c>
      <c r="B19" s="13" t="s">
        <v>66</v>
      </c>
      <c r="C19" s="121" t="s">
        <v>745</v>
      </c>
      <c r="D19" s="14" t="s">
        <v>29</v>
      </c>
      <c r="E19" s="15">
        <v>564</v>
      </c>
      <c r="F19" s="14" t="s">
        <v>829</v>
      </c>
      <c r="G19" s="15">
        <v>27</v>
      </c>
      <c r="H19" s="15">
        <v>21</v>
      </c>
      <c r="I19" s="13">
        <f t="shared" si="0"/>
        <v>48</v>
      </c>
      <c r="J19" s="105">
        <v>7896245183</v>
      </c>
      <c r="K19" s="94"/>
      <c r="L19" s="94"/>
      <c r="M19" s="94"/>
      <c r="N19" s="94"/>
      <c r="O19" s="107"/>
      <c r="P19" s="108"/>
      <c r="Q19" s="150">
        <v>43530</v>
      </c>
      <c r="R19" s="121"/>
      <c r="S19" s="14"/>
      <c r="T19" s="14"/>
    </row>
    <row r="20" spans="1:20" s="23" customFormat="1">
      <c r="A20" s="28">
        <v>16</v>
      </c>
      <c r="B20" s="13" t="s">
        <v>66</v>
      </c>
      <c r="C20" s="121" t="s">
        <v>746</v>
      </c>
      <c r="D20" s="14" t="s">
        <v>29</v>
      </c>
      <c r="E20" s="15">
        <v>565</v>
      </c>
      <c r="F20" s="14" t="s">
        <v>829</v>
      </c>
      <c r="G20" s="15">
        <v>23</v>
      </c>
      <c r="H20" s="15">
        <v>49</v>
      </c>
      <c r="I20" s="13">
        <f t="shared" si="0"/>
        <v>72</v>
      </c>
      <c r="J20" s="105">
        <v>9859444809</v>
      </c>
      <c r="K20" s="94"/>
      <c r="L20" s="94"/>
      <c r="M20" s="106"/>
      <c r="N20" s="94"/>
      <c r="O20" s="94"/>
      <c r="P20" s="108"/>
      <c r="Q20" s="150">
        <v>43530</v>
      </c>
      <c r="R20" s="121"/>
      <c r="S20" s="14"/>
      <c r="T20" s="14"/>
    </row>
    <row r="21" spans="1:20" s="23" customFormat="1">
      <c r="A21" s="28">
        <v>17</v>
      </c>
      <c r="B21" s="13" t="s">
        <v>67</v>
      </c>
      <c r="C21" s="121" t="s">
        <v>747</v>
      </c>
      <c r="D21" s="14" t="s">
        <v>29</v>
      </c>
      <c r="E21" s="15">
        <v>566</v>
      </c>
      <c r="F21" s="14" t="s">
        <v>829</v>
      </c>
      <c r="G21" s="15">
        <v>22</v>
      </c>
      <c r="H21" s="15">
        <v>19</v>
      </c>
      <c r="I21" s="13">
        <f t="shared" si="0"/>
        <v>41</v>
      </c>
      <c r="J21" s="105">
        <v>9954268123</v>
      </c>
      <c r="K21" s="94"/>
      <c r="L21" s="94"/>
      <c r="M21" s="106"/>
      <c r="N21" s="94"/>
      <c r="O21" s="107"/>
      <c r="P21" s="108"/>
      <c r="Q21" s="150">
        <v>43530</v>
      </c>
      <c r="R21" s="121"/>
      <c r="S21" s="14"/>
      <c r="T21" s="14"/>
    </row>
    <row r="22" spans="1:20" s="23" customFormat="1">
      <c r="A22" s="28">
        <v>18</v>
      </c>
      <c r="B22" s="13" t="s">
        <v>67</v>
      </c>
      <c r="C22" s="121" t="s">
        <v>748</v>
      </c>
      <c r="D22" s="14" t="s">
        <v>29</v>
      </c>
      <c r="E22" s="15">
        <v>567</v>
      </c>
      <c r="F22" s="14" t="s">
        <v>829</v>
      </c>
      <c r="G22" s="15">
        <v>27</v>
      </c>
      <c r="H22" s="15">
        <v>35</v>
      </c>
      <c r="I22" s="13">
        <f t="shared" si="0"/>
        <v>62</v>
      </c>
      <c r="J22" s="109">
        <v>8822020544</v>
      </c>
      <c r="K22" s="94"/>
      <c r="L22" s="94"/>
      <c r="M22" s="94"/>
      <c r="N22" s="94"/>
      <c r="O22" s="94"/>
      <c r="P22" s="108"/>
      <c r="Q22" s="150">
        <v>43530</v>
      </c>
      <c r="R22" s="121"/>
      <c r="S22" s="14"/>
      <c r="T22" s="14"/>
    </row>
    <row r="23" spans="1:20" s="23" customFormat="1">
      <c r="A23" s="28">
        <v>19</v>
      </c>
      <c r="B23" s="13" t="s">
        <v>67</v>
      </c>
      <c r="C23" s="121" t="s">
        <v>749</v>
      </c>
      <c r="D23" s="14" t="s">
        <v>29</v>
      </c>
      <c r="E23" s="15">
        <v>568</v>
      </c>
      <c r="F23" s="14" t="s">
        <v>829</v>
      </c>
      <c r="G23" s="15">
        <v>19</v>
      </c>
      <c r="H23" s="15">
        <v>20</v>
      </c>
      <c r="I23" s="13">
        <f t="shared" si="0"/>
        <v>39</v>
      </c>
      <c r="J23" s="94">
        <v>9706996469</v>
      </c>
      <c r="K23" s="94"/>
      <c r="L23" s="94"/>
      <c r="M23" s="106"/>
      <c r="N23" s="94"/>
      <c r="O23" s="94"/>
      <c r="P23" s="108"/>
      <c r="Q23" s="150">
        <v>43530</v>
      </c>
      <c r="R23" s="121"/>
      <c r="S23" s="14"/>
      <c r="T23" s="14"/>
    </row>
    <row r="24" spans="1:20" s="23" customFormat="1">
      <c r="A24" s="28">
        <v>20</v>
      </c>
      <c r="B24" s="13" t="s">
        <v>67</v>
      </c>
      <c r="C24" s="121" t="s">
        <v>750</v>
      </c>
      <c r="D24" s="14" t="s">
        <v>29</v>
      </c>
      <c r="E24" s="15">
        <v>569</v>
      </c>
      <c r="F24" s="14" t="s">
        <v>829</v>
      </c>
      <c r="G24" s="15">
        <v>25</v>
      </c>
      <c r="H24" s="15">
        <v>29</v>
      </c>
      <c r="I24" s="13">
        <f t="shared" si="0"/>
        <v>54</v>
      </c>
      <c r="J24" s="105">
        <v>9577038845</v>
      </c>
      <c r="K24" s="94"/>
      <c r="L24" s="94"/>
      <c r="M24" s="106"/>
      <c r="N24" s="94"/>
      <c r="O24" s="107"/>
      <c r="P24" s="108"/>
      <c r="Q24" s="150">
        <v>43531</v>
      </c>
      <c r="R24" s="121"/>
      <c r="S24" s="14"/>
      <c r="T24" s="14"/>
    </row>
    <row r="25" spans="1:20" s="23" customFormat="1">
      <c r="A25" s="28">
        <v>21</v>
      </c>
      <c r="B25" s="13" t="s">
        <v>67</v>
      </c>
      <c r="C25" s="121" t="s">
        <v>751</v>
      </c>
      <c r="D25" s="14" t="s">
        <v>29</v>
      </c>
      <c r="E25" s="15">
        <v>570</v>
      </c>
      <c r="F25" s="14" t="s">
        <v>829</v>
      </c>
      <c r="G25" s="15">
        <v>31</v>
      </c>
      <c r="H25" s="15">
        <v>17</v>
      </c>
      <c r="I25" s="13">
        <f t="shared" si="0"/>
        <v>48</v>
      </c>
      <c r="J25" s="105">
        <v>9854292944</v>
      </c>
      <c r="K25" s="94"/>
      <c r="L25" s="94"/>
      <c r="M25" s="94"/>
      <c r="N25" s="94"/>
      <c r="O25" s="94"/>
      <c r="P25" s="108"/>
      <c r="Q25" s="150">
        <v>43531</v>
      </c>
      <c r="R25" s="121"/>
      <c r="S25" s="14"/>
      <c r="T25" s="14"/>
    </row>
    <row r="26" spans="1:20" s="23" customFormat="1">
      <c r="A26" s="28">
        <v>22</v>
      </c>
      <c r="B26" s="13" t="s">
        <v>66</v>
      </c>
      <c r="C26" s="121" t="s">
        <v>752</v>
      </c>
      <c r="D26" s="14" t="s">
        <v>29</v>
      </c>
      <c r="E26" s="15">
        <v>571</v>
      </c>
      <c r="F26" s="14" t="s">
        <v>829</v>
      </c>
      <c r="G26" s="15">
        <v>21</v>
      </c>
      <c r="H26" s="15">
        <v>27</v>
      </c>
      <c r="I26" s="13">
        <f t="shared" si="0"/>
        <v>48</v>
      </c>
      <c r="J26" s="105">
        <v>9954948800</v>
      </c>
      <c r="K26" s="94"/>
      <c r="L26" s="94"/>
      <c r="M26" s="94"/>
      <c r="N26" s="94"/>
      <c r="O26" s="94"/>
      <c r="P26" s="108"/>
      <c r="Q26" s="150">
        <v>43531</v>
      </c>
      <c r="R26" s="121"/>
      <c r="S26" s="14"/>
      <c r="T26" s="14"/>
    </row>
    <row r="27" spans="1:20" s="23" customFormat="1">
      <c r="A27" s="28">
        <v>23</v>
      </c>
      <c r="B27" s="13" t="s">
        <v>66</v>
      </c>
      <c r="C27" s="121" t="s">
        <v>753</v>
      </c>
      <c r="D27" s="14" t="s">
        <v>29</v>
      </c>
      <c r="E27" s="15">
        <v>572</v>
      </c>
      <c r="F27" s="14" t="s">
        <v>829</v>
      </c>
      <c r="G27" s="15">
        <v>24</v>
      </c>
      <c r="H27" s="15">
        <v>34</v>
      </c>
      <c r="I27" s="13">
        <f t="shared" si="0"/>
        <v>58</v>
      </c>
      <c r="J27" s="105">
        <v>8011912172</v>
      </c>
      <c r="K27" s="94"/>
      <c r="L27" s="94"/>
      <c r="M27" s="94"/>
      <c r="N27" s="94"/>
      <c r="O27" s="94"/>
      <c r="P27" s="108"/>
      <c r="Q27" s="150">
        <v>43531</v>
      </c>
      <c r="R27" s="121"/>
      <c r="S27" s="14"/>
      <c r="T27" s="14"/>
    </row>
    <row r="28" spans="1:20" s="23" customFormat="1">
      <c r="A28" s="28">
        <v>24</v>
      </c>
      <c r="B28" s="13" t="s">
        <v>66</v>
      </c>
      <c r="C28" s="121" t="s">
        <v>754</v>
      </c>
      <c r="D28" s="14" t="s">
        <v>29</v>
      </c>
      <c r="E28" s="15">
        <v>573</v>
      </c>
      <c r="F28" s="14" t="s">
        <v>829</v>
      </c>
      <c r="G28" s="15">
        <v>34</v>
      </c>
      <c r="H28" s="15">
        <v>70</v>
      </c>
      <c r="I28" s="13">
        <f t="shared" si="0"/>
        <v>104</v>
      </c>
      <c r="J28" s="109">
        <v>9706558956</v>
      </c>
      <c r="K28" s="94"/>
      <c r="L28" s="94"/>
      <c r="M28" s="94"/>
      <c r="N28" s="94"/>
      <c r="O28" s="94"/>
      <c r="P28" s="108"/>
      <c r="Q28" s="150">
        <v>43532</v>
      </c>
      <c r="R28" s="121"/>
      <c r="S28" s="14"/>
      <c r="T28" s="14"/>
    </row>
    <row r="29" spans="1:20" s="23" customFormat="1">
      <c r="A29" s="28">
        <v>25</v>
      </c>
      <c r="B29" s="13" t="s">
        <v>66</v>
      </c>
      <c r="C29" s="121" t="s">
        <v>755</v>
      </c>
      <c r="D29" s="14" t="s">
        <v>29</v>
      </c>
      <c r="E29" s="15">
        <v>574</v>
      </c>
      <c r="F29" s="14" t="s">
        <v>829</v>
      </c>
      <c r="G29" s="15">
        <v>27</v>
      </c>
      <c r="H29" s="15">
        <v>41</v>
      </c>
      <c r="I29" s="13">
        <f t="shared" si="0"/>
        <v>68</v>
      </c>
      <c r="J29" s="105">
        <v>8011495543</v>
      </c>
      <c r="K29" s="94"/>
      <c r="L29" s="94"/>
      <c r="M29" s="94"/>
      <c r="N29" s="94"/>
      <c r="O29" s="107"/>
      <c r="P29" s="108"/>
      <c r="Q29" s="150">
        <v>43532</v>
      </c>
      <c r="R29" s="121"/>
      <c r="S29" s="14"/>
      <c r="T29" s="14"/>
    </row>
    <row r="30" spans="1:20" s="23" customFormat="1">
      <c r="A30" s="28">
        <v>26</v>
      </c>
      <c r="B30" s="13" t="s">
        <v>67</v>
      </c>
      <c r="C30" s="121" t="s">
        <v>756</v>
      </c>
      <c r="D30" s="14" t="s">
        <v>29</v>
      </c>
      <c r="E30" s="15">
        <v>575</v>
      </c>
      <c r="F30" s="14" t="s">
        <v>829</v>
      </c>
      <c r="G30" s="15">
        <v>47</v>
      </c>
      <c r="H30" s="15">
        <v>60</v>
      </c>
      <c r="I30" s="13">
        <f t="shared" si="0"/>
        <v>107</v>
      </c>
      <c r="J30" s="105">
        <v>8402952769</v>
      </c>
      <c r="K30" s="94"/>
      <c r="L30" s="94"/>
      <c r="M30" s="106"/>
      <c r="N30" s="94"/>
      <c r="O30" s="107"/>
      <c r="P30" s="108"/>
      <c r="Q30" s="150">
        <v>43532</v>
      </c>
      <c r="R30" s="121"/>
      <c r="S30" s="14"/>
      <c r="T30" s="14"/>
    </row>
    <row r="31" spans="1:20" s="23" customFormat="1">
      <c r="A31" s="28">
        <v>27</v>
      </c>
      <c r="B31" s="13" t="s">
        <v>67</v>
      </c>
      <c r="C31" s="121" t="s">
        <v>757</v>
      </c>
      <c r="D31" s="14" t="s">
        <v>29</v>
      </c>
      <c r="E31" s="15">
        <v>576</v>
      </c>
      <c r="F31" s="14" t="s">
        <v>829</v>
      </c>
      <c r="G31" s="15">
        <v>38</v>
      </c>
      <c r="H31" s="15">
        <v>38</v>
      </c>
      <c r="I31" s="13">
        <f t="shared" si="0"/>
        <v>76</v>
      </c>
      <c r="J31" s="105">
        <v>8254973780</v>
      </c>
      <c r="K31" s="94"/>
      <c r="L31" s="94"/>
      <c r="M31" s="94"/>
      <c r="N31" s="94"/>
      <c r="O31" s="107"/>
      <c r="P31" s="108"/>
      <c r="Q31" s="150">
        <v>43532</v>
      </c>
      <c r="R31" s="121"/>
      <c r="S31" s="14"/>
      <c r="T31" s="14"/>
    </row>
    <row r="32" spans="1:20" s="23" customFormat="1">
      <c r="A32" s="28">
        <v>28</v>
      </c>
      <c r="B32" s="13" t="s">
        <v>67</v>
      </c>
      <c r="C32" s="121" t="s">
        <v>758</v>
      </c>
      <c r="D32" s="14" t="s">
        <v>29</v>
      </c>
      <c r="E32" s="15">
        <v>7</v>
      </c>
      <c r="F32" s="14" t="s">
        <v>829</v>
      </c>
      <c r="G32" s="15">
        <v>31</v>
      </c>
      <c r="H32" s="15">
        <v>31</v>
      </c>
      <c r="I32" s="13">
        <f t="shared" si="0"/>
        <v>62</v>
      </c>
      <c r="J32" s="105">
        <v>9954240473</v>
      </c>
      <c r="K32" s="94"/>
      <c r="L32" s="94"/>
      <c r="M32" s="94"/>
      <c r="N32" s="94"/>
      <c r="O32" s="94"/>
      <c r="P32" s="108"/>
      <c r="Q32" s="150">
        <v>43533</v>
      </c>
      <c r="R32" s="121"/>
      <c r="S32" s="14"/>
      <c r="T32" s="14"/>
    </row>
    <row r="33" spans="1:20" s="23" customFormat="1">
      <c r="A33" s="28">
        <v>29</v>
      </c>
      <c r="B33" s="13" t="s">
        <v>67</v>
      </c>
      <c r="C33" s="121" t="s">
        <v>759</v>
      </c>
      <c r="D33" s="14" t="s">
        <v>29</v>
      </c>
      <c r="E33" s="15">
        <v>8</v>
      </c>
      <c r="F33" s="14" t="s">
        <v>829</v>
      </c>
      <c r="G33" s="15">
        <v>36</v>
      </c>
      <c r="H33" s="15">
        <v>43</v>
      </c>
      <c r="I33" s="13">
        <f t="shared" si="0"/>
        <v>79</v>
      </c>
      <c r="J33" s="109">
        <v>7399365859</v>
      </c>
      <c r="K33" s="94"/>
      <c r="L33" s="94"/>
      <c r="M33" s="94"/>
      <c r="N33" s="94"/>
      <c r="O33" s="94"/>
      <c r="P33" s="108"/>
      <c r="Q33" s="150">
        <v>43533</v>
      </c>
      <c r="R33" s="121"/>
      <c r="S33" s="14"/>
      <c r="T33" s="14"/>
    </row>
    <row r="34" spans="1:20" s="23" customFormat="1">
      <c r="A34" s="28">
        <v>30</v>
      </c>
      <c r="B34" s="13" t="s">
        <v>66</v>
      </c>
      <c r="C34" s="121" t="s">
        <v>760</v>
      </c>
      <c r="D34" s="14" t="s">
        <v>29</v>
      </c>
      <c r="E34" s="15">
        <v>12</v>
      </c>
      <c r="F34" s="14" t="s">
        <v>829</v>
      </c>
      <c r="G34" s="15">
        <v>24</v>
      </c>
      <c r="H34" s="15">
        <v>18</v>
      </c>
      <c r="I34" s="13">
        <f t="shared" si="0"/>
        <v>42</v>
      </c>
      <c r="J34" s="105">
        <v>8876713876</v>
      </c>
      <c r="K34" s="94"/>
      <c r="L34" s="94"/>
      <c r="M34" s="94"/>
      <c r="N34" s="94"/>
      <c r="O34" s="107"/>
      <c r="P34" s="108"/>
      <c r="Q34" s="150">
        <v>43533</v>
      </c>
      <c r="R34" s="121"/>
      <c r="S34" s="14"/>
      <c r="T34" s="14"/>
    </row>
    <row r="35" spans="1:20" s="23" customFormat="1">
      <c r="A35" s="28">
        <v>31</v>
      </c>
      <c r="B35" s="13" t="s">
        <v>66</v>
      </c>
      <c r="C35" s="121" t="s">
        <v>761</v>
      </c>
      <c r="D35" s="14" t="s">
        <v>29</v>
      </c>
      <c r="E35" s="15">
        <v>21</v>
      </c>
      <c r="F35" s="14" t="s">
        <v>829</v>
      </c>
      <c r="G35" s="15">
        <v>17</v>
      </c>
      <c r="H35" s="15">
        <v>15</v>
      </c>
      <c r="I35" s="13">
        <f t="shared" si="0"/>
        <v>32</v>
      </c>
      <c r="J35" s="105">
        <v>8486264896</v>
      </c>
      <c r="K35" s="94"/>
      <c r="L35" s="94"/>
      <c r="M35" s="106"/>
      <c r="N35" s="94"/>
      <c r="O35" s="107"/>
      <c r="P35" s="108"/>
      <c r="Q35" s="150">
        <v>43533</v>
      </c>
      <c r="R35" s="121"/>
      <c r="S35" s="14"/>
      <c r="T35" s="14"/>
    </row>
    <row r="36" spans="1:20" s="23" customFormat="1">
      <c r="A36" s="28">
        <v>32</v>
      </c>
      <c r="B36" s="13" t="s">
        <v>67</v>
      </c>
      <c r="C36" s="121" t="s">
        <v>762</v>
      </c>
      <c r="D36" s="14" t="s">
        <v>29</v>
      </c>
      <c r="E36" s="15">
        <v>26</v>
      </c>
      <c r="F36" s="14" t="s">
        <v>829</v>
      </c>
      <c r="G36" s="15">
        <v>41</v>
      </c>
      <c r="H36" s="15">
        <v>27</v>
      </c>
      <c r="I36" s="13">
        <f t="shared" si="0"/>
        <v>68</v>
      </c>
      <c r="J36" s="109">
        <v>8486264896</v>
      </c>
      <c r="K36" s="94"/>
      <c r="L36" s="94"/>
      <c r="M36" s="94"/>
      <c r="N36" s="94"/>
      <c r="O36" s="94"/>
      <c r="P36" s="108"/>
      <c r="Q36" s="150">
        <v>43535</v>
      </c>
      <c r="R36" s="121"/>
      <c r="S36" s="14"/>
      <c r="T36" s="14"/>
    </row>
    <row r="37" spans="1:20" s="23" customFormat="1">
      <c r="A37" s="28">
        <v>33</v>
      </c>
      <c r="B37" s="13" t="s">
        <v>67</v>
      </c>
      <c r="C37" s="121" t="s">
        <v>763</v>
      </c>
      <c r="D37" s="14" t="s">
        <v>29</v>
      </c>
      <c r="E37" s="15">
        <v>27</v>
      </c>
      <c r="F37" s="14" t="s">
        <v>829</v>
      </c>
      <c r="G37" s="15">
        <v>29</v>
      </c>
      <c r="H37" s="15">
        <v>28</v>
      </c>
      <c r="I37" s="13">
        <f t="shared" si="0"/>
        <v>57</v>
      </c>
      <c r="J37" s="105">
        <v>9678698074</v>
      </c>
      <c r="K37" s="94"/>
      <c r="L37" s="94"/>
      <c r="M37" s="94"/>
      <c r="N37" s="94"/>
      <c r="O37" s="94"/>
      <c r="P37" s="108"/>
      <c r="Q37" s="150">
        <v>43535</v>
      </c>
      <c r="R37" s="121"/>
      <c r="S37" s="14"/>
      <c r="T37" s="14"/>
    </row>
    <row r="38" spans="1:20" s="23" customFormat="1">
      <c r="A38" s="28">
        <v>34</v>
      </c>
      <c r="B38" s="13" t="s">
        <v>66</v>
      </c>
      <c r="C38" s="121" t="s">
        <v>764</v>
      </c>
      <c r="D38" s="14" t="s">
        <v>29</v>
      </c>
      <c r="E38" s="15">
        <v>69</v>
      </c>
      <c r="F38" s="14" t="s">
        <v>829</v>
      </c>
      <c r="G38" s="15">
        <v>40</v>
      </c>
      <c r="H38" s="15">
        <v>34</v>
      </c>
      <c r="I38" s="13">
        <f t="shared" si="0"/>
        <v>74</v>
      </c>
      <c r="J38" s="105" t="s">
        <v>827</v>
      </c>
      <c r="K38" s="94"/>
      <c r="L38" s="94"/>
      <c r="M38" s="94"/>
      <c r="N38" s="94"/>
      <c r="O38" s="94"/>
      <c r="P38" s="108"/>
      <c r="Q38" s="150">
        <v>43535</v>
      </c>
      <c r="R38" s="121"/>
      <c r="S38" s="14"/>
      <c r="T38" s="14"/>
    </row>
    <row r="39" spans="1:20" s="23" customFormat="1">
      <c r="A39" s="28">
        <v>35</v>
      </c>
      <c r="B39" s="13" t="s">
        <v>66</v>
      </c>
      <c r="C39" s="176" t="s">
        <v>765</v>
      </c>
      <c r="D39" s="14" t="s">
        <v>29</v>
      </c>
      <c r="E39" s="15">
        <v>70</v>
      </c>
      <c r="F39" s="14" t="s">
        <v>829</v>
      </c>
      <c r="G39" s="15">
        <v>26</v>
      </c>
      <c r="H39" s="15">
        <v>27</v>
      </c>
      <c r="I39" s="13">
        <f t="shared" si="0"/>
        <v>53</v>
      </c>
      <c r="J39" s="105">
        <v>9954038370</v>
      </c>
      <c r="K39" s="94"/>
      <c r="L39" s="94"/>
      <c r="M39" s="106"/>
      <c r="N39" s="94"/>
      <c r="O39" s="107"/>
      <c r="P39" s="108"/>
      <c r="Q39" s="150">
        <v>43535</v>
      </c>
      <c r="R39" s="152"/>
      <c r="S39" s="14"/>
      <c r="T39" s="14"/>
    </row>
    <row r="40" spans="1:20" s="23" customFormat="1">
      <c r="A40" s="28">
        <v>36</v>
      </c>
      <c r="B40" s="13" t="s">
        <v>67</v>
      </c>
      <c r="C40" s="121" t="s">
        <v>766</v>
      </c>
      <c r="D40" s="14" t="s">
        <v>29</v>
      </c>
      <c r="E40" s="15">
        <v>194</v>
      </c>
      <c r="F40" s="14" t="s">
        <v>829</v>
      </c>
      <c r="G40" s="15">
        <v>19</v>
      </c>
      <c r="H40" s="15">
        <v>23</v>
      </c>
      <c r="I40" s="13">
        <f t="shared" si="0"/>
        <v>42</v>
      </c>
      <c r="J40" s="109">
        <v>8486042232</v>
      </c>
      <c r="K40" s="94"/>
      <c r="L40" s="94"/>
      <c r="M40" s="94"/>
      <c r="N40" s="94"/>
      <c r="O40" s="107"/>
      <c r="P40" s="108"/>
      <c r="Q40" s="150">
        <v>43536</v>
      </c>
      <c r="R40" s="152"/>
      <c r="S40" s="14"/>
      <c r="T40" s="14"/>
    </row>
    <row r="41" spans="1:20" s="23" customFormat="1">
      <c r="A41" s="28">
        <v>37</v>
      </c>
      <c r="B41" s="13" t="s">
        <v>67</v>
      </c>
      <c r="C41" s="121" t="s">
        <v>767</v>
      </c>
      <c r="D41" s="14" t="s">
        <v>29</v>
      </c>
      <c r="E41" s="15">
        <v>199</v>
      </c>
      <c r="F41" s="14" t="s">
        <v>829</v>
      </c>
      <c r="G41" s="15">
        <v>20</v>
      </c>
      <c r="H41" s="15">
        <v>11</v>
      </c>
      <c r="I41" s="13">
        <f t="shared" si="0"/>
        <v>31</v>
      </c>
      <c r="J41" s="105" t="s">
        <v>828</v>
      </c>
      <c r="K41" s="94"/>
      <c r="L41" s="94"/>
      <c r="M41" s="94"/>
      <c r="N41" s="94"/>
      <c r="O41" s="94"/>
      <c r="P41" s="108"/>
      <c r="Q41" s="150">
        <v>43536</v>
      </c>
      <c r="R41" s="152"/>
      <c r="S41" s="14"/>
      <c r="T41" s="14"/>
    </row>
    <row r="42" spans="1:20" s="23" customFormat="1">
      <c r="A42" s="28">
        <v>38</v>
      </c>
      <c r="B42" s="13" t="s">
        <v>67</v>
      </c>
      <c r="C42" s="121" t="s">
        <v>768</v>
      </c>
      <c r="D42" s="14" t="s">
        <v>29</v>
      </c>
      <c r="E42" s="15">
        <v>200</v>
      </c>
      <c r="F42" s="14" t="s">
        <v>829</v>
      </c>
      <c r="G42" s="15">
        <v>38</v>
      </c>
      <c r="H42" s="15">
        <v>35</v>
      </c>
      <c r="I42" s="13">
        <f t="shared" si="0"/>
        <v>73</v>
      </c>
      <c r="J42" s="109">
        <v>9401159637</v>
      </c>
      <c r="K42" s="94"/>
      <c r="L42" s="94"/>
      <c r="M42" s="94"/>
      <c r="N42" s="94"/>
      <c r="O42" s="94"/>
      <c r="P42" s="108"/>
      <c r="Q42" s="150">
        <v>43536</v>
      </c>
      <c r="R42" s="152"/>
      <c r="S42" s="14"/>
      <c r="T42" s="14"/>
    </row>
    <row r="43" spans="1:20" s="23" customFormat="1">
      <c r="A43" s="28">
        <v>39</v>
      </c>
      <c r="B43" s="13" t="s">
        <v>66</v>
      </c>
      <c r="C43" s="121" t="s">
        <v>769</v>
      </c>
      <c r="D43" s="14" t="s">
        <v>29</v>
      </c>
      <c r="E43" s="15">
        <v>538</v>
      </c>
      <c r="F43" s="14" t="s">
        <v>829</v>
      </c>
      <c r="G43" s="15">
        <v>23</v>
      </c>
      <c r="H43" s="15">
        <v>25</v>
      </c>
      <c r="I43" s="13">
        <f t="shared" si="0"/>
        <v>48</v>
      </c>
      <c r="J43" s="105">
        <v>9854300674</v>
      </c>
      <c r="K43" s="94"/>
      <c r="L43" s="94"/>
      <c r="M43" s="94"/>
      <c r="N43" s="94"/>
      <c r="O43" s="94"/>
      <c r="P43" s="108"/>
      <c r="Q43" s="150">
        <v>43536</v>
      </c>
      <c r="R43" s="152"/>
      <c r="S43" s="14"/>
      <c r="T43" s="14"/>
    </row>
    <row r="44" spans="1:20" s="23" customFormat="1">
      <c r="A44" s="28">
        <v>40</v>
      </c>
      <c r="B44" s="13" t="s">
        <v>66</v>
      </c>
      <c r="C44" s="121" t="s">
        <v>770</v>
      </c>
      <c r="D44" s="14" t="s">
        <v>29</v>
      </c>
      <c r="E44" s="15">
        <v>201</v>
      </c>
      <c r="F44" s="14" t="s">
        <v>829</v>
      </c>
      <c r="G44" s="15">
        <v>16</v>
      </c>
      <c r="H44" s="15">
        <v>23</v>
      </c>
      <c r="I44" s="13">
        <f t="shared" si="0"/>
        <v>39</v>
      </c>
      <c r="J44" s="105">
        <v>9435206029</v>
      </c>
      <c r="K44" s="94"/>
      <c r="L44" s="94"/>
      <c r="M44" s="106"/>
      <c r="N44" s="94"/>
      <c r="O44" s="107"/>
      <c r="P44" s="108"/>
      <c r="Q44" s="150">
        <v>43536</v>
      </c>
      <c r="R44" s="152"/>
      <c r="S44" s="14"/>
      <c r="T44" s="14"/>
    </row>
    <row r="45" spans="1:20" s="23" customFormat="1">
      <c r="A45" s="28">
        <v>41</v>
      </c>
      <c r="B45" s="13" t="s">
        <v>66</v>
      </c>
      <c r="C45" s="121" t="s">
        <v>771</v>
      </c>
      <c r="D45" s="14" t="s">
        <v>29</v>
      </c>
      <c r="E45" s="15">
        <v>264</v>
      </c>
      <c r="F45" s="14" t="s">
        <v>829</v>
      </c>
      <c r="G45" s="15">
        <v>23</v>
      </c>
      <c r="H45" s="15">
        <v>35</v>
      </c>
      <c r="I45" s="13">
        <f t="shared" si="0"/>
        <v>58</v>
      </c>
      <c r="J45" s="105">
        <v>9954150621</v>
      </c>
      <c r="K45" s="94"/>
      <c r="L45" s="94"/>
      <c r="M45" s="94"/>
      <c r="N45" s="94"/>
      <c r="O45" s="94"/>
      <c r="P45" s="108"/>
      <c r="Q45" s="150">
        <v>43536</v>
      </c>
      <c r="R45" s="152"/>
      <c r="S45" s="14"/>
      <c r="T45" s="14"/>
    </row>
    <row r="46" spans="1:20" s="23" customFormat="1">
      <c r="A46" s="28">
        <v>42</v>
      </c>
      <c r="B46" s="13" t="s">
        <v>67</v>
      </c>
      <c r="C46" s="121" t="s">
        <v>772</v>
      </c>
      <c r="D46" s="14" t="s">
        <v>29</v>
      </c>
      <c r="E46" s="15">
        <v>271</v>
      </c>
      <c r="F46" s="14" t="s">
        <v>829</v>
      </c>
      <c r="G46" s="15">
        <v>16</v>
      </c>
      <c r="H46" s="15">
        <v>17</v>
      </c>
      <c r="I46" s="13">
        <f t="shared" si="0"/>
        <v>33</v>
      </c>
      <c r="J46" s="105">
        <v>9957605687</v>
      </c>
      <c r="K46" s="94"/>
      <c r="L46" s="94"/>
      <c r="M46" s="94"/>
      <c r="N46" s="94"/>
      <c r="O46" s="94"/>
      <c r="P46" s="108"/>
      <c r="Q46" s="150">
        <v>43537</v>
      </c>
      <c r="R46" s="152"/>
      <c r="S46" s="14"/>
      <c r="T46" s="14"/>
    </row>
    <row r="47" spans="1:20" s="23" customFormat="1">
      <c r="A47" s="28">
        <v>43</v>
      </c>
      <c r="B47" s="13" t="s">
        <v>67</v>
      </c>
      <c r="C47" s="121" t="s">
        <v>773</v>
      </c>
      <c r="D47" s="14" t="s">
        <v>29</v>
      </c>
      <c r="E47" s="15">
        <v>272</v>
      </c>
      <c r="F47" s="14" t="s">
        <v>829</v>
      </c>
      <c r="G47" s="15">
        <v>54</v>
      </c>
      <c r="H47" s="15">
        <v>54</v>
      </c>
      <c r="I47" s="13">
        <f t="shared" si="0"/>
        <v>108</v>
      </c>
      <c r="J47" s="105">
        <v>9085327419</v>
      </c>
      <c r="K47" s="94"/>
      <c r="L47" s="94"/>
      <c r="M47" s="94"/>
      <c r="N47" s="94"/>
      <c r="O47" s="94"/>
      <c r="P47" s="108"/>
      <c r="Q47" s="150">
        <v>43537</v>
      </c>
      <c r="R47" s="152"/>
      <c r="S47" s="14"/>
      <c r="T47" s="14"/>
    </row>
    <row r="48" spans="1:20" s="23" customFormat="1">
      <c r="A48" s="28">
        <v>44</v>
      </c>
      <c r="B48" s="13" t="s">
        <v>67</v>
      </c>
      <c r="C48" s="121" t="s">
        <v>774</v>
      </c>
      <c r="D48" s="14" t="s">
        <v>29</v>
      </c>
      <c r="E48" s="15">
        <v>274</v>
      </c>
      <c r="F48" s="14" t="s">
        <v>829</v>
      </c>
      <c r="G48" s="15">
        <v>29</v>
      </c>
      <c r="H48" s="15">
        <v>36</v>
      </c>
      <c r="I48" s="13">
        <f t="shared" si="0"/>
        <v>65</v>
      </c>
      <c r="J48" s="105">
        <v>9957985315</v>
      </c>
      <c r="K48" s="94"/>
      <c r="L48" s="94"/>
      <c r="M48" s="94"/>
      <c r="N48" s="94"/>
      <c r="O48" s="94"/>
      <c r="P48" s="108"/>
      <c r="Q48" s="150">
        <v>43537</v>
      </c>
      <c r="R48" s="121"/>
      <c r="S48" s="14"/>
      <c r="T48" s="14"/>
    </row>
    <row r="49" spans="1:20" s="23" customFormat="1">
      <c r="A49" s="28">
        <v>45</v>
      </c>
      <c r="B49" s="13" t="s">
        <v>66</v>
      </c>
      <c r="C49" s="121" t="s">
        <v>775</v>
      </c>
      <c r="D49" s="14" t="s">
        <v>29</v>
      </c>
      <c r="E49" s="15">
        <v>275</v>
      </c>
      <c r="F49" s="14" t="s">
        <v>829</v>
      </c>
      <c r="G49" s="15">
        <v>13</v>
      </c>
      <c r="H49" s="15">
        <v>15</v>
      </c>
      <c r="I49" s="13">
        <f t="shared" si="0"/>
        <v>28</v>
      </c>
      <c r="J49" s="105">
        <v>9613009610</v>
      </c>
      <c r="K49" s="94"/>
      <c r="L49" s="94"/>
      <c r="M49" s="94"/>
      <c r="N49" s="94"/>
      <c r="O49" s="94"/>
      <c r="P49" s="108"/>
      <c r="Q49" s="150">
        <v>43537</v>
      </c>
      <c r="R49" s="121"/>
      <c r="S49" s="14"/>
      <c r="T49" s="14"/>
    </row>
    <row r="50" spans="1:20" s="23" customFormat="1">
      <c r="A50" s="28">
        <v>46</v>
      </c>
      <c r="B50" s="13" t="s">
        <v>66</v>
      </c>
      <c r="C50" s="177" t="s">
        <v>776</v>
      </c>
      <c r="D50" s="14" t="s">
        <v>29</v>
      </c>
      <c r="E50" s="15">
        <v>277</v>
      </c>
      <c r="F50" s="14" t="s">
        <v>829</v>
      </c>
      <c r="G50" s="15">
        <v>11</v>
      </c>
      <c r="H50" s="15">
        <v>22</v>
      </c>
      <c r="I50" s="13">
        <f t="shared" si="0"/>
        <v>33</v>
      </c>
      <c r="J50" s="110">
        <v>9859403778</v>
      </c>
      <c r="K50" s="94"/>
      <c r="L50" s="94"/>
      <c r="M50" s="94"/>
      <c r="N50" s="94"/>
      <c r="O50" s="94"/>
      <c r="P50" s="108"/>
      <c r="Q50" s="150">
        <v>43537</v>
      </c>
      <c r="R50" s="121"/>
      <c r="S50" s="14"/>
      <c r="T50" s="14"/>
    </row>
    <row r="51" spans="1:20" s="23" customFormat="1">
      <c r="A51" s="28">
        <v>47</v>
      </c>
      <c r="B51" s="13" t="s">
        <v>67</v>
      </c>
      <c r="C51" s="121" t="s">
        <v>777</v>
      </c>
      <c r="D51" s="14" t="s">
        <v>29</v>
      </c>
      <c r="E51" s="15">
        <v>189</v>
      </c>
      <c r="F51" s="14" t="s">
        <v>829</v>
      </c>
      <c r="G51" s="15">
        <v>38</v>
      </c>
      <c r="H51" s="15">
        <v>33</v>
      </c>
      <c r="I51" s="13">
        <f t="shared" si="0"/>
        <v>71</v>
      </c>
      <c r="J51" s="105">
        <v>9854721714</v>
      </c>
      <c r="K51" s="94"/>
      <c r="L51" s="94"/>
      <c r="M51" s="94"/>
      <c r="N51" s="94"/>
      <c r="O51" s="94"/>
      <c r="P51" s="108"/>
      <c r="Q51" s="150">
        <v>43538</v>
      </c>
      <c r="R51" s="152"/>
      <c r="S51" s="14"/>
      <c r="T51" s="14"/>
    </row>
    <row r="52" spans="1:20" s="23" customFormat="1">
      <c r="A52" s="28">
        <v>48</v>
      </c>
      <c r="B52" s="13" t="s">
        <v>67</v>
      </c>
      <c r="C52" s="121" t="s">
        <v>778</v>
      </c>
      <c r="D52" s="14" t="s">
        <v>29</v>
      </c>
      <c r="E52" s="15">
        <v>190</v>
      </c>
      <c r="F52" s="14" t="s">
        <v>829</v>
      </c>
      <c r="G52" s="15">
        <v>36</v>
      </c>
      <c r="H52" s="15">
        <v>29</v>
      </c>
      <c r="I52" s="13">
        <f t="shared" si="0"/>
        <v>65</v>
      </c>
      <c r="J52" s="94">
        <v>9678810049</v>
      </c>
      <c r="K52" s="94"/>
      <c r="L52" s="94"/>
      <c r="M52" s="94"/>
      <c r="N52" s="94"/>
      <c r="O52" s="94"/>
      <c r="P52" s="108"/>
      <c r="Q52" s="150">
        <v>43538</v>
      </c>
      <c r="R52" s="152"/>
      <c r="S52" s="14"/>
      <c r="T52" s="14"/>
    </row>
    <row r="53" spans="1:20" s="23" customFormat="1">
      <c r="A53" s="28">
        <v>49</v>
      </c>
      <c r="B53" s="13" t="s">
        <v>66</v>
      </c>
      <c r="C53" s="121" t="s">
        <v>779</v>
      </c>
      <c r="D53" s="14" t="s">
        <v>29</v>
      </c>
      <c r="E53" s="15">
        <v>350</v>
      </c>
      <c r="F53" s="14" t="s">
        <v>829</v>
      </c>
      <c r="G53" s="15">
        <v>8</v>
      </c>
      <c r="H53" s="15">
        <v>12</v>
      </c>
      <c r="I53" s="13">
        <f t="shared" si="0"/>
        <v>20</v>
      </c>
      <c r="J53" s="105">
        <v>8473970739</v>
      </c>
      <c r="K53" s="94"/>
      <c r="L53" s="94"/>
      <c r="M53" s="94"/>
      <c r="N53" s="94"/>
      <c r="O53" s="94"/>
      <c r="P53" s="108"/>
      <c r="Q53" s="150">
        <v>43538</v>
      </c>
      <c r="R53" s="152"/>
      <c r="S53" s="14"/>
      <c r="T53" s="14"/>
    </row>
    <row r="54" spans="1:20" s="23" customFormat="1">
      <c r="A54" s="28">
        <v>50</v>
      </c>
      <c r="B54" s="13" t="s">
        <v>66</v>
      </c>
      <c r="C54" s="177" t="s">
        <v>780</v>
      </c>
      <c r="D54" s="14" t="s">
        <v>29</v>
      </c>
      <c r="E54" s="151">
        <v>255</v>
      </c>
      <c r="F54" s="14" t="s">
        <v>829</v>
      </c>
      <c r="G54" s="15">
        <v>20</v>
      </c>
      <c r="H54" s="15">
        <v>18</v>
      </c>
      <c r="I54" s="13">
        <f t="shared" si="0"/>
        <v>38</v>
      </c>
      <c r="J54" s="94">
        <v>9957111519</v>
      </c>
      <c r="K54" s="94"/>
      <c r="L54" s="94"/>
      <c r="M54" s="94"/>
      <c r="N54" s="94"/>
      <c r="O54" s="94"/>
      <c r="P54" s="108"/>
      <c r="Q54" s="150">
        <v>43538</v>
      </c>
      <c r="R54" s="152"/>
      <c r="S54" s="14"/>
      <c r="T54" s="14"/>
    </row>
    <row r="55" spans="1:20" s="23" customFormat="1">
      <c r="A55" s="28">
        <v>51</v>
      </c>
      <c r="B55" s="13" t="s">
        <v>66</v>
      </c>
      <c r="C55" s="121" t="s">
        <v>781</v>
      </c>
      <c r="D55" s="14" t="s">
        <v>29</v>
      </c>
      <c r="E55" s="151">
        <v>386</v>
      </c>
      <c r="F55" s="14" t="s">
        <v>829</v>
      </c>
      <c r="G55" s="15">
        <v>11</v>
      </c>
      <c r="H55" s="15">
        <v>13</v>
      </c>
      <c r="I55" s="13">
        <f t="shared" si="0"/>
        <v>24</v>
      </c>
      <c r="J55" s="105">
        <v>9577057173</v>
      </c>
      <c r="K55" s="94"/>
      <c r="L55" s="94"/>
      <c r="M55" s="94"/>
      <c r="N55" s="94"/>
      <c r="O55" s="94"/>
      <c r="P55" s="108"/>
      <c r="Q55" s="150">
        <v>43538</v>
      </c>
      <c r="R55" s="152"/>
      <c r="S55" s="14"/>
      <c r="T55" s="14"/>
    </row>
    <row r="56" spans="1:20" s="23" customFormat="1">
      <c r="A56" s="28">
        <v>52</v>
      </c>
      <c r="B56" s="13" t="s">
        <v>67</v>
      </c>
      <c r="C56" s="121" t="s">
        <v>782</v>
      </c>
      <c r="D56" s="14" t="s">
        <v>29</v>
      </c>
      <c r="E56" s="151">
        <v>388</v>
      </c>
      <c r="F56" s="14" t="s">
        <v>829</v>
      </c>
      <c r="G56" s="15">
        <v>42</v>
      </c>
      <c r="H56" s="15">
        <v>34</v>
      </c>
      <c r="I56" s="13">
        <f t="shared" si="0"/>
        <v>76</v>
      </c>
      <c r="J56" s="105">
        <v>9707333235</v>
      </c>
      <c r="K56" s="94"/>
      <c r="L56" s="94"/>
      <c r="M56" s="94"/>
      <c r="N56" s="94"/>
      <c r="O56" s="94"/>
      <c r="P56" s="108"/>
      <c r="Q56" s="150">
        <v>43539</v>
      </c>
      <c r="R56" s="152"/>
      <c r="S56" s="14"/>
      <c r="T56" s="14"/>
    </row>
    <row r="57" spans="1:20" s="23" customFormat="1">
      <c r="A57" s="28">
        <v>53</v>
      </c>
      <c r="B57" s="13" t="s">
        <v>67</v>
      </c>
      <c r="C57" s="121" t="s">
        <v>783</v>
      </c>
      <c r="D57" s="14" t="s">
        <v>29</v>
      </c>
      <c r="E57" s="151">
        <v>389</v>
      </c>
      <c r="F57" s="14" t="s">
        <v>829</v>
      </c>
      <c r="G57" s="15">
        <v>40</v>
      </c>
      <c r="H57" s="15">
        <v>35</v>
      </c>
      <c r="I57" s="13">
        <f t="shared" si="0"/>
        <v>75</v>
      </c>
      <c r="J57" s="105">
        <v>9508258036</v>
      </c>
      <c r="K57" s="94"/>
      <c r="L57" s="94"/>
      <c r="M57" s="94"/>
      <c r="N57" s="94"/>
      <c r="O57" s="94"/>
      <c r="P57" s="108"/>
      <c r="Q57" s="150">
        <v>43539</v>
      </c>
      <c r="R57" s="121"/>
      <c r="S57" s="14"/>
      <c r="T57" s="14"/>
    </row>
    <row r="58" spans="1:20" s="23" customFormat="1">
      <c r="A58" s="28">
        <v>54</v>
      </c>
      <c r="B58" s="13" t="s">
        <v>66</v>
      </c>
      <c r="C58" s="121" t="s">
        <v>784</v>
      </c>
      <c r="D58" s="14" t="s">
        <v>29</v>
      </c>
      <c r="E58" s="15">
        <v>390</v>
      </c>
      <c r="F58" s="14" t="s">
        <v>829</v>
      </c>
      <c r="G58" s="15">
        <v>19</v>
      </c>
      <c r="H58" s="15">
        <v>36</v>
      </c>
      <c r="I58" s="13">
        <f t="shared" si="0"/>
        <v>55</v>
      </c>
      <c r="J58" s="94">
        <v>8136090196</v>
      </c>
      <c r="K58" s="94"/>
      <c r="L58" s="94"/>
      <c r="M58" s="94"/>
      <c r="N58" s="94"/>
      <c r="O58" s="94"/>
      <c r="P58" s="108"/>
      <c r="Q58" s="150">
        <v>43539</v>
      </c>
      <c r="R58" s="121"/>
      <c r="S58" s="14"/>
      <c r="T58" s="14"/>
    </row>
    <row r="59" spans="1:20" s="23" customFormat="1">
      <c r="A59" s="28">
        <v>55</v>
      </c>
      <c r="B59" s="13" t="s">
        <v>66</v>
      </c>
      <c r="C59" s="121" t="s">
        <v>785</v>
      </c>
      <c r="D59" s="14" t="s">
        <v>29</v>
      </c>
      <c r="E59" s="15">
        <v>387</v>
      </c>
      <c r="F59" s="14" t="s">
        <v>829</v>
      </c>
      <c r="G59" s="15">
        <v>26</v>
      </c>
      <c r="H59" s="15">
        <v>10</v>
      </c>
      <c r="I59" s="13">
        <f t="shared" si="0"/>
        <v>36</v>
      </c>
      <c r="J59" s="94">
        <v>9957605704</v>
      </c>
      <c r="K59" s="94"/>
      <c r="L59" s="94"/>
      <c r="M59" s="94"/>
      <c r="N59" s="94"/>
      <c r="O59" s="94"/>
      <c r="P59" s="108"/>
      <c r="Q59" s="150">
        <v>43539</v>
      </c>
      <c r="R59" s="121"/>
      <c r="S59" s="14"/>
      <c r="T59" s="14"/>
    </row>
    <row r="60" spans="1:20" s="23" customFormat="1">
      <c r="A60" s="28">
        <v>56</v>
      </c>
      <c r="B60" s="13" t="s">
        <v>67</v>
      </c>
      <c r="C60" s="178" t="s">
        <v>786</v>
      </c>
      <c r="D60" s="14" t="s">
        <v>29</v>
      </c>
      <c r="E60" s="47">
        <v>463</v>
      </c>
      <c r="F60" s="14" t="s">
        <v>829</v>
      </c>
      <c r="G60" s="48">
        <v>32</v>
      </c>
      <c r="H60" s="48">
        <v>33</v>
      </c>
      <c r="I60" s="13">
        <f t="shared" si="0"/>
        <v>65</v>
      </c>
      <c r="J60" s="111">
        <v>7896069099</v>
      </c>
      <c r="K60" s="95"/>
      <c r="L60" s="94"/>
      <c r="M60" s="94"/>
      <c r="N60" s="112"/>
      <c r="O60" s="112"/>
      <c r="P60" s="108"/>
      <c r="Q60" s="150">
        <v>43540</v>
      </c>
      <c r="R60" s="121"/>
      <c r="S60" s="41"/>
      <c r="T60" s="14"/>
    </row>
    <row r="61" spans="1:20" s="23" customFormat="1">
      <c r="A61" s="28">
        <v>57</v>
      </c>
      <c r="B61" s="13" t="s">
        <v>67</v>
      </c>
      <c r="C61" s="178" t="s">
        <v>787</v>
      </c>
      <c r="D61" s="14" t="s">
        <v>29</v>
      </c>
      <c r="E61" s="47">
        <v>364</v>
      </c>
      <c r="F61" s="14" t="s">
        <v>829</v>
      </c>
      <c r="G61" s="48">
        <v>43</v>
      </c>
      <c r="H61" s="48">
        <v>38</v>
      </c>
      <c r="I61" s="13">
        <f t="shared" si="0"/>
        <v>81</v>
      </c>
      <c r="J61" s="111">
        <v>9954028895</v>
      </c>
      <c r="K61" s="95"/>
      <c r="L61" s="94"/>
      <c r="M61" s="94"/>
      <c r="N61" s="112"/>
      <c r="O61" s="112"/>
      <c r="P61" s="108"/>
      <c r="Q61" s="150">
        <v>43540</v>
      </c>
      <c r="R61" s="121"/>
      <c r="S61" s="41"/>
      <c r="T61" s="14"/>
    </row>
    <row r="62" spans="1:20" s="23" customFormat="1">
      <c r="A62" s="28">
        <v>58</v>
      </c>
      <c r="B62" s="13" t="s">
        <v>66</v>
      </c>
      <c r="C62" s="178" t="s">
        <v>788</v>
      </c>
      <c r="D62" s="14" t="s">
        <v>29</v>
      </c>
      <c r="E62" s="47">
        <v>464</v>
      </c>
      <c r="F62" s="14" t="s">
        <v>829</v>
      </c>
      <c r="G62" s="48">
        <v>43</v>
      </c>
      <c r="H62" s="48">
        <v>37</v>
      </c>
      <c r="I62" s="13">
        <f t="shared" si="0"/>
        <v>80</v>
      </c>
      <c r="J62" s="111">
        <v>9706377885</v>
      </c>
      <c r="K62" s="95"/>
      <c r="L62" s="94"/>
      <c r="M62" s="94"/>
      <c r="N62" s="112"/>
      <c r="O62" s="112"/>
      <c r="P62" s="108"/>
      <c r="Q62" s="150">
        <v>43540</v>
      </c>
      <c r="R62" s="121"/>
      <c r="S62" s="41"/>
      <c r="T62" s="14"/>
    </row>
    <row r="63" spans="1:20" s="23" customFormat="1">
      <c r="A63" s="28">
        <v>59</v>
      </c>
      <c r="B63" s="13" t="s">
        <v>66</v>
      </c>
      <c r="C63" s="178" t="s">
        <v>789</v>
      </c>
      <c r="D63" s="14" t="s">
        <v>29</v>
      </c>
      <c r="E63" s="47">
        <v>465</v>
      </c>
      <c r="F63" s="14" t="s">
        <v>829</v>
      </c>
      <c r="G63" s="48">
        <v>38</v>
      </c>
      <c r="H63" s="48">
        <v>30</v>
      </c>
      <c r="I63" s="13">
        <f t="shared" si="0"/>
        <v>68</v>
      </c>
      <c r="J63" s="111">
        <v>8811067758</v>
      </c>
      <c r="K63" s="95"/>
      <c r="L63" s="94"/>
      <c r="M63" s="94"/>
      <c r="N63" s="112"/>
      <c r="O63" s="112"/>
      <c r="P63" s="108"/>
      <c r="Q63" s="150">
        <v>43540</v>
      </c>
      <c r="R63" s="122"/>
      <c r="S63" s="41"/>
      <c r="T63" s="14"/>
    </row>
    <row r="64" spans="1:20" s="23" customFormat="1">
      <c r="A64" s="28">
        <v>60</v>
      </c>
      <c r="B64" s="13" t="s">
        <v>67</v>
      </c>
      <c r="C64" s="178" t="s">
        <v>790</v>
      </c>
      <c r="D64" s="14" t="s">
        <v>29</v>
      </c>
      <c r="E64" s="47">
        <v>418</v>
      </c>
      <c r="F64" s="14" t="s">
        <v>829</v>
      </c>
      <c r="G64" s="48">
        <v>36</v>
      </c>
      <c r="H64" s="48">
        <v>38</v>
      </c>
      <c r="I64" s="13">
        <f t="shared" si="0"/>
        <v>74</v>
      </c>
      <c r="J64" s="111">
        <v>8473000133</v>
      </c>
      <c r="K64" s="95"/>
      <c r="L64" s="94"/>
      <c r="M64" s="94"/>
      <c r="N64" s="112"/>
      <c r="O64" s="112"/>
      <c r="P64" s="108"/>
      <c r="Q64" s="150">
        <v>43542</v>
      </c>
      <c r="R64" s="122"/>
      <c r="S64" s="41"/>
      <c r="T64" s="14"/>
    </row>
    <row r="65" spans="1:20" s="23" customFormat="1">
      <c r="A65" s="28">
        <v>61</v>
      </c>
      <c r="B65" s="13" t="s">
        <v>67</v>
      </c>
      <c r="C65" s="178" t="s">
        <v>791</v>
      </c>
      <c r="D65" s="14" t="s">
        <v>29</v>
      </c>
      <c r="E65" s="47">
        <v>419</v>
      </c>
      <c r="F65" s="14" t="s">
        <v>829</v>
      </c>
      <c r="G65" s="48">
        <v>39</v>
      </c>
      <c r="H65" s="48">
        <v>35</v>
      </c>
      <c r="I65" s="13">
        <f t="shared" si="0"/>
        <v>74</v>
      </c>
      <c r="J65" s="111">
        <v>8473925921</v>
      </c>
      <c r="K65" s="95"/>
      <c r="L65" s="94"/>
      <c r="M65" s="94"/>
      <c r="N65" s="112"/>
      <c r="O65" s="112"/>
      <c r="P65" s="108"/>
      <c r="Q65" s="150">
        <v>43542</v>
      </c>
      <c r="R65" s="122"/>
      <c r="S65" s="41"/>
      <c r="T65" s="14"/>
    </row>
    <row r="66" spans="1:20" s="23" customFormat="1">
      <c r="A66" s="28">
        <v>62</v>
      </c>
      <c r="B66" s="13" t="s">
        <v>66</v>
      </c>
      <c r="C66" s="178" t="s">
        <v>792</v>
      </c>
      <c r="D66" s="14" t="s">
        <v>29</v>
      </c>
      <c r="E66" s="47">
        <v>5</v>
      </c>
      <c r="F66" s="14" t="s">
        <v>829</v>
      </c>
      <c r="G66" s="48">
        <v>52</v>
      </c>
      <c r="H66" s="48">
        <v>42</v>
      </c>
      <c r="I66" s="13">
        <f t="shared" si="0"/>
        <v>94</v>
      </c>
      <c r="J66" s="111">
        <v>9957794942</v>
      </c>
      <c r="K66" s="95"/>
      <c r="L66" s="94"/>
      <c r="M66" s="94"/>
      <c r="N66" s="112"/>
      <c r="O66" s="112"/>
      <c r="P66" s="108"/>
      <c r="Q66" s="150">
        <v>43542</v>
      </c>
      <c r="R66" s="122"/>
      <c r="S66" s="41"/>
      <c r="T66" s="14"/>
    </row>
    <row r="67" spans="1:20" s="23" customFormat="1">
      <c r="A67" s="28">
        <v>63</v>
      </c>
      <c r="B67" s="13" t="s">
        <v>66</v>
      </c>
      <c r="C67" s="178" t="s">
        <v>793</v>
      </c>
      <c r="D67" s="14" t="s">
        <v>29</v>
      </c>
      <c r="E67" s="47">
        <v>6</v>
      </c>
      <c r="F67" s="14" t="s">
        <v>829</v>
      </c>
      <c r="G67" s="48">
        <v>38</v>
      </c>
      <c r="H67" s="48">
        <v>40</v>
      </c>
      <c r="I67" s="13">
        <f t="shared" si="0"/>
        <v>78</v>
      </c>
      <c r="J67" s="111">
        <v>9957791029</v>
      </c>
      <c r="K67" s="95"/>
      <c r="L67" s="94"/>
      <c r="M67" s="94"/>
      <c r="N67" s="112"/>
      <c r="O67" s="112"/>
      <c r="P67" s="108"/>
      <c r="Q67" s="150">
        <v>43542</v>
      </c>
      <c r="R67" s="122"/>
      <c r="S67" s="41"/>
      <c r="T67" s="14"/>
    </row>
    <row r="68" spans="1:20" s="23" customFormat="1">
      <c r="A68" s="28">
        <v>64</v>
      </c>
      <c r="B68" s="13" t="s">
        <v>66</v>
      </c>
      <c r="C68" s="178" t="s">
        <v>794</v>
      </c>
      <c r="D68" s="14" t="s">
        <v>29</v>
      </c>
      <c r="E68" s="47">
        <v>9</v>
      </c>
      <c r="F68" s="14" t="s">
        <v>829</v>
      </c>
      <c r="G68" s="48">
        <v>74</v>
      </c>
      <c r="H68" s="48">
        <v>72</v>
      </c>
      <c r="I68" s="13">
        <f t="shared" ref="I68:I69" si="1">G68+H68</f>
        <v>146</v>
      </c>
      <c r="J68" s="111">
        <v>9678255869</v>
      </c>
      <c r="K68" s="95"/>
      <c r="L68" s="94"/>
      <c r="M68" s="94"/>
      <c r="N68" s="112"/>
      <c r="O68" s="112"/>
      <c r="P68" s="108"/>
      <c r="Q68" s="150">
        <v>43543</v>
      </c>
      <c r="R68" s="122"/>
      <c r="S68" s="41"/>
      <c r="T68" s="14"/>
    </row>
    <row r="69" spans="1:20" s="23" customFormat="1">
      <c r="A69" s="28">
        <v>65</v>
      </c>
      <c r="B69" s="13" t="s">
        <v>67</v>
      </c>
      <c r="C69" s="178" t="s">
        <v>795</v>
      </c>
      <c r="D69" s="14" t="s">
        <v>29</v>
      </c>
      <c r="E69" s="47">
        <v>10</v>
      </c>
      <c r="F69" s="14" t="s">
        <v>829</v>
      </c>
      <c r="G69" s="48">
        <v>71</v>
      </c>
      <c r="H69" s="48">
        <v>58</v>
      </c>
      <c r="I69" s="13">
        <f t="shared" si="1"/>
        <v>129</v>
      </c>
      <c r="J69" s="111">
        <v>9859771769</v>
      </c>
      <c r="K69" s="95"/>
      <c r="L69" s="94"/>
      <c r="M69" s="94"/>
      <c r="N69" s="112"/>
      <c r="O69" s="112"/>
      <c r="P69" s="108"/>
      <c r="Q69" s="150">
        <v>43543</v>
      </c>
      <c r="R69" s="122"/>
      <c r="S69" s="41"/>
      <c r="T69" s="14"/>
    </row>
    <row r="70" spans="1:20" s="23" customFormat="1">
      <c r="A70" s="28">
        <v>66</v>
      </c>
      <c r="B70" s="13" t="s">
        <v>66</v>
      </c>
      <c r="C70" s="178" t="s">
        <v>796</v>
      </c>
      <c r="D70" s="14" t="s">
        <v>29</v>
      </c>
      <c r="E70" s="47">
        <v>79</v>
      </c>
      <c r="F70" s="14" t="s">
        <v>829</v>
      </c>
      <c r="G70" s="48">
        <v>58</v>
      </c>
      <c r="H70" s="48">
        <v>45</v>
      </c>
      <c r="I70" s="13">
        <f t="shared" ref="I70:I133" si="2">G70+H70</f>
        <v>103</v>
      </c>
      <c r="J70" s="111">
        <v>9859738353</v>
      </c>
      <c r="K70" s="95"/>
      <c r="L70" s="94"/>
      <c r="M70" s="94"/>
      <c r="N70" s="112"/>
      <c r="O70" s="112"/>
      <c r="P70" s="108"/>
      <c r="Q70" s="175">
        <v>43544</v>
      </c>
      <c r="R70" s="122"/>
      <c r="S70" s="41"/>
      <c r="T70" s="14"/>
    </row>
    <row r="71" spans="1:20" s="23" customFormat="1">
      <c r="A71" s="28">
        <v>67</v>
      </c>
      <c r="B71" s="13" t="s">
        <v>66</v>
      </c>
      <c r="C71" s="178" t="s">
        <v>797</v>
      </c>
      <c r="D71" s="14" t="s">
        <v>29</v>
      </c>
      <c r="E71" s="47">
        <v>80</v>
      </c>
      <c r="F71" s="14" t="s">
        <v>829</v>
      </c>
      <c r="G71" s="48">
        <v>34</v>
      </c>
      <c r="H71" s="48">
        <v>33</v>
      </c>
      <c r="I71" s="13">
        <f t="shared" si="2"/>
        <v>67</v>
      </c>
      <c r="J71" s="111">
        <v>9954630252</v>
      </c>
      <c r="K71" s="95"/>
      <c r="L71" s="94"/>
      <c r="M71" s="94"/>
      <c r="N71" s="112"/>
      <c r="O71" s="112"/>
      <c r="P71" s="108"/>
      <c r="Q71" s="175">
        <v>43544</v>
      </c>
      <c r="R71" s="41"/>
      <c r="S71" s="41"/>
      <c r="T71" s="14"/>
    </row>
    <row r="72" spans="1:20" s="23" customFormat="1">
      <c r="A72" s="28">
        <v>68</v>
      </c>
      <c r="B72" s="13" t="s">
        <v>67</v>
      </c>
      <c r="C72" s="178" t="s">
        <v>798</v>
      </c>
      <c r="D72" s="14" t="s">
        <v>29</v>
      </c>
      <c r="E72" s="47">
        <v>82</v>
      </c>
      <c r="F72" s="14" t="s">
        <v>829</v>
      </c>
      <c r="G72" s="48">
        <v>29</v>
      </c>
      <c r="H72" s="48">
        <v>33</v>
      </c>
      <c r="I72" s="13">
        <f t="shared" si="2"/>
        <v>62</v>
      </c>
      <c r="J72" s="111">
        <v>9854244317</v>
      </c>
      <c r="K72" s="95"/>
      <c r="L72" s="94"/>
      <c r="M72" s="94"/>
      <c r="N72" s="112"/>
      <c r="O72" s="112"/>
      <c r="P72" s="108"/>
      <c r="Q72" s="175">
        <v>43544</v>
      </c>
      <c r="R72" s="41"/>
      <c r="S72" s="41"/>
      <c r="T72" s="14"/>
    </row>
    <row r="73" spans="1:20" s="23" customFormat="1">
      <c r="A73" s="28">
        <v>69</v>
      </c>
      <c r="B73" s="13" t="s">
        <v>67</v>
      </c>
      <c r="C73" s="178" t="s">
        <v>799</v>
      </c>
      <c r="D73" s="14" t="s">
        <v>29</v>
      </c>
      <c r="E73" s="47">
        <v>85</v>
      </c>
      <c r="F73" s="14" t="s">
        <v>829</v>
      </c>
      <c r="G73" s="48">
        <v>40</v>
      </c>
      <c r="H73" s="48">
        <v>28</v>
      </c>
      <c r="I73" s="13">
        <f t="shared" si="2"/>
        <v>68</v>
      </c>
      <c r="J73" s="111">
        <v>9577462331</v>
      </c>
      <c r="K73" s="95"/>
      <c r="L73" s="94"/>
      <c r="M73" s="94"/>
      <c r="N73" s="112"/>
      <c r="O73" s="112"/>
      <c r="P73" s="108"/>
      <c r="Q73" s="175">
        <v>43544</v>
      </c>
      <c r="R73" s="41"/>
      <c r="S73" s="41"/>
      <c r="T73" s="14"/>
    </row>
    <row r="74" spans="1:20" s="23" customFormat="1">
      <c r="A74" s="28">
        <v>70</v>
      </c>
      <c r="B74" s="13" t="s">
        <v>66</v>
      </c>
      <c r="C74" s="178" t="s">
        <v>800</v>
      </c>
      <c r="D74" s="14" t="s">
        <v>29</v>
      </c>
      <c r="E74" s="47">
        <v>86</v>
      </c>
      <c r="F74" s="14" t="s">
        <v>829</v>
      </c>
      <c r="G74" s="48">
        <v>40</v>
      </c>
      <c r="H74" s="48">
        <v>47</v>
      </c>
      <c r="I74" s="13">
        <f t="shared" si="2"/>
        <v>87</v>
      </c>
      <c r="J74" s="111">
        <v>9577135647</v>
      </c>
      <c r="K74" s="95"/>
      <c r="L74" s="94"/>
      <c r="M74" s="94"/>
      <c r="N74" s="112"/>
      <c r="O74" s="112"/>
      <c r="P74" s="108"/>
      <c r="Q74" s="175">
        <v>43546</v>
      </c>
      <c r="R74" s="41"/>
      <c r="S74" s="41"/>
      <c r="T74" s="14"/>
    </row>
    <row r="75" spans="1:20" s="23" customFormat="1">
      <c r="A75" s="28">
        <v>71</v>
      </c>
      <c r="B75" s="13" t="s">
        <v>66</v>
      </c>
      <c r="C75" s="178" t="s">
        <v>801</v>
      </c>
      <c r="D75" s="14" t="s">
        <v>29</v>
      </c>
      <c r="E75" s="47">
        <v>175</v>
      </c>
      <c r="F75" s="14" t="s">
        <v>829</v>
      </c>
      <c r="G75" s="48">
        <v>28</v>
      </c>
      <c r="H75" s="48">
        <v>32</v>
      </c>
      <c r="I75" s="13">
        <f t="shared" si="2"/>
        <v>60</v>
      </c>
      <c r="J75" s="111">
        <v>7399462205</v>
      </c>
      <c r="K75" s="95"/>
      <c r="L75" s="94"/>
      <c r="M75" s="94"/>
      <c r="N75" s="112"/>
      <c r="O75" s="112"/>
      <c r="P75" s="108"/>
      <c r="Q75" s="175">
        <v>43546</v>
      </c>
      <c r="R75" s="41"/>
      <c r="S75" s="41"/>
      <c r="T75" s="14"/>
    </row>
    <row r="76" spans="1:20" s="23" customFormat="1">
      <c r="A76" s="28">
        <v>72</v>
      </c>
      <c r="B76" s="13" t="s">
        <v>67</v>
      </c>
      <c r="C76" s="178" t="s">
        <v>802</v>
      </c>
      <c r="D76" s="14" t="s">
        <v>29</v>
      </c>
      <c r="E76" s="47">
        <v>176</v>
      </c>
      <c r="F76" s="14" t="s">
        <v>829</v>
      </c>
      <c r="G76" s="48">
        <v>36</v>
      </c>
      <c r="H76" s="48">
        <v>37</v>
      </c>
      <c r="I76" s="13">
        <f t="shared" si="2"/>
        <v>73</v>
      </c>
      <c r="J76" s="111">
        <v>9859071973</v>
      </c>
      <c r="K76" s="95"/>
      <c r="L76" s="94"/>
      <c r="M76" s="94"/>
      <c r="N76" s="112"/>
      <c r="O76" s="112"/>
      <c r="P76" s="108"/>
      <c r="Q76" s="175">
        <v>43546</v>
      </c>
      <c r="R76" s="41"/>
      <c r="S76" s="41"/>
      <c r="T76" s="14"/>
    </row>
    <row r="77" spans="1:20" s="23" customFormat="1">
      <c r="A77" s="28">
        <v>73</v>
      </c>
      <c r="B77" s="13" t="s">
        <v>67</v>
      </c>
      <c r="C77" s="178" t="s">
        <v>803</v>
      </c>
      <c r="D77" s="14" t="s">
        <v>29</v>
      </c>
      <c r="E77" s="47">
        <v>187</v>
      </c>
      <c r="F77" s="14" t="s">
        <v>829</v>
      </c>
      <c r="G77" s="48">
        <v>30</v>
      </c>
      <c r="H77" s="48">
        <v>37</v>
      </c>
      <c r="I77" s="13">
        <f t="shared" si="2"/>
        <v>67</v>
      </c>
      <c r="J77" s="111">
        <v>9854559930</v>
      </c>
      <c r="K77" s="95"/>
      <c r="L77" s="94"/>
      <c r="M77" s="94"/>
      <c r="N77" s="112"/>
      <c r="O77" s="112"/>
      <c r="P77" s="108"/>
      <c r="Q77" s="175">
        <v>43546</v>
      </c>
      <c r="R77" s="41"/>
      <c r="S77" s="41"/>
      <c r="T77" s="14"/>
    </row>
    <row r="78" spans="1:20" s="23" customFormat="1">
      <c r="A78" s="28">
        <v>74</v>
      </c>
      <c r="B78" s="13" t="s">
        <v>66</v>
      </c>
      <c r="C78" s="178" t="s">
        <v>804</v>
      </c>
      <c r="D78" s="14" t="s">
        <v>29</v>
      </c>
      <c r="E78" s="47">
        <v>226</v>
      </c>
      <c r="F78" s="14" t="s">
        <v>829</v>
      </c>
      <c r="G78" s="48">
        <v>46</v>
      </c>
      <c r="H78" s="48">
        <v>41</v>
      </c>
      <c r="I78" s="13">
        <f t="shared" si="2"/>
        <v>87</v>
      </c>
      <c r="J78" s="111">
        <v>8876103712</v>
      </c>
      <c r="K78" s="95"/>
      <c r="L78" s="94"/>
      <c r="M78" s="94"/>
      <c r="N78" s="112"/>
      <c r="O78" s="112"/>
      <c r="P78" s="108"/>
      <c r="Q78" s="175">
        <v>43547</v>
      </c>
      <c r="R78" s="41"/>
      <c r="S78" s="41"/>
      <c r="T78" s="14"/>
    </row>
    <row r="79" spans="1:20" s="23" customFormat="1">
      <c r="A79" s="28">
        <v>75</v>
      </c>
      <c r="B79" s="13" t="s">
        <v>66</v>
      </c>
      <c r="C79" s="178" t="s">
        <v>805</v>
      </c>
      <c r="D79" s="14" t="s">
        <v>29</v>
      </c>
      <c r="E79" s="47">
        <v>227</v>
      </c>
      <c r="F79" s="14" t="s">
        <v>829</v>
      </c>
      <c r="G79" s="48">
        <v>20</v>
      </c>
      <c r="H79" s="48">
        <v>31</v>
      </c>
      <c r="I79" s="13">
        <f t="shared" si="2"/>
        <v>51</v>
      </c>
      <c r="J79" s="111">
        <v>8876337140</v>
      </c>
      <c r="K79" s="95"/>
      <c r="L79" s="94"/>
      <c r="M79" s="94"/>
      <c r="N79" s="112"/>
      <c r="O79" s="112"/>
      <c r="P79" s="108"/>
      <c r="Q79" s="175">
        <v>43547</v>
      </c>
      <c r="R79" s="41"/>
      <c r="S79" s="41"/>
      <c r="T79" s="14"/>
    </row>
    <row r="80" spans="1:20" s="23" customFormat="1">
      <c r="A80" s="28">
        <v>76</v>
      </c>
      <c r="B80" s="13" t="s">
        <v>67</v>
      </c>
      <c r="C80" s="178" t="s">
        <v>806</v>
      </c>
      <c r="D80" s="14" t="s">
        <v>29</v>
      </c>
      <c r="E80" s="47">
        <v>256</v>
      </c>
      <c r="F80" s="14" t="s">
        <v>829</v>
      </c>
      <c r="G80" s="48">
        <v>31</v>
      </c>
      <c r="H80" s="48">
        <v>44</v>
      </c>
      <c r="I80" s="13">
        <f t="shared" si="2"/>
        <v>75</v>
      </c>
      <c r="J80" s="50">
        <v>9577433405</v>
      </c>
      <c r="K80" s="46"/>
      <c r="L80" s="41"/>
      <c r="M80" s="41"/>
      <c r="N80" s="42"/>
      <c r="O80" s="42"/>
      <c r="P80" s="43"/>
      <c r="Q80" s="175">
        <v>43547</v>
      </c>
      <c r="R80" s="41"/>
      <c r="S80" s="41"/>
      <c r="T80" s="14"/>
    </row>
    <row r="81" spans="1:20" s="23" customFormat="1">
      <c r="A81" s="28">
        <v>77</v>
      </c>
      <c r="B81" s="13" t="s">
        <v>67</v>
      </c>
      <c r="C81" s="178" t="s">
        <v>807</v>
      </c>
      <c r="D81" s="14" t="s">
        <v>29</v>
      </c>
      <c r="E81" s="47">
        <v>267</v>
      </c>
      <c r="F81" s="14" t="s">
        <v>829</v>
      </c>
      <c r="G81" s="48">
        <v>29</v>
      </c>
      <c r="H81" s="48">
        <v>33</v>
      </c>
      <c r="I81" s="13">
        <f t="shared" si="2"/>
        <v>62</v>
      </c>
      <c r="J81" s="50">
        <v>9859226410</v>
      </c>
      <c r="K81" s="46"/>
      <c r="L81" s="41"/>
      <c r="M81" s="41"/>
      <c r="N81" s="42"/>
      <c r="O81" s="42"/>
      <c r="P81" s="43"/>
      <c r="Q81" s="175">
        <v>43547</v>
      </c>
      <c r="R81" s="41"/>
      <c r="S81" s="41"/>
      <c r="T81" s="14"/>
    </row>
    <row r="82" spans="1:20" s="23" customFormat="1">
      <c r="A82" s="28">
        <v>78</v>
      </c>
      <c r="B82" s="13" t="s">
        <v>66</v>
      </c>
      <c r="C82" s="178" t="s">
        <v>808</v>
      </c>
      <c r="D82" s="14" t="s">
        <v>29</v>
      </c>
      <c r="E82" s="47">
        <v>384</v>
      </c>
      <c r="F82" s="14" t="s">
        <v>829</v>
      </c>
      <c r="G82" s="48">
        <v>26</v>
      </c>
      <c r="H82" s="48">
        <v>32</v>
      </c>
      <c r="I82" s="13">
        <f t="shared" si="2"/>
        <v>58</v>
      </c>
      <c r="J82" s="50">
        <v>9859198132</v>
      </c>
      <c r="K82" s="46"/>
      <c r="L82" s="41"/>
      <c r="M82" s="41"/>
      <c r="N82" s="42"/>
      <c r="O82" s="42"/>
      <c r="P82" s="43"/>
      <c r="Q82" s="145">
        <v>43549</v>
      </c>
      <c r="R82" s="41"/>
      <c r="S82" s="41"/>
      <c r="T82" s="14"/>
    </row>
    <row r="83" spans="1:20" s="23" customFormat="1">
      <c r="A83" s="28">
        <v>79</v>
      </c>
      <c r="B83" s="13" t="s">
        <v>66</v>
      </c>
      <c r="C83" s="178" t="s">
        <v>809</v>
      </c>
      <c r="D83" s="14" t="s">
        <v>29</v>
      </c>
      <c r="E83" s="47">
        <v>385</v>
      </c>
      <c r="F83" s="14" t="s">
        <v>829</v>
      </c>
      <c r="G83" s="48">
        <v>32</v>
      </c>
      <c r="H83" s="48">
        <v>42</v>
      </c>
      <c r="I83" s="13">
        <f t="shared" si="2"/>
        <v>74</v>
      </c>
      <c r="J83" s="50">
        <v>9954142260</v>
      </c>
      <c r="K83" s="46"/>
      <c r="L83" s="41"/>
      <c r="M83" s="41"/>
      <c r="N83" s="42"/>
      <c r="O83" s="42"/>
      <c r="P83" s="43"/>
      <c r="Q83" s="145">
        <v>43549</v>
      </c>
      <c r="R83" s="41"/>
      <c r="S83" s="41"/>
      <c r="T83" s="14"/>
    </row>
    <row r="84" spans="1:20" s="23" customFormat="1">
      <c r="A84" s="28">
        <v>80</v>
      </c>
      <c r="B84" s="13" t="s">
        <v>67</v>
      </c>
      <c r="C84" s="178" t="s">
        <v>810</v>
      </c>
      <c r="D84" s="14" t="s">
        <v>29</v>
      </c>
      <c r="E84" s="47">
        <v>391</v>
      </c>
      <c r="F84" s="14" t="s">
        <v>829</v>
      </c>
      <c r="G84" s="48">
        <v>43</v>
      </c>
      <c r="H84" s="48">
        <v>36</v>
      </c>
      <c r="I84" s="13">
        <f t="shared" si="2"/>
        <v>79</v>
      </c>
      <c r="J84" s="50">
        <v>9706322594</v>
      </c>
      <c r="K84" s="46"/>
      <c r="L84" s="41"/>
      <c r="M84" s="41"/>
      <c r="N84" s="42"/>
      <c r="O84" s="42"/>
      <c r="P84" s="43"/>
      <c r="Q84" s="145">
        <v>43549</v>
      </c>
      <c r="R84" s="41"/>
      <c r="S84" s="41"/>
      <c r="T84" s="14"/>
    </row>
    <row r="85" spans="1:20" s="23" customFormat="1">
      <c r="A85" s="28">
        <v>81</v>
      </c>
      <c r="B85" s="13" t="s">
        <v>67</v>
      </c>
      <c r="C85" s="178" t="s">
        <v>811</v>
      </c>
      <c r="D85" s="14" t="s">
        <v>29</v>
      </c>
      <c r="E85" s="47">
        <v>557</v>
      </c>
      <c r="F85" s="14" t="s">
        <v>829</v>
      </c>
      <c r="G85" s="48">
        <v>39</v>
      </c>
      <c r="H85" s="48">
        <v>28</v>
      </c>
      <c r="I85" s="13">
        <f t="shared" si="2"/>
        <v>67</v>
      </c>
      <c r="J85" s="50">
        <v>8876548594</v>
      </c>
      <c r="K85" s="46"/>
      <c r="L85" s="41"/>
      <c r="M85" s="41"/>
      <c r="N85" s="42"/>
      <c r="O85" s="42"/>
      <c r="P85" s="43"/>
      <c r="Q85" s="145">
        <v>43549</v>
      </c>
      <c r="R85" s="41"/>
      <c r="S85" s="41"/>
      <c r="T85" s="14"/>
    </row>
    <row r="86" spans="1:20" s="23" customFormat="1" ht="28.5">
      <c r="A86" s="28">
        <v>82</v>
      </c>
      <c r="B86" s="13" t="s">
        <v>66</v>
      </c>
      <c r="C86" s="178" t="s">
        <v>812</v>
      </c>
      <c r="D86" s="14" t="s">
        <v>29</v>
      </c>
      <c r="E86" s="47">
        <v>188</v>
      </c>
      <c r="F86" s="14" t="s">
        <v>829</v>
      </c>
      <c r="G86" s="48">
        <v>70</v>
      </c>
      <c r="H86" s="48">
        <v>58</v>
      </c>
      <c r="I86" s="13">
        <f t="shared" si="2"/>
        <v>128</v>
      </c>
      <c r="J86" s="50">
        <v>7896932274</v>
      </c>
      <c r="K86" s="46"/>
      <c r="L86" s="41"/>
      <c r="M86" s="41"/>
      <c r="N86" s="42"/>
      <c r="O86" s="42"/>
      <c r="P86" s="43"/>
      <c r="Q86" s="145">
        <v>43550</v>
      </c>
      <c r="R86" s="41"/>
      <c r="S86" s="41"/>
      <c r="T86" s="14"/>
    </row>
    <row r="87" spans="1:20" s="23" customFormat="1">
      <c r="A87" s="28">
        <v>83</v>
      </c>
      <c r="B87" s="13" t="s">
        <v>67</v>
      </c>
      <c r="C87" s="178" t="s">
        <v>813</v>
      </c>
      <c r="D87" s="14" t="s">
        <v>29</v>
      </c>
      <c r="E87" s="47">
        <v>466</v>
      </c>
      <c r="F87" s="14" t="s">
        <v>829</v>
      </c>
      <c r="G87" s="48">
        <v>71</v>
      </c>
      <c r="H87" s="48">
        <v>79</v>
      </c>
      <c r="I87" s="13">
        <f t="shared" si="2"/>
        <v>150</v>
      </c>
      <c r="J87" s="50">
        <v>8753078770</v>
      </c>
      <c r="K87" s="46"/>
      <c r="L87" s="41"/>
      <c r="M87" s="41"/>
      <c r="N87" s="42"/>
      <c r="O87" s="42"/>
      <c r="P87" s="43"/>
      <c r="Q87" s="145">
        <v>43550</v>
      </c>
      <c r="R87" s="41"/>
      <c r="S87" s="41"/>
      <c r="T87" s="14"/>
    </row>
    <row r="88" spans="1:20" s="23" customFormat="1" ht="28.5">
      <c r="A88" s="28">
        <v>84</v>
      </c>
      <c r="B88" s="13" t="s">
        <v>67</v>
      </c>
      <c r="C88" s="178" t="s">
        <v>814</v>
      </c>
      <c r="D88" s="14" t="s">
        <v>29</v>
      </c>
      <c r="E88" s="47">
        <v>472</v>
      </c>
      <c r="F88" s="14" t="s">
        <v>829</v>
      </c>
      <c r="G88" s="48">
        <v>24</v>
      </c>
      <c r="H88" s="48">
        <v>17</v>
      </c>
      <c r="I88" s="13">
        <f t="shared" si="2"/>
        <v>41</v>
      </c>
      <c r="J88" s="50">
        <v>8486642888</v>
      </c>
      <c r="K88" s="46"/>
      <c r="L88" s="41"/>
      <c r="M88" s="41"/>
      <c r="N88" s="42"/>
      <c r="O88" s="42"/>
      <c r="P88" s="43"/>
      <c r="Q88" s="145">
        <v>43551</v>
      </c>
      <c r="R88" s="41"/>
      <c r="S88" s="41"/>
      <c r="T88" s="14"/>
    </row>
    <row r="89" spans="1:20" s="23" customFormat="1" ht="28.5">
      <c r="A89" s="28">
        <v>85</v>
      </c>
      <c r="B89" s="13" t="s">
        <v>67</v>
      </c>
      <c r="C89" s="178" t="s">
        <v>815</v>
      </c>
      <c r="D89" s="14" t="s">
        <v>29</v>
      </c>
      <c r="E89" s="47">
        <v>473</v>
      </c>
      <c r="F89" s="14" t="s">
        <v>829</v>
      </c>
      <c r="G89" s="48">
        <v>34</v>
      </c>
      <c r="H89" s="48">
        <v>33</v>
      </c>
      <c r="I89" s="13">
        <f t="shared" si="2"/>
        <v>67</v>
      </c>
      <c r="J89" s="50">
        <v>8402914510</v>
      </c>
      <c r="K89" s="46"/>
      <c r="L89" s="41"/>
      <c r="M89" s="41"/>
      <c r="N89" s="42"/>
      <c r="O89" s="42"/>
      <c r="P89" s="43"/>
      <c r="Q89" s="145">
        <v>43551</v>
      </c>
      <c r="R89" s="41"/>
      <c r="S89" s="41"/>
      <c r="T89" s="14"/>
    </row>
    <row r="90" spans="1:20" s="23" customFormat="1" ht="28.5">
      <c r="A90" s="28">
        <v>86</v>
      </c>
      <c r="B90" s="13" t="s">
        <v>66</v>
      </c>
      <c r="C90" s="178" t="s">
        <v>816</v>
      </c>
      <c r="D90" s="14" t="s">
        <v>29</v>
      </c>
      <c r="E90" s="47">
        <v>474</v>
      </c>
      <c r="F90" s="14" t="s">
        <v>829</v>
      </c>
      <c r="G90" s="48">
        <v>19</v>
      </c>
      <c r="H90" s="48">
        <v>21</v>
      </c>
      <c r="I90" s="13">
        <f t="shared" si="2"/>
        <v>40</v>
      </c>
      <c r="J90" s="50">
        <v>8723935572</v>
      </c>
      <c r="K90" s="46"/>
      <c r="L90" s="41"/>
      <c r="M90" s="41"/>
      <c r="N90" s="42"/>
      <c r="O90" s="42"/>
      <c r="P90" s="43"/>
      <c r="Q90" s="145">
        <v>43551</v>
      </c>
      <c r="R90" s="41"/>
      <c r="S90" s="41"/>
      <c r="T90" s="14"/>
    </row>
    <row r="91" spans="1:20" s="23" customFormat="1">
      <c r="A91" s="28">
        <v>87</v>
      </c>
      <c r="B91" s="13" t="s">
        <v>66</v>
      </c>
      <c r="C91" s="178" t="s">
        <v>817</v>
      </c>
      <c r="D91" s="14" t="s">
        <v>29</v>
      </c>
      <c r="E91" s="47">
        <v>475</v>
      </c>
      <c r="F91" s="14" t="s">
        <v>829</v>
      </c>
      <c r="G91" s="48">
        <v>33</v>
      </c>
      <c r="H91" s="48">
        <v>54</v>
      </c>
      <c r="I91" s="13">
        <f t="shared" si="2"/>
        <v>87</v>
      </c>
      <c r="J91" s="50">
        <v>9577952290</v>
      </c>
      <c r="K91" s="46"/>
      <c r="L91" s="41"/>
      <c r="M91" s="41"/>
      <c r="N91" s="42"/>
      <c r="O91" s="42"/>
      <c r="P91" s="43"/>
      <c r="Q91" s="145">
        <v>43551</v>
      </c>
      <c r="R91" s="41"/>
      <c r="S91" s="41"/>
      <c r="T91" s="14"/>
    </row>
    <row r="92" spans="1:20" s="23" customFormat="1">
      <c r="A92" s="28">
        <v>88</v>
      </c>
      <c r="B92" s="13" t="s">
        <v>66</v>
      </c>
      <c r="C92" s="178" t="s">
        <v>818</v>
      </c>
      <c r="D92" s="14" t="s">
        <v>29</v>
      </c>
      <c r="E92" s="47">
        <v>230</v>
      </c>
      <c r="F92" s="14" t="s">
        <v>829</v>
      </c>
      <c r="G92" s="48">
        <v>20</v>
      </c>
      <c r="H92" s="48">
        <v>25</v>
      </c>
      <c r="I92" s="13">
        <f t="shared" si="2"/>
        <v>45</v>
      </c>
      <c r="J92" s="50">
        <v>9859071982</v>
      </c>
      <c r="K92" s="46"/>
      <c r="L92" s="41"/>
      <c r="M92" s="41"/>
      <c r="N92" s="42"/>
      <c r="O92" s="42"/>
      <c r="P92" s="43"/>
      <c r="Q92" s="145">
        <v>43552</v>
      </c>
      <c r="R92" s="41"/>
      <c r="S92" s="41"/>
      <c r="T92" s="14"/>
    </row>
    <row r="93" spans="1:20" s="23" customFormat="1">
      <c r="A93" s="28">
        <v>89</v>
      </c>
      <c r="B93" s="13" t="s">
        <v>66</v>
      </c>
      <c r="C93" s="178" t="s">
        <v>819</v>
      </c>
      <c r="D93" s="14" t="s">
        <v>29</v>
      </c>
      <c r="E93" s="47">
        <v>477</v>
      </c>
      <c r="F93" s="14" t="s">
        <v>829</v>
      </c>
      <c r="G93" s="48">
        <v>12</v>
      </c>
      <c r="H93" s="48">
        <v>17</v>
      </c>
      <c r="I93" s="13">
        <f t="shared" si="2"/>
        <v>29</v>
      </c>
      <c r="J93" s="50">
        <v>9577375838</v>
      </c>
      <c r="K93" s="46"/>
      <c r="L93" s="41"/>
      <c r="M93" s="41"/>
      <c r="N93" s="42"/>
      <c r="O93" s="42"/>
      <c r="P93" s="43"/>
      <c r="Q93" s="145">
        <v>43552</v>
      </c>
      <c r="R93" s="41"/>
      <c r="S93" s="41"/>
      <c r="T93" s="14"/>
    </row>
    <row r="94" spans="1:20" s="23" customFormat="1">
      <c r="A94" s="28">
        <v>90</v>
      </c>
      <c r="B94" s="13" t="s">
        <v>66</v>
      </c>
      <c r="C94" s="178" t="s">
        <v>820</v>
      </c>
      <c r="D94" s="14" t="s">
        <v>29</v>
      </c>
      <c r="E94" s="47">
        <v>478</v>
      </c>
      <c r="F94" s="14" t="s">
        <v>829</v>
      </c>
      <c r="G94" s="48">
        <v>19</v>
      </c>
      <c r="H94" s="48">
        <v>16</v>
      </c>
      <c r="I94" s="13">
        <f t="shared" si="2"/>
        <v>35</v>
      </c>
      <c r="J94" s="50">
        <v>7896173097</v>
      </c>
      <c r="K94" s="46"/>
      <c r="L94" s="41"/>
      <c r="M94" s="41"/>
      <c r="N94" s="42"/>
      <c r="O94" s="42"/>
      <c r="P94" s="43"/>
      <c r="Q94" s="145">
        <v>43552</v>
      </c>
      <c r="R94" s="41"/>
      <c r="S94" s="41"/>
      <c r="T94" s="14"/>
    </row>
    <row r="95" spans="1:20" s="23" customFormat="1">
      <c r="A95" s="28">
        <v>91</v>
      </c>
      <c r="B95" s="13" t="s">
        <v>67</v>
      </c>
      <c r="C95" s="178" t="s">
        <v>821</v>
      </c>
      <c r="D95" s="14" t="s">
        <v>29</v>
      </c>
      <c r="E95" s="47">
        <v>42</v>
      </c>
      <c r="F95" s="14" t="s">
        <v>829</v>
      </c>
      <c r="G95" s="48">
        <v>22</v>
      </c>
      <c r="H95" s="48">
        <v>37</v>
      </c>
      <c r="I95" s="13">
        <f t="shared" si="2"/>
        <v>59</v>
      </c>
      <c r="J95" s="50">
        <v>9085254597</v>
      </c>
      <c r="K95" s="46"/>
      <c r="L95" s="41"/>
      <c r="M95" s="41"/>
      <c r="N95" s="42"/>
      <c r="O95" s="42"/>
      <c r="P95" s="43"/>
      <c r="Q95" s="145">
        <v>43552</v>
      </c>
      <c r="R95" s="41"/>
      <c r="S95" s="41"/>
      <c r="T95" s="14"/>
    </row>
    <row r="96" spans="1:20" s="23" customFormat="1">
      <c r="A96" s="28">
        <v>92</v>
      </c>
      <c r="B96" s="13" t="s">
        <v>67</v>
      </c>
      <c r="C96" s="178" t="s">
        <v>822</v>
      </c>
      <c r="D96" s="14" t="s">
        <v>29</v>
      </c>
      <c r="E96" s="47">
        <v>43</v>
      </c>
      <c r="F96" s="14" t="s">
        <v>829</v>
      </c>
      <c r="G96" s="48">
        <v>63</v>
      </c>
      <c r="H96" s="48">
        <v>58</v>
      </c>
      <c r="I96" s="13">
        <f t="shared" si="2"/>
        <v>121</v>
      </c>
      <c r="J96" s="50">
        <v>9678147753</v>
      </c>
      <c r="K96" s="46"/>
      <c r="L96" s="41"/>
      <c r="M96" s="41"/>
      <c r="N96" s="42"/>
      <c r="O96" s="42"/>
      <c r="P96" s="43"/>
      <c r="Q96" s="145">
        <v>43552</v>
      </c>
      <c r="R96" s="41"/>
      <c r="S96" s="41"/>
      <c r="T96" s="14"/>
    </row>
    <row r="97" spans="1:20" s="23" customFormat="1">
      <c r="A97" s="28">
        <v>93</v>
      </c>
      <c r="B97" s="13" t="s">
        <v>66</v>
      </c>
      <c r="C97" s="178" t="s">
        <v>823</v>
      </c>
      <c r="D97" s="14" t="s">
        <v>29</v>
      </c>
      <c r="E97" s="47">
        <v>44</v>
      </c>
      <c r="F97" s="14" t="s">
        <v>829</v>
      </c>
      <c r="G97" s="48">
        <v>58</v>
      </c>
      <c r="H97" s="48">
        <v>65</v>
      </c>
      <c r="I97" s="13">
        <f t="shared" si="2"/>
        <v>123</v>
      </c>
      <c r="J97" s="50">
        <v>9678239169</v>
      </c>
      <c r="K97" s="46"/>
      <c r="L97" s="41"/>
      <c r="M97" s="41"/>
      <c r="N97" s="42"/>
      <c r="O97" s="42"/>
      <c r="P97" s="43"/>
      <c r="Q97" s="145">
        <v>43553</v>
      </c>
      <c r="R97" s="41"/>
      <c r="S97" s="41"/>
      <c r="T97" s="14"/>
    </row>
    <row r="98" spans="1:20" s="23" customFormat="1">
      <c r="A98" s="28">
        <v>94</v>
      </c>
      <c r="B98" s="13" t="s">
        <v>67</v>
      </c>
      <c r="C98" s="178" t="s">
        <v>824</v>
      </c>
      <c r="D98" s="14" t="s">
        <v>29</v>
      </c>
      <c r="E98" s="47">
        <v>45</v>
      </c>
      <c r="F98" s="14" t="s">
        <v>829</v>
      </c>
      <c r="G98" s="48">
        <v>118</v>
      </c>
      <c r="H98" s="48">
        <v>91</v>
      </c>
      <c r="I98" s="13">
        <f t="shared" si="2"/>
        <v>209</v>
      </c>
      <c r="J98" s="50">
        <v>8011699364</v>
      </c>
      <c r="K98" s="46"/>
      <c r="L98" s="41"/>
      <c r="M98" s="41"/>
      <c r="N98" s="42"/>
      <c r="O98" s="42"/>
      <c r="P98" s="43"/>
      <c r="Q98" s="145">
        <v>43553</v>
      </c>
      <c r="R98" s="41"/>
      <c r="S98" s="41"/>
      <c r="T98" s="14"/>
    </row>
    <row r="99" spans="1:20" s="23" customFormat="1">
      <c r="A99" s="28">
        <v>95</v>
      </c>
      <c r="B99" s="13" t="s">
        <v>67</v>
      </c>
      <c r="C99" s="178" t="s">
        <v>825</v>
      </c>
      <c r="D99" s="14" t="s">
        <v>29</v>
      </c>
      <c r="E99" s="47">
        <v>46</v>
      </c>
      <c r="F99" s="14" t="s">
        <v>829</v>
      </c>
      <c r="G99" s="48">
        <v>58</v>
      </c>
      <c r="H99" s="48">
        <v>59</v>
      </c>
      <c r="I99" s="13">
        <f t="shared" si="2"/>
        <v>117</v>
      </c>
      <c r="J99" s="50">
        <v>9577005455</v>
      </c>
      <c r="K99" s="46"/>
      <c r="L99" s="41"/>
      <c r="M99" s="41"/>
      <c r="N99" s="42"/>
      <c r="O99" s="42"/>
      <c r="P99" s="43"/>
      <c r="Q99" s="145">
        <v>43554</v>
      </c>
      <c r="R99" s="41"/>
      <c r="S99" s="41"/>
      <c r="T99" s="14"/>
    </row>
    <row r="100" spans="1:20" s="23" customFormat="1">
      <c r="A100" s="28">
        <v>96</v>
      </c>
      <c r="B100" s="13" t="s">
        <v>66</v>
      </c>
      <c r="C100" s="178" t="s">
        <v>826</v>
      </c>
      <c r="D100" s="14" t="s">
        <v>29</v>
      </c>
      <c r="E100" s="47">
        <v>47</v>
      </c>
      <c r="F100" s="14" t="s">
        <v>829</v>
      </c>
      <c r="G100" s="48">
        <v>71</v>
      </c>
      <c r="H100" s="48">
        <v>77</v>
      </c>
      <c r="I100" s="13">
        <f t="shared" si="2"/>
        <v>148</v>
      </c>
      <c r="J100" s="50">
        <v>9864361959</v>
      </c>
      <c r="K100" s="46"/>
      <c r="L100" s="41"/>
      <c r="M100" s="41"/>
      <c r="N100" s="42"/>
      <c r="O100" s="42"/>
      <c r="P100" s="43"/>
      <c r="Q100" s="145">
        <v>43554</v>
      </c>
      <c r="R100" s="41"/>
      <c r="S100" s="41"/>
      <c r="T100" s="14"/>
    </row>
    <row r="101" spans="1:20" s="23" customFormat="1">
      <c r="A101" s="28">
        <v>97</v>
      </c>
      <c r="B101" s="13"/>
      <c r="C101" s="178"/>
      <c r="D101" s="14"/>
      <c r="E101" s="47"/>
      <c r="F101" s="49"/>
      <c r="G101" s="48"/>
      <c r="H101" s="48"/>
      <c r="I101" s="13">
        <f t="shared" si="2"/>
        <v>0</v>
      </c>
      <c r="J101" s="50"/>
      <c r="K101" s="46"/>
      <c r="L101" s="41"/>
      <c r="M101" s="41"/>
      <c r="N101" s="42"/>
      <c r="O101" s="42"/>
      <c r="P101" s="43"/>
      <c r="Q101" s="145"/>
      <c r="R101" s="41"/>
      <c r="S101" s="41"/>
      <c r="T101" s="14"/>
    </row>
    <row r="102" spans="1:20" s="23" customFormat="1">
      <c r="A102" s="28">
        <v>98</v>
      </c>
      <c r="B102" s="13"/>
      <c r="C102" s="178"/>
      <c r="D102" s="14"/>
      <c r="E102" s="47"/>
      <c r="F102" s="49"/>
      <c r="G102" s="48"/>
      <c r="H102" s="48"/>
      <c r="I102" s="13">
        <f t="shared" si="2"/>
        <v>0</v>
      </c>
      <c r="J102" s="50"/>
      <c r="K102" s="46"/>
      <c r="L102" s="41"/>
      <c r="M102" s="41"/>
      <c r="N102" s="42"/>
      <c r="O102" s="42"/>
      <c r="P102" s="43"/>
      <c r="Q102" s="145"/>
      <c r="R102" s="41"/>
      <c r="S102" s="41"/>
      <c r="T102" s="14"/>
    </row>
    <row r="103" spans="1:20" s="23" customFormat="1">
      <c r="A103" s="28">
        <v>99</v>
      </c>
      <c r="B103" s="13"/>
      <c r="C103" s="178"/>
      <c r="D103" s="14"/>
      <c r="E103" s="47"/>
      <c r="F103" s="49"/>
      <c r="G103" s="48"/>
      <c r="H103" s="48"/>
      <c r="I103" s="13">
        <f t="shared" si="2"/>
        <v>0</v>
      </c>
      <c r="J103" s="50"/>
      <c r="K103" s="46"/>
      <c r="L103" s="41"/>
      <c r="M103" s="41"/>
      <c r="N103" s="42"/>
      <c r="O103" s="42"/>
      <c r="P103" s="43"/>
      <c r="Q103" s="145"/>
      <c r="R103" s="41"/>
      <c r="S103" s="41"/>
      <c r="T103" s="14"/>
    </row>
    <row r="104" spans="1:20" s="23" customFormat="1">
      <c r="A104" s="28">
        <v>100</v>
      </c>
      <c r="B104" s="13"/>
      <c r="C104" s="178"/>
      <c r="D104" s="14"/>
      <c r="E104" s="47"/>
      <c r="F104" s="49"/>
      <c r="G104" s="48"/>
      <c r="H104" s="48"/>
      <c r="I104" s="13">
        <f t="shared" si="2"/>
        <v>0</v>
      </c>
      <c r="J104" s="50"/>
      <c r="K104" s="46"/>
      <c r="L104" s="41"/>
      <c r="M104" s="41"/>
      <c r="N104" s="42"/>
      <c r="O104" s="42"/>
      <c r="P104" s="43"/>
      <c r="Q104" s="41"/>
      <c r="R104" s="41"/>
      <c r="S104" s="41"/>
      <c r="T104" s="14"/>
    </row>
    <row r="105" spans="1:20" s="23" customFormat="1">
      <c r="A105" s="28">
        <v>101</v>
      </c>
      <c r="B105" s="13"/>
      <c r="C105" s="178"/>
      <c r="D105" s="14"/>
      <c r="E105" s="47"/>
      <c r="F105" s="49"/>
      <c r="G105" s="48"/>
      <c r="H105" s="48"/>
      <c r="I105" s="13">
        <f t="shared" si="2"/>
        <v>0</v>
      </c>
      <c r="J105" s="50"/>
      <c r="K105" s="46"/>
      <c r="L105" s="41"/>
      <c r="M105" s="41"/>
      <c r="N105" s="42"/>
      <c r="O105" s="42"/>
      <c r="P105" s="43"/>
      <c r="Q105" s="41"/>
      <c r="R105" s="41"/>
      <c r="S105" s="41"/>
      <c r="T105" s="14"/>
    </row>
    <row r="106" spans="1:20" s="23" customFormat="1">
      <c r="A106" s="28">
        <v>102</v>
      </c>
      <c r="B106" s="13"/>
      <c r="C106" s="178"/>
      <c r="D106" s="14"/>
      <c r="E106" s="47"/>
      <c r="F106" s="49"/>
      <c r="G106" s="48"/>
      <c r="H106" s="48"/>
      <c r="I106" s="13">
        <f t="shared" si="2"/>
        <v>0</v>
      </c>
      <c r="J106" s="50"/>
      <c r="K106" s="46"/>
      <c r="L106" s="41"/>
      <c r="M106" s="41"/>
      <c r="N106" s="42"/>
      <c r="O106" s="42"/>
      <c r="P106" s="43"/>
      <c r="Q106" s="41"/>
      <c r="R106" s="41"/>
      <c r="S106" s="41"/>
      <c r="T106" s="14"/>
    </row>
    <row r="107" spans="1:20" s="23" customFormat="1">
      <c r="A107" s="28">
        <v>103</v>
      </c>
      <c r="B107" s="13"/>
      <c r="C107" s="46"/>
      <c r="D107" s="14"/>
      <c r="E107" s="47"/>
      <c r="F107" s="49"/>
      <c r="G107" s="48"/>
      <c r="H107" s="48"/>
      <c r="I107" s="13">
        <f t="shared" si="2"/>
        <v>0</v>
      </c>
      <c r="J107" s="50"/>
      <c r="K107" s="46"/>
      <c r="L107" s="41"/>
      <c r="M107" s="41"/>
      <c r="N107" s="42"/>
      <c r="O107" s="42"/>
      <c r="P107" s="43"/>
      <c r="Q107" s="41"/>
      <c r="R107" s="41"/>
      <c r="S107" s="41"/>
      <c r="T107" s="14"/>
    </row>
    <row r="108" spans="1:20" s="23" customFormat="1">
      <c r="A108" s="28">
        <v>104</v>
      </c>
      <c r="B108" s="13"/>
      <c r="C108" s="46"/>
      <c r="D108" s="14"/>
      <c r="E108" s="47"/>
      <c r="F108" s="49"/>
      <c r="G108" s="48"/>
      <c r="H108" s="48"/>
      <c r="I108" s="13">
        <f t="shared" si="2"/>
        <v>0</v>
      </c>
      <c r="J108" s="50"/>
      <c r="K108" s="46"/>
      <c r="L108" s="41"/>
      <c r="M108" s="41"/>
      <c r="N108" s="42"/>
      <c r="O108" s="42"/>
      <c r="P108" s="43"/>
      <c r="Q108" s="41"/>
      <c r="R108" s="41"/>
      <c r="S108" s="41"/>
      <c r="T108" s="14"/>
    </row>
    <row r="109" spans="1:20" s="23" customFormat="1">
      <c r="A109" s="28">
        <v>105</v>
      </c>
      <c r="B109" s="13"/>
      <c r="C109" s="46"/>
      <c r="D109" s="14"/>
      <c r="E109" s="47"/>
      <c r="F109" s="49"/>
      <c r="G109" s="48"/>
      <c r="H109" s="48"/>
      <c r="I109" s="13">
        <f t="shared" si="2"/>
        <v>0</v>
      </c>
      <c r="J109" s="50"/>
      <c r="K109" s="46"/>
      <c r="L109" s="41"/>
      <c r="M109" s="41"/>
      <c r="N109" s="42"/>
      <c r="O109" s="42"/>
      <c r="P109" s="43"/>
      <c r="Q109" s="41"/>
      <c r="R109" s="41"/>
      <c r="S109" s="41"/>
      <c r="T109" s="14"/>
    </row>
    <row r="110" spans="1:20" s="23" customFormat="1">
      <c r="A110" s="28">
        <v>106</v>
      </c>
      <c r="B110" s="13"/>
      <c r="C110" s="46"/>
      <c r="D110" s="14"/>
      <c r="E110" s="47"/>
      <c r="F110" s="49"/>
      <c r="G110" s="48"/>
      <c r="H110" s="48"/>
      <c r="I110" s="13">
        <f t="shared" si="2"/>
        <v>0</v>
      </c>
      <c r="J110" s="50"/>
      <c r="K110" s="46"/>
      <c r="L110" s="41"/>
      <c r="M110" s="41"/>
      <c r="N110" s="42"/>
      <c r="O110" s="42"/>
      <c r="P110" s="43"/>
      <c r="Q110" s="41"/>
      <c r="R110" s="41"/>
      <c r="S110" s="41"/>
      <c r="T110" s="14"/>
    </row>
    <row r="111" spans="1:20" s="23" customFormat="1">
      <c r="A111" s="28">
        <v>107</v>
      </c>
      <c r="B111" s="13"/>
      <c r="C111" s="46"/>
      <c r="D111" s="14"/>
      <c r="E111" s="47"/>
      <c r="F111" s="49"/>
      <c r="G111" s="48"/>
      <c r="H111" s="48"/>
      <c r="I111" s="13">
        <f t="shared" si="2"/>
        <v>0</v>
      </c>
      <c r="J111" s="50"/>
      <c r="K111" s="46"/>
      <c r="L111" s="41"/>
      <c r="M111" s="41"/>
      <c r="N111" s="42"/>
      <c r="O111" s="42"/>
      <c r="P111" s="43"/>
      <c r="Q111" s="41"/>
      <c r="R111" s="41"/>
      <c r="S111" s="41"/>
      <c r="T111" s="14"/>
    </row>
    <row r="112" spans="1:20" s="23" customFormat="1">
      <c r="A112" s="28">
        <v>108</v>
      </c>
      <c r="B112" s="13"/>
      <c r="C112" s="46"/>
      <c r="D112" s="14"/>
      <c r="E112" s="47"/>
      <c r="F112" s="49"/>
      <c r="G112" s="48"/>
      <c r="H112" s="48"/>
      <c r="I112" s="13">
        <f t="shared" si="2"/>
        <v>0</v>
      </c>
      <c r="J112" s="50"/>
      <c r="K112" s="46"/>
      <c r="L112" s="41"/>
      <c r="M112" s="41"/>
      <c r="N112" s="42"/>
      <c r="O112" s="42"/>
      <c r="P112" s="43"/>
      <c r="Q112" s="41"/>
      <c r="R112" s="41"/>
      <c r="S112" s="41"/>
      <c r="T112" s="14"/>
    </row>
    <row r="113" spans="1:20" s="23" customFormat="1">
      <c r="A113" s="28">
        <v>109</v>
      </c>
      <c r="B113" s="13"/>
      <c r="C113" s="46"/>
      <c r="D113" s="14"/>
      <c r="E113" s="47"/>
      <c r="F113" s="49"/>
      <c r="G113" s="48"/>
      <c r="H113" s="48"/>
      <c r="I113" s="13">
        <f t="shared" si="2"/>
        <v>0</v>
      </c>
      <c r="J113" s="50"/>
      <c r="K113" s="46"/>
      <c r="L113" s="41"/>
      <c r="M113" s="41"/>
      <c r="N113" s="42"/>
      <c r="O113" s="42"/>
      <c r="P113" s="43"/>
      <c r="Q113" s="41"/>
      <c r="R113" s="41"/>
      <c r="S113" s="41"/>
      <c r="T113" s="14"/>
    </row>
    <row r="114" spans="1:20" s="23" customFormat="1">
      <c r="A114" s="28">
        <v>110</v>
      </c>
      <c r="B114" s="13"/>
      <c r="C114" s="46"/>
      <c r="D114" s="14"/>
      <c r="E114" s="47"/>
      <c r="F114" s="49"/>
      <c r="G114" s="48"/>
      <c r="H114" s="48"/>
      <c r="I114" s="13">
        <f t="shared" si="2"/>
        <v>0</v>
      </c>
      <c r="J114" s="50"/>
      <c r="K114" s="46"/>
      <c r="L114" s="41"/>
      <c r="M114" s="41"/>
      <c r="N114" s="42"/>
      <c r="O114" s="42"/>
      <c r="P114" s="43"/>
      <c r="Q114" s="41"/>
      <c r="R114" s="41"/>
      <c r="S114" s="41"/>
      <c r="T114" s="14"/>
    </row>
    <row r="115" spans="1:20" s="23" customFormat="1">
      <c r="A115" s="28">
        <v>111</v>
      </c>
      <c r="B115" s="13"/>
      <c r="C115" s="46"/>
      <c r="D115" s="14"/>
      <c r="E115" s="47"/>
      <c r="F115" s="49"/>
      <c r="G115" s="48"/>
      <c r="H115" s="48"/>
      <c r="I115" s="13">
        <f t="shared" si="2"/>
        <v>0</v>
      </c>
      <c r="J115" s="50"/>
      <c r="K115" s="46"/>
      <c r="L115" s="41"/>
      <c r="M115" s="41"/>
      <c r="N115" s="42"/>
      <c r="O115" s="42"/>
      <c r="P115" s="43"/>
      <c r="Q115" s="41"/>
      <c r="R115" s="41"/>
      <c r="S115" s="41"/>
      <c r="T115" s="14"/>
    </row>
    <row r="116" spans="1:20" s="23" customFormat="1">
      <c r="A116" s="28">
        <v>112</v>
      </c>
      <c r="B116" s="13"/>
      <c r="C116" s="46"/>
      <c r="D116" s="14"/>
      <c r="E116" s="47"/>
      <c r="F116" s="49"/>
      <c r="G116" s="48"/>
      <c r="H116" s="48"/>
      <c r="I116" s="13">
        <f t="shared" si="2"/>
        <v>0</v>
      </c>
      <c r="J116" s="50"/>
      <c r="K116" s="46"/>
      <c r="L116" s="41"/>
      <c r="M116" s="41"/>
      <c r="N116" s="42"/>
      <c r="O116" s="42"/>
      <c r="P116" s="43"/>
      <c r="Q116" s="41"/>
      <c r="R116" s="41"/>
      <c r="S116" s="41"/>
      <c r="T116" s="14"/>
    </row>
    <row r="117" spans="1:20">
      <c r="A117" s="2">
        <v>113</v>
      </c>
      <c r="B117" s="13"/>
      <c r="C117" s="14"/>
      <c r="D117" s="14"/>
      <c r="E117" s="15"/>
      <c r="F117" s="14"/>
      <c r="G117" s="15"/>
      <c r="H117" s="15"/>
      <c r="I117" s="44">
        <f t="shared" si="2"/>
        <v>0</v>
      </c>
      <c r="J117" s="14"/>
      <c r="K117" s="14"/>
      <c r="L117" s="14"/>
      <c r="M117" s="14"/>
      <c r="N117" s="14"/>
      <c r="O117" s="14"/>
      <c r="P117" s="21"/>
      <c r="Q117" s="14"/>
      <c r="R117" s="14"/>
      <c r="S117" s="14"/>
      <c r="T117" s="14"/>
    </row>
    <row r="118" spans="1:20">
      <c r="A118" s="2">
        <v>114</v>
      </c>
      <c r="B118" s="13"/>
      <c r="C118" s="14"/>
      <c r="D118" s="14"/>
      <c r="E118" s="15"/>
      <c r="F118" s="14"/>
      <c r="G118" s="15"/>
      <c r="H118" s="15"/>
      <c r="I118" s="44">
        <f t="shared" si="2"/>
        <v>0</v>
      </c>
      <c r="J118" s="14"/>
      <c r="K118" s="14"/>
      <c r="L118" s="14"/>
      <c r="M118" s="14"/>
      <c r="N118" s="14"/>
      <c r="O118" s="14"/>
      <c r="P118" s="21"/>
      <c r="Q118" s="14"/>
      <c r="R118" s="14"/>
      <c r="S118" s="14"/>
      <c r="T118" s="14"/>
    </row>
    <row r="119" spans="1:20">
      <c r="A119" s="2">
        <v>115</v>
      </c>
      <c r="B119" s="13"/>
      <c r="C119" s="14"/>
      <c r="D119" s="14"/>
      <c r="E119" s="15"/>
      <c r="F119" s="14"/>
      <c r="G119" s="15"/>
      <c r="H119" s="15"/>
      <c r="I119" s="44">
        <f t="shared" si="2"/>
        <v>0</v>
      </c>
      <c r="J119" s="14"/>
      <c r="K119" s="14"/>
      <c r="L119" s="14"/>
      <c r="M119" s="14"/>
      <c r="N119" s="14"/>
      <c r="O119" s="14"/>
      <c r="P119" s="21"/>
      <c r="Q119" s="14"/>
      <c r="R119" s="14"/>
      <c r="S119" s="14"/>
      <c r="T119" s="14"/>
    </row>
    <row r="120" spans="1:20">
      <c r="A120" s="2">
        <v>116</v>
      </c>
      <c r="B120" s="13"/>
      <c r="C120" s="14"/>
      <c r="D120" s="14"/>
      <c r="E120" s="15"/>
      <c r="F120" s="14"/>
      <c r="G120" s="15"/>
      <c r="H120" s="15"/>
      <c r="I120" s="44">
        <f t="shared" si="2"/>
        <v>0</v>
      </c>
      <c r="J120" s="14"/>
      <c r="K120" s="14"/>
      <c r="L120" s="14"/>
      <c r="M120" s="14"/>
      <c r="N120" s="14"/>
      <c r="O120" s="14"/>
      <c r="P120" s="21"/>
      <c r="Q120" s="14"/>
      <c r="R120" s="14"/>
      <c r="S120" s="14"/>
      <c r="T120" s="14"/>
    </row>
    <row r="121" spans="1:20">
      <c r="A121" s="2">
        <v>117</v>
      </c>
      <c r="B121" s="13"/>
      <c r="C121" s="14"/>
      <c r="D121" s="14"/>
      <c r="E121" s="15"/>
      <c r="F121" s="14"/>
      <c r="G121" s="15"/>
      <c r="H121" s="15"/>
      <c r="I121" s="44">
        <f t="shared" si="2"/>
        <v>0</v>
      </c>
      <c r="J121" s="14"/>
      <c r="K121" s="14"/>
      <c r="L121" s="14"/>
      <c r="M121" s="14"/>
      <c r="N121" s="14"/>
      <c r="O121" s="14"/>
      <c r="P121" s="21"/>
      <c r="Q121" s="14"/>
      <c r="R121" s="14"/>
      <c r="S121" s="14"/>
      <c r="T121" s="14"/>
    </row>
    <row r="122" spans="1:20">
      <c r="A122" s="2">
        <v>118</v>
      </c>
      <c r="B122" s="13"/>
      <c r="C122" s="14"/>
      <c r="D122" s="14"/>
      <c r="E122" s="15"/>
      <c r="F122" s="14"/>
      <c r="G122" s="15"/>
      <c r="H122" s="15"/>
      <c r="I122" s="44">
        <f t="shared" si="2"/>
        <v>0</v>
      </c>
      <c r="J122" s="14"/>
      <c r="K122" s="14"/>
      <c r="L122" s="14"/>
      <c r="M122" s="14"/>
      <c r="N122" s="14"/>
      <c r="O122" s="14"/>
      <c r="P122" s="21"/>
      <c r="Q122" s="14"/>
      <c r="R122" s="14"/>
      <c r="S122" s="14"/>
      <c r="T122" s="14"/>
    </row>
    <row r="123" spans="1:20">
      <c r="A123" s="2">
        <v>119</v>
      </c>
      <c r="B123" s="13"/>
      <c r="C123" s="14"/>
      <c r="D123" s="14"/>
      <c r="E123" s="15"/>
      <c r="F123" s="14"/>
      <c r="G123" s="15"/>
      <c r="H123" s="15"/>
      <c r="I123" s="44">
        <f t="shared" si="2"/>
        <v>0</v>
      </c>
      <c r="J123" s="14"/>
      <c r="K123" s="14"/>
      <c r="L123" s="14"/>
      <c r="M123" s="14"/>
      <c r="N123" s="14"/>
      <c r="O123" s="14"/>
      <c r="P123" s="21"/>
      <c r="Q123" s="14"/>
      <c r="R123" s="14"/>
      <c r="S123" s="14"/>
      <c r="T123" s="14"/>
    </row>
    <row r="124" spans="1:20">
      <c r="A124" s="2">
        <v>120</v>
      </c>
      <c r="B124" s="13"/>
      <c r="C124" s="14"/>
      <c r="D124" s="14"/>
      <c r="E124" s="15"/>
      <c r="F124" s="14"/>
      <c r="G124" s="15"/>
      <c r="H124" s="15"/>
      <c r="I124" s="44">
        <f t="shared" si="2"/>
        <v>0</v>
      </c>
      <c r="J124" s="14"/>
      <c r="K124" s="14"/>
      <c r="L124" s="14"/>
      <c r="M124" s="14"/>
      <c r="N124" s="14"/>
      <c r="O124" s="14"/>
      <c r="P124" s="21"/>
      <c r="Q124" s="14"/>
      <c r="R124" s="14"/>
      <c r="S124" s="14"/>
      <c r="T124" s="14"/>
    </row>
    <row r="125" spans="1:20">
      <c r="A125" s="2">
        <v>121</v>
      </c>
      <c r="B125" s="13"/>
      <c r="C125" s="14"/>
      <c r="D125" s="14"/>
      <c r="E125" s="15"/>
      <c r="F125" s="14"/>
      <c r="G125" s="15"/>
      <c r="H125" s="15"/>
      <c r="I125" s="44">
        <f t="shared" si="2"/>
        <v>0</v>
      </c>
      <c r="J125" s="14"/>
      <c r="K125" s="14"/>
      <c r="L125" s="14"/>
      <c r="M125" s="14"/>
      <c r="N125" s="14"/>
      <c r="O125" s="14"/>
      <c r="P125" s="21"/>
      <c r="Q125" s="14"/>
      <c r="R125" s="14"/>
      <c r="S125" s="14"/>
      <c r="T125" s="14"/>
    </row>
    <row r="126" spans="1:20">
      <c r="A126" s="2">
        <v>122</v>
      </c>
      <c r="B126" s="13"/>
      <c r="C126" s="14"/>
      <c r="D126" s="14"/>
      <c r="E126" s="15"/>
      <c r="F126" s="14"/>
      <c r="G126" s="15"/>
      <c r="H126" s="15"/>
      <c r="I126" s="44">
        <f t="shared" si="2"/>
        <v>0</v>
      </c>
      <c r="J126" s="14"/>
      <c r="K126" s="14"/>
      <c r="L126" s="14"/>
      <c r="M126" s="14"/>
      <c r="N126" s="14"/>
      <c r="O126" s="14"/>
      <c r="P126" s="21"/>
      <c r="Q126" s="14"/>
      <c r="R126" s="14"/>
      <c r="S126" s="14"/>
      <c r="T126" s="14"/>
    </row>
    <row r="127" spans="1:20">
      <c r="A127" s="2">
        <v>123</v>
      </c>
      <c r="B127" s="13"/>
      <c r="C127" s="14"/>
      <c r="D127" s="14"/>
      <c r="E127" s="15"/>
      <c r="F127" s="14"/>
      <c r="G127" s="15"/>
      <c r="H127" s="15"/>
      <c r="I127" s="44">
        <f t="shared" si="2"/>
        <v>0</v>
      </c>
      <c r="J127" s="14"/>
      <c r="K127" s="14"/>
      <c r="L127" s="14"/>
      <c r="M127" s="14"/>
      <c r="N127" s="14"/>
      <c r="O127" s="14"/>
      <c r="P127" s="21"/>
      <c r="Q127" s="14"/>
      <c r="R127" s="14"/>
      <c r="S127" s="14"/>
      <c r="T127" s="14"/>
    </row>
    <row r="128" spans="1:20">
      <c r="A128" s="2">
        <v>124</v>
      </c>
      <c r="B128" s="13"/>
      <c r="C128" s="14"/>
      <c r="D128" s="14"/>
      <c r="E128" s="15"/>
      <c r="F128" s="14"/>
      <c r="G128" s="15"/>
      <c r="H128" s="15"/>
      <c r="I128" s="44">
        <f t="shared" si="2"/>
        <v>0</v>
      </c>
      <c r="J128" s="14"/>
      <c r="K128" s="14"/>
      <c r="L128" s="14"/>
      <c r="M128" s="14"/>
      <c r="N128" s="14"/>
      <c r="O128" s="14"/>
      <c r="P128" s="21"/>
      <c r="Q128" s="14"/>
      <c r="R128" s="14"/>
      <c r="S128" s="14"/>
      <c r="T128" s="14"/>
    </row>
    <row r="129" spans="1:20">
      <c r="A129" s="2">
        <v>125</v>
      </c>
      <c r="B129" s="13"/>
      <c r="C129" s="14"/>
      <c r="D129" s="14"/>
      <c r="E129" s="15"/>
      <c r="F129" s="14"/>
      <c r="G129" s="15"/>
      <c r="H129" s="15"/>
      <c r="I129" s="44">
        <f t="shared" si="2"/>
        <v>0</v>
      </c>
      <c r="J129" s="14"/>
      <c r="K129" s="14"/>
      <c r="L129" s="14"/>
      <c r="M129" s="14"/>
      <c r="N129" s="14"/>
      <c r="O129" s="14"/>
      <c r="P129" s="21"/>
      <c r="Q129" s="14"/>
      <c r="R129" s="14"/>
      <c r="S129" s="14"/>
      <c r="T129" s="14"/>
    </row>
    <row r="130" spans="1:20">
      <c r="A130" s="2">
        <v>126</v>
      </c>
      <c r="B130" s="13"/>
      <c r="C130" s="14"/>
      <c r="D130" s="14"/>
      <c r="E130" s="15"/>
      <c r="F130" s="14"/>
      <c r="G130" s="15"/>
      <c r="H130" s="15"/>
      <c r="I130" s="44">
        <f t="shared" si="2"/>
        <v>0</v>
      </c>
      <c r="J130" s="14"/>
      <c r="K130" s="14"/>
      <c r="L130" s="14"/>
      <c r="M130" s="14"/>
      <c r="N130" s="14"/>
      <c r="O130" s="14"/>
      <c r="P130" s="21"/>
      <c r="Q130" s="14"/>
      <c r="R130" s="14"/>
      <c r="S130" s="14"/>
      <c r="T130" s="14"/>
    </row>
    <row r="131" spans="1:20">
      <c r="A131" s="2">
        <v>127</v>
      </c>
      <c r="B131" s="13"/>
      <c r="C131" s="14"/>
      <c r="D131" s="14"/>
      <c r="E131" s="15"/>
      <c r="F131" s="14"/>
      <c r="G131" s="15"/>
      <c r="H131" s="15"/>
      <c r="I131" s="44">
        <f t="shared" si="2"/>
        <v>0</v>
      </c>
      <c r="J131" s="14"/>
      <c r="K131" s="14"/>
      <c r="L131" s="14"/>
      <c r="M131" s="14"/>
      <c r="N131" s="14"/>
      <c r="O131" s="14"/>
      <c r="P131" s="21"/>
      <c r="Q131" s="14"/>
      <c r="R131" s="14"/>
      <c r="S131" s="14"/>
      <c r="T131" s="14"/>
    </row>
    <row r="132" spans="1:20">
      <c r="A132" s="2">
        <v>128</v>
      </c>
      <c r="B132" s="13"/>
      <c r="C132" s="14"/>
      <c r="D132" s="14"/>
      <c r="E132" s="15"/>
      <c r="F132" s="14"/>
      <c r="G132" s="15"/>
      <c r="H132" s="15"/>
      <c r="I132" s="44">
        <f t="shared" si="2"/>
        <v>0</v>
      </c>
      <c r="J132" s="14"/>
      <c r="K132" s="14"/>
      <c r="L132" s="14"/>
      <c r="M132" s="14"/>
      <c r="N132" s="14"/>
      <c r="O132" s="14"/>
      <c r="P132" s="21"/>
      <c r="Q132" s="14"/>
      <c r="R132" s="14"/>
      <c r="S132" s="14"/>
      <c r="T132" s="14"/>
    </row>
    <row r="133" spans="1:20">
      <c r="A133" s="2">
        <v>129</v>
      </c>
      <c r="B133" s="13"/>
      <c r="C133" s="14"/>
      <c r="D133" s="14"/>
      <c r="E133" s="15"/>
      <c r="F133" s="14"/>
      <c r="G133" s="15"/>
      <c r="H133" s="15"/>
      <c r="I133" s="44">
        <f t="shared" si="2"/>
        <v>0</v>
      </c>
      <c r="J133" s="14"/>
      <c r="K133" s="14"/>
      <c r="L133" s="14"/>
      <c r="M133" s="14"/>
      <c r="N133" s="14"/>
      <c r="O133" s="14"/>
      <c r="P133" s="21"/>
      <c r="Q133" s="14"/>
      <c r="R133" s="14"/>
      <c r="S133" s="14"/>
      <c r="T133" s="14"/>
    </row>
    <row r="134" spans="1:20">
      <c r="A134" s="2">
        <v>130</v>
      </c>
      <c r="B134" s="13"/>
      <c r="C134" s="14"/>
      <c r="D134" s="14"/>
      <c r="E134" s="15"/>
      <c r="F134" s="14"/>
      <c r="G134" s="15"/>
      <c r="H134" s="15"/>
      <c r="I134" s="44">
        <f t="shared" ref="I134:I161" si="3">G134+H134</f>
        <v>0</v>
      </c>
      <c r="J134" s="14"/>
      <c r="K134" s="14"/>
      <c r="L134" s="14"/>
      <c r="M134" s="14"/>
      <c r="N134" s="14"/>
      <c r="O134" s="14"/>
      <c r="P134" s="21"/>
      <c r="Q134" s="14"/>
      <c r="R134" s="14"/>
      <c r="S134" s="14"/>
      <c r="T134" s="14"/>
    </row>
    <row r="135" spans="1:20">
      <c r="A135" s="2">
        <v>131</v>
      </c>
      <c r="B135" s="13"/>
      <c r="C135" s="14"/>
      <c r="D135" s="14"/>
      <c r="E135" s="15"/>
      <c r="F135" s="14"/>
      <c r="G135" s="15"/>
      <c r="H135" s="15"/>
      <c r="I135" s="44">
        <f t="shared" si="3"/>
        <v>0</v>
      </c>
      <c r="J135" s="14"/>
      <c r="K135" s="14"/>
      <c r="L135" s="14"/>
      <c r="M135" s="14"/>
      <c r="N135" s="14"/>
      <c r="O135" s="14"/>
      <c r="P135" s="21"/>
      <c r="Q135" s="14"/>
      <c r="R135" s="14"/>
      <c r="S135" s="14"/>
      <c r="T135" s="14"/>
    </row>
    <row r="136" spans="1:20">
      <c r="A136" s="2">
        <v>132</v>
      </c>
      <c r="B136" s="13"/>
      <c r="C136" s="14"/>
      <c r="D136" s="14"/>
      <c r="E136" s="15"/>
      <c r="F136" s="14"/>
      <c r="G136" s="15"/>
      <c r="H136" s="15"/>
      <c r="I136" s="44">
        <f t="shared" si="3"/>
        <v>0</v>
      </c>
      <c r="J136" s="14"/>
      <c r="K136" s="14"/>
      <c r="L136" s="14"/>
      <c r="M136" s="14"/>
      <c r="N136" s="14"/>
      <c r="O136" s="14"/>
      <c r="P136" s="21"/>
      <c r="Q136" s="14"/>
      <c r="R136" s="14"/>
      <c r="S136" s="14"/>
      <c r="T136" s="14"/>
    </row>
    <row r="137" spans="1:20">
      <c r="A137" s="2">
        <v>133</v>
      </c>
      <c r="B137" s="13"/>
      <c r="C137" s="14"/>
      <c r="D137" s="14"/>
      <c r="E137" s="15"/>
      <c r="F137" s="14"/>
      <c r="G137" s="15"/>
      <c r="H137" s="15"/>
      <c r="I137" s="44">
        <f t="shared" si="3"/>
        <v>0</v>
      </c>
      <c r="J137" s="14"/>
      <c r="K137" s="14"/>
      <c r="L137" s="14"/>
      <c r="M137" s="14"/>
      <c r="N137" s="14"/>
      <c r="O137" s="14"/>
      <c r="P137" s="21"/>
      <c r="Q137" s="14"/>
      <c r="R137" s="14"/>
      <c r="S137" s="14"/>
      <c r="T137" s="14"/>
    </row>
    <row r="138" spans="1:20">
      <c r="A138" s="2">
        <v>134</v>
      </c>
      <c r="B138" s="13"/>
      <c r="C138" s="14"/>
      <c r="D138" s="14"/>
      <c r="E138" s="15"/>
      <c r="F138" s="14"/>
      <c r="G138" s="15"/>
      <c r="H138" s="15"/>
      <c r="I138" s="44">
        <f t="shared" si="3"/>
        <v>0</v>
      </c>
      <c r="J138" s="14"/>
      <c r="K138" s="14"/>
      <c r="L138" s="14"/>
      <c r="M138" s="14"/>
      <c r="N138" s="14"/>
      <c r="O138" s="14"/>
      <c r="P138" s="21"/>
      <c r="Q138" s="14"/>
      <c r="R138" s="14"/>
      <c r="S138" s="14"/>
      <c r="T138" s="14"/>
    </row>
    <row r="139" spans="1:20">
      <c r="A139" s="2">
        <v>135</v>
      </c>
      <c r="B139" s="13"/>
      <c r="C139" s="14"/>
      <c r="D139" s="14"/>
      <c r="E139" s="15"/>
      <c r="F139" s="14"/>
      <c r="G139" s="15"/>
      <c r="H139" s="15"/>
      <c r="I139" s="44">
        <f t="shared" si="3"/>
        <v>0</v>
      </c>
      <c r="J139" s="14"/>
      <c r="K139" s="14"/>
      <c r="L139" s="14"/>
      <c r="M139" s="14"/>
      <c r="N139" s="14"/>
      <c r="O139" s="14"/>
      <c r="P139" s="21"/>
      <c r="Q139" s="14"/>
      <c r="R139" s="14"/>
      <c r="S139" s="14"/>
      <c r="T139" s="14"/>
    </row>
    <row r="140" spans="1:20">
      <c r="A140" s="2">
        <v>136</v>
      </c>
      <c r="B140" s="13"/>
      <c r="C140" s="14"/>
      <c r="D140" s="14"/>
      <c r="E140" s="15"/>
      <c r="F140" s="14"/>
      <c r="G140" s="15"/>
      <c r="H140" s="15"/>
      <c r="I140" s="44">
        <f t="shared" si="3"/>
        <v>0</v>
      </c>
      <c r="J140" s="14"/>
      <c r="K140" s="14"/>
      <c r="L140" s="14"/>
      <c r="M140" s="14"/>
      <c r="N140" s="14"/>
      <c r="O140" s="14"/>
      <c r="P140" s="21"/>
      <c r="Q140" s="14"/>
      <c r="R140" s="14"/>
      <c r="S140" s="14"/>
      <c r="T140" s="14"/>
    </row>
    <row r="141" spans="1:20">
      <c r="A141" s="2">
        <v>137</v>
      </c>
      <c r="B141" s="13"/>
      <c r="C141" s="14"/>
      <c r="D141" s="14"/>
      <c r="E141" s="15"/>
      <c r="F141" s="14"/>
      <c r="G141" s="15"/>
      <c r="H141" s="15"/>
      <c r="I141" s="44">
        <f t="shared" si="3"/>
        <v>0</v>
      </c>
      <c r="J141" s="14"/>
      <c r="K141" s="14"/>
      <c r="L141" s="14"/>
      <c r="M141" s="14"/>
      <c r="N141" s="14"/>
      <c r="O141" s="14"/>
      <c r="P141" s="21"/>
      <c r="Q141" s="14"/>
      <c r="R141" s="14"/>
      <c r="S141" s="14"/>
      <c r="T141" s="14"/>
    </row>
    <row r="142" spans="1:20">
      <c r="A142" s="2">
        <v>138</v>
      </c>
      <c r="B142" s="13"/>
      <c r="C142" s="14"/>
      <c r="D142" s="14"/>
      <c r="E142" s="15"/>
      <c r="F142" s="14"/>
      <c r="G142" s="15"/>
      <c r="H142" s="15"/>
      <c r="I142" s="44">
        <f t="shared" si="3"/>
        <v>0</v>
      </c>
      <c r="J142" s="14"/>
      <c r="K142" s="14"/>
      <c r="L142" s="14"/>
      <c r="M142" s="14"/>
      <c r="N142" s="14"/>
      <c r="O142" s="14"/>
      <c r="P142" s="21"/>
      <c r="Q142" s="14"/>
      <c r="R142" s="14"/>
      <c r="S142" s="14"/>
      <c r="T142" s="14"/>
    </row>
    <row r="143" spans="1:20">
      <c r="A143" s="2">
        <v>139</v>
      </c>
      <c r="B143" s="13"/>
      <c r="C143" s="14"/>
      <c r="D143" s="14"/>
      <c r="E143" s="15"/>
      <c r="F143" s="14"/>
      <c r="G143" s="15"/>
      <c r="H143" s="15"/>
      <c r="I143" s="44">
        <f t="shared" si="3"/>
        <v>0</v>
      </c>
      <c r="J143" s="14"/>
      <c r="K143" s="14"/>
      <c r="L143" s="14"/>
      <c r="M143" s="14"/>
      <c r="N143" s="14"/>
      <c r="O143" s="14"/>
      <c r="P143" s="21"/>
      <c r="Q143" s="14"/>
      <c r="R143" s="14"/>
      <c r="S143" s="14"/>
      <c r="T143" s="14"/>
    </row>
    <row r="144" spans="1:20">
      <c r="A144" s="2">
        <v>140</v>
      </c>
      <c r="B144" s="13"/>
      <c r="C144" s="14"/>
      <c r="D144" s="14"/>
      <c r="E144" s="15"/>
      <c r="F144" s="14"/>
      <c r="G144" s="15"/>
      <c r="H144" s="15"/>
      <c r="I144" s="44">
        <f t="shared" si="3"/>
        <v>0</v>
      </c>
      <c r="J144" s="14"/>
      <c r="K144" s="14"/>
      <c r="L144" s="14"/>
      <c r="M144" s="14"/>
      <c r="N144" s="14"/>
      <c r="O144" s="14"/>
      <c r="P144" s="21"/>
      <c r="Q144" s="14"/>
      <c r="R144" s="14"/>
      <c r="S144" s="14"/>
      <c r="T144" s="14"/>
    </row>
    <row r="145" spans="1:20">
      <c r="A145" s="2">
        <v>141</v>
      </c>
      <c r="B145" s="13"/>
      <c r="C145" s="14"/>
      <c r="D145" s="14"/>
      <c r="E145" s="15"/>
      <c r="F145" s="14"/>
      <c r="G145" s="15"/>
      <c r="H145" s="15"/>
      <c r="I145" s="44">
        <f t="shared" si="3"/>
        <v>0</v>
      </c>
      <c r="J145" s="14"/>
      <c r="K145" s="14"/>
      <c r="L145" s="14"/>
      <c r="M145" s="14"/>
      <c r="N145" s="14"/>
      <c r="O145" s="14"/>
      <c r="P145" s="21"/>
      <c r="Q145" s="14"/>
      <c r="R145" s="14"/>
      <c r="S145" s="14"/>
      <c r="T145" s="14"/>
    </row>
    <row r="146" spans="1:20">
      <c r="A146" s="2">
        <v>142</v>
      </c>
      <c r="B146" s="13"/>
      <c r="C146" s="14"/>
      <c r="D146" s="14"/>
      <c r="E146" s="15"/>
      <c r="F146" s="14"/>
      <c r="G146" s="15"/>
      <c r="H146" s="15"/>
      <c r="I146" s="44">
        <f t="shared" si="3"/>
        <v>0</v>
      </c>
      <c r="J146" s="14"/>
      <c r="K146" s="14"/>
      <c r="L146" s="14"/>
      <c r="M146" s="14"/>
      <c r="N146" s="14"/>
      <c r="O146" s="14"/>
      <c r="P146" s="21"/>
      <c r="Q146" s="14"/>
      <c r="R146" s="14"/>
      <c r="S146" s="14"/>
      <c r="T146" s="14"/>
    </row>
    <row r="147" spans="1:20">
      <c r="A147" s="2">
        <v>143</v>
      </c>
      <c r="B147" s="13"/>
      <c r="C147" s="14"/>
      <c r="D147" s="14"/>
      <c r="E147" s="15"/>
      <c r="F147" s="14"/>
      <c r="G147" s="15"/>
      <c r="H147" s="15"/>
      <c r="I147" s="44">
        <f t="shared" si="3"/>
        <v>0</v>
      </c>
      <c r="J147" s="14"/>
      <c r="K147" s="14"/>
      <c r="L147" s="14"/>
      <c r="M147" s="14"/>
      <c r="N147" s="14"/>
      <c r="O147" s="14"/>
      <c r="P147" s="21"/>
      <c r="Q147" s="14"/>
      <c r="R147" s="14"/>
      <c r="S147" s="14"/>
      <c r="T147" s="14"/>
    </row>
    <row r="148" spans="1:20">
      <c r="A148" s="2">
        <v>144</v>
      </c>
      <c r="B148" s="13"/>
      <c r="C148" s="14"/>
      <c r="D148" s="14"/>
      <c r="E148" s="15"/>
      <c r="F148" s="14"/>
      <c r="G148" s="15"/>
      <c r="H148" s="15"/>
      <c r="I148" s="44">
        <f t="shared" si="3"/>
        <v>0</v>
      </c>
      <c r="J148" s="14"/>
      <c r="K148" s="14"/>
      <c r="L148" s="14"/>
      <c r="M148" s="14"/>
      <c r="N148" s="14"/>
      <c r="O148" s="14"/>
      <c r="P148" s="21"/>
      <c r="Q148" s="14"/>
      <c r="R148" s="14"/>
      <c r="S148" s="14"/>
      <c r="T148" s="14"/>
    </row>
    <row r="149" spans="1:20">
      <c r="A149" s="2">
        <v>145</v>
      </c>
      <c r="B149" s="13"/>
      <c r="C149" s="14"/>
      <c r="D149" s="14"/>
      <c r="E149" s="15"/>
      <c r="F149" s="14"/>
      <c r="G149" s="15"/>
      <c r="H149" s="15"/>
      <c r="I149" s="44">
        <f t="shared" si="3"/>
        <v>0</v>
      </c>
      <c r="J149" s="14"/>
      <c r="K149" s="14"/>
      <c r="L149" s="14"/>
      <c r="M149" s="14"/>
      <c r="N149" s="14"/>
      <c r="O149" s="14"/>
      <c r="P149" s="21"/>
      <c r="Q149" s="14"/>
      <c r="R149" s="14"/>
      <c r="S149" s="14"/>
      <c r="T149" s="14"/>
    </row>
    <row r="150" spans="1:20">
      <c r="A150" s="2">
        <v>146</v>
      </c>
      <c r="B150" s="13"/>
      <c r="C150" s="14"/>
      <c r="D150" s="14"/>
      <c r="E150" s="15"/>
      <c r="F150" s="14"/>
      <c r="G150" s="15"/>
      <c r="H150" s="15"/>
      <c r="I150" s="44">
        <f t="shared" si="3"/>
        <v>0</v>
      </c>
      <c r="J150" s="14"/>
      <c r="K150" s="14"/>
      <c r="L150" s="14"/>
      <c r="M150" s="14"/>
      <c r="N150" s="14"/>
      <c r="O150" s="14"/>
      <c r="P150" s="21"/>
      <c r="Q150" s="14"/>
      <c r="R150" s="14"/>
      <c r="S150" s="14"/>
      <c r="T150" s="14"/>
    </row>
    <row r="151" spans="1:20">
      <c r="A151" s="2">
        <v>147</v>
      </c>
      <c r="B151" s="13"/>
      <c r="C151" s="14"/>
      <c r="D151" s="14"/>
      <c r="E151" s="15"/>
      <c r="F151" s="14"/>
      <c r="G151" s="15"/>
      <c r="H151" s="15"/>
      <c r="I151" s="44">
        <f t="shared" si="3"/>
        <v>0</v>
      </c>
      <c r="J151" s="14"/>
      <c r="K151" s="14"/>
      <c r="L151" s="14"/>
      <c r="M151" s="14"/>
      <c r="N151" s="14"/>
      <c r="O151" s="14"/>
      <c r="P151" s="21"/>
      <c r="Q151" s="14"/>
      <c r="R151" s="14"/>
      <c r="S151" s="14"/>
      <c r="T151" s="14"/>
    </row>
    <row r="152" spans="1:20">
      <c r="A152" s="2">
        <v>148</v>
      </c>
      <c r="B152" s="13"/>
      <c r="C152" s="14"/>
      <c r="D152" s="14"/>
      <c r="E152" s="15"/>
      <c r="F152" s="14"/>
      <c r="G152" s="15"/>
      <c r="H152" s="15"/>
      <c r="I152" s="44">
        <f t="shared" si="3"/>
        <v>0</v>
      </c>
      <c r="J152" s="14"/>
      <c r="K152" s="14"/>
      <c r="L152" s="14"/>
      <c r="M152" s="14"/>
      <c r="N152" s="14"/>
      <c r="O152" s="14"/>
      <c r="P152" s="21"/>
      <c r="Q152" s="14"/>
      <c r="R152" s="14"/>
      <c r="S152" s="14"/>
      <c r="T152" s="14"/>
    </row>
    <row r="153" spans="1:20">
      <c r="A153" s="2">
        <v>149</v>
      </c>
      <c r="B153" s="13"/>
      <c r="C153" s="14"/>
      <c r="D153" s="14"/>
      <c r="E153" s="15"/>
      <c r="F153" s="14"/>
      <c r="G153" s="15"/>
      <c r="H153" s="15"/>
      <c r="I153" s="44">
        <f t="shared" si="3"/>
        <v>0</v>
      </c>
      <c r="J153" s="14"/>
      <c r="K153" s="14"/>
      <c r="L153" s="14"/>
      <c r="M153" s="14"/>
      <c r="N153" s="14"/>
      <c r="O153" s="14"/>
      <c r="P153" s="21"/>
      <c r="Q153" s="14"/>
      <c r="R153" s="14"/>
      <c r="S153" s="14"/>
      <c r="T153" s="14"/>
    </row>
    <row r="154" spans="1:20">
      <c r="A154" s="2">
        <v>150</v>
      </c>
      <c r="B154" s="13"/>
      <c r="C154" s="14"/>
      <c r="D154" s="14"/>
      <c r="E154" s="15"/>
      <c r="F154" s="14"/>
      <c r="G154" s="15"/>
      <c r="H154" s="15"/>
      <c r="I154" s="44">
        <f t="shared" si="3"/>
        <v>0</v>
      </c>
      <c r="J154" s="14"/>
      <c r="K154" s="14"/>
      <c r="L154" s="14"/>
      <c r="M154" s="14"/>
      <c r="N154" s="14"/>
      <c r="O154" s="14"/>
      <c r="P154" s="21"/>
      <c r="Q154" s="14"/>
      <c r="R154" s="14"/>
      <c r="S154" s="14"/>
      <c r="T154" s="14"/>
    </row>
    <row r="155" spans="1:20">
      <c r="A155" s="2">
        <v>151</v>
      </c>
      <c r="B155" s="13"/>
      <c r="C155" s="14"/>
      <c r="D155" s="14"/>
      <c r="E155" s="15"/>
      <c r="F155" s="14"/>
      <c r="G155" s="15"/>
      <c r="H155" s="15"/>
      <c r="I155" s="44">
        <f t="shared" si="3"/>
        <v>0</v>
      </c>
      <c r="J155" s="14"/>
      <c r="K155" s="14"/>
      <c r="L155" s="14"/>
      <c r="M155" s="14"/>
      <c r="N155" s="14"/>
      <c r="O155" s="14"/>
      <c r="P155" s="21"/>
      <c r="Q155" s="14"/>
      <c r="R155" s="14"/>
      <c r="S155" s="14"/>
      <c r="T155" s="14"/>
    </row>
    <row r="156" spans="1:20">
      <c r="A156" s="2">
        <v>152</v>
      </c>
      <c r="B156" s="13"/>
      <c r="C156" s="14"/>
      <c r="D156" s="14"/>
      <c r="E156" s="15"/>
      <c r="F156" s="14"/>
      <c r="G156" s="15"/>
      <c r="H156" s="15"/>
      <c r="I156" s="44">
        <f t="shared" si="3"/>
        <v>0</v>
      </c>
      <c r="J156" s="14"/>
      <c r="K156" s="14"/>
      <c r="L156" s="14"/>
      <c r="M156" s="14"/>
      <c r="N156" s="14"/>
      <c r="O156" s="14"/>
      <c r="P156" s="21"/>
      <c r="Q156" s="14"/>
      <c r="R156" s="14"/>
      <c r="S156" s="14"/>
      <c r="T156" s="14"/>
    </row>
    <row r="157" spans="1:20">
      <c r="A157" s="2">
        <v>153</v>
      </c>
      <c r="B157" s="13"/>
      <c r="C157" s="14"/>
      <c r="D157" s="14"/>
      <c r="E157" s="15"/>
      <c r="F157" s="14"/>
      <c r="G157" s="15"/>
      <c r="H157" s="15"/>
      <c r="I157" s="44">
        <f t="shared" si="3"/>
        <v>0</v>
      </c>
      <c r="J157" s="14"/>
      <c r="K157" s="14"/>
      <c r="L157" s="14"/>
      <c r="M157" s="14"/>
      <c r="N157" s="14"/>
      <c r="O157" s="14"/>
      <c r="P157" s="21"/>
      <c r="Q157" s="14"/>
      <c r="R157" s="14"/>
      <c r="S157" s="14"/>
      <c r="T157" s="14"/>
    </row>
    <row r="158" spans="1:20">
      <c r="A158" s="2">
        <v>154</v>
      </c>
      <c r="B158" s="13"/>
      <c r="C158" s="14"/>
      <c r="D158" s="14"/>
      <c r="E158" s="15"/>
      <c r="F158" s="14"/>
      <c r="G158" s="15"/>
      <c r="H158" s="15"/>
      <c r="I158" s="44">
        <f t="shared" si="3"/>
        <v>0</v>
      </c>
      <c r="J158" s="14"/>
      <c r="K158" s="14"/>
      <c r="L158" s="14"/>
      <c r="M158" s="14"/>
      <c r="N158" s="14"/>
      <c r="O158" s="14"/>
      <c r="P158" s="21"/>
      <c r="Q158" s="14"/>
      <c r="R158" s="14"/>
      <c r="S158" s="14"/>
      <c r="T158" s="14"/>
    </row>
    <row r="159" spans="1:20">
      <c r="A159" s="2">
        <v>155</v>
      </c>
      <c r="B159" s="13"/>
      <c r="C159" s="14"/>
      <c r="D159" s="14"/>
      <c r="E159" s="15"/>
      <c r="F159" s="14"/>
      <c r="G159" s="15"/>
      <c r="H159" s="15"/>
      <c r="I159" s="44">
        <f t="shared" si="3"/>
        <v>0</v>
      </c>
      <c r="J159" s="14"/>
      <c r="K159" s="14"/>
      <c r="L159" s="14"/>
      <c r="M159" s="14"/>
      <c r="N159" s="14"/>
      <c r="O159" s="14"/>
      <c r="P159" s="21"/>
      <c r="Q159" s="14"/>
      <c r="R159" s="14"/>
      <c r="S159" s="14"/>
      <c r="T159" s="14"/>
    </row>
    <row r="160" spans="1:20">
      <c r="A160" s="2">
        <v>156</v>
      </c>
      <c r="B160" s="13"/>
      <c r="C160" s="14"/>
      <c r="D160" s="14"/>
      <c r="E160" s="15"/>
      <c r="F160" s="14"/>
      <c r="G160" s="15"/>
      <c r="H160" s="15"/>
      <c r="I160" s="44">
        <f t="shared" si="3"/>
        <v>0</v>
      </c>
      <c r="J160" s="14"/>
      <c r="K160" s="14"/>
      <c r="L160" s="14"/>
      <c r="M160" s="14"/>
      <c r="N160" s="14"/>
      <c r="O160" s="14"/>
      <c r="P160" s="21"/>
      <c r="Q160" s="14"/>
      <c r="R160" s="14"/>
      <c r="S160" s="14"/>
      <c r="T160" s="14"/>
    </row>
    <row r="161" spans="1:20">
      <c r="A161" s="2">
        <v>157</v>
      </c>
      <c r="B161" s="13"/>
      <c r="C161" s="14"/>
      <c r="D161" s="14"/>
      <c r="E161" s="15"/>
      <c r="F161" s="14"/>
      <c r="G161" s="15"/>
      <c r="H161" s="15"/>
      <c r="I161" s="44">
        <f t="shared" si="3"/>
        <v>0</v>
      </c>
      <c r="J161" s="14"/>
      <c r="K161" s="14"/>
      <c r="L161" s="14"/>
      <c r="M161" s="14"/>
      <c r="N161" s="14"/>
      <c r="O161" s="14"/>
      <c r="P161" s="21"/>
      <c r="Q161" s="14"/>
      <c r="R161" s="14"/>
      <c r="S161" s="14"/>
      <c r="T161" s="14"/>
    </row>
    <row r="162" spans="1:20">
      <c r="A162" s="2">
        <v>158</v>
      </c>
      <c r="B162" s="13"/>
      <c r="C162" s="14"/>
      <c r="D162" s="14"/>
      <c r="E162" s="15"/>
      <c r="F162" s="14"/>
      <c r="G162" s="15"/>
      <c r="H162" s="15"/>
      <c r="I162" s="13">
        <f t="shared" ref="I162:I164" si="4">+G162+H162</f>
        <v>0</v>
      </c>
      <c r="J162" s="14"/>
      <c r="K162" s="14"/>
      <c r="L162" s="14"/>
      <c r="M162" s="14"/>
      <c r="N162" s="14"/>
      <c r="O162" s="14"/>
      <c r="P162" s="21"/>
      <c r="Q162" s="14"/>
      <c r="R162" s="14"/>
      <c r="S162" s="14"/>
      <c r="T162" s="14"/>
    </row>
    <row r="163" spans="1:20">
      <c r="A163" s="2">
        <v>159</v>
      </c>
      <c r="B163" s="13"/>
      <c r="C163" s="14"/>
      <c r="D163" s="14"/>
      <c r="E163" s="15"/>
      <c r="F163" s="14"/>
      <c r="G163" s="15"/>
      <c r="H163" s="15"/>
      <c r="I163" s="13">
        <f t="shared" si="4"/>
        <v>0</v>
      </c>
      <c r="J163" s="14"/>
      <c r="K163" s="14"/>
      <c r="L163" s="14"/>
      <c r="M163" s="14"/>
      <c r="N163" s="14"/>
      <c r="O163" s="14"/>
      <c r="P163" s="21"/>
      <c r="Q163" s="14"/>
      <c r="R163" s="14"/>
      <c r="S163" s="14"/>
      <c r="T163" s="14"/>
    </row>
    <row r="164" spans="1:20">
      <c r="A164" s="2">
        <v>160</v>
      </c>
      <c r="B164" s="13"/>
      <c r="C164" s="14"/>
      <c r="D164" s="14"/>
      <c r="E164" s="15"/>
      <c r="F164" s="14"/>
      <c r="G164" s="15"/>
      <c r="H164" s="15"/>
      <c r="I164" s="13">
        <f t="shared" si="4"/>
        <v>0</v>
      </c>
      <c r="J164" s="14"/>
      <c r="K164" s="14"/>
      <c r="L164" s="14"/>
      <c r="M164" s="14"/>
      <c r="N164" s="14"/>
      <c r="O164" s="14"/>
      <c r="P164" s="21"/>
      <c r="Q164" s="14"/>
      <c r="R164" s="14"/>
      <c r="S164" s="14"/>
      <c r="T164" s="14"/>
    </row>
    <row r="165" spans="1:20">
      <c r="A165" s="18" t="s">
        <v>11</v>
      </c>
      <c r="B165" s="35"/>
      <c r="C165" s="18">
        <f>COUNTIFS(C5:C164,"*")</f>
        <v>96</v>
      </c>
      <c r="D165" s="18"/>
      <c r="E165" s="9"/>
      <c r="F165" s="18"/>
      <c r="G165" s="18">
        <f>SUM(G5:G164)</f>
        <v>3334</v>
      </c>
      <c r="H165" s="18">
        <f>SUM(H5:H164)</f>
        <v>3514</v>
      </c>
      <c r="I165" s="18">
        <f>SUM(I5:I164)</f>
        <v>6848</v>
      </c>
      <c r="J165" s="18"/>
      <c r="K165" s="18"/>
      <c r="L165" s="18"/>
      <c r="M165" s="18"/>
      <c r="N165" s="18"/>
      <c r="O165" s="18"/>
      <c r="P165" s="10"/>
      <c r="Q165" s="18"/>
      <c r="R165" s="18"/>
      <c r="S165" s="18"/>
      <c r="T165" s="8"/>
    </row>
    <row r="166" spans="1:20">
      <c r="A166" s="36" t="s">
        <v>66</v>
      </c>
      <c r="B166" s="6">
        <f>COUNTIF(B$5:B$164,"Team 1")</f>
        <v>48</v>
      </c>
      <c r="C166" s="36" t="s">
        <v>29</v>
      </c>
      <c r="D166" s="6">
        <f>COUNTIF(D5:D164,"Anganwadi")</f>
        <v>96</v>
      </c>
    </row>
    <row r="167" spans="1:20">
      <c r="A167" s="36" t="s">
        <v>67</v>
      </c>
      <c r="B167" s="6">
        <f>COUNTIF(B$6:B$164,"Team 2")</f>
        <v>48</v>
      </c>
      <c r="C167" s="36" t="s">
        <v>27</v>
      </c>
      <c r="D167" s="6">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sheetPr>
  <dimension ref="A1:K28"/>
  <sheetViews>
    <sheetView tabSelected="1" workbookViewId="0">
      <selection activeCell="H19" sqref="H19"/>
    </sheetView>
  </sheetViews>
  <sheetFormatPr defaultRowHeight="16.5"/>
  <cols>
    <col min="1" max="1" width="6.42578125" style="30" customWidth="1"/>
    <col min="2" max="2" width="9.85546875" style="23" customWidth="1"/>
    <col min="3" max="3" width="13.42578125" style="23" customWidth="1"/>
    <col min="4" max="6" width="12" style="23" customWidth="1"/>
    <col min="7" max="7" width="14.7109375" style="23" customWidth="1"/>
    <col min="8" max="8" width="13.140625" style="23" customWidth="1"/>
    <col min="9" max="9" width="11.42578125" style="23" customWidth="1"/>
    <col min="10" max="10" width="10.85546875" style="23" customWidth="1"/>
    <col min="11" max="16384" width="9.140625" style="23"/>
  </cols>
  <sheetData>
    <row r="1" spans="1:11" ht="46.5" customHeight="1">
      <c r="A1" s="249" t="s">
        <v>86</v>
      </c>
      <c r="B1" s="249"/>
      <c r="C1" s="249"/>
      <c r="D1" s="249"/>
      <c r="E1" s="249"/>
      <c r="F1" s="250"/>
      <c r="G1" s="250"/>
      <c r="H1" s="250"/>
      <c r="I1" s="250"/>
      <c r="J1" s="250"/>
    </row>
    <row r="2" spans="1:11" ht="25.5">
      <c r="A2" s="251" t="s">
        <v>0</v>
      </c>
      <c r="B2" s="252"/>
      <c r="C2" s="253" t="s">
        <v>72</v>
      </c>
      <c r="D2" s="254"/>
      <c r="E2" s="24" t="s">
        <v>1</v>
      </c>
      <c r="F2" s="255" t="s">
        <v>73</v>
      </c>
      <c r="G2" s="256"/>
      <c r="H2" s="25" t="s">
        <v>28</v>
      </c>
      <c r="I2" s="255" t="s">
        <v>84</v>
      </c>
      <c r="J2" s="256"/>
    </row>
    <row r="3" spans="1:11" ht="28.5" customHeight="1">
      <c r="A3" s="257" t="s">
        <v>70</v>
      </c>
      <c r="B3" s="257"/>
      <c r="C3" s="257"/>
      <c r="D3" s="257"/>
      <c r="E3" s="257"/>
      <c r="F3" s="257"/>
      <c r="G3" s="257"/>
      <c r="H3" s="257"/>
      <c r="I3" s="257"/>
      <c r="J3" s="257"/>
    </row>
    <row r="4" spans="1:11">
      <c r="A4" s="258" t="s">
        <v>31</v>
      </c>
      <c r="B4" s="259" t="s">
        <v>32</v>
      </c>
      <c r="C4" s="248" t="s">
        <v>33</v>
      </c>
      <c r="D4" s="248" t="s">
        <v>40</v>
      </c>
      <c r="E4" s="248"/>
      <c r="F4" s="248"/>
      <c r="G4" s="248" t="s">
        <v>34</v>
      </c>
      <c r="H4" s="248" t="s">
        <v>41</v>
      </c>
      <c r="I4" s="248"/>
      <c r="J4" s="248"/>
    </row>
    <row r="5" spans="1:11" ht="22.5" customHeight="1">
      <c r="A5" s="258"/>
      <c r="B5" s="259"/>
      <c r="C5" s="248"/>
      <c r="D5" s="53" t="s">
        <v>9</v>
      </c>
      <c r="E5" s="53" t="s">
        <v>10</v>
      </c>
      <c r="F5" s="53" t="s">
        <v>11</v>
      </c>
      <c r="G5" s="248"/>
      <c r="H5" s="53" t="s">
        <v>9</v>
      </c>
      <c r="I5" s="53" t="s">
        <v>10</v>
      </c>
      <c r="J5" s="53" t="s">
        <v>11</v>
      </c>
    </row>
    <row r="6" spans="1:11" ht="22.5" customHeight="1">
      <c r="A6" s="37">
        <v>1</v>
      </c>
      <c r="B6" s="38">
        <v>43389</v>
      </c>
      <c r="C6" s="27">
        <f>COUNTIFS('Oct-18'!D$5:D$164,"Anganwadi")</f>
        <v>31</v>
      </c>
      <c r="D6" s="28">
        <f>SUMIF('Oct-18'!$D$5:$D$164,"Anganwadi",'Oct-18'!$G$5:$G$164)</f>
        <v>1007</v>
      </c>
      <c r="E6" s="28">
        <f>SUMIF('Oct-18'!$D$5:$D$164,"Anganwadi",'Oct-18'!$H$5:$H$164)</f>
        <v>1122</v>
      </c>
      <c r="F6" s="28">
        <f>+D6+E6</f>
        <v>2129</v>
      </c>
      <c r="G6" s="27">
        <f>COUNTIF('Oct-18'!D5:D164,"School")</f>
        <v>24</v>
      </c>
      <c r="H6" s="28">
        <f>SUMIF('Oct-18'!$D$5:$D$164,"School",'Oct-18'!$G$5:$G$164)</f>
        <v>1667</v>
      </c>
      <c r="I6" s="28">
        <f>SUMIF('Oct-18'!$D$5:$D$164,"School",'Oct-18'!$H$5:$H$164)</f>
        <v>1682</v>
      </c>
      <c r="J6" s="28">
        <f>+H6+I6</f>
        <v>3349</v>
      </c>
      <c r="K6" s="29"/>
    </row>
    <row r="7" spans="1:11" ht="22.5" customHeight="1">
      <c r="A7" s="26">
        <v>2</v>
      </c>
      <c r="B7" s="38">
        <v>43420</v>
      </c>
      <c r="C7" s="27">
        <f>COUNTIF('Nov-18'!D5:D164,"Anganwadi")</f>
        <v>28</v>
      </c>
      <c r="D7" s="28">
        <f>SUMIF('Nov-18'!$D$5:$D$164,"Anganwadi",'Nov-18'!$G$5:$G$164)</f>
        <v>998</v>
      </c>
      <c r="E7" s="28">
        <f>SUMIF('Nov-18'!$D$5:$D$164,"Anganwadi",'Nov-18'!$H$5:$H$164)</f>
        <v>866</v>
      </c>
      <c r="F7" s="28">
        <f t="shared" ref="F7:F11" si="0">+D7+E7</f>
        <v>1864</v>
      </c>
      <c r="G7" s="27">
        <f>COUNTIF('Nov-18'!D5:D164,"School")</f>
        <v>37</v>
      </c>
      <c r="H7" s="28">
        <f>SUMIF('Nov-18'!$D$5:$D$164,"School",'Nov-18'!$G$5:$G$164)</f>
        <v>2003</v>
      </c>
      <c r="I7" s="28">
        <f>SUMIF('Nov-18'!$D$5:$D$164,"School",'Nov-18'!$H$5:$H$164)</f>
        <v>2558</v>
      </c>
      <c r="J7" s="28">
        <f t="shared" ref="J7:J11" si="1">+H7+I7</f>
        <v>4561</v>
      </c>
    </row>
    <row r="8" spans="1:11" ht="22.5" customHeight="1">
      <c r="A8" s="26">
        <v>3</v>
      </c>
      <c r="B8" s="38">
        <v>43450</v>
      </c>
      <c r="C8" s="27">
        <f>COUNTIF('Dec-18'!D5:D164,"Anganwadi")</f>
        <v>74</v>
      </c>
      <c r="D8" s="28">
        <f>SUMIF('Dec-18'!$D$5:$D$164,"Anganwadi",'Dec-18'!$G$5:$G$164)</f>
        <v>2620</v>
      </c>
      <c r="E8" s="28">
        <f>SUMIF('Dec-18'!$D$5:$D$164,"Anganwadi",'Dec-18'!$H$5:$H$164)</f>
        <v>2354</v>
      </c>
      <c r="F8" s="28">
        <f t="shared" si="0"/>
        <v>4974</v>
      </c>
      <c r="G8" s="27">
        <f>COUNTIF('Dec-18'!D5:D164,"School")</f>
        <v>8</v>
      </c>
      <c r="H8" s="28">
        <f>SUMIF('Dec-18'!$D$5:$D$164,"School",'Dec-18'!$G$5:$G$164)</f>
        <v>501</v>
      </c>
      <c r="I8" s="28">
        <f>SUMIF('Dec-18'!$D$5:$D$164,"School",'Dec-18'!$H$5:$H$164)</f>
        <v>567</v>
      </c>
      <c r="J8" s="28">
        <f t="shared" si="1"/>
        <v>1068</v>
      </c>
    </row>
    <row r="9" spans="1:11" ht="22.5" customHeight="1">
      <c r="A9" s="26">
        <v>4</v>
      </c>
      <c r="B9" s="38">
        <v>43481</v>
      </c>
      <c r="C9" s="27">
        <f>COUNTIF('Jan-19'!D5:D164,"Anganwadi")</f>
        <v>10</v>
      </c>
      <c r="D9" s="28">
        <f>SUMIF('Jan-19'!$D$5:$D$164,"Anganwadi",'Jan-19'!$G$5:$G$164)</f>
        <v>247</v>
      </c>
      <c r="E9" s="28">
        <f>SUMIF('Jan-19'!$D$5:$D$164,"Anganwadi",'Jan-19'!$H$5:$H$164)</f>
        <v>207</v>
      </c>
      <c r="F9" s="28">
        <f t="shared" si="0"/>
        <v>454</v>
      </c>
      <c r="G9" s="27">
        <f>COUNTIF('Jan-19'!D5:D164,"School")</f>
        <v>31</v>
      </c>
      <c r="H9" s="28">
        <f>SUMIF('Jan-19'!$D$5:$D$164,"School",'Jan-19'!$G$5:$G$164)</f>
        <v>3319</v>
      </c>
      <c r="I9" s="28">
        <f>SUMIF('Jan-19'!$D$5:$D$164,"School",'Jan-19'!$H$5:$H$164)</f>
        <v>2955</v>
      </c>
      <c r="J9" s="28">
        <f t="shared" si="1"/>
        <v>6274</v>
      </c>
    </row>
    <row r="10" spans="1:11" ht="22.5" customHeight="1">
      <c r="A10" s="26">
        <v>5</v>
      </c>
      <c r="B10" s="38">
        <v>43512</v>
      </c>
      <c r="C10" s="27">
        <f>COUNTIF('Feb-19'!D5:D164,"Anganwadi")</f>
        <v>28</v>
      </c>
      <c r="D10" s="28">
        <f>SUMIF('Feb-19'!$D$5:$D$164,"Anganwadi",'Feb-19'!$G$5:$G$164)</f>
        <v>1090</v>
      </c>
      <c r="E10" s="28">
        <f>SUMIF('Feb-19'!$D$5:$D$164,"Anganwadi",'Feb-19'!$H$5:$H$164)</f>
        <v>1120</v>
      </c>
      <c r="F10" s="28">
        <f t="shared" si="0"/>
        <v>2210</v>
      </c>
      <c r="G10" s="27">
        <f>COUNTIF('Feb-19'!D5:D164,"School")</f>
        <v>21</v>
      </c>
      <c r="H10" s="28">
        <f>SUMIF('Feb-19'!$D$5:$D$164,"School",'Feb-19'!$G$5:$G$164)</f>
        <v>2330</v>
      </c>
      <c r="I10" s="28">
        <f>SUMIF('Feb-19'!$D$5:$D$164,"School",'Feb-19'!$H$5:$H$164)</f>
        <v>2031</v>
      </c>
      <c r="J10" s="28">
        <f t="shared" si="1"/>
        <v>4361</v>
      </c>
    </row>
    <row r="11" spans="1:11" ht="22.5" customHeight="1">
      <c r="A11" s="26">
        <v>6</v>
      </c>
      <c r="B11" s="38">
        <v>43540</v>
      </c>
      <c r="C11" s="27">
        <f>COUNTIF(March.19!D5:D164,"Anganwadi")</f>
        <v>96</v>
      </c>
      <c r="D11" s="28">
        <f>SUMIF(March.19!$D$5:$D$164,"Anganwadi",March.19!$G$5:$G$164)</f>
        <v>3334</v>
      </c>
      <c r="E11" s="28">
        <f>SUMIF(March.19!$D$5:$D$164,"Anganwadi",March.19!$H$5:$H$164)</f>
        <v>3514</v>
      </c>
      <c r="F11" s="28">
        <f t="shared" si="0"/>
        <v>6848</v>
      </c>
      <c r="G11" s="27">
        <f>COUNTIF(March.19!D5:D164,"School")</f>
        <v>0</v>
      </c>
      <c r="H11" s="28">
        <f>SUMIF(March.19!$D$5:$D$164,"School",March.19!$G$5:$G$164)</f>
        <v>0</v>
      </c>
      <c r="I11" s="28">
        <f>SUMIF(March.19!$D$5:$D$164,"School",March.19!$H$5:$H$164)</f>
        <v>0</v>
      </c>
      <c r="J11" s="28">
        <f t="shared" si="1"/>
        <v>0</v>
      </c>
    </row>
    <row r="12" spans="1:11" ht="19.5" customHeight="1">
      <c r="A12" s="246" t="s">
        <v>42</v>
      </c>
      <c r="B12" s="246"/>
      <c r="C12" s="51">
        <f>SUM(C6:C11)</f>
        <v>267</v>
      </c>
      <c r="D12" s="51">
        <f t="shared" ref="D12:J12" si="2">SUM(D6:D11)</f>
        <v>9296</v>
      </c>
      <c r="E12" s="51">
        <f t="shared" si="2"/>
        <v>9183</v>
      </c>
      <c r="F12" s="51">
        <f t="shared" si="2"/>
        <v>18479</v>
      </c>
      <c r="G12" s="51">
        <f t="shared" si="2"/>
        <v>121</v>
      </c>
      <c r="H12" s="51">
        <f t="shared" si="2"/>
        <v>9820</v>
      </c>
      <c r="I12" s="51">
        <f t="shared" si="2"/>
        <v>9793</v>
      </c>
      <c r="J12" s="51">
        <f t="shared" si="2"/>
        <v>19613</v>
      </c>
    </row>
    <row r="14" spans="1:11">
      <c r="A14" s="247" t="s">
        <v>71</v>
      </c>
      <c r="B14" s="247"/>
      <c r="C14" s="247"/>
      <c r="D14" s="247"/>
      <c r="E14" s="247"/>
      <c r="F14" s="247"/>
    </row>
    <row r="15" spans="1:11" ht="82.5">
      <c r="A15" s="53" t="s">
        <v>31</v>
      </c>
      <c r="B15" s="54" t="s">
        <v>32</v>
      </c>
      <c r="C15" s="39" t="s">
        <v>68</v>
      </c>
      <c r="D15" s="52" t="s">
        <v>33</v>
      </c>
      <c r="E15" s="52" t="s">
        <v>34</v>
      </c>
      <c r="F15" s="52" t="s">
        <v>69</v>
      </c>
    </row>
    <row r="16" spans="1:11">
      <c r="A16" s="242">
        <v>1</v>
      </c>
      <c r="B16" s="244">
        <v>43374</v>
      </c>
      <c r="C16" s="40" t="s">
        <v>66</v>
      </c>
      <c r="D16" s="27">
        <f>COUNTIFS('Oct-18'!B$5:B$164,"Team 1",'Oct-18'!D$5:D$164,"Anganwadi")</f>
        <v>15</v>
      </c>
      <c r="E16" s="27">
        <f>COUNTIFS('Oct-18'!B$5:B$164,"Team 1",'Oct-18'!D$5:D$164,"School")</f>
        <v>11</v>
      </c>
      <c r="F16" s="28">
        <f>SUMIF('Oct-18'!$B$5:$B$164,"Team 1",'Oct-18'!$I$5:$I$164)</f>
        <v>2705</v>
      </c>
    </row>
    <row r="17" spans="1:6">
      <c r="A17" s="243"/>
      <c r="B17" s="245"/>
      <c r="C17" s="40" t="s">
        <v>67</v>
      </c>
      <c r="D17" s="27">
        <f>COUNTIFS('Oct-18'!B$5:B$164,"Team 2",'Oct-18'!D$5:D$164,"Anganwadi")</f>
        <v>16</v>
      </c>
      <c r="E17" s="27">
        <f>COUNTIFS('Oct-18'!B$5:B$164,"Team 2",'Oct-18'!D$5:D$164,"School")</f>
        <v>13</v>
      </c>
      <c r="F17" s="28">
        <f>SUMIF('Oct-18'!$B$5:$B$164,"Team 2",'Oct-18'!$I$5:$I$164)</f>
        <v>2773</v>
      </c>
    </row>
    <row r="18" spans="1:6">
      <c r="A18" s="242">
        <v>2</v>
      </c>
      <c r="B18" s="244">
        <v>43405</v>
      </c>
      <c r="C18" s="40" t="s">
        <v>66</v>
      </c>
      <c r="D18" s="27">
        <f>COUNTIFS('Nov-18'!B$5:B$164,"Team 1",'Nov-18'!D$5:D$164,"Anganwadi")</f>
        <v>12</v>
      </c>
      <c r="E18" s="27">
        <f>COUNTIFS('Nov-18'!B$5:B$164,"Team 1",'Nov-18'!D$5:D$164,"School")</f>
        <v>19</v>
      </c>
      <c r="F18" s="28">
        <f>SUMIF('Nov-18'!$B$5:$B$164,"Team 1",'Nov-18'!$I$5:$I$164)</f>
        <v>3350</v>
      </c>
    </row>
    <row r="19" spans="1:6">
      <c r="A19" s="243"/>
      <c r="B19" s="245"/>
      <c r="C19" s="40" t="s">
        <v>67</v>
      </c>
      <c r="D19" s="27">
        <f>COUNTIFS('Nov-18'!B$5:B$164,"Team 2",'Nov-18'!D$5:D$164,"Anganwadi")</f>
        <v>16</v>
      </c>
      <c r="E19" s="27">
        <f>COUNTIFS('Nov-18'!B$5:B$164,"Team 2",'Nov-18'!D$5:D$164,"School")</f>
        <v>18</v>
      </c>
      <c r="F19" s="28">
        <f>SUMIF('Nov-18'!$B$5:$B$164,"Team 2",'Nov-18'!$I$5:$I$164)</f>
        <v>3259</v>
      </c>
    </row>
    <row r="20" spans="1:6">
      <c r="A20" s="242">
        <v>3</v>
      </c>
      <c r="B20" s="244">
        <v>43435</v>
      </c>
      <c r="C20" s="40" t="s">
        <v>66</v>
      </c>
      <c r="D20" s="27">
        <f>COUNTIFS('Dec-18'!B$5:B$164,"Team 1",'Dec-18'!D$5:D$164,"Anganwadi")</f>
        <v>35</v>
      </c>
      <c r="E20" s="27">
        <f>COUNTIFS('Dec-18'!B$5:B$164,"Team 1",'Dec-18'!D$5:D$164,"School")</f>
        <v>5</v>
      </c>
      <c r="F20" s="28">
        <f>SUMIF('Dec-18'!$B$5:$B$164,"Team 1",'Dec-18'!$I$5:$I$164)</f>
        <v>3094</v>
      </c>
    </row>
    <row r="21" spans="1:6">
      <c r="A21" s="243"/>
      <c r="B21" s="245"/>
      <c r="C21" s="40" t="s">
        <v>67</v>
      </c>
      <c r="D21" s="27">
        <f>COUNTIFS('Dec-18'!B$5:B$164,"Team 2",'Dec-18'!D$5:D$164,"Anganwadi")</f>
        <v>39</v>
      </c>
      <c r="E21" s="27">
        <f>COUNTIFS('Dec-18'!B$5:B$164,"Team 2",'Dec-18'!D$5:D$164,"School")</f>
        <v>3</v>
      </c>
      <c r="F21" s="28">
        <f>SUMIF('Dec-18'!$B$5:$B$164,"Team 2",'Dec-18'!$I$5:$I$164)</f>
        <v>2948</v>
      </c>
    </row>
    <row r="22" spans="1:6">
      <c r="A22" s="242">
        <v>4</v>
      </c>
      <c r="B22" s="244">
        <v>43466</v>
      </c>
      <c r="C22" s="40" t="s">
        <v>66</v>
      </c>
      <c r="D22" s="27">
        <f>COUNTIFS('Jan-19'!B$5:B$164,"Team 1",'Jan-19'!D$5:D$164,"Anganwadi")</f>
        <v>5</v>
      </c>
      <c r="E22" s="27">
        <f>COUNTIFS('Jan-19'!B$5:B$164,"Team 1",'Jan-19'!D$5:D$164,"School")</f>
        <v>17</v>
      </c>
      <c r="F22" s="28">
        <f>SUMIF('Jan-19'!$B$5:$B$164,"Team 1",'Jan-19'!$I$5:$I$164)</f>
        <v>3309</v>
      </c>
    </row>
    <row r="23" spans="1:6">
      <c r="A23" s="243"/>
      <c r="B23" s="245"/>
      <c r="C23" s="40" t="s">
        <v>67</v>
      </c>
      <c r="D23" s="27">
        <f>COUNTIFS('Jan-19'!B$5:B$164,"Team 2",'Jan-19'!D$5:D$164,"Anganwadi")</f>
        <v>5</v>
      </c>
      <c r="E23" s="27">
        <f>COUNTIFS('Jan-19'!B$5:B$164,"Team 2",'Jan-19'!D$5:D$164,"School")</f>
        <v>14</v>
      </c>
      <c r="F23" s="28">
        <f>SUMIF('Jan-19'!$B$5:$B$164,"Team 2",'Jan-19'!$I$5:$I$164)</f>
        <v>3419</v>
      </c>
    </row>
    <row r="24" spans="1:6">
      <c r="A24" s="242">
        <v>5</v>
      </c>
      <c r="B24" s="244">
        <v>43497</v>
      </c>
      <c r="C24" s="40" t="s">
        <v>66</v>
      </c>
      <c r="D24" s="27">
        <f>COUNTIFS('Feb-19'!B$5:B$164,"Team 1",'Feb-19'!D$5:D$164,"Anganwadi")</f>
        <v>14</v>
      </c>
      <c r="E24" s="27">
        <f>COUNTIFS('Feb-19'!B$5:B$164,"Team 1",'Feb-19'!D$5:D$164,"School")</f>
        <v>11</v>
      </c>
      <c r="F24" s="28">
        <f>SUMIF('Feb-19'!$B$5:$B$164,"Team 1",'Feb-19'!$I$5:$I$164)</f>
        <v>3361</v>
      </c>
    </row>
    <row r="25" spans="1:6">
      <c r="A25" s="243"/>
      <c r="B25" s="245"/>
      <c r="C25" s="40" t="s">
        <v>67</v>
      </c>
      <c r="D25" s="27">
        <f>COUNTIFS('Feb-19'!B$5:B$164,"Team 2",'Feb-19'!D$5:D$164,"Anganwadi")</f>
        <v>14</v>
      </c>
      <c r="E25" s="27">
        <f>COUNTIFS('Feb-19'!B$5:B$164,"Team 2",'Feb-19'!D$5:D$164,"School")</f>
        <v>10</v>
      </c>
      <c r="F25" s="28">
        <f>SUMIF('Feb-19'!$B$5:$B$164,"Team 2",'Feb-19'!$I$5:$I$164)</f>
        <v>3210</v>
      </c>
    </row>
    <row r="26" spans="1:6">
      <c r="A26" s="242">
        <v>6</v>
      </c>
      <c r="B26" s="244">
        <v>43525</v>
      </c>
      <c r="C26" s="40" t="s">
        <v>66</v>
      </c>
      <c r="D26" s="27">
        <f>COUNTIFS(March.19!B$5:B$164,"Team 1",March.19!D$5:D$164,"Anganwadi")</f>
        <v>48</v>
      </c>
      <c r="E26" s="27">
        <f>COUNTIFS(March.19!B$5:B$164,"Team 1",March.19!D$5:D$164,"School")</f>
        <v>0</v>
      </c>
      <c r="F26" s="28">
        <f>SUMIF(March.19!$B$5:$B$164,"Team 1",March.19!$I$5:$I$164)</f>
        <v>3242</v>
      </c>
    </row>
    <row r="27" spans="1:6">
      <c r="A27" s="243"/>
      <c r="B27" s="245"/>
      <c r="C27" s="40" t="s">
        <v>67</v>
      </c>
      <c r="D27" s="27">
        <f>COUNTIFS(March.19!B$5:B$164,"Team 2",March.19!D$5:D$164,"Anganwadi")</f>
        <v>48</v>
      </c>
      <c r="E27" s="27">
        <f>COUNTIFS(March.19!B$5:B$164,"Team 2",March.19!D$5:D$164,"School")</f>
        <v>0</v>
      </c>
      <c r="F27" s="28">
        <f>SUMIF(March.19!$B$5:$B$164,"Team 2",March.19!$I$5:$I$164)</f>
        <v>3606</v>
      </c>
    </row>
    <row r="28" spans="1:6">
      <c r="A28" s="51" t="s">
        <v>42</v>
      </c>
      <c r="B28" s="51"/>
      <c r="C28" s="51"/>
      <c r="D28" s="51">
        <f>SUM(D16:D27)</f>
        <v>267</v>
      </c>
      <c r="E28" s="51">
        <f>SUM(E16:E27)</f>
        <v>121</v>
      </c>
      <c r="F28" s="51">
        <f>SUM(F16:F27)</f>
        <v>38276</v>
      </c>
    </row>
  </sheetData>
  <mergeCells count="26">
    <mergeCell ref="H4:J4"/>
    <mergeCell ref="A1:J1"/>
    <mergeCell ref="A2:B2"/>
    <mergeCell ref="C2:D2"/>
    <mergeCell ref="F2:G2"/>
    <mergeCell ref="I2:J2"/>
    <mergeCell ref="A3:J3"/>
    <mergeCell ref="A4:A5"/>
    <mergeCell ref="B4:B5"/>
    <mergeCell ref="C4:C5"/>
    <mergeCell ref="D4:F4"/>
    <mergeCell ref="G4:G5"/>
    <mergeCell ref="A12:B12"/>
    <mergeCell ref="A14:F14"/>
    <mergeCell ref="A16:A17"/>
    <mergeCell ref="B16:B17"/>
    <mergeCell ref="A18:A19"/>
    <mergeCell ref="B18:B19"/>
    <mergeCell ref="A26:A27"/>
    <mergeCell ref="B26:B27"/>
    <mergeCell ref="A20:A21"/>
    <mergeCell ref="B20:B21"/>
    <mergeCell ref="A22:A23"/>
    <mergeCell ref="B22:B23"/>
    <mergeCell ref="A24:A25"/>
    <mergeCell ref="B24: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March.19</vt:lpstr>
      <vt:lpstr>Summary Sheet</vt:lpstr>
      <vt:lpstr>'Dec-18'!Print_Titles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2018-12-21T11:17:30Z</dcterms:modified>
</cp:coreProperties>
</file>