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Oct-18" sheetId="5" r:id="rId2"/>
    <sheet name="Nov-18" sheetId="17" r:id="rId3"/>
    <sheet name="Dec-18" sheetId="18" r:id="rId4"/>
    <sheet name="Jan-19" sheetId="19" r:id="rId5"/>
    <sheet name="Feb-19" sheetId="20" r:id="rId6"/>
    <sheet name="March-19" sheetId="21" r:id="rId7"/>
    <sheet name="Summary Sheet" sheetId="11" r:id="rId8"/>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'Jan-19'!$3:$4</definedName>
    <definedName name="_xlnm.Print_Titles" localSheetId="6">'March-19'!$3:$4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I20" i="21"/>
  <c r="I19"/>
  <c r="I18"/>
  <c r="I17"/>
  <c r="I16"/>
  <c r="I15"/>
  <c r="I14"/>
  <c r="I13"/>
  <c r="I12"/>
  <c r="I11"/>
  <c r="I10"/>
  <c r="I9"/>
  <c r="I8"/>
  <c r="I7"/>
  <c r="I6"/>
  <c r="I5"/>
  <c r="I88" i="20"/>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71" i="19"/>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90" i="18"/>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50" i="5"/>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77" i="1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74" i="5"/>
  <c r="I73"/>
  <c r="I77"/>
  <c r="I76"/>
  <c r="I75"/>
  <c r="I72"/>
  <c r="I71"/>
  <c r="I70"/>
  <c r="I69"/>
  <c r="I68"/>
  <c r="I67"/>
  <c r="I66"/>
  <c r="I65"/>
  <c r="I64"/>
  <c r="I63"/>
  <c r="I62"/>
  <c r="I61"/>
  <c r="I60"/>
  <c r="I59"/>
  <c r="I58"/>
  <c r="I57"/>
  <c r="I56"/>
  <c r="I55"/>
  <c r="I54"/>
  <c r="I53"/>
  <c r="I52"/>
  <c r="I51"/>
  <c r="E27" i="11" l="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23" i="19"/>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8"/>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0" i="5"/>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F26" i="11" s="1"/>
  <c r="I122" i="21"/>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D167" i="20"/>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D167" i="19"/>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F23" i="11"/>
  <c r="F22"/>
  <c r="D167" i="18"/>
  <c r="D166"/>
  <c r="H165"/>
  <c r="G165"/>
  <c r="C165"/>
  <c r="I122"/>
  <c r="I121"/>
  <c r="I120"/>
  <c r="I119"/>
  <c r="I118"/>
  <c r="I117"/>
  <c r="I116"/>
  <c r="I115"/>
  <c r="I114"/>
  <c r="I113"/>
  <c r="I112"/>
  <c r="I111"/>
  <c r="I110"/>
  <c r="I109"/>
  <c r="I108"/>
  <c r="I107"/>
  <c r="I106"/>
  <c r="I105"/>
  <c r="I104"/>
  <c r="I103"/>
  <c r="I102"/>
  <c r="I101"/>
  <c r="I100"/>
  <c r="I99"/>
  <c r="I98"/>
  <c r="I97"/>
  <c r="I96"/>
  <c r="I95"/>
  <c r="I94"/>
  <c r="I93"/>
  <c r="I92"/>
  <c r="F21" i="11"/>
  <c r="F20"/>
  <c r="D167" i="17"/>
  <c r="D166"/>
  <c r="H165"/>
  <c r="G165"/>
  <c r="C165"/>
  <c r="I122"/>
  <c r="I121"/>
  <c r="I120"/>
  <c r="I119"/>
  <c r="I118"/>
  <c r="I117"/>
  <c r="I116"/>
  <c r="I115"/>
  <c r="I114"/>
  <c r="I113"/>
  <c r="I112"/>
  <c r="I111"/>
  <c r="I110"/>
  <c r="I109"/>
  <c r="I108"/>
  <c r="I107"/>
  <c r="I106"/>
  <c r="I105"/>
  <c r="I104"/>
  <c r="I103"/>
  <c r="I102"/>
  <c r="I101"/>
  <c r="I100"/>
  <c r="I99"/>
  <c r="I98"/>
  <c r="I97"/>
  <c r="I96"/>
  <c r="I95"/>
  <c r="I94"/>
  <c r="I93"/>
  <c r="I92"/>
  <c r="F18" i="11"/>
  <c r="F19"/>
  <c r="F17"/>
  <c r="I104" i="5"/>
  <c r="I105"/>
  <c r="I106"/>
  <c r="I107"/>
  <c r="I108"/>
  <c r="I109"/>
  <c r="I110"/>
  <c r="I111"/>
  <c r="I112"/>
  <c r="I113"/>
  <c r="I114"/>
  <c r="I115"/>
  <c r="I116"/>
  <c r="I117"/>
  <c r="I118"/>
  <c r="I119"/>
  <c r="I120"/>
  <c r="I121"/>
  <c r="I122"/>
  <c r="C2" i="11"/>
  <c r="I2"/>
  <c r="F2"/>
  <c r="I78" i="5"/>
  <c r="I79"/>
  <c r="I80"/>
  <c r="I81"/>
  <c r="I82"/>
  <c r="I83"/>
  <c r="I84"/>
  <c r="I85"/>
  <c r="I86"/>
  <c r="I87"/>
  <c r="I88"/>
  <c r="I89"/>
  <c r="I90"/>
  <c r="I91"/>
  <c r="I92"/>
  <c r="I93"/>
  <c r="I94"/>
  <c r="I95"/>
  <c r="I96"/>
  <c r="I97"/>
  <c r="I98"/>
  <c r="I99"/>
  <c r="I100"/>
  <c r="I101"/>
  <c r="I102"/>
  <c r="I103"/>
  <c r="F27" i="11" l="1"/>
  <c r="F25"/>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<sst xmlns="http://schemas.openxmlformats.org/spreadsheetml/2006/main" count="3560" uniqueCount="870">
  <si>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</si>
  <si>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</si>
  <si>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</si>
  <si>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</si>
  <si>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</si>
  <si>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</si>
  <si>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</si>
  <si>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</si>
  <si>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</si>
  <si>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</si>
  <si>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</si>
  <si>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</si>
  <si>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</si>
  <si>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</si>
  <si>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</si>
  <si>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</si>
  <si>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</si>
  <si>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</si>
  <si>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</si>
  <si>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</si>
  <si>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</si>
  <si>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</si>
  <si>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</si>
  <si>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</si>
  <si>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</si>
  <si>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</si>
  <si>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</si>
  <si>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</si>
  <si>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</si>
  <si>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</si>
  <si>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</si>
  <si>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</si>
  <si>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</si>
  <si>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</si>
  <si>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</si>
  <si>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</si>
  <si>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</si>
  <si>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</si>
  <si>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</si>
  <si>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</si>
  <si>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</si>
  <si>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</si>
  <si>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</si>
  <si>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</si>
  <si>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</si>
  <si>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</si>
  <si>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</si>
  <si>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</si>
  <si>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</si>
  <si>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</si>
  <si>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</si>
  <si>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</si>
  <si>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</si>
  <si>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</si>
  <si>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</si>
  <si>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</si>
  <si>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</si>
  <si>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</si>
  <si>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</si>
  <si>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</si>
  <si>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</si>
  <si>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</si>
  <si>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</si>
  <si>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</si>
  <si>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</si>
  <si>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</si>
  <si>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</si>
  <si>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</si>
  <si>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</si>
  <si>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</si>
  <si>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</si>
  <si>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</si>
  <si>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Kamar Pukhuri</t>
  </si>
  <si>
    <t>9706960529</t>
  </si>
  <si>
    <t xml:space="preserve">Jamuani </t>
  </si>
  <si>
    <t xml:space="preserve">Ganeswari Baruah </t>
  </si>
  <si>
    <t xml:space="preserve">Hira Devi </t>
  </si>
  <si>
    <t>LP</t>
  </si>
  <si>
    <t>1 No. Boralimara</t>
  </si>
  <si>
    <t>7896822861</t>
  </si>
  <si>
    <t xml:space="preserve">Bedeti </t>
  </si>
  <si>
    <t>Kunjalata Handique</t>
  </si>
  <si>
    <t xml:space="preserve">Anjali Borah </t>
  </si>
  <si>
    <t>Hatimara</t>
  </si>
  <si>
    <t>9854517579</t>
  </si>
  <si>
    <t>Serelia</t>
  </si>
  <si>
    <t xml:space="preserve">Jugalata Borah </t>
  </si>
  <si>
    <t xml:space="preserve">Asha Biswash </t>
  </si>
  <si>
    <t>Hatimorapathar LPS</t>
  </si>
  <si>
    <t>9435919802</t>
  </si>
  <si>
    <t>Tengabari</t>
  </si>
  <si>
    <t>7896913261</t>
  </si>
  <si>
    <t xml:space="preserve">Borjarani SC </t>
  </si>
  <si>
    <t xml:space="preserve">Suchila Gowala </t>
  </si>
  <si>
    <t>Tengabari L.P.S</t>
  </si>
  <si>
    <t>9401299932</t>
  </si>
  <si>
    <t>Bihupukhuri</t>
  </si>
  <si>
    <t>9957981277</t>
  </si>
  <si>
    <t xml:space="preserve">Bihupukhuri </t>
  </si>
  <si>
    <t xml:space="preserve">Hasina Khatun </t>
  </si>
  <si>
    <t xml:space="preserve">Kalpana Das </t>
  </si>
  <si>
    <t>Bihpukhuri TG LPS</t>
  </si>
  <si>
    <t>9706101232</t>
  </si>
  <si>
    <t>Bihpukhuri</t>
  </si>
  <si>
    <t>Nimbari</t>
  </si>
  <si>
    <t>9401180612</t>
  </si>
  <si>
    <t>Monabari TE</t>
  </si>
  <si>
    <t>Urmila Mahananda</t>
  </si>
  <si>
    <t xml:space="preserve">Lakhi Gowala </t>
  </si>
  <si>
    <t>Uriyabasti L.P.S</t>
  </si>
  <si>
    <t>9706613473</t>
  </si>
  <si>
    <t xml:space="preserve">Praja   Bosti (Borjarani) </t>
  </si>
  <si>
    <t>9085201202</t>
  </si>
  <si>
    <t>Borjarani</t>
  </si>
  <si>
    <t xml:space="preserve">Ranju Mishra </t>
  </si>
  <si>
    <t>Borjarani Gramin Bikash LPS</t>
  </si>
  <si>
    <t>8752079952</t>
  </si>
  <si>
    <t>Bihmari Natun Chang</t>
  </si>
  <si>
    <t>7399954349</t>
  </si>
  <si>
    <t xml:space="preserve">Bihmari Jarani SC </t>
  </si>
  <si>
    <t xml:space="preserve">Kaku Terangpi </t>
  </si>
  <si>
    <t xml:space="preserve">Niru Borah </t>
  </si>
  <si>
    <t>Natun Bihmari LPS</t>
  </si>
  <si>
    <t>Bihmari Jarani</t>
  </si>
  <si>
    <t xml:space="preserve">Ranju Bhumij </t>
  </si>
  <si>
    <t>7399954517</t>
  </si>
  <si>
    <t xml:space="preserve">Bihmari Jaroni </t>
  </si>
  <si>
    <t>Ami Taropi</t>
  </si>
  <si>
    <t>Bihmari Jharani L.P.S</t>
  </si>
  <si>
    <t>2 No. Borajuli LPS</t>
  </si>
  <si>
    <t>Bihmari Bandana LPS</t>
  </si>
  <si>
    <t>9435982838</t>
  </si>
  <si>
    <t xml:space="preserve"> Borjarani Bongali L.P.S</t>
  </si>
  <si>
    <t>9957531291</t>
  </si>
  <si>
    <t xml:space="preserve">Dipali Chetry </t>
  </si>
  <si>
    <t>Borjarani  Bongali</t>
  </si>
  <si>
    <t>7896810039</t>
  </si>
  <si>
    <t>Bhumij   Bosti</t>
  </si>
  <si>
    <t>8812081014</t>
  </si>
  <si>
    <t>No. 2 Borjarani Bongali L.P. School</t>
  </si>
  <si>
    <t>Tengabari   Uttar  Part</t>
  </si>
  <si>
    <t>9954494398</t>
  </si>
  <si>
    <t xml:space="preserve">Nirmala Rajgore </t>
  </si>
  <si>
    <t>Borjharani Mikir L.P.S</t>
  </si>
  <si>
    <t>8812832327</t>
  </si>
  <si>
    <t xml:space="preserve">Nirmala Rajgorh </t>
  </si>
  <si>
    <t>1 No Borjarani</t>
  </si>
  <si>
    <t>9954983644</t>
  </si>
  <si>
    <t>Borjarani Pre Senior Madrrasa ME</t>
  </si>
  <si>
    <t>UP</t>
  </si>
  <si>
    <t>No 1 Borjharani L.P.S</t>
  </si>
  <si>
    <t>8011193993</t>
  </si>
  <si>
    <t>Bihmari Bongaon</t>
  </si>
  <si>
    <t>9613364450</t>
  </si>
  <si>
    <t xml:space="preserve">Bihmari Bongaon </t>
  </si>
  <si>
    <t xml:space="preserve">Bhanti Bhuyan </t>
  </si>
  <si>
    <t xml:space="preserve">Menoka Baruah </t>
  </si>
  <si>
    <t>Bongoan L.P.S</t>
  </si>
  <si>
    <t xml:space="preserve">Menoka Borah </t>
  </si>
  <si>
    <t>Thandapani</t>
  </si>
  <si>
    <t>9613051106</t>
  </si>
  <si>
    <t xml:space="preserve">Gresmeri Murmu </t>
  </si>
  <si>
    <t>No 1 Thandapani L.P.S</t>
  </si>
  <si>
    <t>Bihmari Bongaon Pachim Part</t>
  </si>
  <si>
    <t>9613046790</t>
  </si>
  <si>
    <t xml:space="preserve">Junaki Ingitipi </t>
  </si>
  <si>
    <t>9085127155/ 9613363983</t>
  </si>
  <si>
    <t>Bihmari L.P.S</t>
  </si>
  <si>
    <t>Kulbosti</t>
  </si>
  <si>
    <t>9678938273</t>
  </si>
  <si>
    <t xml:space="preserve">Bihupukhuri SC </t>
  </si>
  <si>
    <t>Junmoni Kol</t>
  </si>
  <si>
    <t>Kolbasti LPS</t>
  </si>
  <si>
    <t xml:space="preserve">Gita Pradhan </t>
  </si>
  <si>
    <t>Indiragandhi L.P.S</t>
  </si>
  <si>
    <t xml:space="preserve">Junaki Ingtipi </t>
  </si>
  <si>
    <t>Kishori Kanaklata LPS</t>
  </si>
  <si>
    <t>2 No. Boralimara</t>
  </si>
  <si>
    <t xml:space="preserve">Niva Lahan </t>
  </si>
  <si>
    <t xml:space="preserve">Rita Mandal </t>
  </si>
  <si>
    <t>Natun  Bosti</t>
  </si>
  <si>
    <t>9435713557</t>
  </si>
  <si>
    <t xml:space="preserve">Geeta Pradhan </t>
  </si>
  <si>
    <t>Arnapurna LPS</t>
  </si>
  <si>
    <t>9577068914</t>
  </si>
  <si>
    <t xml:space="preserve">2 No. Boralimara </t>
  </si>
  <si>
    <t>Engti Suburi L.P.S</t>
  </si>
  <si>
    <t>7896306592</t>
  </si>
  <si>
    <t>Kulaguri Jarani</t>
  </si>
  <si>
    <t>8720979032</t>
  </si>
  <si>
    <t xml:space="preserve">Usha Mandal </t>
  </si>
  <si>
    <t>Orang Gaon</t>
  </si>
  <si>
    <t>7577964044</t>
  </si>
  <si>
    <t>Kulaguri Pather</t>
  </si>
  <si>
    <t>9957618450</t>
  </si>
  <si>
    <t>Itakhola   Line</t>
  </si>
  <si>
    <t>9435776391</t>
  </si>
  <si>
    <t xml:space="preserve">Monabari TE </t>
  </si>
  <si>
    <t xml:space="preserve">Bina Nayak </t>
  </si>
  <si>
    <t>Monabari  Purona  Line</t>
  </si>
  <si>
    <t>9435713373</t>
  </si>
  <si>
    <t xml:space="preserve">Ramoni Musahari </t>
  </si>
  <si>
    <t xml:space="preserve">Bina Tosha </t>
  </si>
  <si>
    <t xml:space="preserve">Pabitra Devi </t>
  </si>
  <si>
    <t xml:space="preserve">Sandhya Tossa </t>
  </si>
  <si>
    <t>Kulaguri</t>
  </si>
  <si>
    <t>9859083474</t>
  </si>
  <si>
    <t>1 No. Behali Bagisa</t>
  </si>
  <si>
    <t xml:space="preserve">Poli Borah </t>
  </si>
  <si>
    <t>Kalpana Sarmah</t>
  </si>
  <si>
    <t>Sialmari</t>
  </si>
  <si>
    <t>9954616646</t>
  </si>
  <si>
    <t xml:space="preserve">Bina Baruah </t>
  </si>
  <si>
    <t>Mudibasti</t>
  </si>
  <si>
    <t>8486613440</t>
  </si>
  <si>
    <t xml:space="preserve">Puneswari Bhumij </t>
  </si>
  <si>
    <t>Serelia Orang</t>
  </si>
  <si>
    <t>7399488235</t>
  </si>
  <si>
    <t>Borah   Chuburi</t>
  </si>
  <si>
    <t>9577284726</t>
  </si>
  <si>
    <t xml:space="preserve">Pachim Gingia SC </t>
  </si>
  <si>
    <t xml:space="preserve">Dritirani Kurmi </t>
  </si>
  <si>
    <t xml:space="preserve">Bulu Borah </t>
  </si>
  <si>
    <t>Binapani L.P.S</t>
  </si>
  <si>
    <t>Pachim Gingia</t>
  </si>
  <si>
    <t xml:space="preserve">Chaya Devi </t>
  </si>
  <si>
    <t>Rotowa</t>
  </si>
  <si>
    <t>7399827694</t>
  </si>
  <si>
    <t>9678482330</t>
  </si>
  <si>
    <t xml:space="preserve">Harimaya Devi </t>
  </si>
  <si>
    <t>Bishnurava L.P.S</t>
  </si>
  <si>
    <t xml:space="preserve">Sumitra Das </t>
  </si>
  <si>
    <t>Terang Chuburi</t>
  </si>
  <si>
    <t>8876112638</t>
  </si>
  <si>
    <t>Ginjia L.P.S</t>
  </si>
  <si>
    <t>8876286577</t>
  </si>
  <si>
    <t xml:space="preserve">Mina Aind  </t>
  </si>
  <si>
    <t>Rumi Haloi</t>
  </si>
  <si>
    <t>Chaya Devi</t>
  </si>
  <si>
    <t>Arabari</t>
  </si>
  <si>
    <t>9854334673</t>
  </si>
  <si>
    <t>Bengabari</t>
  </si>
  <si>
    <t>9854945090</t>
  </si>
  <si>
    <t xml:space="preserve">Indira Saikia </t>
  </si>
  <si>
    <t>Arunudoy LPS</t>
  </si>
  <si>
    <t>Bedetiguri</t>
  </si>
  <si>
    <t>7399487852</t>
  </si>
  <si>
    <t>Uttar Gingia</t>
  </si>
  <si>
    <t>9401181108</t>
  </si>
  <si>
    <t xml:space="preserve">Gingia NPHC </t>
  </si>
  <si>
    <t>Uttar  Gingia(B)</t>
  </si>
  <si>
    <t>9854492705</t>
  </si>
  <si>
    <t>Borajuli TE</t>
  </si>
  <si>
    <t>8011876252</t>
  </si>
  <si>
    <t>Behali TE</t>
  </si>
  <si>
    <t xml:space="preserve">Manju Bhuyan </t>
  </si>
  <si>
    <t xml:space="preserve">Jushna Kishan </t>
  </si>
  <si>
    <t xml:space="preserve">Gingia TE </t>
  </si>
  <si>
    <t xml:space="preserve">Sabina Kandulana </t>
  </si>
  <si>
    <t>Gingia T.E</t>
  </si>
  <si>
    <t>8723932089</t>
  </si>
  <si>
    <t xml:space="preserve">Debonti Tanti </t>
  </si>
  <si>
    <t>Mura  Bosti</t>
  </si>
  <si>
    <t>9678042753</t>
  </si>
  <si>
    <t>Mina Devi</t>
  </si>
  <si>
    <t>Dobleline Bedeti</t>
  </si>
  <si>
    <t>9508910680</t>
  </si>
  <si>
    <t xml:space="preserve">Virgina Suchang </t>
  </si>
  <si>
    <t>Jyotshna Kishan</t>
  </si>
  <si>
    <t>8486316073</t>
  </si>
  <si>
    <t xml:space="preserve">Behali TE </t>
  </si>
  <si>
    <t xml:space="preserve">Renu Bauri </t>
  </si>
  <si>
    <t>Behali 10 No. Line AWC</t>
  </si>
  <si>
    <t>9854406827</t>
  </si>
  <si>
    <t>Bedeti TG LP School</t>
  </si>
  <si>
    <t>Aplina Barju</t>
  </si>
  <si>
    <t>Kathonibari</t>
  </si>
  <si>
    <t xml:space="preserve">Rina Das </t>
  </si>
  <si>
    <t>9678275093</t>
  </si>
  <si>
    <t xml:space="preserve">Kathonibari </t>
  </si>
  <si>
    <t xml:space="preserve">Rita Oza </t>
  </si>
  <si>
    <t>Monabari  Nonke Bosti(Hatkhola)</t>
  </si>
  <si>
    <t>9485362648</t>
  </si>
  <si>
    <t xml:space="preserve">Kathonibari SC </t>
  </si>
  <si>
    <t xml:space="preserve">Minu Gowala </t>
  </si>
  <si>
    <t>Nonkey   Bosti</t>
  </si>
  <si>
    <t>7399821189</t>
  </si>
  <si>
    <t xml:space="preserve"> Rita Oza </t>
  </si>
  <si>
    <t xml:space="preserve">Ganga Devi </t>
  </si>
  <si>
    <t>Kachamari</t>
  </si>
  <si>
    <t>8402918905</t>
  </si>
  <si>
    <t xml:space="preserve">Kachamari </t>
  </si>
  <si>
    <t xml:space="preserve">Teresa Kujur </t>
  </si>
  <si>
    <t xml:space="preserve">Saraswati Ganju </t>
  </si>
  <si>
    <t>Kaswamari L.P.S</t>
  </si>
  <si>
    <t>No. 2 Kachamari</t>
  </si>
  <si>
    <t>9706569611</t>
  </si>
  <si>
    <t>Behali Kailyan L.P.S</t>
  </si>
  <si>
    <t>Serelia Pather</t>
  </si>
  <si>
    <t>8486747626</t>
  </si>
  <si>
    <t xml:space="preserve">Elija Begum </t>
  </si>
  <si>
    <t>MV</t>
  </si>
  <si>
    <t xml:space="preserve">Phatikeswari Devi </t>
  </si>
  <si>
    <t>Somarbasti L.P.S</t>
  </si>
  <si>
    <t>9954528331</t>
  </si>
  <si>
    <t>Buroiguri</t>
  </si>
  <si>
    <t>9577888039</t>
  </si>
  <si>
    <t xml:space="preserve">Batiamari </t>
  </si>
  <si>
    <t xml:space="preserve">Pranati Hazarika </t>
  </si>
  <si>
    <t xml:space="preserve">Jili Das </t>
  </si>
  <si>
    <t>Buraiguri Nabajyoti L.P.S</t>
  </si>
  <si>
    <t>Batiamari</t>
  </si>
  <si>
    <t>Nepalibori</t>
  </si>
  <si>
    <t>8011970300</t>
  </si>
  <si>
    <t xml:space="preserve">Batiamari SC </t>
  </si>
  <si>
    <t xml:space="preserve">Ruma Hazarika </t>
  </si>
  <si>
    <t xml:space="preserve">Sarada Devi </t>
  </si>
  <si>
    <t>Pabitra Devi L.P.S</t>
  </si>
  <si>
    <t>7896142201</t>
  </si>
  <si>
    <t>Uday Chuburi</t>
  </si>
  <si>
    <t>7896787053</t>
  </si>
  <si>
    <t>Tika Dhital</t>
  </si>
  <si>
    <t>Batiamari M.V.S</t>
  </si>
  <si>
    <t>18110601604</t>
  </si>
  <si>
    <t>Borgang Centre</t>
  </si>
  <si>
    <t>7399492008</t>
  </si>
  <si>
    <t xml:space="preserve">Borgang </t>
  </si>
  <si>
    <t xml:space="preserve">Puspa Porja </t>
  </si>
  <si>
    <t xml:space="preserve">Nirmali Bhuyan </t>
  </si>
  <si>
    <t>Borgang</t>
  </si>
  <si>
    <t xml:space="preserve">Suchita Tiga </t>
  </si>
  <si>
    <t>Dakhin Morangaon</t>
  </si>
  <si>
    <t>8822178034</t>
  </si>
  <si>
    <t xml:space="preserve">Krishna Baruah </t>
  </si>
  <si>
    <t>Dakshin Morangaon LPS</t>
  </si>
  <si>
    <t>9854371510</t>
  </si>
  <si>
    <t xml:space="preserve">Borgang SC </t>
  </si>
  <si>
    <t xml:space="preserve">Krishna Boruah </t>
  </si>
  <si>
    <t xml:space="preserve">Bhanu Saikia </t>
  </si>
  <si>
    <t>Uttar Morangaon</t>
  </si>
  <si>
    <t>9854304188</t>
  </si>
  <si>
    <t xml:space="preserve">Urmila Bhuyan </t>
  </si>
  <si>
    <t>Singibil  Bharalijuli Kasomari</t>
  </si>
  <si>
    <t>9678698465</t>
  </si>
  <si>
    <t xml:space="preserve">Bharalijuli </t>
  </si>
  <si>
    <t xml:space="preserve">Anita Doimari </t>
  </si>
  <si>
    <t xml:space="preserve">Kamini Ingtipi </t>
  </si>
  <si>
    <t>Bharalijuli</t>
  </si>
  <si>
    <t>Dekapathar</t>
  </si>
  <si>
    <t>940330954</t>
  </si>
  <si>
    <t xml:space="preserve">Dhemajibari </t>
  </si>
  <si>
    <t xml:space="preserve">Malaya Borah </t>
  </si>
  <si>
    <t xml:space="preserve">Dipika Acharya </t>
  </si>
  <si>
    <t xml:space="preserve">Borajuli </t>
  </si>
  <si>
    <t xml:space="preserve">Rekha Baruah </t>
  </si>
  <si>
    <t xml:space="preserve">Niru Dey </t>
  </si>
  <si>
    <t>Bedeti Pather</t>
  </si>
  <si>
    <t>9864849299</t>
  </si>
  <si>
    <t>Borajuli Chuburi Pathargaon</t>
  </si>
  <si>
    <t>9577706543</t>
  </si>
  <si>
    <t xml:space="preserve">Purnima Mandal </t>
  </si>
  <si>
    <t xml:space="preserve">Bhabani Upadhyaya </t>
  </si>
  <si>
    <t>Nasbar</t>
  </si>
  <si>
    <t>9577663884</t>
  </si>
  <si>
    <t>Nasbar Sabarbasti</t>
  </si>
  <si>
    <t>9577383283</t>
  </si>
  <si>
    <t xml:space="preserve">Sabita Choudhary </t>
  </si>
  <si>
    <t>Borajuli Kurmi Basti</t>
  </si>
  <si>
    <t>9707579155</t>
  </si>
  <si>
    <t xml:space="preserve">Budheswari Kurmi </t>
  </si>
  <si>
    <t>Borajuli LPS</t>
  </si>
  <si>
    <t>8011939211</t>
  </si>
  <si>
    <t>Borajuli Nepali</t>
  </si>
  <si>
    <t>8135997249</t>
  </si>
  <si>
    <t xml:space="preserve">Rekha Devi </t>
  </si>
  <si>
    <t>Borajuli Pather</t>
  </si>
  <si>
    <t>8403850453</t>
  </si>
  <si>
    <t>Sukansuti</t>
  </si>
  <si>
    <t>9508866184</t>
  </si>
  <si>
    <t xml:space="preserve">Aiton Nesa </t>
  </si>
  <si>
    <t>Sukansuti A</t>
  </si>
  <si>
    <t>9508653406</t>
  </si>
  <si>
    <t>Rampur</t>
  </si>
  <si>
    <t>8133970780</t>
  </si>
  <si>
    <t>Rampur Danga L.P.S</t>
  </si>
  <si>
    <t>9435186990</t>
  </si>
  <si>
    <t>Dunga Basti</t>
  </si>
  <si>
    <t>9854317306</t>
  </si>
  <si>
    <t>Lalpukhuri</t>
  </si>
  <si>
    <t>9859765199</t>
  </si>
  <si>
    <t xml:space="preserve">Madhupur </t>
  </si>
  <si>
    <t xml:space="preserve">Radhika Devi </t>
  </si>
  <si>
    <t xml:space="preserve">Jamuna Kurmi </t>
  </si>
  <si>
    <t>Lalpukhuri L.P.S</t>
  </si>
  <si>
    <t>9577501161</t>
  </si>
  <si>
    <t>Madhupur SC</t>
  </si>
  <si>
    <t>Jamuna Kurmi</t>
  </si>
  <si>
    <t>Nonkey Bihmari</t>
  </si>
  <si>
    <t>8011824678</t>
  </si>
  <si>
    <t>Dipa Biswakarma</t>
  </si>
  <si>
    <t>Nonkey Bihmari L.P.S</t>
  </si>
  <si>
    <t>Bogorisuti LPS</t>
  </si>
  <si>
    <t>9577382649</t>
  </si>
  <si>
    <t>Bedeti TE</t>
  </si>
  <si>
    <t>9854964113</t>
  </si>
  <si>
    <t xml:space="preserve">Aplina Barju </t>
  </si>
  <si>
    <t>Bedeti TE 12 No. Line</t>
  </si>
  <si>
    <t>8486099502</t>
  </si>
  <si>
    <t xml:space="preserve">Bedeti TE </t>
  </si>
  <si>
    <t>Borgang TE</t>
  </si>
  <si>
    <t>9508617066</t>
  </si>
  <si>
    <t xml:space="preserve">Borgang TE </t>
  </si>
  <si>
    <t>Labanya Dahal</t>
  </si>
  <si>
    <t>Sunita Dang</t>
  </si>
  <si>
    <t>Borgang TE 15 No. Line</t>
  </si>
  <si>
    <t>9707313542</t>
  </si>
  <si>
    <t>Doli Ganguli</t>
  </si>
  <si>
    <t>Rangagarah 3 No. Line</t>
  </si>
  <si>
    <t>7896700277</t>
  </si>
  <si>
    <t xml:space="preserve">Labanya Dahal </t>
  </si>
  <si>
    <t xml:space="preserve">Monika Hearn </t>
  </si>
  <si>
    <t>Rangagarah TE</t>
  </si>
  <si>
    <t>8256813250</t>
  </si>
  <si>
    <t xml:space="preserve">Rozline Dutta </t>
  </si>
  <si>
    <t>Borbil TE</t>
  </si>
  <si>
    <t>8876624826</t>
  </si>
  <si>
    <t xml:space="preserve">Padma Porja </t>
  </si>
  <si>
    <t>Uriyaline</t>
  </si>
  <si>
    <t>9854826426</t>
  </si>
  <si>
    <t xml:space="preserve">Sumati Nahekia </t>
  </si>
  <si>
    <t>Rangagorah TG LPS</t>
  </si>
  <si>
    <t>8876663210</t>
  </si>
  <si>
    <t>Bahbari 17 No. Line</t>
  </si>
  <si>
    <t>9253851013</t>
  </si>
  <si>
    <t>Borjharoni  Solmari(Chetry Suba)</t>
  </si>
  <si>
    <t>7896550166</t>
  </si>
  <si>
    <t xml:space="preserve">Solmari SC </t>
  </si>
  <si>
    <t xml:space="preserve">Lakhyhira Gogoi </t>
  </si>
  <si>
    <t xml:space="preserve">Rekha Choudhury </t>
  </si>
  <si>
    <t>Khorka   Bosti</t>
  </si>
  <si>
    <t>7399725655</t>
  </si>
  <si>
    <t xml:space="preserve">Solmari </t>
  </si>
  <si>
    <t xml:space="preserve">Goma Narah </t>
  </si>
  <si>
    <t>Kuhiarbari Nepali</t>
  </si>
  <si>
    <t>8011208372</t>
  </si>
  <si>
    <t>Solmari</t>
  </si>
  <si>
    <t>7896663753</t>
  </si>
  <si>
    <t>Kamar Pukhuri Bangali</t>
  </si>
  <si>
    <t>9957539839</t>
  </si>
  <si>
    <t>Kachamari SC</t>
  </si>
  <si>
    <t>Mazibasti</t>
  </si>
  <si>
    <t>7896841190</t>
  </si>
  <si>
    <t xml:space="preserve">Samala Begum </t>
  </si>
  <si>
    <t>Majgaon</t>
  </si>
  <si>
    <t>9577223182</t>
  </si>
  <si>
    <t>Nakunia</t>
  </si>
  <si>
    <t xml:space="preserve">Pranati Das </t>
  </si>
  <si>
    <t>Mazgaon Uttarpar</t>
  </si>
  <si>
    <t>9577572592</t>
  </si>
  <si>
    <t>Bahbari</t>
  </si>
  <si>
    <t>9613501904</t>
  </si>
  <si>
    <t xml:space="preserve">Nakunia SC </t>
  </si>
  <si>
    <t xml:space="preserve">Jamuna Devi </t>
  </si>
  <si>
    <t>Momi Saikia</t>
  </si>
  <si>
    <t>Dakhin Bahbari</t>
  </si>
  <si>
    <t>8402919937</t>
  </si>
  <si>
    <t>Borbil Kachari (A)</t>
  </si>
  <si>
    <t>8720977130</t>
  </si>
  <si>
    <t xml:space="preserve">Nilbari </t>
  </si>
  <si>
    <t xml:space="preserve">Susmita Chakraboty </t>
  </si>
  <si>
    <t xml:space="preserve">Sabita Lohar </t>
  </si>
  <si>
    <t>Borbil Kachari (B)</t>
  </si>
  <si>
    <t>8876850830</t>
  </si>
  <si>
    <t>Rangchali Bhetamati</t>
  </si>
  <si>
    <t>8822392210</t>
  </si>
  <si>
    <t xml:space="preserve">Rangchali SC </t>
  </si>
  <si>
    <t xml:space="preserve">Kalpana Devi </t>
  </si>
  <si>
    <t xml:space="preserve">Damayanti Devi </t>
  </si>
  <si>
    <t>Rangchali Sadhubasti</t>
  </si>
  <si>
    <t>7399174742</t>
  </si>
  <si>
    <t>Juriachuk</t>
  </si>
  <si>
    <t>8876894075</t>
  </si>
  <si>
    <t xml:space="preserve">Anjumoni Singha </t>
  </si>
  <si>
    <t>South Rangchali</t>
  </si>
  <si>
    <t>8721804455</t>
  </si>
  <si>
    <t xml:space="preserve">Rangchali </t>
  </si>
  <si>
    <t>Ketela 8 No. Line</t>
  </si>
  <si>
    <t>9707749239</t>
  </si>
  <si>
    <t>Ketela TE</t>
  </si>
  <si>
    <t xml:space="preserve">Sunita Barla </t>
  </si>
  <si>
    <t xml:space="preserve">Sunita Mahapatra </t>
  </si>
  <si>
    <t>Ketela 9 No. Line</t>
  </si>
  <si>
    <t>9707499216</t>
  </si>
  <si>
    <t xml:space="preserve">Kartina Surin </t>
  </si>
  <si>
    <t>13 No. Ketela TE</t>
  </si>
  <si>
    <t>8403076960</t>
  </si>
  <si>
    <t xml:space="preserve">Sunita Bauri </t>
  </si>
  <si>
    <t xml:space="preserve">Satyabati Nayak </t>
  </si>
  <si>
    <t>Ketela 3 No. Line</t>
  </si>
  <si>
    <t>8486295468</t>
  </si>
  <si>
    <t xml:space="preserve">Maloti Kishan </t>
  </si>
  <si>
    <t>Eragang   Pachim</t>
  </si>
  <si>
    <t>8011874246</t>
  </si>
  <si>
    <t xml:space="preserve">Dhemajibari SC </t>
  </si>
  <si>
    <t xml:space="preserve">Hemprobha Borah </t>
  </si>
  <si>
    <t>Kuhiarbari  Bongali</t>
  </si>
  <si>
    <t>9613287268</t>
  </si>
  <si>
    <t xml:space="preserve">Puspa Chetry </t>
  </si>
  <si>
    <t>Dhemajibari (B)</t>
  </si>
  <si>
    <t>9859014484</t>
  </si>
  <si>
    <t>Junmoni Majhi</t>
  </si>
  <si>
    <t>Dhemajibari(A)</t>
  </si>
  <si>
    <t>9678484805</t>
  </si>
  <si>
    <t>Jamuani</t>
  </si>
  <si>
    <t>9854238333</t>
  </si>
  <si>
    <t xml:space="preserve">Rima Borah </t>
  </si>
  <si>
    <t>Kabir Ashram AWC</t>
  </si>
  <si>
    <t>9577234057</t>
  </si>
  <si>
    <t>Monabari  Bagan</t>
  </si>
  <si>
    <t>9401473820</t>
  </si>
  <si>
    <t>Monabari  Masua  Patti</t>
  </si>
  <si>
    <t>9613964991</t>
  </si>
  <si>
    <t>Adhakhana</t>
  </si>
  <si>
    <t>8876236831</t>
  </si>
  <si>
    <t>Behali PHC (N)</t>
  </si>
  <si>
    <t xml:space="preserve">Nilima Saikia </t>
  </si>
  <si>
    <t>Paloni Borah</t>
  </si>
  <si>
    <t>Bogahola</t>
  </si>
  <si>
    <t>8876556013</t>
  </si>
  <si>
    <t>Behali PHC(N)</t>
  </si>
  <si>
    <t xml:space="preserve">Dipka Phukan </t>
  </si>
  <si>
    <t xml:space="preserve">Premalata Das </t>
  </si>
  <si>
    <t>9864453257</t>
  </si>
  <si>
    <t>Ketela Pather Gopsar</t>
  </si>
  <si>
    <t>7086415437</t>
  </si>
  <si>
    <t>Kettela Tarabari</t>
  </si>
  <si>
    <t>9864897705</t>
  </si>
  <si>
    <t>Than Behali</t>
  </si>
  <si>
    <t>9508420078</t>
  </si>
  <si>
    <t xml:space="preserve">Kusum Medhi </t>
  </si>
  <si>
    <t>Madhya Behali Near Namghar</t>
  </si>
  <si>
    <t>9508130114</t>
  </si>
  <si>
    <t>East Telengania</t>
  </si>
  <si>
    <t>9854221528</t>
  </si>
  <si>
    <t>Madhya Telengania</t>
  </si>
  <si>
    <t>8486965110</t>
  </si>
  <si>
    <t xml:space="preserve">Indira Das </t>
  </si>
  <si>
    <t>Orang   Gaon(Gingia)</t>
  </si>
  <si>
    <t>95081795073</t>
  </si>
  <si>
    <t>Pub Gingia</t>
  </si>
  <si>
    <t>9859125740</t>
  </si>
  <si>
    <t>Maghe Rowmari</t>
  </si>
  <si>
    <t>9854960985</t>
  </si>
  <si>
    <t xml:space="preserve">Jamuani SC </t>
  </si>
  <si>
    <t xml:space="preserve">Khiroda Doimari </t>
  </si>
  <si>
    <t>Padum Pukhuri</t>
  </si>
  <si>
    <t>7896092823</t>
  </si>
  <si>
    <t>Dekapathar  Line</t>
  </si>
  <si>
    <t>9401838968</t>
  </si>
  <si>
    <t>Saura Bosti</t>
  </si>
  <si>
    <t>9435299141</t>
  </si>
  <si>
    <t>Mohabir Bihupukhuri  Gaon</t>
  </si>
  <si>
    <t>9957326819</t>
  </si>
  <si>
    <t xml:space="preserve">Jyoti Gour </t>
  </si>
  <si>
    <t>Monabari  Bagan  (Uttar)</t>
  </si>
  <si>
    <t>9435239816</t>
  </si>
  <si>
    <t xml:space="preserve">Romila Sabar </t>
  </si>
  <si>
    <t>Bhetamati Dorji Chuburi</t>
  </si>
  <si>
    <t>9706510305</t>
  </si>
  <si>
    <t>West Rangchali</t>
  </si>
  <si>
    <t>9854760029</t>
  </si>
  <si>
    <t xml:space="preserve">Kiranjyoti Das </t>
  </si>
  <si>
    <t>Natun Rowmari</t>
  </si>
  <si>
    <t>9859812232</t>
  </si>
  <si>
    <t>Rowmari</t>
  </si>
  <si>
    <t xml:space="preserve">Tulaprobha Borah </t>
  </si>
  <si>
    <t xml:space="preserve">Kalpana Saikia </t>
  </si>
  <si>
    <t>Purana Rowmari</t>
  </si>
  <si>
    <t>8011969902</t>
  </si>
  <si>
    <t>Kurmi   Bosti</t>
  </si>
  <si>
    <t>8812804130</t>
  </si>
  <si>
    <t>Mahali   Bosti</t>
  </si>
  <si>
    <t>9577268686</t>
  </si>
  <si>
    <t>Rangchali Doloni</t>
  </si>
  <si>
    <t>7086899344</t>
  </si>
  <si>
    <t xml:space="preserve">Telengania </t>
  </si>
  <si>
    <t xml:space="preserve">Budheswari Das </t>
  </si>
  <si>
    <t>Rangchali Doloni Gopsar</t>
  </si>
  <si>
    <t>9508653425</t>
  </si>
  <si>
    <t>South Telengania</t>
  </si>
  <si>
    <t>9707569880</t>
  </si>
  <si>
    <t xml:space="preserve">Rina Deka Bhujel </t>
  </si>
  <si>
    <t xml:space="preserve">Bhulungi Das </t>
  </si>
  <si>
    <t>West Telengania</t>
  </si>
  <si>
    <t>9864689040</t>
  </si>
  <si>
    <t>Dakhin Behali Hatkhola</t>
  </si>
  <si>
    <t>7577062322</t>
  </si>
  <si>
    <t>Jalukbari</t>
  </si>
  <si>
    <t>8822285014</t>
  </si>
  <si>
    <t>Bharalijuli-Singibil-Mozabosti</t>
  </si>
  <si>
    <t>7663056572</t>
  </si>
  <si>
    <t>Rina Beypi</t>
  </si>
  <si>
    <t>Madurali</t>
  </si>
  <si>
    <t>9854626306</t>
  </si>
  <si>
    <t>2 No. Serelia Khelmati</t>
  </si>
  <si>
    <t>9954489681</t>
  </si>
  <si>
    <t xml:space="preserve">Khelmati SC </t>
  </si>
  <si>
    <t xml:space="preserve">Serpina Topno </t>
  </si>
  <si>
    <t>Jangalbasti</t>
  </si>
  <si>
    <t>9508460218</t>
  </si>
  <si>
    <t>Khelmati</t>
  </si>
  <si>
    <t>Borkathiabari</t>
  </si>
  <si>
    <t>8011460878</t>
  </si>
  <si>
    <t xml:space="preserve">Munmi Borah </t>
  </si>
  <si>
    <t xml:space="preserve">Bhan Changmai </t>
  </si>
  <si>
    <t>Borkathiabari (B)</t>
  </si>
  <si>
    <t>9577420749</t>
  </si>
  <si>
    <t>Bhimdanga</t>
  </si>
  <si>
    <t>9854337186</t>
  </si>
  <si>
    <t xml:space="preserve">Aroti Baruah </t>
  </si>
  <si>
    <t>Kalandigaon</t>
  </si>
  <si>
    <t>9508509381</t>
  </si>
  <si>
    <t xml:space="preserve">Kabita Nath </t>
  </si>
  <si>
    <t>Balupara</t>
  </si>
  <si>
    <t>8724088735</t>
  </si>
  <si>
    <t xml:space="preserve">Nilima Borah </t>
  </si>
  <si>
    <t xml:space="preserve">Puspalata Saikia </t>
  </si>
  <si>
    <t>Dakhin Gangmouthan</t>
  </si>
  <si>
    <t>8486789413</t>
  </si>
  <si>
    <t>Serelia Bongali</t>
  </si>
  <si>
    <t>7663041158</t>
  </si>
  <si>
    <t xml:space="preserve">Joymati Biswas </t>
  </si>
  <si>
    <t>Serelia Ghura Chuburi</t>
  </si>
  <si>
    <t>9706368449</t>
  </si>
  <si>
    <t>Kuhiarbari</t>
  </si>
  <si>
    <t>8254030530</t>
  </si>
  <si>
    <t>Rupbhanu Khatun</t>
  </si>
  <si>
    <t>Prajabasti</t>
  </si>
  <si>
    <t>7896541370</t>
  </si>
  <si>
    <t xml:space="preserve">Rupbhanu Khatun </t>
  </si>
  <si>
    <t>Nankey Serelia</t>
  </si>
  <si>
    <t>9854331093</t>
  </si>
  <si>
    <t xml:space="preserve">Gulapi Terangpi </t>
  </si>
  <si>
    <t>Serelia Bongaon</t>
  </si>
  <si>
    <t>8752091724</t>
  </si>
  <si>
    <t>Behali Mikir</t>
  </si>
  <si>
    <t>9508420228</t>
  </si>
  <si>
    <t>Karbi Chuburi</t>
  </si>
  <si>
    <t>8876102819</t>
  </si>
  <si>
    <t>2 No Borjarani</t>
  </si>
  <si>
    <t>9954481678</t>
  </si>
  <si>
    <t>Borjharoni  Saroda  Gaon</t>
  </si>
  <si>
    <t>7896376511</t>
  </si>
  <si>
    <t xml:space="preserve">Tinisuti Karbi </t>
  </si>
  <si>
    <t>Kiran Timungpi</t>
  </si>
  <si>
    <t>Bahbari Khanduwal Basti</t>
  </si>
  <si>
    <t>9954600581</t>
  </si>
  <si>
    <t xml:space="preserve">Rongita Basumatary </t>
  </si>
  <si>
    <t xml:space="preserve">Tutu nath </t>
  </si>
  <si>
    <t>9864927349</t>
  </si>
  <si>
    <t xml:space="preserve">Ani Borah </t>
  </si>
  <si>
    <t xml:space="preserve">Junu Das </t>
  </si>
  <si>
    <t>Nilbari</t>
  </si>
  <si>
    <t>8486949149</t>
  </si>
  <si>
    <t xml:space="preserve">Boby Porja </t>
  </si>
  <si>
    <t>9954819155</t>
  </si>
  <si>
    <t>Birijan</t>
  </si>
  <si>
    <t>8473099559</t>
  </si>
  <si>
    <t xml:space="preserve">Elizabeth Longa </t>
  </si>
  <si>
    <t>Mamata Limbu</t>
  </si>
  <si>
    <t>8011969884</t>
  </si>
  <si>
    <t>Singibil</t>
  </si>
  <si>
    <t>7896552691</t>
  </si>
  <si>
    <t>Bijuli Jarani</t>
  </si>
  <si>
    <t>7896799761</t>
  </si>
  <si>
    <t>8486879860</t>
  </si>
  <si>
    <t>Monday</t>
  </si>
  <si>
    <t>Tuesday</t>
  </si>
  <si>
    <t>Wednesday</t>
  </si>
  <si>
    <t>Thursday</t>
  </si>
  <si>
    <t>Friday</t>
  </si>
  <si>
    <t>Saturday</t>
  </si>
  <si>
    <t>8 No Line Borbil L.P.S</t>
  </si>
  <si>
    <t>9854341055</t>
  </si>
  <si>
    <t>Chenimari</t>
  </si>
  <si>
    <t>9613502032</t>
  </si>
  <si>
    <t>Chenimari L.P.S</t>
  </si>
  <si>
    <t>9508912062</t>
  </si>
  <si>
    <t>Pub Gingia T.E</t>
  </si>
  <si>
    <t>9613051148</t>
  </si>
  <si>
    <t xml:space="preserve">Ronima Kujur </t>
  </si>
  <si>
    <t>Santipur</t>
  </si>
  <si>
    <t>9508185448</t>
  </si>
  <si>
    <t xml:space="preserve">Bharati Roy </t>
  </si>
  <si>
    <t>Kamala Miri</t>
  </si>
  <si>
    <t>9854743273</t>
  </si>
  <si>
    <t>Kamalamiri L.P.S</t>
  </si>
  <si>
    <t xml:space="preserve">Khelmati </t>
  </si>
  <si>
    <t xml:space="preserve">Hiranya Das </t>
  </si>
  <si>
    <t>Kasakata</t>
  </si>
  <si>
    <t>9854248734</t>
  </si>
  <si>
    <t xml:space="preserve">Minu Das </t>
  </si>
  <si>
    <t>Kachakata LPS</t>
  </si>
  <si>
    <t>9707385238</t>
  </si>
  <si>
    <t>Tipu   Bosti</t>
  </si>
  <si>
    <t>9401330075</t>
  </si>
  <si>
    <t>Jalukbari Chapori</t>
  </si>
  <si>
    <t>9085350727</t>
  </si>
  <si>
    <t>Pambasti</t>
  </si>
  <si>
    <t>9957304965</t>
  </si>
  <si>
    <t>Purna Rowmari Uttarpar</t>
  </si>
  <si>
    <t>7086783549</t>
  </si>
  <si>
    <t xml:space="preserve">Indrani Roy </t>
  </si>
  <si>
    <t>Singibil-Gutibari-Mozabosti</t>
  </si>
  <si>
    <t>8751894536</t>
  </si>
  <si>
    <t xml:space="preserve">Munda Bosti </t>
  </si>
  <si>
    <t>No. 1 Nonkey Bihmari MP</t>
  </si>
  <si>
    <t>9859472822</t>
  </si>
  <si>
    <t>Madhupur</t>
  </si>
  <si>
    <t>Bengabari Ganju Chuburi</t>
  </si>
  <si>
    <t>7399778134</t>
  </si>
  <si>
    <t>Bimola Adarsha MES</t>
  </si>
  <si>
    <t>ME</t>
  </si>
  <si>
    <t>9854515235</t>
  </si>
  <si>
    <t>Brijan L.P.S</t>
  </si>
  <si>
    <t>9435853354</t>
  </si>
  <si>
    <t>Tinisuti Karbi</t>
  </si>
  <si>
    <t>Moneswari Devi</t>
  </si>
  <si>
    <t>Reserved for carried forward</t>
  </si>
  <si>
    <t>Mazdur Bagan Basti LPS</t>
  </si>
  <si>
    <t>7896799134</t>
  </si>
  <si>
    <t>Madurali L.P.S</t>
  </si>
  <si>
    <t>9435279885</t>
  </si>
  <si>
    <t>HS</t>
  </si>
  <si>
    <t>Pub Behali HS School</t>
  </si>
  <si>
    <t>9435486137</t>
  </si>
  <si>
    <t>9707748993</t>
  </si>
  <si>
    <t>Gutibari L.P.S</t>
  </si>
  <si>
    <t>Dakhin Hatibandha</t>
  </si>
  <si>
    <t>9706610054</t>
  </si>
  <si>
    <t>Hatibandha</t>
  </si>
  <si>
    <t>8876989085</t>
  </si>
  <si>
    <t>Gang  Doloni</t>
  </si>
  <si>
    <t>9957994467</t>
  </si>
  <si>
    <t>Pub Morangaon</t>
  </si>
  <si>
    <t>9859298926</t>
  </si>
  <si>
    <t>Bogorisuti</t>
  </si>
  <si>
    <t>9707090091</t>
  </si>
  <si>
    <t>Monabari 13 No  line</t>
  </si>
  <si>
    <t>7086166568</t>
  </si>
  <si>
    <t>Tungbari LPS</t>
  </si>
  <si>
    <t>9401219279</t>
  </si>
  <si>
    <t>Tumbari</t>
  </si>
  <si>
    <t>8011429479</t>
  </si>
  <si>
    <t>Padum Pukhuri LPS</t>
  </si>
  <si>
    <t>7399954511</t>
  </si>
  <si>
    <t>Borgang Ghat</t>
  </si>
  <si>
    <t>9678586521</t>
  </si>
  <si>
    <t>Aragoan L.P.S</t>
  </si>
  <si>
    <t>9957143341</t>
  </si>
  <si>
    <t>Milanpur</t>
  </si>
  <si>
    <t>9954936910</t>
  </si>
  <si>
    <t>Da-Basti</t>
  </si>
  <si>
    <t>8486152658</t>
  </si>
  <si>
    <t>Niz Behali</t>
  </si>
  <si>
    <t>8721940843</t>
  </si>
  <si>
    <t>Rupkunwar Puthi Bharal</t>
  </si>
  <si>
    <t>8822276739</t>
  </si>
  <si>
    <t>9435505914</t>
  </si>
  <si>
    <t>Assam</t>
  </si>
  <si>
    <t>Sonitpur</t>
  </si>
  <si>
    <t>BEHALI</t>
  </si>
  <si>
    <t>Nabaratna Kakoti</t>
  </si>
  <si>
    <t>Samsera Hazarika</t>
  </si>
  <si>
    <t>Dr Pankaj Upadhyaya</t>
  </si>
  <si>
    <t xml:space="preserve">Belaur Hussain </t>
  </si>
  <si>
    <t>pankajupadhyaya007@gmail.com</t>
  </si>
  <si>
    <t>Nashir Amin Mulla</t>
  </si>
  <si>
    <t>Pinkumoni Tamuli</t>
  </si>
  <si>
    <t>nasirmulla35@gmail.com</t>
  </si>
  <si>
    <t>MICRO PLAN FORMAT
NATIONAL HEALTH MISSION-Rashtriya Bal Swasthya Karyakram (RBSK)
ACTION  PLAN OF YEAR - 2018-19</t>
  </si>
  <si>
    <t>8876808393</t>
  </si>
  <si>
    <t>Maheswari L.P.S</t>
  </si>
  <si>
    <t>9707439387</t>
  </si>
  <si>
    <t>Dipika Phukan</t>
  </si>
  <si>
    <t>Pub Baghmora MES</t>
  </si>
  <si>
    <t>Puspa Chetry</t>
  </si>
  <si>
    <t>9435983304</t>
  </si>
  <si>
    <t xml:space="preserve">Gingia NPHC (N) </t>
  </si>
  <si>
    <t>Nonkey Bihmari LPS (Rakhal Khuti)</t>
  </si>
  <si>
    <t>9577468642</t>
  </si>
  <si>
    <t xml:space="preserve">Pramila Sabar </t>
  </si>
  <si>
    <t>Birijan ME</t>
  </si>
  <si>
    <t>Rangchali Dalani lps</t>
  </si>
  <si>
    <t>Telengania</t>
  </si>
  <si>
    <t>Bhudheswari</t>
  </si>
  <si>
    <t>Gutibari</t>
  </si>
  <si>
    <t>9954046526</t>
  </si>
  <si>
    <t>No.2 Borjarani Sarada  LPS</t>
  </si>
  <si>
    <t>8011969725</t>
  </si>
  <si>
    <t>Rowmari Bapuji L.P.S</t>
  </si>
  <si>
    <t>8011565008</t>
  </si>
  <si>
    <t>Gandhismriti L.P.S</t>
  </si>
  <si>
    <t>9435919847</t>
  </si>
  <si>
    <t>3/10/18 &amp; 4/10/18</t>
  </si>
  <si>
    <t>Wednesday &amp; Thursday</t>
  </si>
  <si>
    <t>Kushal Kunwar MES</t>
  </si>
  <si>
    <t>9435486267</t>
  </si>
  <si>
    <t>Sunita Barla</t>
  </si>
  <si>
    <t>Rangsali Doloni L.P.S</t>
  </si>
  <si>
    <t>9707749176</t>
  </si>
  <si>
    <t>Tellengania SC</t>
  </si>
  <si>
    <t>Pub Madurali LPS</t>
  </si>
  <si>
    <t>Kabita Devi</t>
  </si>
  <si>
    <t>No.1 Kuhiarbari LPS</t>
  </si>
  <si>
    <t>8876138575</t>
  </si>
  <si>
    <t>Dakhin Rangsali L.P</t>
  </si>
  <si>
    <t>9401032149</t>
  </si>
  <si>
    <t>Kamarpukhuri L.P.S</t>
  </si>
  <si>
    <t>8486545425</t>
  </si>
  <si>
    <t>Rangsali Bapuji L.P.S</t>
  </si>
  <si>
    <t>9706610333</t>
  </si>
  <si>
    <t>Bijuli Jaroni Janghal Bosti LP School</t>
  </si>
  <si>
    <t>Swahid Bhupen Deka LPS</t>
  </si>
  <si>
    <t>7859992420</t>
  </si>
  <si>
    <t>9864712912</t>
  </si>
  <si>
    <t xml:space="preserve">Sulley Midiaka </t>
  </si>
  <si>
    <t>9854186290</t>
  </si>
  <si>
    <t>Garhabasti L.P.S</t>
  </si>
  <si>
    <t>9859117729</t>
  </si>
  <si>
    <t>Jyoti Prasad L.P.S</t>
  </si>
  <si>
    <t>9435486905</t>
  </si>
  <si>
    <t>Kajiamati L.P.S</t>
  </si>
  <si>
    <t>Naharjan L.P.S</t>
  </si>
  <si>
    <t>7896664094</t>
  </si>
  <si>
    <t>9435004020</t>
  </si>
  <si>
    <t>Behali Mikir L.P.S</t>
  </si>
  <si>
    <t>8011877096</t>
  </si>
  <si>
    <t>Serelia Forest LPS</t>
  </si>
  <si>
    <t>9678104372</t>
  </si>
  <si>
    <t>Lahorijan TG LP School</t>
  </si>
  <si>
    <t>New line TG LP School</t>
  </si>
  <si>
    <t>9957505096</t>
  </si>
  <si>
    <t>Anirudha LPS</t>
  </si>
  <si>
    <t>8011026201</t>
  </si>
  <si>
    <t>Satyendra Das LP</t>
  </si>
  <si>
    <t>8011877113</t>
  </si>
  <si>
    <t>No.2 Tengabari LPS</t>
  </si>
  <si>
    <t>8011338291</t>
  </si>
  <si>
    <t>Uttar Gingia Prathamik Bidyalaya</t>
  </si>
  <si>
    <t>9864689239</t>
  </si>
  <si>
    <t>Harimaya Devi</t>
  </si>
  <si>
    <t>No.2 Bogijuli LPS</t>
  </si>
  <si>
    <t>Priya Bagh</t>
  </si>
  <si>
    <t>Dekargaon LP School</t>
  </si>
  <si>
    <t>Madhya Telengonia LPS</t>
  </si>
  <si>
    <t>Indira Das</t>
  </si>
  <si>
    <t>KGBV Behali</t>
  </si>
  <si>
    <t>9859865324</t>
  </si>
  <si>
    <t xml:space="preserve">Himadri Borah </t>
  </si>
  <si>
    <t>Kusum Medhi</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</si>
  <si>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</si>
  <si>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</si>
  <si>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</si>
  <si>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Oct'18</t>
  </si>
  <si>
    <t>Nov'18</t>
  </si>
  <si>
    <t>Dec'18</t>
  </si>
  <si>
    <t>Jan'19</t>
  </si>
  <si>
    <t>Feb'19</t>
  </si>
  <si>
    <t>March'19</t>
  </si>
</sst>
</file>

<file path=xl/styles.xml><?xml version="1.0" encoding="utf-8"?>
<styleSheet xmlns="http://schemas.openxmlformats.org/spreadsheetml/2006/main">
  <numFmts count="1">
    <numFmt numFmtId="164" formatCode="[$-409]d/mmm/yy;@"/>
  </numFmts>
  <fonts count="28">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0"/>
      <name val="Arial"/>
      <family val="2"/>
    </font>
    <font>
      <sz val="11"/>
      <name val="Arial Narrow"/>
      <family val="2"/>
    </font>
    <font>
      <sz val="11"/>
      <color rgb="FF000000"/>
      <name val="Arial Narrow"/>
      <family val="2"/>
    </font>
    <font>
      <sz val="10"/>
      <color indexed="8"/>
      <name val="Arial"/>
      <family val="2"/>
    </font>
    <font>
      <sz val="11"/>
      <color indexed="8"/>
      <name val="Arial Narrow"/>
      <family val="2"/>
    </font>
    <font>
      <sz val="11"/>
      <color theme="1"/>
      <name val="Calibri"/>
      <family val="2"/>
      <scheme val="minor"/>
    </font>
    <font>
      <sz val="11"/>
      <name val="Calibri"/>
      <family val="2"/>
      <scheme val="minor"/>
    </font>
    <font>
      <sz val="11"/>
      <color rgb="FFFF0000"/>
      <name val="Arial Narrow"/>
      <family val="2"/>
    </font>
    <font>
      <sz val="11"/>
      <color indexed="8"/>
      <name val="Calibri"/>
      <family val="2"/>
      <scheme val="minor"/>
    </font>
    <font>
      <sz val="11"/>
      <color theme="1"/>
      <name val="Cambria"/>
      <family val="1"/>
      <scheme val="major"/>
    </font>
  </fonts>
  <fills count="10">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3">
    <xf numFmtId="0" fontId="0" fillId="0" borderId="0"/>
    <xf numFmtId="0" fontId="18" fillId="0" borderId="0"/>
    <xf numFmtId="0" fontId="21" fillId="0" borderId="0"/>
  </cellStyleXfs>
  <cellXfs count="191">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49" fontId="3" fillId="0" borderId="1"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protection locked="0"/>
    </xf>
    <xf numFmtId="0" fontId="19" fillId="0" borderId="1" xfId="1" applyFont="1" applyFill="1" applyBorder="1" applyAlignment="1" applyProtection="1">
      <alignment horizontal="left" vertical="center" wrapText="1"/>
      <protection locked="0"/>
    </xf>
    <xf numFmtId="0" fontId="19" fillId="0" borderId="1" xfId="1" applyFont="1" applyFill="1" applyBorder="1" applyAlignment="1" applyProtection="1">
      <alignment horizontal="center" vertical="center" wrapText="1"/>
      <protection locked="0"/>
    </xf>
    <xf numFmtId="49" fontId="20" fillId="0" borderId="1"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protection locked="0"/>
    </xf>
    <xf numFmtId="0" fontId="3" fillId="0" borderId="1" xfId="0" applyFont="1" applyFill="1" applyBorder="1" applyAlignment="1" applyProtection="1">
      <alignment vertical="center" wrapText="1"/>
      <protection locked="0"/>
    </xf>
    <xf numFmtId="0" fontId="22" fillId="0" borderId="1" xfId="2"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protection locked="0"/>
    </xf>
    <xf numFmtId="0" fontId="0" fillId="0" borderId="11" xfId="0" applyFill="1" applyBorder="1" applyAlignment="1" applyProtection="1">
      <alignment horizontal="center" vertical="center"/>
      <protection locked="0"/>
    </xf>
    <xf numFmtId="1" fontId="3" fillId="0" borderId="1" xfId="0" applyNumberFormat="1"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vertical="center"/>
      <protection locked="0"/>
    </xf>
    <xf numFmtId="0" fontId="24" fillId="0" borderId="1" xfId="1" applyFont="1" applyFill="1" applyBorder="1" applyAlignment="1" applyProtection="1">
      <alignment horizontal="center" vertical="center" wrapText="1"/>
      <protection locked="0"/>
    </xf>
    <xf numFmtId="0" fontId="3" fillId="0" borderId="1" xfId="0" applyFont="1" applyFill="1" applyBorder="1" applyProtection="1">
      <protection locked="0"/>
    </xf>
    <xf numFmtId="0" fontId="3" fillId="0" borderId="1" xfId="0" applyFont="1" applyBorder="1" applyAlignment="1" applyProtection="1">
      <alignment horizontal="left"/>
      <protection locked="0"/>
    </xf>
    <xf numFmtId="0" fontId="3" fillId="0" borderId="0" xfId="0" applyFont="1" applyFill="1" applyProtection="1">
      <protection locked="0"/>
    </xf>
    <xf numFmtId="0" fontId="3" fillId="0" borderId="0" xfId="0" applyFont="1" applyFill="1" applyAlignment="1" applyProtection="1">
      <alignment horizontal="center" vertical="center"/>
      <protection locked="0"/>
    </xf>
    <xf numFmtId="49" fontId="3" fillId="0" borderId="2" xfId="0" applyNumberFormat="1"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center" vertical="center" wrapText="1"/>
      <protection locked="0"/>
    </xf>
    <xf numFmtId="49" fontId="19" fillId="0" borderId="1"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top" wrapText="1"/>
      <protection locked="0"/>
    </xf>
    <xf numFmtId="0" fontId="19" fillId="0" borderId="1" xfId="0" applyNumberFormat="1" applyFont="1" applyFill="1" applyBorder="1" applyAlignment="1" applyProtection="1">
      <alignment horizontal="left" vertical="center" wrapText="1"/>
      <protection locked="0"/>
    </xf>
    <xf numFmtId="0" fontId="19"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protection locked="0"/>
    </xf>
    <xf numFmtId="0" fontId="0" fillId="0" borderId="1" xfId="0" applyFill="1" applyBorder="1" applyAlignment="1" applyProtection="1">
      <alignment horizontal="center" vertical="center" wrapText="1"/>
      <protection locked="0"/>
    </xf>
    <xf numFmtId="0" fontId="24" fillId="0" borderId="1" xfId="1" applyFont="1" applyFill="1" applyBorder="1" applyAlignment="1" applyProtection="1">
      <alignment horizontal="left" wrapText="1"/>
      <protection locked="0"/>
    </xf>
    <xf numFmtId="0" fontId="25" fillId="0" borderId="1" xfId="0" applyFont="1" applyFill="1" applyBorder="1" applyAlignment="1" applyProtection="1">
      <alignment horizontal="left" vertical="center" wrapText="1"/>
      <protection locked="0"/>
    </xf>
    <xf numFmtId="0" fontId="3" fillId="0" borderId="0" xfId="0" applyFont="1" applyFill="1" applyAlignment="1" applyProtection="1">
      <alignment horizontal="left"/>
      <protection locked="0"/>
    </xf>
    <xf numFmtId="0" fontId="3" fillId="0" borderId="1" xfId="0" applyFont="1" applyFill="1" applyBorder="1" applyAlignment="1" applyProtection="1">
      <alignment horizontal="left" wrapText="1"/>
      <protection locked="0"/>
    </xf>
    <xf numFmtId="0" fontId="3" fillId="0" borderId="1" xfId="0" applyFont="1" applyFill="1" applyBorder="1" applyAlignment="1" applyProtection="1">
      <alignment horizontal="left" vertical="top"/>
      <protection locked="0"/>
    </xf>
    <xf numFmtId="0" fontId="3" fillId="0" borderId="1" xfId="0" applyFont="1" applyBorder="1" applyAlignment="1" applyProtection="1">
      <alignment horizontal="center" vertical="center" wrapText="1"/>
      <protection locked="0"/>
    </xf>
    <xf numFmtId="14" fontId="3" fillId="0" borderId="1" xfId="0" applyNumberFormat="1" applyFont="1" applyFill="1" applyBorder="1" applyAlignment="1" applyProtection="1">
      <alignment horizontal="left" vertical="center"/>
      <protection locked="0"/>
    </xf>
    <xf numFmtId="0" fontId="22"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protection locked="0"/>
    </xf>
    <xf numFmtId="0" fontId="26" fillId="0"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center"/>
      <protection locked="0"/>
    </xf>
    <xf numFmtId="0" fontId="27" fillId="0" borderId="1" xfId="0" applyFont="1" applyFill="1" applyBorder="1" applyAlignment="1" applyProtection="1">
      <protection locked="0"/>
    </xf>
    <xf numFmtId="0" fontId="27" fillId="0" borderId="1" xfId="0" applyFont="1" applyBorder="1" applyAlignment="1" applyProtection="1">
      <alignment vertical="center" wrapText="1"/>
      <protection locked="0"/>
    </xf>
    <xf numFmtId="0" fontId="3" fillId="0"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wrapText="1"/>
      <protection locked="0"/>
    </xf>
    <xf numFmtId="49" fontId="20" fillId="0" borderId="4" xfId="0" applyNumberFormat="1" applyFont="1" applyFill="1" applyBorder="1" applyAlignment="1" applyProtection="1">
      <alignment horizontal="left" vertical="center" wrapText="1"/>
      <protection locked="0"/>
    </xf>
    <xf numFmtId="14" fontId="3" fillId="0" borderId="1" xfId="0" applyNumberFormat="1"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wrapText="1"/>
      <protection locked="0"/>
    </xf>
    <xf numFmtId="49" fontId="3" fillId="0" borderId="4" xfId="0" applyNumberFormat="1" applyFont="1" applyFill="1" applyBorder="1" applyAlignment="1" applyProtection="1">
      <alignment horizontal="left" vertical="center" wrapText="1"/>
      <protection locked="0"/>
    </xf>
    <xf numFmtId="0" fontId="22" fillId="0" borderId="2" xfId="2" applyFont="1" applyFill="1" applyBorder="1" applyAlignment="1" applyProtection="1">
      <alignment horizontal="center" vertical="center" wrapText="1"/>
      <protection locked="0"/>
    </xf>
    <xf numFmtId="0" fontId="20" fillId="0" borderId="4"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protection locked="0"/>
    </xf>
    <xf numFmtId="0" fontId="19" fillId="0" borderId="2" xfId="1" applyFont="1" applyFill="1" applyBorder="1" applyAlignment="1" applyProtection="1">
      <alignment horizontal="center" vertical="center" wrapText="1"/>
      <protection locked="0"/>
    </xf>
    <xf numFmtId="0" fontId="3" fillId="0" borderId="0" xfId="0" applyFont="1" applyAlignment="1" applyProtection="1">
      <alignment horizontal="center"/>
      <protection locked="0"/>
    </xf>
    <xf numFmtId="164" fontId="3" fillId="0" borderId="1" xfId="0" applyNumberFormat="1" applyFont="1" applyBorder="1" applyAlignment="1" applyProtection="1">
      <alignment horizontal="center" vertical="center" wrapText="1"/>
      <protection locked="0"/>
    </xf>
    <xf numFmtId="0" fontId="3" fillId="0" borderId="0" xfId="0" applyFont="1" applyFill="1" applyAlignment="1" applyProtection="1">
      <alignment horizontal="center"/>
      <protection locked="0"/>
    </xf>
    <xf numFmtId="0" fontId="3" fillId="0" borderId="4" xfId="0" applyFont="1" applyFill="1" applyBorder="1" applyAlignment="1" applyProtection="1">
      <alignment horizontal="left" vertical="center"/>
      <protection locked="0"/>
    </xf>
    <xf numFmtId="0" fontId="19" fillId="0" borderId="1" xfId="0" applyFont="1" applyFill="1" applyBorder="1" applyAlignment="1" applyProtection="1">
      <alignment horizontal="center" vertical="center"/>
      <protection locked="0"/>
    </xf>
    <xf numFmtId="14" fontId="3" fillId="0" borderId="1" xfId="0" applyNumberFormat="1" applyFont="1" applyFill="1" applyBorder="1" applyAlignment="1" applyProtection="1">
      <alignment horizontal="left" wrapText="1"/>
      <protection locked="0"/>
    </xf>
    <xf numFmtId="0" fontId="3" fillId="0" borderId="11" xfId="0" applyFont="1" applyFill="1" applyBorder="1" applyAlignment="1" applyProtection="1">
      <alignment horizontal="center" vertical="center"/>
      <protection locked="0"/>
    </xf>
    <xf numFmtId="0" fontId="20" fillId="0" borderId="1" xfId="0" applyFont="1" applyFill="1" applyBorder="1" applyAlignment="1" applyProtection="1">
      <alignment horizontal="left" vertical="center" wrapText="1"/>
      <protection locked="0"/>
    </xf>
    <xf numFmtId="49" fontId="3" fillId="0" borderId="1" xfId="0" applyNumberFormat="1" applyFont="1" applyFill="1" applyBorder="1" applyAlignment="1" applyProtection="1">
      <alignment horizontal="center" vertical="center" wrapText="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3" fillId="0" borderId="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3">
    <cellStyle name="Normal" xfId="0" builtinId="0"/>
    <cellStyle name="Normal 2" xfId="1"/>
    <cellStyle name="Normal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zoomScale="115" zoomScaleNormal="115" workbookViewId="0">
      <selection activeCell="M9" sqref="M9"/>
    </sheetView>
  </sheetViews>
  <sheetFormatPr defaultRowHeight="16.5"/>
  <cols>
    <col min="1" max="1" width="6" style="1" customWidth="1"/>
    <col min="2" max="2" width="21.85546875" style="1" customWidth="1"/>
    <col min="3" max="3" width="13.42578125" style="1" bestFit="1" customWidth="1"/>
    <col min="4" max="4" width="11"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1" style="1" bestFit="1" customWidth="1"/>
    <col min="13" max="13" width="19.5703125" style="1" customWidth="1"/>
    <col min="14" max="16384" width="9.140625" style="1"/>
  </cols>
  <sheetData>
    <row r="1" spans="1:14" ht="60" customHeight="1">
      <c r="A1" s="141" t="s">
        <v>780</v>
      </c>
      <c r="B1" s="141"/>
      <c r="C1" s="141"/>
      <c r="D1" s="141"/>
      <c r="E1" s="141"/>
      <c r="F1" s="141"/>
      <c r="G1" s="141"/>
      <c r="H1" s="141"/>
      <c r="I1" s="141"/>
      <c r="J1" s="141"/>
      <c r="K1" s="141"/>
      <c r="L1" s="141"/>
      <c r="M1" s="141"/>
    </row>
    <row r="2" spans="1:14">
      <c r="A2" s="142" t="s">
        <v>0</v>
      </c>
      <c r="B2" s="142"/>
      <c r="C2" s="144" t="s">
        <v>769</v>
      </c>
      <c r="D2" s="145"/>
      <c r="E2" s="2" t="s">
        <v>1</v>
      </c>
      <c r="F2" s="156" t="s">
        <v>770</v>
      </c>
      <c r="G2" s="156"/>
      <c r="H2" s="156"/>
      <c r="I2" s="156"/>
      <c r="J2" s="156"/>
      <c r="K2" s="154" t="s">
        <v>28</v>
      </c>
      <c r="L2" s="154"/>
      <c r="M2" s="37" t="s">
        <v>771</v>
      </c>
    </row>
    <row r="3" spans="1:14" ht="7.5" customHeight="1">
      <c r="A3" s="120"/>
      <c r="B3" s="120"/>
      <c r="C3" s="120"/>
      <c r="D3" s="120"/>
      <c r="E3" s="120"/>
      <c r="F3" s="119"/>
      <c r="G3" s="119"/>
      <c r="H3" s="119"/>
      <c r="I3" s="119"/>
      <c r="J3" s="119"/>
      <c r="K3" s="121"/>
      <c r="L3" s="121"/>
      <c r="M3" s="121"/>
    </row>
    <row r="4" spans="1:14">
      <c r="A4" s="150" t="s">
        <v>2</v>
      </c>
      <c r="B4" s="151"/>
      <c r="C4" s="151"/>
      <c r="D4" s="151"/>
      <c r="E4" s="152"/>
      <c r="F4" s="119"/>
      <c r="G4" s="119"/>
      <c r="H4" s="119"/>
      <c r="I4" s="122" t="s">
        <v>64</v>
      </c>
      <c r="J4" s="122"/>
      <c r="K4" s="122"/>
      <c r="L4" s="122"/>
      <c r="M4" s="122"/>
    </row>
    <row r="5" spans="1:14" ht="18.75" customHeight="1">
      <c r="A5" s="117" t="s">
        <v>4</v>
      </c>
      <c r="B5" s="117"/>
      <c r="C5" s="135" t="s">
        <v>772</v>
      </c>
      <c r="D5" s="153"/>
      <c r="E5" s="136"/>
      <c r="F5" s="119"/>
      <c r="G5" s="119"/>
      <c r="H5" s="119"/>
      <c r="I5" s="146" t="s">
        <v>5</v>
      </c>
      <c r="J5" s="146"/>
      <c r="K5" s="147" t="s">
        <v>773</v>
      </c>
      <c r="L5" s="149"/>
      <c r="M5" s="148"/>
    </row>
    <row r="6" spans="1:14" ht="18.75" customHeight="1">
      <c r="A6" s="118" t="s">
        <v>22</v>
      </c>
      <c r="B6" s="118"/>
      <c r="C6" s="38">
        <v>9954342693</v>
      </c>
      <c r="D6" s="143"/>
      <c r="E6" s="143"/>
      <c r="F6" s="119"/>
      <c r="G6" s="119"/>
      <c r="H6" s="119"/>
      <c r="I6" s="118" t="s">
        <v>22</v>
      </c>
      <c r="J6" s="118"/>
      <c r="K6" s="147"/>
      <c r="L6" s="148"/>
      <c r="M6" s="39"/>
    </row>
    <row r="7" spans="1:14">
      <c r="A7" s="116" t="s">
        <v>3</v>
      </c>
      <c r="B7" s="116"/>
      <c r="C7" s="116"/>
      <c r="D7" s="116"/>
      <c r="E7" s="116"/>
      <c r="F7" s="116"/>
      <c r="G7" s="116"/>
      <c r="H7" s="116"/>
      <c r="I7" s="116"/>
      <c r="J7" s="116"/>
      <c r="K7" s="116"/>
      <c r="L7" s="116"/>
      <c r="M7" s="116"/>
    </row>
    <row r="8" spans="1:14">
      <c r="A8" s="161" t="s">
        <v>25</v>
      </c>
      <c r="B8" s="162"/>
      <c r="C8" s="163"/>
      <c r="D8" s="3" t="s">
        <v>24</v>
      </c>
      <c r="E8" s="40">
        <v>72500201</v>
      </c>
      <c r="F8" s="126"/>
      <c r="G8" s="127"/>
      <c r="H8" s="127"/>
      <c r="I8" s="161" t="s">
        <v>26</v>
      </c>
      <c r="J8" s="162"/>
      <c r="K8" s="163"/>
      <c r="L8" s="3" t="s">
        <v>24</v>
      </c>
      <c r="M8" s="40">
        <v>72500202</v>
      </c>
    </row>
    <row r="9" spans="1:14">
      <c r="A9" s="131" t="s">
        <v>30</v>
      </c>
      <c r="B9" s="132"/>
      <c r="C9" s="6" t="s">
        <v>6</v>
      </c>
      <c r="D9" s="9" t="s">
        <v>12</v>
      </c>
      <c r="E9" s="5" t="s">
        <v>15</v>
      </c>
      <c r="F9" s="128"/>
      <c r="G9" s="129"/>
      <c r="H9" s="129"/>
      <c r="I9" s="131" t="s">
        <v>30</v>
      </c>
      <c r="J9" s="132"/>
      <c r="K9" s="6" t="s">
        <v>6</v>
      </c>
      <c r="L9" s="9" t="s">
        <v>12</v>
      </c>
      <c r="M9" s="5" t="s">
        <v>15</v>
      </c>
    </row>
    <row r="10" spans="1:14">
      <c r="A10" s="140"/>
      <c r="B10" s="140"/>
      <c r="C10" s="4" t="s">
        <v>18</v>
      </c>
      <c r="D10" s="38"/>
      <c r="E10" s="39"/>
      <c r="F10" s="128"/>
      <c r="G10" s="129"/>
      <c r="H10" s="129"/>
      <c r="I10" s="133"/>
      <c r="J10" s="134"/>
      <c r="K10" s="4" t="s">
        <v>18</v>
      </c>
      <c r="L10" s="38"/>
      <c r="M10" s="39"/>
    </row>
    <row r="11" spans="1:14">
      <c r="A11" s="140" t="s">
        <v>774</v>
      </c>
      <c r="B11" s="140"/>
      <c r="C11" s="4" t="s">
        <v>19</v>
      </c>
      <c r="D11" s="95">
        <v>9707477495</v>
      </c>
      <c r="E11" s="39" t="s">
        <v>776</v>
      </c>
      <c r="F11" s="128"/>
      <c r="G11" s="129"/>
      <c r="H11" s="129"/>
      <c r="I11" s="135"/>
      <c r="J11" s="136"/>
      <c r="K11" s="20" t="s">
        <v>18</v>
      </c>
      <c r="L11" s="38"/>
      <c r="M11" s="39"/>
    </row>
    <row r="12" spans="1:14">
      <c r="A12" s="140" t="s">
        <v>775</v>
      </c>
      <c r="B12" s="140"/>
      <c r="C12" s="4" t="s">
        <v>20</v>
      </c>
      <c r="D12" s="96">
        <v>9435279016</v>
      </c>
      <c r="E12" s="39"/>
      <c r="F12" s="128"/>
      <c r="G12" s="129"/>
      <c r="H12" s="129"/>
      <c r="I12" s="133" t="s">
        <v>777</v>
      </c>
      <c r="J12" s="134"/>
      <c r="K12" s="4" t="s">
        <v>20</v>
      </c>
      <c r="L12" s="95">
        <v>9435778752</v>
      </c>
      <c r="M12" s="39" t="s">
        <v>779</v>
      </c>
    </row>
    <row r="13" spans="1:14">
      <c r="A13" s="140" t="s">
        <v>208</v>
      </c>
      <c r="B13" s="140"/>
      <c r="C13" s="4" t="s">
        <v>21</v>
      </c>
      <c r="D13" s="95">
        <v>7399253269</v>
      </c>
      <c r="E13" s="39"/>
      <c r="F13" s="128"/>
      <c r="G13" s="129"/>
      <c r="H13" s="129"/>
      <c r="I13" s="133" t="s">
        <v>778</v>
      </c>
      <c r="J13" s="134"/>
      <c r="K13" s="4" t="s">
        <v>21</v>
      </c>
      <c r="L13" s="95">
        <v>8822146352</v>
      </c>
      <c r="M13" s="39"/>
    </row>
    <row r="14" spans="1:14">
      <c r="A14" s="137" t="s">
        <v>23</v>
      </c>
      <c r="B14" s="138"/>
      <c r="C14" s="139"/>
      <c r="D14" s="160"/>
      <c r="E14" s="160"/>
      <c r="F14" s="128"/>
      <c r="G14" s="129"/>
      <c r="H14" s="129"/>
      <c r="I14" s="130"/>
      <c r="J14" s="130"/>
      <c r="K14" s="130"/>
      <c r="L14" s="130"/>
      <c r="M14" s="130"/>
      <c r="N14" s="8"/>
    </row>
    <row r="15" spans="1:14">
      <c r="A15" s="125"/>
      <c r="B15" s="125"/>
      <c r="C15" s="125"/>
      <c r="D15" s="125"/>
      <c r="E15" s="125"/>
      <c r="F15" s="125"/>
      <c r="G15" s="125"/>
      <c r="H15" s="125"/>
      <c r="I15" s="125"/>
      <c r="J15" s="125"/>
      <c r="K15" s="125"/>
      <c r="L15" s="125"/>
      <c r="M15" s="125"/>
    </row>
    <row r="16" spans="1:14">
      <c r="A16" s="124" t="s">
        <v>48</v>
      </c>
      <c r="B16" s="124"/>
      <c r="C16" s="124"/>
      <c r="D16" s="124"/>
      <c r="E16" s="124"/>
      <c r="F16" s="124"/>
      <c r="G16" s="124"/>
      <c r="H16" s="124"/>
      <c r="I16" s="124"/>
      <c r="J16" s="124"/>
      <c r="K16" s="124"/>
      <c r="L16" s="124"/>
      <c r="M16" s="124"/>
    </row>
    <row r="17" spans="1:13" ht="32.25" customHeight="1">
      <c r="A17" s="158" t="s">
        <v>60</v>
      </c>
      <c r="B17" s="158"/>
      <c r="C17" s="158"/>
      <c r="D17" s="158"/>
      <c r="E17" s="158"/>
      <c r="F17" s="158"/>
      <c r="G17" s="158"/>
      <c r="H17" s="158"/>
      <c r="I17" s="158"/>
      <c r="J17" s="158"/>
      <c r="K17" s="158"/>
      <c r="L17" s="158"/>
      <c r="M17" s="158"/>
    </row>
    <row r="18" spans="1:13">
      <c r="A18" s="123" t="s">
        <v>61</v>
      </c>
      <c r="B18" s="123"/>
      <c r="C18" s="123"/>
      <c r="D18" s="123"/>
      <c r="E18" s="123"/>
      <c r="F18" s="123"/>
      <c r="G18" s="123"/>
      <c r="H18" s="123"/>
      <c r="I18" s="123"/>
      <c r="J18" s="123"/>
      <c r="K18" s="123"/>
      <c r="L18" s="123"/>
      <c r="M18" s="123"/>
    </row>
    <row r="19" spans="1:13">
      <c r="A19" s="123" t="s">
        <v>49</v>
      </c>
      <c r="B19" s="123"/>
      <c r="C19" s="123"/>
      <c r="D19" s="123"/>
      <c r="E19" s="123"/>
      <c r="F19" s="123"/>
      <c r="G19" s="123"/>
      <c r="H19" s="123"/>
      <c r="I19" s="123"/>
      <c r="J19" s="123"/>
      <c r="K19" s="123"/>
      <c r="L19" s="123"/>
      <c r="M19" s="123"/>
    </row>
    <row r="20" spans="1:13">
      <c r="A20" s="123" t="s">
        <v>43</v>
      </c>
      <c r="B20" s="123"/>
      <c r="C20" s="123"/>
      <c r="D20" s="123"/>
      <c r="E20" s="123"/>
      <c r="F20" s="123"/>
      <c r="G20" s="123"/>
      <c r="H20" s="123"/>
      <c r="I20" s="123"/>
      <c r="J20" s="123"/>
      <c r="K20" s="123"/>
      <c r="L20" s="123"/>
      <c r="M20" s="123"/>
    </row>
    <row r="21" spans="1:13">
      <c r="A21" s="123" t="s">
        <v>50</v>
      </c>
      <c r="B21" s="123"/>
      <c r="C21" s="123"/>
      <c r="D21" s="123"/>
      <c r="E21" s="123"/>
      <c r="F21" s="123"/>
      <c r="G21" s="123"/>
      <c r="H21" s="123"/>
      <c r="I21" s="123"/>
      <c r="J21" s="123"/>
      <c r="K21" s="123"/>
      <c r="L21" s="123"/>
      <c r="M21" s="123"/>
    </row>
    <row r="22" spans="1:13">
      <c r="A22" s="123" t="s">
        <v>44</v>
      </c>
      <c r="B22" s="123"/>
      <c r="C22" s="123"/>
      <c r="D22" s="123"/>
      <c r="E22" s="123"/>
      <c r="F22" s="123"/>
      <c r="G22" s="123"/>
      <c r="H22" s="123"/>
      <c r="I22" s="123"/>
      <c r="J22" s="123"/>
      <c r="K22" s="123"/>
      <c r="L22" s="123"/>
      <c r="M22" s="123"/>
    </row>
    <row r="23" spans="1:13">
      <c r="A23" s="159" t="s">
        <v>53</v>
      </c>
      <c r="B23" s="159"/>
      <c r="C23" s="159"/>
      <c r="D23" s="159"/>
      <c r="E23" s="159"/>
      <c r="F23" s="159"/>
      <c r="G23" s="159"/>
      <c r="H23" s="159"/>
      <c r="I23" s="159"/>
      <c r="J23" s="159"/>
      <c r="K23" s="159"/>
      <c r="L23" s="159"/>
      <c r="M23" s="159"/>
    </row>
    <row r="24" spans="1:13">
      <c r="A24" s="123" t="s">
        <v>45</v>
      </c>
      <c r="B24" s="123"/>
      <c r="C24" s="123"/>
      <c r="D24" s="123"/>
      <c r="E24" s="123"/>
      <c r="F24" s="123"/>
      <c r="G24" s="123"/>
      <c r="H24" s="123"/>
      <c r="I24" s="123"/>
      <c r="J24" s="123"/>
      <c r="K24" s="123"/>
      <c r="L24" s="123"/>
      <c r="M24" s="123"/>
    </row>
    <row r="25" spans="1:13">
      <c r="A25" s="123" t="s">
        <v>46</v>
      </c>
      <c r="B25" s="123"/>
      <c r="C25" s="123"/>
      <c r="D25" s="123"/>
      <c r="E25" s="123"/>
      <c r="F25" s="123"/>
      <c r="G25" s="123"/>
      <c r="H25" s="123"/>
      <c r="I25" s="123"/>
      <c r="J25" s="123"/>
      <c r="K25" s="123"/>
      <c r="L25" s="123"/>
      <c r="M25" s="123"/>
    </row>
    <row r="26" spans="1:13">
      <c r="A26" s="123" t="s">
        <v>47</v>
      </c>
      <c r="B26" s="123"/>
      <c r="C26" s="123"/>
      <c r="D26" s="123"/>
      <c r="E26" s="123"/>
      <c r="F26" s="123"/>
      <c r="G26" s="123"/>
      <c r="H26" s="123"/>
      <c r="I26" s="123"/>
      <c r="J26" s="123"/>
      <c r="K26" s="123"/>
      <c r="L26" s="123"/>
      <c r="M26" s="123"/>
    </row>
    <row r="27" spans="1:13">
      <c r="A27" s="157" t="s">
        <v>51</v>
      </c>
      <c r="B27" s="157"/>
      <c r="C27" s="157"/>
      <c r="D27" s="157"/>
      <c r="E27" s="157"/>
      <c r="F27" s="157"/>
      <c r="G27" s="157"/>
      <c r="H27" s="157"/>
      <c r="I27" s="157"/>
      <c r="J27" s="157"/>
      <c r="K27" s="157"/>
      <c r="L27" s="157"/>
      <c r="M27" s="157"/>
    </row>
    <row r="28" spans="1:13">
      <c r="A28" s="123" t="s">
        <v>52</v>
      </c>
      <c r="B28" s="123"/>
      <c r="C28" s="123"/>
      <c r="D28" s="123"/>
      <c r="E28" s="123"/>
      <c r="F28" s="123"/>
      <c r="G28" s="123"/>
      <c r="H28" s="123"/>
      <c r="I28" s="123"/>
      <c r="J28" s="123"/>
      <c r="K28" s="123"/>
      <c r="L28" s="123"/>
      <c r="M28" s="123"/>
    </row>
    <row r="29" spans="1:13" ht="44.25" customHeight="1">
      <c r="A29" s="155" t="s">
        <v>62</v>
      </c>
      <c r="B29" s="155"/>
      <c r="C29" s="155"/>
      <c r="D29" s="155"/>
      <c r="E29" s="155"/>
      <c r="F29" s="155"/>
      <c r="G29" s="155"/>
      <c r="H29" s="155"/>
      <c r="I29" s="155"/>
      <c r="J29" s="155"/>
      <c r="K29" s="155"/>
      <c r="L29" s="155"/>
      <c r="M29" s="155"/>
    </row>
  </sheetData>
  <sheetProtection deleteColumns="0" deleteRows="0"/>
  <mergeCells count="50">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3">
    <dataValidation allowBlank="1" showInputMessage="1" showErrorMessage="1" prompt="Mobile No." sqref="C6 D10:D13 K6:L6 L10:L13"/>
    <dataValidation allowBlank="1" showInputMessage="1" showErrorMessage="1" prompt="E-mail Id" sqref="D14:E14 E10:E13 M6 D6:E6 M10:M13"/>
    <dataValidation allowBlank="1" showInputMessage="1" showErrorMessage="1" prompt="Insert Unique Id of Mobile Health Team" sqref="E8 M8"/>
  </dataValidations>
  <printOptions horizontalCentered="1"/>
  <pageMargins left="0.37" right="0.23" top="0.43" bottom="0.45" header="0.3" footer="0.3"/>
  <pageSetup paperSize="9" scale="94" orientation="landscape" horizontalDpi="4294967292"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70" zoomScaleNormal="70" workbookViewId="0">
      <pane xSplit="3" ySplit="4" topLeftCell="F5" activePane="bottomRight" state="frozen"/>
      <selection pane="topRight" activeCell="C1" sqref="C1"/>
      <selection pane="bottomLeft" activeCell="A5" sqref="A5"/>
      <selection pane="bottomRight" activeCell="M3" sqref="M3:M4"/>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4" t="s">
        <v>861</v>
      </c>
      <c r="B1" s="164"/>
      <c r="C1" s="164"/>
      <c r="D1" s="164"/>
      <c r="E1" s="164"/>
      <c r="F1" s="164"/>
      <c r="G1" s="164"/>
      <c r="H1" s="164"/>
      <c r="I1" s="164"/>
      <c r="J1" s="164"/>
      <c r="K1" s="164"/>
      <c r="L1" s="164"/>
      <c r="M1" s="164"/>
      <c r="N1" s="164"/>
      <c r="O1" s="164"/>
      <c r="P1" s="164"/>
      <c r="Q1" s="164"/>
      <c r="R1" s="164"/>
      <c r="S1" s="164"/>
      <c r="T1" s="164"/>
    </row>
    <row r="2" spans="1:20" ht="16.5" customHeight="1">
      <c r="A2" s="169" t="s">
        <v>63</v>
      </c>
      <c r="B2" s="170"/>
      <c r="C2" s="170"/>
      <c r="D2" s="25">
        <v>43374</v>
      </c>
      <c r="E2" s="22"/>
      <c r="F2" s="22"/>
      <c r="G2" s="22"/>
      <c r="H2" s="22"/>
      <c r="I2" s="22"/>
      <c r="J2" s="22"/>
      <c r="K2" s="22"/>
      <c r="L2" s="22"/>
      <c r="M2" s="22"/>
      <c r="N2" s="22"/>
      <c r="O2" s="22"/>
      <c r="P2" s="22"/>
      <c r="Q2" s="22"/>
      <c r="R2" s="22"/>
      <c r="S2" s="22"/>
    </row>
    <row r="3" spans="1:20" ht="24" customHeight="1">
      <c r="A3" s="166" t="s">
        <v>14</v>
      </c>
      <c r="B3" s="167" t="s">
        <v>65</v>
      </c>
      <c r="C3" s="165" t="s">
        <v>7</v>
      </c>
      <c r="D3" s="165" t="s">
        <v>59</v>
      </c>
      <c r="E3" s="165" t="s">
        <v>16</v>
      </c>
      <c r="F3" s="171" t="s">
        <v>17</v>
      </c>
      <c r="G3" s="165" t="s">
        <v>8</v>
      </c>
      <c r="H3" s="165"/>
      <c r="I3" s="165"/>
      <c r="J3" s="165" t="s">
        <v>35</v>
      </c>
      <c r="K3" s="167" t="s">
        <v>37</v>
      </c>
      <c r="L3" s="167" t="s">
        <v>54</v>
      </c>
      <c r="M3" s="167" t="s">
        <v>55</v>
      </c>
      <c r="N3" s="167" t="s">
        <v>38</v>
      </c>
      <c r="O3" s="167" t="s">
        <v>39</v>
      </c>
      <c r="P3" s="166" t="s">
        <v>58</v>
      </c>
      <c r="Q3" s="165" t="s">
        <v>56</v>
      </c>
      <c r="R3" s="165" t="s">
        <v>36</v>
      </c>
      <c r="S3" s="165" t="s">
        <v>57</v>
      </c>
      <c r="T3" s="165" t="s">
        <v>13</v>
      </c>
    </row>
    <row r="4" spans="1:20" ht="25.5" customHeight="1">
      <c r="A4" s="166"/>
      <c r="B4" s="172"/>
      <c r="C4" s="165"/>
      <c r="D4" s="165"/>
      <c r="E4" s="165"/>
      <c r="F4" s="171"/>
      <c r="G4" s="15" t="s">
        <v>9</v>
      </c>
      <c r="H4" s="15" t="s">
        <v>10</v>
      </c>
      <c r="I4" s="11" t="s">
        <v>11</v>
      </c>
      <c r="J4" s="165"/>
      <c r="K4" s="168"/>
      <c r="L4" s="168"/>
      <c r="M4" s="168"/>
      <c r="N4" s="168"/>
      <c r="O4" s="168"/>
      <c r="P4" s="166"/>
      <c r="Q4" s="166"/>
      <c r="R4" s="165"/>
      <c r="S4" s="165"/>
      <c r="T4" s="165"/>
    </row>
    <row r="5" spans="1:20">
      <c r="A5" s="4">
        <v>1</v>
      </c>
      <c r="B5" s="17" t="s">
        <v>66</v>
      </c>
      <c r="C5" s="56" t="s">
        <v>334</v>
      </c>
      <c r="D5" s="57" t="s">
        <v>27</v>
      </c>
      <c r="E5" s="52">
        <v>603702</v>
      </c>
      <c r="F5" s="98" t="s">
        <v>77</v>
      </c>
      <c r="G5" s="20">
        <v>97</v>
      </c>
      <c r="H5" s="20">
        <v>105</v>
      </c>
      <c r="I5" s="20">
        <f>SUM(G5:H5)</f>
        <v>202</v>
      </c>
      <c r="J5" s="99" t="s">
        <v>335</v>
      </c>
      <c r="K5" s="60" t="s">
        <v>336</v>
      </c>
      <c r="L5" s="60" t="s">
        <v>330</v>
      </c>
      <c r="M5" s="51">
        <v>9864277341</v>
      </c>
      <c r="N5" s="51" t="s">
        <v>337</v>
      </c>
      <c r="O5" s="55">
        <v>9854977714</v>
      </c>
      <c r="P5" s="100">
        <v>43374</v>
      </c>
      <c r="Q5" s="20" t="s">
        <v>676</v>
      </c>
      <c r="R5" s="52">
        <v>21</v>
      </c>
      <c r="S5" s="18"/>
      <c r="T5" s="18"/>
    </row>
    <row r="6" spans="1:20">
      <c r="A6" s="4">
        <v>2</v>
      </c>
      <c r="B6" s="17" t="s">
        <v>66</v>
      </c>
      <c r="C6" s="56" t="s">
        <v>186</v>
      </c>
      <c r="D6" s="57" t="s">
        <v>27</v>
      </c>
      <c r="E6" s="52">
        <v>609906</v>
      </c>
      <c r="F6" s="98" t="s">
        <v>77</v>
      </c>
      <c r="G6" s="20">
        <v>51</v>
      </c>
      <c r="H6" s="20">
        <v>28</v>
      </c>
      <c r="I6" s="20">
        <f t="shared" ref="I6:I50" si="0">SUM(G6:H6)</f>
        <v>79</v>
      </c>
      <c r="J6" s="99" t="s">
        <v>187</v>
      </c>
      <c r="K6" s="51" t="s">
        <v>154</v>
      </c>
      <c r="L6" s="51" t="s">
        <v>155</v>
      </c>
      <c r="M6" s="51">
        <v>9401450749</v>
      </c>
      <c r="N6" s="51" t="s">
        <v>175</v>
      </c>
      <c r="O6" s="55">
        <v>7636832169</v>
      </c>
      <c r="P6" s="100">
        <v>43374</v>
      </c>
      <c r="Q6" s="20" t="s">
        <v>676</v>
      </c>
      <c r="R6" s="52">
        <v>45</v>
      </c>
      <c r="S6" s="18"/>
      <c r="T6" s="18"/>
    </row>
    <row r="7" spans="1:20" ht="33">
      <c r="A7" s="4">
        <v>3</v>
      </c>
      <c r="B7" s="17" t="s">
        <v>66</v>
      </c>
      <c r="C7" s="89" t="s">
        <v>734</v>
      </c>
      <c r="D7" s="90" t="s">
        <v>27</v>
      </c>
      <c r="E7" s="75">
        <v>18110607901</v>
      </c>
      <c r="F7" s="101" t="s">
        <v>733</v>
      </c>
      <c r="G7" s="20">
        <v>467</v>
      </c>
      <c r="H7" s="20">
        <v>403</v>
      </c>
      <c r="I7" s="20">
        <f t="shared" si="0"/>
        <v>870</v>
      </c>
      <c r="J7" s="102" t="s">
        <v>735</v>
      </c>
      <c r="K7" s="51" t="s">
        <v>353</v>
      </c>
      <c r="L7" s="51" t="s">
        <v>354</v>
      </c>
      <c r="M7" s="51">
        <v>9854622876</v>
      </c>
      <c r="N7" s="51" t="s">
        <v>355</v>
      </c>
      <c r="O7" s="55">
        <v>9854618770</v>
      </c>
      <c r="P7" s="20" t="s">
        <v>804</v>
      </c>
      <c r="Q7" s="52" t="s">
        <v>805</v>
      </c>
      <c r="R7" s="52">
        <v>35</v>
      </c>
      <c r="S7" s="18"/>
      <c r="T7" s="18"/>
    </row>
    <row r="8" spans="1:20" ht="33">
      <c r="A8" s="4">
        <v>4</v>
      </c>
      <c r="B8" s="17" t="s">
        <v>67</v>
      </c>
      <c r="C8" s="89" t="s">
        <v>734</v>
      </c>
      <c r="D8" s="90" t="s">
        <v>27</v>
      </c>
      <c r="E8" s="75">
        <v>18110607901</v>
      </c>
      <c r="F8" s="101" t="s">
        <v>733</v>
      </c>
      <c r="G8" s="20">
        <v>467</v>
      </c>
      <c r="H8" s="20">
        <v>403</v>
      </c>
      <c r="I8" s="20">
        <f t="shared" si="0"/>
        <v>870</v>
      </c>
      <c r="J8" s="102" t="s">
        <v>735</v>
      </c>
      <c r="K8" s="51" t="s">
        <v>353</v>
      </c>
      <c r="L8" s="51" t="s">
        <v>354</v>
      </c>
      <c r="M8" s="51">
        <v>9854622876</v>
      </c>
      <c r="N8" s="51" t="s">
        <v>355</v>
      </c>
      <c r="O8" s="55">
        <v>9854618770</v>
      </c>
      <c r="P8" s="20" t="s">
        <v>804</v>
      </c>
      <c r="Q8" s="52" t="s">
        <v>805</v>
      </c>
      <c r="R8" s="52">
        <v>35</v>
      </c>
      <c r="S8" s="18"/>
      <c r="T8" s="18"/>
    </row>
    <row r="9" spans="1:20">
      <c r="A9" s="4">
        <v>5</v>
      </c>
      <c r="B9" s="17" t="s">
        <v>66</v>
      </c>
      <c r="C9" s="56" t="s">
        <v>750</v>
      </c>
      <c r="D9" s="57" t="s">
        <v>27</v>
      </c>
      <c r="E9" s="52">
        <v>603908</v>
      </c>
      <c r="F9" s="52" t="s">
        <v>77</v>
      </c>
      <c r="G9" s="20">
        <v>42</v>
      </c>
      <c r="H9" s="20">
        <v>38</v>
      </c>
      <c r="I9" s="20">
        <f t="shared" si="0"/>
        <v>80</v>
      </c>
      <c r="J9" s="58" t="s">
        <v>751</v>
      </c>
      <c r="K9" s="51" t="s">
        <v>329</v>
      </c>
      <c r="L9" s="51" t="s">
        <v>327</v>
      </c>
      <c r="M9" s="51">
        <v>9864690360</v>
      </c>
      <c r="N9" s="51" t="s">
        <v>328</v>
      </c>
      <c r="O9" s="55">
        <v>8471969270</v>
      </c>
      <c r="P9" s="100">
        <v>43378</v>
      </c>
      <c r="Q9" s="20" t="s">
        <v>680</v>
      </c>
      <c r="R9" s="52">
        <v>19</v>
      </c>
      <c r="S9" s="18"/>
      <c r="T9" s="18"/>
    </row>
    <row r="10" spans="1:20">
      <c r="A10" s="4">
        <v>6</v>
      </c>
      <c r="B10" s="17" t="s">
        <v>67</v>
      </c>
      <c r="C10" s="56" t="s">
        <v>806</v>
      </c>
      <c r="D10" s="57" t="s">
        <v>27</v>
      </c>
      <c r="E10" s="52">
        <v>611307</v>
      </c>
      <c r="F10" s="98" t="s">
        <v>149</v>
      </c>
      <c r="G10" s="94">
        <v>42</v>
      </c>
      <c r="H10" s="94">
        <v>58</v>
      </c>
      <c r="I10" s="20">
        <f t="shared" si="0"/>
        <v>100</v>
      </c>
      <c r="J10" s="99" t="s">
        <v>807</v>
      </c>
      <c r="K10" s="51" t="s">
        <v>488</v>
      </c>
      <c r="L10" s="51" t="s">
        <v>808</v>
      </c>
      <c r="M10" s="51">
        <v>9707153098</v>
      </c>
      <c r="N10" s="51" t="s">
        <v>490</v>
      </c>
      <c r="O10" s="55">
        <v>9957516797</v>
      </c>
      <c r="P10" s="100">
        <v>43378</v>
      </c>
      <c r="Q10" s="20" t="s">
        <v>680</v>
      </c>
      <c r="R10" s="87">
        <v>31</v>
      </c>
      <c r="S10" s="18"/>
      <c r="T10" s="18"/>
    </row>
    <row r="11" spans="1:20">
      <c r="A11" s="4">
        <v>7</v>
      </c>
      <c r="B11" s="17" t="s">
        <v>66</v>
      </c>
      <c r="C11" s="56" t="s">
        <v>758</v>
      </c>
      <c r="D11" s="57" t="s">
        <v>27</v>
      </c>
      <c r="E11" s="61">
        <v>600801</v>
      </c>
      <c r="F11" s="103" t="s">
        <v>77</v>
      </c>
      <c r="G11" s="20">
        <v>34</v>
      </c>
      <c r="H11" s="20">
        <v>37</v>
      </c>
      <c r="I11" s="20">
        <f t="shared" si="0"/>
        <v>71</v>
      </c>
      <c r="J11" s="99" t="s">
        <v>759</v>
      </c>
      <c r="K11" s="51" t="s">
        <v>441</v>
      </c>
      <c r="L11" s="51" t="s">
        <v>437</v>
      </c>
      <c r="M11" s="51">
        <v>9401450761</v>
      </c>
      <c r="N11" s="51" t="s">
        <v>442</v>
      </c>
      <c r="O11" s="55">
        <v>9859809905</v>
      </c>
      <c r="P11" s="100">
        <v>43379</v>
      </c>
      <c r="Q11" s="20" t="s">
        <v>681</v>
      </c>
      <c r="R11" s="52">
        <v>43</v>
      </c>
      <c r="S11" s="18"/>
      <c r="T11" s="18"/>
    </row>
    <row r="12" spans="1:20">
      <c r="A12" s="4">
        <v>8</v>
      </c>
      <c r="B12" s="17" t="s">
        <v>67</v>
      </c>
      <c r="C12" s="56" t="s">
        <v>731</v>
      </c>
      <c r="D12" s="57" t="s">
        <v>27</v>
      </c>
      <c r="E12" s="52">
        <v>600701</v>
      </c>
      <c r="F12" s="98" t="s">
        <v>77</v>
      </c>
      <c r="G12" s="20">
        <v>39</v>
      </c>
      <c r="H12" s="20">
        <v>42</v>
      </c>
      <c r="I12" s="20">
        <f t="shared" si="0"/>
        <v>81</v>
      </c>
      <c r="J12" s="99" t="s">
        <v>732</v>
      </c>
      <c r="K12" s="51" t="s">
        <v>350</v>
      </c>
      <c r="L12" s="51" t="s">
        <v>351</v>
      </c>
      <c r="M12" s="51">
        <v>9854355250</v>
      </c>
      <c r="N12" s="51" t="s">
        <v>504</v>
      </c>
      <c r="O12" s="55">
        <v>9954528327</v>
      </c>
      <c r="P12" s="100">
        <v>43379</v>
      </c>
      <c r="Q12" s="20" t="s">
        <v>681</v>
      </c>
      <c r="R12" s="52">
        <v>47</v>
      </c>
      <c r="S12" s="18"/>
      <c r="T12" s="18"/>
    </row>
    <row r="13" spans="1:20">
      <c r="A13" s="4">
        <v>9</v>
      </c>
      <c r="B13" s="17" t="s">
        <v>66</v>
      </c>
      <c r="C13" s="89" t="s">
        <v>734</v>
      </c>
      <c r="D13" s="90" t="s">
        <v>27</v>
      </c>
      <c r="E13" s="75">
        <v>18110607901</v>
      </c>
      <c r="F13" s="101" t="s">
        <v>733</v>
      </c>
      <c r="G13" s="20">
        <v>467</v>
      </c>
      <c r="H13" s="20">
        <v>403</v>
      </c>
      <c r="I13" s="20">
        <f t="shared" si="0"/>
        <v>870</v>
      </c>
      <c r="J13" s="102" t="s">
        <v>735</v>
      </c>
      <c r="K13" s="51" t="s">
        <v>353</v>
      </c>
      <c r="L13" s="51" t="s">
        <v>354</v>
      </c>
      <c r="M13" s="51">
        <v>9854622876</v>
      </c>
      <c r="N13" s="51" t="s">
        <v>355</v>
      </c>
      <c r="O13" s="55">
        <v>9854618770</v>
      </c>
      <c r="P13" s="100">
        <v>43381</v>
      </c>
      <c r="Q13" s="20" t="s">
        <v>676</v>
      </c>
      <c r="R13" s="52">
        <v>35</v>
      </c>
      <c r="S13" s="18"/>
      <c r="T13" s="18"/>
    </row>
    <row r="14" spans="1:20">
      <c r="A14" s="4">
        <v>10</v>
      </c>
      <c r="B14" s="17" t="s">
        <v>67</v>
      </c>
      <c r="C14" s="89" t="s">
        <v>734</v>
      </c>
      <c r="D14" s="90" t="s">
        <v>27</v>
      </c>
      <c r="E14" s="75">
        <v>18110607901</v>
      </c>
      <c r="F14" s="101" t="s">
        <v>733</v>
      </c>
      <c r="G14" s="20">
        <v>467</v>
      </c>
      <c r="H14" s="20">
        <v>403</v>
      </c>
      <c r="I14" s="20">
        <f t="shared" si="0"/>
        <v>870</v>
      </c>
      <c r="J14" s="102" t="s">
        <v>735</v>
      </c>
      <c r="K14" s="51" t="s">
        <v>353</v>
      </c>
      <c r="L14" s="51" t="s">
        <v>354</v>
      </c>
      <c r="M14" s="51">
        <v>9854622876</v>
      </c>
      <c r="N14" s="51" t="s">
        <v>355</v>
      </c>
      <c r="O14" s="55">
        <v>9854618770</v>
      </c>
      <c r="P14" s="100">
        <v>43381</v>
      </c>
      <c r="Q14" s="20" t="s">
        <v>676</v>
      </c>
      <c r="R14" s="52">
        <v>35</v>
      </c>
      <c r="S14" s="18"/>
      <c r="T14" s="18"/>
    </row>
    <row r="15" spans="1:20">
      <c r="A15" s="4">
        <v>11</v>
      </c>
      <c r="B15" s="17" t="s">
        <v>66</v>
      </c>
      <c r="C15" s="56" t="s">
        <v>400</v>
      </c>
      <c r="D15" s="52" t="s">
        <v>27</v>
      </c>
      <c r="E15" s="20">
        <v>609601</v>
      </c>
      <c r="F15" s="98" t="s">
        <v>77</v>
      </c>
      <c r="G15" s="20">
        <v>51</v>
      </c>
      <c r="H15" s="20">
        <v>42</v>
      </c>
      <c r="I15" s="20">
        <f t="shared" si="0"/>
        <v>93</v>
      </c>
      <c r="J15" s="104">
        <v>8723919130</v>
      </c>
      <c r="K15" s="51" t="s">
        <v>390</v>
      </c>
      <c r="L15" s="51" t="s">
        <v>391</v>
      </c>
      <c r="M15" s="51">
        <v>9401450748</v>
      </c>
      <c r="N15" s="51" t="s">
        <v>399</v>
      </c>
      <c r="O15" s="55">
        <v>7086231369</v>
      </c>
      <c r="P15" s="100">
        <v>43382</v>
      </c>
      <c r="Q15" s="20" t="s">
        <v>677</v>
      </c>
      <c r="R15" s="52">
        <v>66</v>
      </c>
      <c r="S15" s="18"/>
      <c r="T15" s="18"/>
    </row>
    <row r="16" spans="1:20">
      <c r="A16" s="4">
        <v>12</v>
      </c>
      <c r="B16" s="17" t="s">
        <v>67</v>
      </c>
      <c r="C16" s="56" t="s">
        <v>223</v>
      </c>
      <c r="D16" s="57" t="s">
        <v>27</v>
      </c>
      <c r="E16" s="52">
        <v>600102</v>
      </c>
      <c r="F16" s="98" t="s">
        <v>77</v>
      </c>
      <c r="G16" s="20">
        <v>95</v>
      </c>
      <c r="H16" s="20">
        <v>56</v>
      </c>
      <c r="I16" s="20">
        <f t="shared" si="0"/>
        <v>151</v>
      </c>
      <c r="J16" s="99" t="s">
        <v>790</v>
      </c>
      <c r="K16" s="51" t="s">
        <v>224</v>
      </c>
      <c r="L16" s="51" t="s">
        <v>221</v>
      </c>
      <c r="M16" s="51">
        <v>9854617818</v>
      </c>
      <c r="N16" s="51" t="s">
        <v>225</v>
      </c>
      <c r="O16" s="55">
        <v>9707354616</v>
      </c>
      <c r="P16" s="100">
        <v>43382</v>
      </c>
      <c r="Q16" s="20" t="s">
        <v>677</v>
      </c>
      <c r="R16" s="52">
        <v>45</v>
      </c>
      <c r="S16" s="18"/>
      <c r="T16" s="18"/>
    </row>
    <row r="17" spans="1:20">
      <c r="A17" s="4">
        <v>13</v>
      </c>
      <c r="B17" s="17" t="s">
        <v>66</v>
      </c>
      <c r="C17" s="56" t="s">
        <v>809</v>
      </c>
      <c r="D17" s="57" t="s">
        <v>27</v>
      </c>
      <c r="E17" s="52">
        <v>608201</v>
      </c>
      <c r="F17" s="98" t="s">
        <v>77</v>
      </c>
      <c r="G17" s="20">
        <v>37</v>
      </c>
      <c r="H17" s="20">
        <v>22</v>
      </c>
      <c r="I17" s="20">
        <f t="shared" si="0"/>
        <v>59</v>
      </c>
      <c r="J17" s="99" t="s">
        <v>810</v>
      </c>
      <c r="K17" s="51" t="s">
        <v>811</v>
      </c>
      <c r="L17" s="51" t="s">
        <v>530</v>
      </c>
      <c r="M17" s="51">
        <v>9401450742</v>
      </c>
      <c r="N17" s="51" t="s">
        <v>586</v>
      </c>
      <c r="O17" s="51">
        <v>9508474866</v>
      </c>
      <c r="P17" s="100">
        <v>43383</v>
      </c>
      <c r="Q17" s="20" t="s">
        <v>678</v>
      </c>
      <c r="R17" s="52">
        <v>32</v>
      </c>
      <c r="S17" s="18"/>
      <c r="T17" s="18"/>
    </row>
    <row r="18" spans="1:20">
      <c r="A18" s="4">
        <v>14</v>
      </c>
      <c r="B18" s="17" t="s">
        <v>67</v>
      </c>
      <c r="C18" s="56" t="s">
        <v>802</v>
      </c>
      <c r="D18" s="57" t="s">
        <v>27</v>
      </c>
      <c r="E18" s="52">
        <v>601204</v>
      </c>
      <c r="F18" s="98" t="s">
        <v>77</v>
      </c>
      <c r="G18" s="20">
        <v>39</v>
      </c>
      <c r="H18" s="20">
        <v>44</v>
      </c>
      <c r="I18" s="20">
        <f t="shared" si="0"/>
        <v>83</v>
      </c>
      <c r="J18" s="102" t="s">
        <v>803</v>
      </c>
      <c r="K18" s="51" t="s">
        <v>794</v>
      </c>
      <c r="L18" s="51" t="s">
        <v>784</v>
      </c>
      <c r="M18" s="51">
        <v>9401450742</v>
      </c>
      <c r="N18" s="51" t="s">
        <v>592</v>
      </c>
      <c r="O18" s="55">
        <v>9706223738</v>
      </c>
      <c r="P18" s="20"/>
      <c r="Q18" s="20"/>
      <c r="R18" s="52">
        <v>8</v>
      </c>
      <c r="S18" s="18"/>
      <c r="T18" s="18"/>
    </row>
    <row r="19" spans="1:20">
      <c r="A19" s="4">
        <v>15</v>
      </c>
      <c r="B19" s="17" t="s">
        <v>66</v>
      </c>
      <c r="C19" s="56" t="s">
        <v>310</v>
      </c>
      <c r="D19" s="57" t="s">
        <v>27</v>
      </c>
      <c r="E19" s="52">
        <v>612101</v>
      </c>
      <c r="F19" s="98" t="s">
        <v>77</v>
      </c>
      <c r="G19" s="20">
        <v>34</v>
      </c>
      <c r="H19" s="20">
        <v>52</v>
      </c>
      <c r="I19" s="20">
        <f t="shared" si="0"/>
        <v>86</v>
      </c>
      <c r="J19" s="105">
        <v>8638181836</v>
      </c>
      <c r="K19" s="51" t="s">
        <v>311</v>
      </c>
      <c r="L19" s="51" t="s">
        <v>308</v>
      </c>
      <c r="M19" s="51">
        <v>9401450744</v>
      </c>
      <c r="N19" s="51" t="s">
        <v>309</v>
      </c>
      <c r="O19" s="55">
        <v>8876283407</v>
      </c>
      <c r="P19" s="100">
        <v>43384</v>
      </c>
      <c r="Q19" s="20" t="s">
        <v>679</v>
      </c>
      <c r="R19" s="52">
        <v>39</v>
      </c>
      <c r="S19" s="18"/>
      <c r="T19" s="18"/>
    </row>
    <row r="20" spans="1:20">
      <c r="A20" s="4">
        <v>16</v>
      </c>
      <c r="B20" s="17" t="s">
        <v>67</v>
      </c>
      <c r="C20" s="56" t="s">
        <v>686</v>
      </c>
      <c r="D20" s="57" t="s">
        <v>27</v>
      </c>
      <c r="E20" s="52">
        <v>608101</v>
      </c>
      <c r="F20" s="98" t="s">
        <v>77</v>
      </c>
      <c r="G20" s="20">
        <v>47</v>
      </c>
      <c r="H20" s="20">
        <v>51</v>
      </c>
      <c r="I20" s="20">
        <f t="shared" si="0"/>
        <v>98</v>
      </c>
      <c r="J20" s="99" t="s">
        <v>687</v>
      </c>
      <c r="K20" s="51" t="s">
        <v>74</v>
      </c>
      <c r="L20" s="51" t="s">
        <v>75</v>
      </c>
      <c r="M20" s="51">
        <v>9766619436</v>
      </c>
      <c r="N20" s="51" t="s">
        <v>76</v>
      </c>
      <c r="O20" s="55">
        <v>9859076806</v>
      </c>
      <c r="P20" s="100">
        <v>43384</v>
      </c>
      <c r="Q20" s="20" t="s">
        <v>679</v>
      </c>
      <c r="R20" s="52">
        <v>18</v>
      </c>
      <c r="S20" s="18"/>
      <c r="T20" s="18"/>
    </row>
    <row r="21" spans="1:20">
      <c r="A21" s="4">
        <v>17</v>
      </c>
      <c r="B21" s="17" t="s">
        <v>66</v>
      </c>
      <c r="C21" s="56" t="s">
        <v>812</v>
      </c>
      <c r="D21" s="57" t="s">
        <v>27</v>
      </c>
      <c r="E21" s="20">
        <v>600506</v>
      </c>
      <c r="F21" s="106" t="s">
        <v>77</v>
      </c>
      <c r="G21" s="20">
        <v>41</v>
      </c>
      <c r="H21" s="20">
        <v>38</v>
      </c>
      <c r="I21" s="20">
        <f t="shared" si="0"/>
        <v>79</v>
      </c>
      <c r="J21" s="105">
        <v>9577276180</v>
      </c>
      <c r="K21" s="69" t="s">
        <v>350</v>
      </c>
      <c r="L21" s="69"/>
      <c r="M21" s="69"/>
      <c r="N21" s="69" t="s">
        <v>813</v>
      </c>
      <c r="O21" s="62">
        <v>9365339621</v>
      </c>
      <c r="P21" s="100">
        <v>43385</v>
      </c>
      <c r="Q21" s="20" t="s">
        <v>680</v>
      </c>
      <c r="R21" s="59">
        <v>41</v>
      </c>
      <c r="S21" s="18"/>
      <c r="T21" s="18"/>
    </row>
    <row r="22" spans="1:20">
      <c r="A22" s="4">
        <v>18</v>
      </c>
      <c r="B22" s="17" t="s">
        <v>67</v>
      </c>
      <c r="C22" s="56" t="s">
        <v>814</v>
      </c>
      <c r="D22" s="57" t="s">
        <v>27</v>
      </c>
      <c r="E22" s="52">
        <v>604001</v>
      </c>
      <c r="F22" s="98" t="s">
        <v>77</v>
      </c>
      <c r="G22" s="107">
        <v>35</v>
      </c>
      <c r="H22" s="107">
        <v>46</v>
      </c>
      <c r="I22" s="20">
        <f t="shared" si="0"/>
        <v>81</v>
      </c>
      <c r="J22" s="102" t="s">
        <v>815</v>
      </c>
      <c r="K22" s="51" t="s">
        <v>85</v>
      </c>
      <c r="L22" s="51" t="s">
        <v>86</v>
      </c>
      <c r="M22" s="51">
        <v>9706614463</v>
      </c>
      <c r="N22" s="51" t="s">
        <v>636</v>
      </c>
      <c r="O22" s="55"/>
      <c r="P22" s="100">
        <v>43385</v>
      </c>
      <c r="Q22" s="20" t="s">
        <v>680</v>
      </c>
      <c r="R22" s="87">
        <v>45</v>
      </c>
      <c r="S22" s="18"/>
      <c r="T22" s="18"/>
    </row>
    <row r="23" spans="1:20">
      <c r="A23" s="4">
        <v>19</v>
      </c>
      <c r="B23" s="17" t="s">
        <v>66</v>
      </c>
      <c r="C23" s="56" t="s">
        <v>401</v>
      </c>
      <c r="D23" s="57" t="s">
        <v>27</v>
      </c>
      <c r="E23" s="52">
        <v>603501</v>
      </c>
      <c r="F23" s="98" t="s">
        <v>77</v>
      </c>
      <c r="G23" s="20">
        <v>60</v>
      </c>
      <c r="H23" s="20">
        <v>39</v>
      </c>
      <c r="I23" s="20">
        <f t="shared" si="0"/>
        <v>99</v>
      </c>
      <c r="J23" s="99" t="s">
        <v>402</v>
      </c>
      <c r="K23" s="51" t="s">
        <v>329</v>
      </c>
      <c r="L23" s="51" t="s">
        <v>330</v>
      </c>
      <c r="M23" s="51">
        <v>9864277341</v>
      </c>
      <c r="N23" s="51" t="s">
        <v>338</v>
      </c>
      <c r="O23" s="55">
        <v>8402061661</v>
      </c>
      <c r="P23" s="100">
        <v>43386</v>
      </c>
      <c r="Q23" s="20" t="s">
        <v>681</v>
      </c>
      <c r="R23" s="87">
        <v>44</v>
      </c>
      <c r="S23" s="18"/>
      <c r="T23" s="18"/>
    </row>
    <row r="24" spans="1:20">
      <c r="A24" s="4">
        <v>20</v>
      </c>
      <c r="B24" s="17" t="s">
        <v>67</v>
      </c>
      <c r="C24" s="74" t="s">
        <v>716</v>
      </c>
      <c r="D24" s="52" t="s">
        <v>29</v>
      </c>
      <c r="E24" s="52">
        <v>114</v>
      </c>
      <c r="F24" s="52"/>
      <c r="G24" s="20">
        <v>45</v>
      </c>
      <c r="H24" s="20">
        <v>39</v>
      </c>
      <c r="I24" s="20">
        <f t="shared" si="0"/>
        <v>84</v>
      </c>
      <c r="J24" s="54" t="s">
        <v>717</v>
      </c>
      <c r="K24" s="51" t="s">
        <v>390</v>
      </c>
      <c r="L24" s="51" t="s">
        <v>391</v>
      </c>
      <c r="M24" s="51">
        <v>9401450748</v>
      </c>
      <c r="N24" s="51" t="s">
        <v>399</v>
      </c>
      <c r="O24" s="55">
        <v>7086231369</v>
      </c>
      <c r="P24" s="100">
        <v>43386</v>
      </c>
      <c r="Q24" s="20" t="s">
        <v>681</v>
      </c>
      <c r="R24" s="87">
        <v>69</v>
      </c>
      <c r="S24" s="18"/>
      <c r="T24" s="18"/>
    </row>
    <row r="25" spans="1:20">
      <c r="A25" s="4">
        <v>21</v>
      </c>
      <c r="B25" s="17" t="s">
        <v>66</v>
      </c>
      <c r="C25" s="56" t="s">
        <v>101</v>
      </c>
      <c r="D25" s="57" t="s">
        <v>27</v>
      </c>
      <c r="E25" s="61">
        <v>602701</v>
      </c>
      <c r="F25" s="98" t="s">
        <v>77</v>
      </c>
      <c r="G25" s="20">
        <v>51</v>
      </c>
      <c r="H25" s="20">
        <v>47</v>
      </c>
      <c r="I25" s="20">
        <f t="shared" si="0"/>
        <v>98</v>
      </c>
      <c r="J25" s="99" t="s">
        <v>102</v>
      </c>
      <c r="K25" s="51" t="s">
        <v>103</v>
      </c>
      <c r="L25" s="51" t="s">
        <v>99</v>
      </c>
      <c r="M25" s="51">
        <v>9401450764</v>
      </c>
      <c r="N25" s="51" t="s">
        <v>100</v>
      </c>
      <c r="O25" s="55">
        <v>8402069086</v>
      </c>
      <c r="P25" s="100">
        <v>43388</v>
      </c>
      <c r="Q25" s="20" t="s">
        <v>676</v>
      </c>
      <c r="R25" s="52">
        <v>51</v>
      </c>
      <c r="S25" s="18"/>
      <c r="T25" s="18"/>
    </row>
    <row r="26" spans="1:20">
      <c r="A26" s="4">
        <v>22</v>
      </c>
      <c r="B26" s="17" t="s">
        <v>67</v>
      </c>
      <c r="C26" s="51" t="s">
        <v>577</v>
      </c>
      <c r="D26" s="52" t="s">
        <v>29</v>
      </c>
      <c r="E26" s="52">
        <v>65</v>
      </c>
      <c r="F26" s="52"/>
      <c r="G26" s="20">
        <v>38</v>
      </c>
      <c r="H26" s="20">
        <v>45</v>
      </c>
      <c r="I26" s="20">
        <f t="shared" si="0"/>
        <v>83</v>
      </c>
      <c r="J26" s="54" t="s">
        <v>578</v>
      </c>
      <c r="K26" s="51" t="s">
        <v>574</v>
      </c>
      <c r="L26" s="51" t="s">
        <v>575</v>
      </c>
      <c r="M26" s="51">
        <v>9401450745</v>
      </c>
      <c r="N26" s="51" t="s">
        <v>309</v>
      </c>
      <c r="O26" s="55"/>
      <c r="P26" s="100">
        <v>43388</v>
      </c>
      <c r="Q26" s="20" t="s">
        <v>676</v>
      </c>
      <c r="R26" s="52">
        <v>48</v>
      </c>
      <c r="S26" s="18"/>
      <c r="T26" s="18"/>
    </row>
    <row r="27" spans="1:20">
      <c r="A27" s="4">
        <v>23</v>
      </c>
      <c r="B27" s="17" t="s">
        <v>66</v>
      </c>
      <c r="C27" s="56" t="s">
        <v>294</v>
      </c>
      <c r="D27" s="57" t="s">
        <v>27</v>
      </c>
      <c r="E27" s="52">
        <v>608401</v>
      </c>
      <c r="F27" s="98" t="s">
        <v>77</v>
      </c>
      <c r="G27" s="20">
        <v>40</v>
      </c>
      <c r="H27" s="20">
        <v>57</v>
      </c>
      <c r="I27" s="20">
        <f t="shared" si="0"/>
        <v>97</v>
      </c>
      <c r="J27" s="99" t="s">
        <v>736</v>
      </c>
      <c r="K27" s="51" t="s">
        <v>291</v>
      </c>
      <c r="L27" s="51" t="s">
        <v>292</v>
      </c>
      <c r="M27" s="51">
        <v>9401450753</v>
      </c>
      <c r="N27" s="51" t="s">
        <v>293</v>
      </c>
      <c r="O27" s="55">
        <v>9854329509</v>
      </c>
      <c r="P27" s="108">
        <v>43393</v>
      </c>
      <c r="Q27" s="87" t="s">
        <v>681</v>
      </c>
      <c r="R27" s="87">
        <v>30</v>
      </c>
      <c r="S27" s="18"/>
      <c r="T27" s="18"/>
    </row>
    <row r="28" spans="1:20">
      <c r="A28" s="4">
        <v>24</v>
      </c>
      <c r="B28" s="17" t="s">
        <v>67</v>
      </c>
      <c r="C28" s="56" t="s">
        <v>802</v>
      </c>
      <c r="D28" s="57" t="s">
        <v>27</v>
      </c>
      <c r="E28" s="52">
        <v>601204</v>
      </c>
      <c r="F28" s="98" t="s">
        <v>77</v>
      </c>
      <c r="G28" s="94">
        <v>31</v>
      </c>
      <c r="H28" s="94">
        <v>40</v>
      </c>
      <c r="I28" s="20">
        <f t="shared" si="0"/>
        <v>71</v>
      </c>
      <c r="J28" s="102" t="s">
        <v>803</v>
      </c>
      <c r="K28" s="51" t="s">
        <v>794</v>
      </c>
      <c r="L28" s="51" t="s">
        <v>784</v>
      </c>
      <c r="M28" s="51">
        <v>9401450742</v>
      </c>
      <c r="N28" s="51" t="s">
        <v>592</v>
      </c>
      <c r="O28" s="55">
        <v>9706223738</v>
      </c>
      <c r="P28" s="108">
        <v>43393</v>
      </c>
      <c r="Q28" s="87" t="s">
        <v>681</v>
      </c>
      <c r="R28" s="87">
        <v>8</v>
      </c>
      <c r="S28" s="18"/>
      <c r="T28" s="18"/>
    </row>
    <row r="29" spans="1:20">
      <c r="A29" s="4">
        <v>25</v>
      </c>
      <c r="B29" s="17" t="s">
        <v>66</v>
      </c>
      <c r="C29" s="56" t="s">
        <v>816</v>
      </c>
      <c r="D29" s="57" t="s">
        <v>27</v>
      </c>
      <c r="E29" s="52">
        <v>611506</v>
      </c>
      <c r="F29" s="98" t="s">
        <v>77</v>
      </c>
      <c r="G29" s="20">
        <v>54</v>
      </c>
      <c r="H29" s="20">
        <v>52</v>
      </c>
      <c r="I29" s="20">
        <f t="shared" si="0"/>
        <v>106</v>
      </c>
      <c r="J29" s="99" t="s">
        <v>817</v>
      </c>
      <c r="K29" s="51" t="s">
        <v>475</v>
      </c>
      <c r="L29" s="51" t="s">
        <v>698</v>
      </c>
      <c r="M29" s="51">
        <v>8011904624</v>
      </c>
      <c r="N29" s="51" t="s">
        <v>482</v>
      </c>
      <c r="O29" s="55">
        <v>7896141517</v>
      </c>
      <c r="P29" s="108">
        <v>43395</v>
      </c>
      <c r="Q29" s="87" t="s">
        <v>676</v>
      </c>
      <c r="R29" s="52">
        <v>33</v>
      </c>
      <c r="S29" s="18"/>
      <c r="T29" s="18"/>
    </row>
    <row r="30" spans="1:20">
      <c r="A30" s="4">
        <v>26</v>
      </c>
      <c r="B30" s="17" t="s">
        <v>67</v>
      </c>
      <c r="C30" s="56" t="s">
        <v>724</v>
      </c>
      <c r="D30" s="57" t="s">
        <v>27</v>
      </c>
      <c r="E30" s="52">
        <v>610401</v>
      </c>
      <c r="F30" s="98" t="s">
        <v>77</v>
      </c>
      <c r="G30" s="20">
        <v>69</v>
      </c>
      <c r="H30" s="20">
        <v>76</v>
      </c>
      <c r="I30" s="20">
        <f t="shared" si="0"/>
        <v>145</v>
      </c>
      <c r="J30" s="99" t="s">
        <v>725</v>
      </c>
      <c r="K30" s="51" t="s">
        <v>726</v>
      </c>
      <c r="L30" s="51" t="s">
        <v>668</v>
      </c>
      <c r="M30" s="51">
        <v>9401450765</v>
      </c>
      <c r="N30" s="51" t="s">
        <v>727</v>
      </c>
      <c r="O30" s="55">
        <v>9613072908</v>
      </c>
      <c r="P30" s="108">
        <v>43395</v>
      </c>
      <c r="Q30" s="87" t="s">
        <v>676</v>
      </c>
      <c r="R30" s="87">
        <v>80</v>
      </c>
      <c r="S30" s="18"/>
      <c r="T30" s="18"/>
    </row>
    <row r="31" spans="1:20">
      <c r="A31" s="4">
        <v>27</v>
      </c>
      <c r="B31" s="17" t="s">
        <v>66</v>
      </c>
      <c r="C31" s="56" t="s">
        <v>818</v>
      </c>
      <c r="D31" s="57" t="s">
        <v>27</v>
      </c>
      <c r="E31" s="52">
        <v>608001</v>
      </c>
      <c r="F31" s="98" t="s">
        <v>77</v>
      </c>
      <c r="G31" s="20">
        <v>15</v>
      </c>
      <c r="H31" s="20">
        <v>16</v>
      </c>
      <c r="I31" s="20">
        <f t="shared" si="0"/>
        <v>31</v>
      </c>
      <c r="J31" s="99" t="s">
        <v>819</v>
      </c>
      <c r="K31" s="51" t="s">
        <v>513</v>
      </c>
      <c r="L31" s="51" t="s">
        <v>75</v>
      </c>
      <c r="M31" s="51">
        <v>9766619436</v>
      </c>
      <c r="N31" s="51" t="s">
        <v>76</v>
      </c>
      <c r="O31" s="55">
        <v>9859076806</v>
      </c>
      <c r="P31" s="108">
        <v>43396</v>
      </c>
      <c r="Q31" s="87" t="s">
        <v>677</v>
      </c>
      <c r="R31" s="52">
        <v>25</v>
      </c>
      <c r="S31" s="18"/>
      <c r="T31" s="18"/>
    </row>
    <row r="32" spans="1:20">
      <c r="A32" s="4">
        <v>28</v>
      </c>
      <c r="B32" s="17" t="s">
        <v>66</v>
      </c>
      <c r="C32" s="51" t="s">
        <v>72</v>
      </c>
      <c r="D32" s="52" t="s">
        <v>29</v>
      </c>
      <c r="E32" s="52">
        <v>61</v>
      </c>
      <c r="F32" s="52"/>
      <c r="G32" s="20">
        <v>42</v>
      </c>
      <c r="H32" s="20">
        <v>35</v>
      </c>
      <c r="I32" s="20">
        <f t="shared" si="0"/>
        <v>77</v>
      </c>
      <c r="J32" s="54" t="s">
        <v>73</v>
      </c>
      <c r="K32" s="51" t="s">
        <v>74</v>
      </c>
      <c r="L32" s="51" t="s">
        <v>75</v>
      </c>
      <c r="M32" s="51">
        <v>9766619436</v>
      </c>
      <c r="N32" s="51" t="s">
        <v>76</v>
      </c>
      <c r="O32" s="55">
        <v>9859076806</v>
      </c>
      <c r="P32" s="108">
        <v>43396</v>
      </c>
      <c r="Q32" s="87" t="s">
        <v>677</v>
      </c>
      <c r="R32" s="52">
        <v>25</v>
      </c>
      <c r="S32" s="18"/>
      <c r="T32" s="18"/>
    </row>
    <row r="33" spans="1:20">
      <c r="A33" s="4">
        <v>29</v>
      </c>
      <c r="B33" s="17" t="s">
        <v>67</v>
      </c>
      <c r="C33" s="51" t="s">
        <v>694</v>
      </c>
      <c r="D33" s="52" t="s">
        <v>29</v>
      </c>
      <c r="E33" s="52">
        <v>105</v>
      </c>
      <c r="F33" s="109"/>
      <c r="G33" s="20">
        <v>29</v>
      </c>
      <c r="H33" s="20">
        <v>31</v>
      </c>
      <c r="I33" s="20">
        <f t="shared" si="0"/>
        <v>60</v>
      </c>
      <c r="J33" s="54" t="s">
        <v>695</v>
      </c>
      <c r="K33" s="51" t="s">
        <v>154</v>
      </c>
      <c r="L33" s="51" t="s">
        <v>155</v>
      </c>
      <c r="M33" s="51">
        <v>9401450749</v>
      </c>
      <c r="N33" s="51" t="s">
        <v>156</v>
      </c>
      <c r="O33" s="55">
        <v>8876027550</v>
      </c>
      <c r="P33" s="108">
        <v>43396</v>
      </c>
      <c r="Q33" s="87" t="s">
        <v>677</v>
      </c>
      <c r="R33" s="87">
        <v>64</v>
      </c>
      <c r="S33" s="18"/>
      <c r="T33" s="18"/>
    </row>
    <row r="34" spans="1:20">
      <c r="A34" s="4">
        <v>30</v>
      </c>
      <c r="B34" s="17" t="s">
        <v>67</v>
      </c>
      <c r="C34" s="56" t="s">
        <v>696</v>
      </c>
      <c r="D34" s="20" t="s">
        <v>27</v>
      </c>
      <c r="E34" s="20">
        <v>609901</v>
      </c>
      <c r="F34" s="97" t="s">
        <v>77</v>
      </c>
      <c r="G34" s="59">
        <v>15</v>
      </c>
      <c r="H34" s="59">
        <v>24</v>
      </c>
      <c r="I34" s="20">
        <f t="shared" si="0"/>
        <v>39</v>
      </c>
      <c r="J34" s="105">
        <v>9101976951</v>
      </c>
      <c r="K34" s="51" t="s">
        <v>154</v>
      </c>
      <c r="L34" s="51" t="s">
        <v>155</v>
      </c>
      <c r="M34" s="51">
        <v>9401450749</v>
      </c>
      <c r="N34" s="51" t="s">
        <v>156</v>
      </c>
      <c r="O34" s="55">
        <v>8876027550</v>
      </c>
      <c r="P34" s="108">
        <v>43396</v>
      </c>
      <c r="Q34" s="87" t="s">
        <v>677</v>
      </c>
      <c r="R34" s="87">
        <v>64</v>
      </c>
      <c r="S34" s="18"/>
      <c r="T34" s="18"/>
    </row>
    <row r="35" spans="1:20">
      <c r="A35" s="4">
        <v>31</v>
      </c>
      <c r="B35" s="17" t="s">
        <v>66</v>
      </c>
      <c r="C35" s="51" t="s">
        <v>135</v>
      </c>
      <c r="D35" s="52" t="s">
        <v>29</v>
      </c>
      <c r="E35" s="64">
        <v>18</v>
      </c>
      <c r="F35" s="64"/>
      <c r="G35" s="20">
        <v>42</v>
      </c>
      <c r="H35" s="20">
        <v>38</v>
      </c>
      <c r="I35" s="20">
        <f t="shared" si="0"/>
        <v>80</v>
      </c>
      <c r="J35" s="54" t="s">
        <v>136</v>
      </c>
      <c r="K35" s="51" t="s">
        <v>113</v>
      </c>
      <c r="L35" s="51" t="s">
        <v>82</v>
      </c>
      <c r="M35" s="51">
        <v>9957943829</v>
      </c>
      <c r="N35" s="51" t="s">
        <v>134</v>
      </c>
      <c r="O35" s="55">
        <v>9613405894</v>
      </c>
      <c r="P35" s="108">
        <v>43397</v>
      </c>
      <c r="Q35" s="87" t="s">
        <v>678</v>
      </c>
      <c r="R35" s="52">
        <v>60</v>
      </c>
      <c r="S35" s="18"/>
      <c r="T35" s="18"/>
    </row>
    <row r="36" spans="1:20">
      <c r="A36" s="4">
        <v>32</v>
      </c>
      <c r="B36" s="17" t="s">
        <v>66</v>
      </c>
      <c r="C36" s="71" t="s">
        <v>139</v>
      </c>
      <c r="D36" s="57" t="s">
        <v>27</v>
      </c>
      <c r="E36" s="20">
        <v>18110600505</v>
      </c>
      <c r="F36" s="98" t="s">
        <v>77</v>
      </c>
      <c r="G36" s="72">
        <v>39</v>
      </c>
      <c r="H36" s="72">
        <v>36</v>
      </c>
      <c r="I36" s="20">
        <f t="shared" si="0"/>
        <v>75</v>
      </c>
      <c r="J36" s="110">
        <v>9859472177</v>
      </c>
      <c r="K36" s="71" t="s">
        <v>113</v>
      </c>
      <c r="L36" s="51" t="s">
        <v>82</v>
      </c>
      <c r="M36" s="51">
        <v>9957943829</v>
      </c>
      <c r="N36" s="51" t="s">
        <v>134</v>
      </c>
      <c r="O36" s="55">
        <v>9613405894</v>
      </c>
      <c r="P36" s="108">
        <v>43397</v>
      </c>
      <c r="Q36" s="87" t="s">
        <v>678</v>
      </c>
      <c r="R36" s="109">
        <v>64</v>
      </c>
      <c r="S36" s="18"/>
      <c r="T36" s="18"/>
    </row>
    <row r="37" spans="1:20">
      <c r="A37" s="4">
        <v>33</v>
      </c>
      <c r="B37" s="17" t="s">
        <v>67</v>
      </c>
      <c r="C37" s="51" t="s">
        <v>710</v>
      </c>
      <c r="D37" s="52" t="s">
        <v>29</v>
      </c>
      <c r="E37" s="52">
        <v>132</v>
      </c>
      <c r="F37" s="52"/>
      <c r="G37" s="20">
        <v>41</v>
      </c>
      <c r="H37" s="20">
        <v>55</v>
      </c>
      <c r="I37" s="20">
        <f t="shared" si="0"/>
        <v>96</v>
      </c>
      <c r="J37" s="54" t="s">
        <v>711</v>
      </c>
      <c r="K37" s="51" t="s">
        <v>574</v>
      </c>
      <c r="L37" s="51" t="s">
        <v>575</v>
      </c>
      <c r="M37" s="51">
        <v>9401450745</v>
      </c>
      <c r="N37" s="51" t="s">
        <v>712</v>
      </c>
      <c r="O37" s="55">
        <v>9859265394</v>
      </c>
      <c r="P37" s="108">
        <v>43397</v>
      </c>
      <c r="Q37" s="87" t="s">
        <v>678</v>
      </c>
      <c r="R37" s="87">
        <v>40</v>
      </c>
      <c r="S37" s="18"/>
      <c r="T37" s="18"/>
    </row>
    <row r="38" spans="1:20">
      <c r="A38" s="4">
        <v>34</v>
      </c>
      <c r="B38" s="17" t="s">
        <v>67</v>
      </c>
      <c r="C38" s="56" t="s">
        <v>820</v>
      </c>
      <c r="D38" s="57" t="s">
        <v>27</v>
      </c>
      <c r="E38" s="52">
        <v>612202</v>
      </c>
      <c r="F38" s="98" t="s">
        <v>77</v>
      </c>
      <c r="G38" s="94">
        <v>22</v>
      </c>
      <c r="H38" s="94">
        <v>24</v>
      </c>
      <c r="I38" s="20">
        <f t="shared" si="0"/>
        <v>46</v>
      </c>
      <c r="J38" s="99" t="s">
        <v>821</v>
      </c>
      <c r="K38" s="51" t="s">
        <v>513</v>
      </c>
      <c r="L38" s="51"/>
      <c r="M38" s="51"/>
      <c r="N38" s="51" t="s">
        <v>515</v>
      </c>
      <c r="O38" s="55"/>
      <c r="P38" s="108">
        <v>43397</v>
      </c>
      <c r="Q38" s="87" t="s">
        <v>678</v>
      </c>
      <c r="R38" s="87">
        <v>31</v>
      </c>
      <c r="S38" s="18"/>
      <c r="T38" s="18"/>
    </row>
    <row r="39" spans="1:20">
      <c r="A39" s="4">
        <v>35</v>
      </c>
      <c r="B39" s="17" t="s">
        <v>66</v>
      </c>
      <c r="C39" s="51" t="s">
        <v>342</v>
      </c>
      <c r="D39" s="52" t="s">
        <v>29</v>
      </c>
      <c r="E39" s="52">
        <v>65</v>
      </c>
      <c r="F39" s="52"/>
      <c r="G39" s="20">
        <v>61</v>
      </c>
      <c r="H39" s="20">
        <v>69</v>
      </c>
      <c r="I39" s="20">
        <f t="shared" si="0"/>
        <v>130</v>
      </c>
      <c r="J39" s="54" t="s">
        <v>343</v>
      </c>
      <c r="K39" s="51" t="s">
        <v>344</v>
      </c>
      <c r="L39" s="51" t="s">
        <v>345</v>
      </c>
      <c r="M39" s="51">
        <v>9678698465</v>
      </c>
      <c r="N39" s="51" t="s">
        <v>346</v>
      </c>
      <c r="O39" s="55">
        <v>7896881289</v>
      </c>
      <c r="P39" s="108">
        <v>43398</v>
      </c>
      <c r="Q39" s="87" t="s">
        <v>679</v>
      </c>
      <c r="R39" s="52">
        <v>70</v>
      </c>
      <c r="S39" s="18"/>
      <c r="T39" s="18"/>
    </row>
    <row r="40" spans="1:20">
      <c r="A40" s="4">
        <v>36</v>
      </c>
      <c r="B40" s="17" t="s">
        <v>66</v>
      </c>
      <c r="C40" s="51" t="s">
        <v>115</v>
      </c>
      <c r="D40" s="52" t="s">
        <v>27</v>
      </c>
      <c r="E40" s="52">
        <v>600511</v>
      </c>
      <c r="F40" s="98" t="s">
        <v>77</v>
      </c>
      <c r="G40" s="20">
        <v>45</v>
      </c>
      <c r="H40" s="20">
        <v>53</v>
      </c>
      <c r="I40" s="20">
        <f t="shared" si="0"/>
        <v>98</v>
      </c>
      <c r="J40" s="105">
        <v>9957850219</v>
      </c>
      <c r="K40" s="51" t="s">
        <v>347</v>
      </c>
      <c r="L40" s="51" t="s">
        <v>82</v>
      </c>
      <c r="M40" s="51">
        <v>9957943829</v>
      </c>
      <c r="N40" s="51" t="s">
        <v>114</v>
      </c>
      <c r="O40" s="55">
        <v>9613964773</v>
      </c>
      <c r="P40" s="108">
        <v>43398</v>
      </c>
      <c r="Q40" s="87" t="s">
        <v>679</v>
      </c>
      <c r="R40" s="52">
        <v>59</v>
      </c>
      <c r="S40" s="18"/>
      <c r="T40" s="18"/>
    </row>
    <row r="41" spans="1:20">
      <c r="A41" s="4">
        <v>37</v>
      </c>
      <c r="B41" s="17" t="s">
        <v>67</v>
      </c>
      <c r="C41" s="51" t="s">
        <v>673</v>
      </c>
      <c r="D41" s="52" t="s">
        <v>29</v>
      </c>
      <c r="E41" s="52">
        <v>11</v>
      </c>
      <c r="F41" s="52"/>
      <c r="G41" s="20">
        <v>19</v>
      </c>
      <c r="H41" s="20">
        <v>19</v>
      </c>
      <c r="I41" s="20">
        <f t="shared" si="0"/>
        <v>38</v>
      </c>
      <c r="J41" s="54" t="s">
        <v>674</v>
      </c>
      <c r="K41" s="51" t="s">
        <v>610</v>
      </c>
      <c r="L41" s="51" t="s">
        <v>462</v>
      </c>
      <c r="M41" s="51">
        <v>8011339747</v>
      </c>
      <c r="N41" s="51" t="s">
        <v>607</v>
      </c>
      <c r="O41" s="55">
        <v>9954309747</v>
      </c>
      <c r="P41" s="108">
        <v>43398</v>
      </c>
      <c r="Q41" s="87" t="s">
        <v>679</v>
      </c>
      <c r="R41" s="87">
        <v>31</v>
      </c>
      <c r="S41" s="18"/>
      <c r="T41" s="18"/>
    </row>
    <row r="42" spans="1:20">
      <c r="A42" s="4">
        <v>38</v>
      </c>
      <c r="B42" s="17" t="s">
        <v>67</v>
      </c>
      <c r="C42" s="71" t="s">
        <v>822</v>
      </c>
      <c r="D42" s="109" t="s">
        <v>27</v>
      </c>
      <c r="E42" s="72"/>
      <c r="F42" s="109" t="s">
        <v>77</v>
      </c>
      <c r="G42" s="94">
        <v>29</v>
      </c>
      <c r="H42" s="94">
        <v>37</v>
      </c>
      <c r="I42" s="20">
        <f t="shared" si="0"/>
        <v>66</v>
      </c>
      <c r="J42" s="84">
        <v>8473806363</v>
      </c>
      <c r="K42" s="71" t="s">
        <v>697</v>
      </c>
      <c r="L42" s="51" t="s">
        <v>462</v>
      </c>
      <c r="M42" s="51">
        <v>8011339747</v>
      </c>
      <c r="N42" s="71" t="s">
        <v>607</v>
      </c>
      <c r="O42" s="55">
        <v>9954309747</v>
      </c>
      <c r="P42" s="108">
        <v>43398</v>
      </c>
      <c r="Q42" s="87" t="s">
        <v>679</v>
      </c>
      <c r="R42" s="87">
        <v>28</v>
      </c>
      <c r="S42" s="18"/>
      <c r="T42" s="18"/>
    </row>
    <row r="43" spans="1:20">
      <c r="A43" s="4">
        <v>39</v>
      </c>
      <c r="B43" s="17" t="s">
        <v>66</v>
      </c>
      <c r="C43" s="56" t="s">
        <v>729</v>
      </c>
      <c r="D43" s="57" t="s">
        <v>27</v>
      </c>
      <c r="E43" s="52">
        <v>600506</v>
      </c>
      <c r="F43" s="98" t="s">
        <v>77</v>
      </c>
      <c r="G43" s="20">
        <v>47</v>
      </c>
      <c r="H43" s="20">
        <v>16</v>
      </c>
      <c r="I43" s="20">
        <f t="shared" si="0"/>
        <v>63</v>
      </c>
      <c r="J43" s="102" t="s">
        <v>730</v>
      </c>
      <c r="K43" s="51" t="s">
        <v>92</v>
      </c>
      <c r="L43" s="51" t="s">
        <v>82</v>
      </c>
      <c r="M43" s="51">
        <v>9957943829</v>
      </c>
      <c r="N43" s="51" t="s">
        <v>114</v>
      </c>
      <c r="O43" s="55">
        <v>9613964773</v>
      </c>
      <c r="P43" s="108">
        <v>43399</v>
      </c>
      <c r="Q43" s="87" t="s">
        <v>680</v>
      </c>
      <c r="R43" s="52">
        <v>51</v>
      </c>
      <c r="S43" s="18"/>
      <c r="T43" s="18"/>
    </row>
    <row r="44" spans="1:20">
      <c r="A44" s="4">
        <v>40</v>
      </c>
      <c r="B44" s="17" t="s">
        <v>66</v>
      </c>
      <c r="C44" s="51" t="s">
        <v>111</v>
      </c>
      <c r="D44" s="52" t="s">
        <v>29</v>
      </c>
      <c r="E44" s="64">
        <v>63</v>
      </c>
      <c r="F44" s="64"/>
      <c r="G44" s="20">
        <v>37</v>
      </c>
      <c r="H44" s="20">
        <v>53</v>
      </c>
      <c r="I44" s="20">
        <f t="shared" si="0"/>
        <v>90</v>
      </c>
      <c r="J44" s="54" t="s">
        <v>112</v>
      </c>
      <c r="K44" s="51" t="s">
        <v>113</v>
      </c>
      <c r="L44" s="51" t="s">
        <v>82</v>
      </c>
      <c r="M44" s="51">
        <v>9957943829</v>
      </c>
      <c r="N44" s="51" t="s">
        <v>114</v>
      </c>
      <c r="O44" s="55">
        <v>9613964773</v>
      </c>
      <c r="P44" s="108">
        <v>43399</v>
      </c>
      <c r="Q44" s="87" t="s">
        <v>680</v>
      </c>
      <c r="R44" s="52">
        <v>60</v>
      </c>
      <c r="S44" s="18"/>
      <c r="T44" s="18"/>
    </row>
    <row r="45" spans="1:20">
      <c r="A45" s="4">
        <v>41</v>
      </c>
      <c r="B45" s="17" t="s">
        <v>67</v>
      </c>
      <c r="C45" s="51" t="s">
        <v>551</v>
      </c>
      <c r="D45" s="52" t="s">
        <v>29</v>
      </c>
      <c r="E45" s="52">
        <v>63</v>
      </c>
      <c r="F45" s="52"/>
      <c r="G45" s="20">
        <v>50</v>
      </c>
      <c r="H45" s="20">
        <v>45</v>
      </c>
      <c r="I45" s="20">
        <f t="shared" si="0"/>
        <v>95</v>
      </c>
      <c r="J45" s="54" t="s">
        <v>552</v>
      </c>
      <c r="K45" s="51" t="s">
        <v>553</v>
      </c>
      <c r="L45" s="51" t="s">
        <v>277</v>
      </c>
      <c r="M45" s="51">
        <v>9707531537</v>
      </c>
      <c r="N45" s="51" t="s">
        <v>554</v>
      </c>
      <c r="O45" s="55">
        <v>9859404961</v>
      </c>
      <c r="P45" s="108">
        <v>43399</v>
      </c>
      <c r="Q45" s="87" t="s">
        <v>680</v>
      </c>
      <c r="R45" s="87">
        <v>28</v>
      </c>
      <c r="S45" s="18"/>
      <c r="T45" s="18"/>
    </row>
    <row r="46" spans="1:20">
      <c r="A46" s="4">
        <v>42</v>
      </c>
      <c r="B46" s="17" t="s">
        <v>67</v>
      </c>
      <c r="C46" s="56" t="s">
        <v>823</v>
      </c>
      <c r="D46" s="57" t="s">
        <v>27</v>
      </c>
      <c r="E46" s="52">
        <v>607202</v>
      </c>
      <c r="F46" s="98" t="s">
        <v>77</v>
      </c>
      <c r="G46" s="94">
        <v>13</v>
      </c>
      <c r="H46" s="94">
        <v>22</v>
      </c>
      <c r="I46" s="20">
        <f t="shared" si="0"/>
        <v>35</v>
      </c>
      <c r="J46" s="99" t="s">
        <v>824</v>
      </c>
      <c r="K46" s="51" t="s">
        <v>74</v>
      </c>
      <c r="L46" s="51" t="s">
        <v>75</v>
      </c>
      <c r="M46" s="51">
        <v>9766619436</v>
      </c>
      <c r="N46" s="51" t="s">
        <v>515</v>
      </c>
      <c r="O46" s="55">
        <v>8472802700</v>
      </c>
      <c r="P46" s="108">
        <v>43399</v>
      </c>
      <c r="Q46" s="87" t="s">
        <v>680</v>
      </c>
      <c r="R46" s="87">
        <v>24</v>
      </c>
      <c r="S46" s="18"/>
      <c r="T46" s="18"/>
    </row>
    <row r="47" spans="1:20">
      <c r="A47" s="4">
        <v>43</v>
      </c>
      <c r="B47" s="17" t="s">
        <v>66</v>
      </c>
      <c r="C47" s="56" t="s">
        <v>174</v>
      </c>
      <c r="D47" s="57" t="s">
        <v>27</v>
      </c>
      <c r="E47" s="52">
        <v>609501</v>
      </c>
      <c r="F47" s="98" t="s">
        <v>77</v>
      </c>
      <c r="G47" s="111">
        <v>19</v>
      </c>
      <c r="H47" s="111">
        <v>23</v>
      </c>
      <c r="I47" s="20">
        <f t="shared" si="0"/>
        <v>42</v>
      </c>
      <c r="J47" s="99" t="s">
        <v>825</v>
      </c>
      <c r="K47" s="51" t="s">
        <v>154</v>
      </c>
      <c r="L47" s="51" t="s">
        <v>155</v>
      </c>
      <c r="M47" s="51">
        <v>9401450749</v>
      </c>
      <c r="N47" s="51" t="s">
        <v>175</v>
      </c>
      <c r="O47" s="55">
        <v>7636832169</v>
      </c>
      <c r="P47" s="108">
        <v>43400</v>
      </c>
      <c r="Q47" s="87" t="s">
        <v>681</v>
      </c>
      <c r="R47" s="52">
        <v>41</v>
      </c>
      <c r="S47" s="18"/>
      <c r="T47" s="18"/>
    </row>
    <row r="48" spans="1:20">
      <c r="A48" s="4">
        <v>44</v>
      </c>
      <c r="B48" s="17" t="s">
        <v>66</v>
      </c>
      <c r="C48" s="51" t="s">
        <v>152</v>
      </c>
      <c r="D48" s="52" t="s">
        <v>29</v>
      </c>
      <c r="E48" s="52">
        <v>45</v>
      </c>
      <c r="F48" s="52"/>
      <c r="G48" s="59">
        <v>31</v>
      </c>
      <c r="H48" s="59">
        <v>42</v>
      </c>
      <c r="I48" s="20">
        <f t="shared" si="0"/>
        <v>73</v>
      </c>
      <c r="J48" s="54" t="s">
        <v>153</v>
      </c>
      <c r="K48" s="51" t="s">
        <v>154</v>
      </c>
      <c r="L48" s="51" t="s">
        <v>155</v>
      </c>
      <c r="M48" s="51">
        <v>9401450749</v>
      </c>
      <c r="N48" s="51" t="s">
        <v>156</v>
      </c>
      <c r="O48" s="55">
        <v>8876027550</v>
      </c>
      <c r="P48" s="108">
        <v>43400</v>
      </c>
      <c r="Q48" s="87" t="s">
        <v>681</v>
      </c>
      <c r="R48" s="52">
        <v>38</v>
      </c>
      <c r="S48" s="18"/>
      <c r="T48" s="18"/>
    </row>
    <row r="49" spans="1:20">
      <c r="A49" s="4">
        <v>45</v>
      </c>
      <c r="B49" s="17" t="s">
        <v>67</v>
      </c>
      <c r="C49" s="51" t="s">
        <v>424</v>
      </c>
      <c r="D49" s="52" t="s">
        <v>29</v>
      </c>
      <c r="E49" s="52">
        <v>23</v>
      </c>
      <c r="F49" s="52"/>
      <c r="G49" s="17">
        <v>42</v>
      </c>
      <c r="H49" s="17">
        <v>39</v>
      </c>
      <c r="I49" s="20">
        <f t="shared" si="0"/>
        <v>81</v>
      </c>
      <c r="J49" s="54" t="s">
        <v>425</v>
      </c>
      <c r="K49" s="51" t="s">
        <v>409</v>
      </c>
      <c r="L49" s="51" t="s">
        <v>419</v>
      </c>
      <c r="M49" s="51"/>
      <c r="N49" s="51" t="s">
        <v>426</v>
      </c>
      <c r="O49" s="55">
        <v>9508414526</v>
      </c>
      <c r="P49" s="108">
        <v>43400</v>
      </c>
      <c r="Q49" s="87" t="s">
        <v>681</v>
      </c>
      <c r="R49" s="52">
        <v>18</v>
      </c>
      <c r="S49" s="18"/>
      <c r="T49" s="18"/>
    </row>
    <row r="50" spans="1:20">
      <c r="A50" s="4">
        <v>46</v>
      </c>
      <c r="B50" s="17" t="s">
        <v>67</v>
      </c>
      <c r="C50" s="56" t="s">
        <v>682</v>
      </c>
      <c r="D50" s="57" t="s">
        <v>27</v>
      </c>
      <c r="E50" s="52">
        <v>602004</v>
      </c>
      <c r="F50" s="98" t="s">
        <v>77</v>
      </c>
      <c r="G50" s="20">
        <v>53</v>
      </c>
      <c r="H50" s="20">
        <v>44</v>
      </c>
      <c r="I50" s="20">
        <f t="shared" si="0"/>
        <v>97</v>
      </c>
      <c r="J50" s="99" t="s">
        <v>683</v>
      </c>
      <c r="K50" s="51" t="s">
        <v>409</v>
      </c>
      <c r="L50" s="51" t="s">
        <v>419</v>
      </c>
      <c r="M50" s="51"/>
      <c r="N50" s="51" t="s">
        <v>426</v>
      </c>
      <c r="O50" s="55">
        <v>9508414526</v>
      </c>
      <c r="P50" s="108">
        <v>43400</v>
      </c>
      <c r="Q50" s="87" t="s">
        <v>681</v>
      </c>
      <c r="R50" s="87">
        <v>22</v>
      </c>
      <c r="S50" s="18"/>
      <c r="T50" s="18"/>
    </row>
    <row r="51" spans="1:20">
      <c r="A51" s="4">
        <v>47</v>
      </c>
      <c r="B51" s="17" t="s">
        <v>66</v>
      </c>
      <c r="C51" s="51" t="s">
        <v>96</v>
      </c>
      <c r="D51" s="52" t="s">
        <v>29</v>
      </c>
      <c r="E51" s="52">
        <v>31</v>
      </c>
      <c r="F51" s="52"/>
      <c r="G51" s="59">
        <v>55</v>
      </c>
      <c r="H51" s="59">
        <v>50</v>
      </c>
      <c r="I51" s="52">
        <f t="shared" ref="I51:I54" si="1">G51+H51</f>
        <v>105</v>
      </c>
      <c r="J51" s="54" t="s">
        <v>97</v>
      </c>
      <c r="K51" s="51" t="s">
        <v>98</v>
      </c>
      <c r="L51" s="51" t="s">
        <v>99</v>
      </c>
      <c r="M51" s="51">
        <v>9401450764</v>
      </c>
      <c r="N51" s="51" t="s">
        <v>100</v>
      </c>
      <c r="O51" s="55">
        <v>8402069086</v>
      </c>
      <c r="P51" s="65">
        <v>43211</v>
      </c>
      <c r="Q51" s="18" t="s">
        <v>681</v>
      </c>
      <c r="R51" s="87">
        <v>51</v>
      </c>
      <c r="S51" s="18"/>
      <c r="T51" s="18"/>
    </row>
    <row r="52" spans="1:20">
      <c r="A52" s="4">
        <v>48</v>
      </c>
      <c r="B52" s="17" t="s">
        <v>66</v>
      </c>
      <c r="C52" s="56" t="s">
        <v>101</v>
      </c>
      <c r="D52" s="57" t="s">
        <v>27</v>
      </c>
      <c r="E52" s="61">
        <v>602701</v>
      </c>
      <c r="F52" s="52" t="s">
        <v>77</v>
      </c>
      <c r="G52" s="53">
        <v>57</v>
      </c>
      <c r="H52" s="53">
        <v>50</v>
      </c>
      <c r="I52" s="52">
        <f t="shared" si="1"/>
        <v>107</v>
      </c>
      <c r="J52" s="58" t="s">
        <v>102</v>
      </c>
      <c r="K52" s="51" t="s">
        <v>103</v>
      </c>
      <c r="L52" s="51" t="s">
        <v>99</v>
      </c>
      <c r="M52" s="51">
        <v>9401450764</v>
      </c>
      <c r="N52" s="51" t="s">
        <v>100</v>
      </c>
      <c r="O52" s="55">
        <v>8402069086</v>
      </c>
      <c r="P52" s="65">
        <v>43211</v>
      </c>
      <c r="Q52" s="18" t="s">
        <v>681</v>
      </c>
      <c r="R52" s="87">
        <v>51</v>
      </c>
      <c r="S52" s="18"/>
      <c r="T52" s="18"/>
    </row>
    <row r="53" spans="1:20">
      <c r="A53" s="4">
        <v>49</v>
      </c>
      <c r="B53" s="17" t="s">
        <v>67</v>
      </c>
      <c r="C53" s="51" t="s">
        <v>104</v>
      </c>
      <c r="D53" s="52" t="s">
        <v>29</v>
      </c>
      <c r="E53" s="52">
        <v>37</v>
      </c>
      <c r="F53" s="52"/>
      <c r="G53" s="53">
        <v>31</v>
      </c>
      <c r="H53" s="53">
        <v>41</v>
      </c>
      <c r="I53" s="52">
        <f t="shared" si="1"/>
        <v>72</v>
      </c>
      <c r="J53" s="54" t="s">
        <v>105</v>
      </c>
      <c r="K53" s="62" t="s">
        <v>106</v>
      </c>
      <c r="L53" s="51" t="s">
        <v>107</v>
      </c>
      <c r="M53" s="51">
        <v>9401839012</v>
      </c>
      <c r="N53" s="51" t="s">
        <v>108</v>
      </c>
      <c r="O53" s="55">
        <v>8011339738</v>
      </c>
      <c r="P53" s="65">
        <v>43211</v>
      </c>
      <c r="Q53" s="18" t="s">
        <v>681</v>
      </c>
      <c r="R53" s="87">
        <v>49</v>
      </c>
      <c r="S53" s="18"/>
      <c r="T53" s="18"/>
    </row>
    <row r="54" spans="1:20">
      <c r="A54" s="4">
        <v>50</v>
      </c>
      <c r="B54" s="17" t="s">
        <v>67</v>
      </c>
      <c r="C54" s="56" t="s">
        <v>109</v>
      </c>
      <c r="D54" s="57" t="s">
        <v>27</v>
      </c>
      <c r="E54" s="52">
        <v>602902</v>
      </c>
      <c r="F54" s="52" t="s">
        <v>77</v>
      </c>
      <c r="G54" s="63">
        <v>45</v>
      </c>
      <c r="H54" s="63">
        <v>33</v>
      </c>
      <c r="I54" s="52">
        <f t="shared" si="1"/>
        <v>78</v>
      </c>
      <c r="J54" s="58" t="s">
        <v>110</v>
      </c>
      <c r="K54" s="51" t="s">
        <v>106</v>
      </c>
      <c r="L54" s="51" t="s">
        <v>107</v>
      </c>
      <c r="M54" s="51">
        <v>9401839012</v>
      </c>
      <c r="N54" s="51" t="s">
        <v>108</v>
      </c>
      <c r="O54" s="55">
        <v>8011339738</v>
      </c>
      <c r="P54" s="65">
        <v>43211</v>
      </c>
      <c r="Q54" s="18" t="s">
        <v>681</v>
      </c>
      <c r="R54" s="87">
        <v>52</v>
      </c>
      <c r="S54" s="18"/>
      <c r="T54" s="18"/>
    </row>
    <row r="55" spans="1:20">
      <c r="A55" s="4">
        <v>51</v>
      </c>
      <c r="B55" s="17" t="s">
        <v>66</v>
      </c>
      <c r="C55" s="51" t="s">
        <v>111</v>
      </c>
      <c r="D55" s="52" t="s">
        <v>29</v>
      </c>
      <c r="E55" s="64">
        <v>63</v>
      </c>
      <c r="F55" s="64"/>
      <c r="G55" s="64">
        <v>40</v>
      </c>
      <c r="H55" s="64">
        <v>60</v>
      </c>
      <c r="I55" s="20">
        <f>+G55+H55</f>
        <v>100</v>
      </c>
      <c r="J55" s="54" t="s">
        <v>112</v>
      </c>
      <c r="K55" s="51" t="s">
        <v>113</v>
      </c>
      <c r="L55" s="51" t="s">
        <v>82</v>
      </c>
      <c r="M55" s="51">
        <v>9957943829</v>
      </c>
      <c r="N55" s="51" t="s">
        <v>114</v>
      </c>
      <c r="O55" s="55">
        <v>9613964773</v>
      </c>
      <c r="P55" s="65">
        <v>43213</v>
      </c>
      <c r="Q55" s="18" t="s">
        <v>676</v>
      </c>
      <c r="R55" s="87">
        <v>60</v>
      </c>
      <c r="S55" s="18"/>
      <c r="T55" s="18"/>
    </row>
    <row r="56" spans="1:20">
      <c r="A56" s="4">
        <v>52</v>
      </c>
      <c r="B56" s="17" t="s">
        <v>66</v>
      </c>
      <c r="C56" s="51" t="s">
        <v>115</v>
      </c>
      <c r="D56" s="52" t="s">
        <v>27</v>
      </c>
      <c r="E56" s="52">
        <v>600511</v>
      </c>
      <c r="F56" s="52" t="s">
        <v>77</v>
      </c>
      <c r="G56" s="53">
        <v>44</v>
      </c>
      <c r="H56" s="53">
        <v>54</v>
      </c>
      <c r="I56" s="52">
        <f t="shared" ref="I56:I59" si="2">G56+H56</f>
        <v>98</v>
      </c>
      <c r="J56" s="58" t="s">
        <v>116</v>
      </c>
      <c r="K56" s="51" t="s">
        <v>113</v>
      </c>
      <c r="L56" s="51" t="s">
        <v>82</v>
      </c>
      <c r="M56" s="51">
        <v>9957943829</v>
      </c>
      <c r="N56" s="51" t="s">
        <v>114</v>
      </c>
      <c r="O56" s="55">
        <v>9613964773</v>
      </c>
      <c r="P56" s="65">
        <v>43213</v>
      </c>
      <c r="Q56" s="18" t="s">
        <v>676</v>
      </c>
      <c r="R56" s="87">
        <v>61</v>
      </c>
      <c r="S56" s="18"/>
      <c r="T56" s="18"/>
    </row>
    <row r="57" spans="1:20">
      <c r="A57" s="4">
        <v>53</v>
      </c>
      <c r="B57" s="17" t="s">
        <v>67</v>
      </c>
      <c r="C57" s="51" t="s">
        <v>117</v>
      </c>
      <c r="D57" s="52" t="s">
        <v>29</v>
      </c>
      <c r="E57" s="52">
        <v>41</v>
      </c>
      <c r="F57" s="52"/>
      <c r="G57" s="59">
        <v>55</v>
      </c>
      <c r="H57" s="59">
        <v>64</v>
      </c>
      <c r="I57" s="52">
        <f t="shared" si="2"/>
        <v>119</v>
      </c>
      <c r="J57" s="54" t="s">
        <v>118</v>
      </c>
      <c r="K57" s="51" t="s">
        <v>119</v>
      </c>
      <c r="L57" s="51" t="s">
        <v>120</v>
      </c>
      <c r="M57" s="51">
        <v>8724078736</v>
      </c>
      <c r="N57" s="51" t="s">
        <v>121</v>
      </c>
      <c r="O57" s="55">
        <v>7399179598</v>
      </c>
      <c r="P57" s="65">
        <v>43213</v>
      </c>
      <c r="Q57" s="18" t="s">
        <v>676</v>
      </c>
      <c r="R57" s="87">
        <v>44</v>
      </c>
      <c r="S57" s="18"/>
      <c r="T57" s="18"/>
    </row>
    <row r="58" spans="1:20">
      <c r="A58" s="4">
        <v>54</v>
      </c>
      <c r="B58" s="17" t="s">
        <v>67</v>
      </c>
      <c r="C58" s="66" t="s">
        <v>122</v>
      </c>
      <c r="D58" s="57" t="s">
        <v>27</v>
      </c>
      <c r="E58" s="67">
        <v>603903</v>
      </c>
      <c r="F58" s="68" t="s">
        <v>77</v>
      </c>
      <c r="G58" s="67">
        <v>33</v>
      </c>
      <c r="H58" s="67">
        <v>22</v>
      </c>
      <c r="I58" s="52">
        <f t="shared" si="2"/>
        <v>55</v>
      </c>
      <c r="J58" s="62">
        <v>9613331431</v>
      </c>
      <c r="K58" s="69" t="s">
        <v>123</v>
      </c>
      <c r="L58" s="51" t="s">
        <v>124</v>
      </c>
      <c r="M58" s="51">
        <v>9401450750</v>
      </c>
      <c r="N58" s="51" t="s">
        <v>121</v>
      </c>
      <c r="O58" s="55">
        <v>7399179598</v>
      </c>
      <c r="P58" s="65">
        <v>43213</v>
      </c>
      <c r="Q58" s="18" t="s">
        <v>676</v>
      </c>
      <c r="R58" s="87">
        <v>45</v>
      </c>
      <c r="S58" s="18"/>
      <c r="T58" s="18"/>
    </row>
    <row r="59" spans="1:20">
      <c r="A59" s="4">
        <v>55</v>
      </c>
      <c r="B59" s="17" t="s">
        <v>66</v>
      </c>
      <c r="C59" s="56" t="s">
        <v>132</v>
      </c>
      <c r="D59" s="52" t="s">
        <v>27</v>
      </c>
      <c r="E59" s="52">
        <v>600509</v>
      </c>
      <c r="F59" s="52" t="s">
        <v>77</v>
      </c>
      <c r="G59" s="64">
        <v>38</v>
      </c>
      <c r="H59" s="64">
        <v>38</v>
      </c>
      <c r="I59" s="52">
        <f t="shared" si="2"/>
        <v>76</v>
      </c>
      <c r="J59" s="54" t="s">
        <v>133</v>
      </c>
      <c r="K59" s="51" t="s">
        <v>113</v>
      </c>
      <c r="L59" s="51" t="s">
        <v>82</v>
      </c>
      <c r="M59" s="51">
        <v>9957943829</v>
      </c>
      <c r="N59" s="51" t="s">
        <v>134</v>
      </c>
      <c r="O59" s="70">
        <v>8812916389</v>
      </c>
      <c r="P59" s="65">
        <v>43214</v>
      </c>
      <c r="Q59" s="18" t="s">
        <v>677</v>
      </c>
      <c r="R59" s="87">
        <v>49</v>
      </c>
      <c r="S59" s="18"/>
      <c r="T59" s="18"/>
    </row>
    <row r="60" spans="1:20">
      <c r="A60" s="4">
        <v>56</v>
      </c>
      <c r="B60" s="17" t="s">
        <v>66</v>
      </c>
      <c r="C60" s="51" t="s">
        <v>135</v>
      </c>
      <c r="D60" s="52" t="s">
        <v>29</v>
      </c>
      <c r="E60" s="64">
        <v>18</v>
      </c>
      <c r="F60" s="64"/>
      <c r="G60" s="53">
        <v>37</v>
      </c>
      <c r="H60" s="53">
        <v>44</v>
      </c>
      <c r="I60" s="20">
        <f>+G60+H60</f>
        <v>81</v>
      </c>
      <c r="J60" s="54" t="s">
        <v>136</v>
      </c>
      <c r="K60" s="51" t="s">
        <v>113</v>
      </c>
      <c r="L60" s="51" t="s">
        <v>82</v>
      </c>
      <c r="M60" s="51">
        <v>9957943829</v>
      </c>
      <c r="N60" s="51" t="s">
        <v>134</v>
      </c>
      <c r="O60" s="55">
        <v>9613405894</v>
      </c>
      <c r="P60" s="65">
        <v>43214</v>
      </c>
      <c r="Q60" s="18" t="s">
        <v>677</v>
      </c>
      <c r="R60" s="87">
        <v>49</v>
      </c>
      <c r="S60" s="18"/>
      <c r="T60" s="18"/>
    </row>
    <row r="61" spans="1:20">
      <c r="A61" s="4">
        <v>57</v>
      </c>
      <c r="B61" s="17" t="s">
        <v>67</v>
      </c>
      <c r="C61" s="51" t="s">
        <v>123</v>
      </c>
      <c r="D61" s="52" t="s">
        <v>29</v>
      </c>
      <c r="E61" s="52">
        <v>40</v>
      </c>
      <c r="F61" s="52"/>
      <c r="G61" s="59">
        <v>57</v>
      </c>
      <c r="H61" s="59">
        <v>60</v>
      </c>
      <c r="I61" s="52">
        <f t="shared" ref="I61:I64" si="3">G61+H61</f>
        <v>117</v>
      </c>
      <c r="J61" s="54" t="s">
        <v>125</v>
      </c>
      <c r="K61" s="51" t="s">
        <v>126</v>
      </c>
      <c r="L61" s="51" t="s">
        <v>124</v>
      </c>
      <c r="M61" s="51">
        <v>9401450750</v>
      </c>
      <c r="N61" s="51" t="s">
        <v>127</v>
      </c>
      <c r="O61" s="55">
        <v>9854479588</v>
      </c>
      <c r="P61" s="65">
        <v>43214</v>
      </c>
      <c r="Q61" s="18" t="s">
        <v>677</v>
      </c>
      <c r="R61" s="87">
        <v>46</v>
      </c>
      <c r="S61" s="18"/>
      <c r="T61" s="18"/>
    </row>
    <row r="62" spans="1:20">
      <c r="A62" s="4">
        <v>58</v>
      </c>
      <c r="B62" s="17" t="s">
        <v>67</v>
      </c>
      <c r="C62" s="56" t="s">
        <v>128</v>
      </c>
      <c r="D62" s="57" t="s">
        <v>27</v>
      </c>
      <c r="E62" s="52">
        <v>609701</v>
      </c>
      <c r="F62" s="52" t="s">
        <v>77</v>
      </c>
      <c r="G62" s="53">
        <v>81</v>
      </c>
      <c r="H62" s="53">
        <v>79</v>
      </c>
      <c r="I62" s="52">
        <f t="shared" si="3"/>
        <v>160</v>
      </c>
      <c r="J62" s="70">
        <v>9957796880</v>
      </c>
      <c r="K62" s="51" t="s">
        <v>123</v>
      </c>
      <c r="L62" s="51" t="s">
        <v>124</v>
      </c>
      <c r="M62" s="51">
        <v>9401450750</v>
      </c>
      <c r="N62" s="51" t="s">
        <v>127</v>
      </c>
      <c r="O62" s="55">
        <v>9854479588</v>
      </c>
      <c r="P62" s="65">
        <v>43214</v>
      </c>
      <c r="Q62" s="18" t="s">
        <v>677</v>
      </c>
      <c r="R62" s="87">
        <v>46</v>
      </c>
      <c r="S62" s="18"/>
      <c r="T62" s="18"/>
    </row>
    <row r="63" spans="1:20">
      <c r="A63" s="4">
        <v>59</v>
      </c>
      <c r="B63" s="17" t="s">
        <v>66</v>
      </c>
      <c r="C63" s="51" t="s">
        <v>137</v>
      </c>
      <c r="D63" s="52" t="s">
        <v>29</v>
      </c>
      <c r="E63" s="52">
        <v>66</v>
      </c>
      <c r="F63" s="52"/>
      <c r="G63" s="53">
        <v>42</v>
      </c>
      <c r="H63" s="53">
        <v>44</v>
      </c>
      <c r="I63" s="52">
        <f t="shared" si="3"/>
        <v>86</v>
      </c>
      <c r="J63" s="54" t="s">
        <v>138</v>
      </c>
      <c r="K63" s="51" t="s">
        <v>92</v>
      </c>
      <c r="L63" s="51" t="s">
        <v>82</v>
      </c>
      <c r="M63" s="51">
        <v>9957943829</v>
      </c>
      <c r="N63" s="51" t="s">
        <v>134</v>
      </c>
      <c r="O63" s="55">
        <v>9613405894</v>
      </c>
      <c r="P63" s="65">
        <v>43215</v>
      </c>
      <c r="Q63" s="18" t="s">
        <v>678</v>
      </c>
      <c r="R63" s="87">
        <v>48</v>
      </c>
      <c r="S63" s="18"/>
      <c r="T63" s="18"/>
    </row>
    <row r="64" spans="1:20">
      <c r="A64" s="4">
        <v>60</v>
      </c>
      <c r="B64" s="17" t="s">
        <v>66</v>
      </c>
      <c r="C64" s="71" t="s">
        <v>139</v>
      </c>
      <c r="D64" s="57" t="s">
        <v>27</v>
      </c>
      <c r="E64" s="20">
        <v>18110600505</v>
      </c>
      <c r="F64" s="52" t="s">
        <v>77</v>
      </c>
      <c r="G64" s="72">
        <v>55</v>
      </c>
      <c r="H64" s="72">
        <v>41</v>
      </c>
      <c r="I64" s="52">
        <f t="shared" si="3"/>
        <v>96</v>
      </c>
      <c r="J64" s="70">
        <v>9365013867</v>
      </c>
      <c r="K64" s="71" t="s">
        <v>113</v>
      </c>
      <c r="L64" s="51" t="s">
        <v>82</v>
      </c>
      <c r="M64" s="51">
        <v>9957943829</v>
      </c>
      <c r="N64" s="51" t="s">
        <v>134</v>
      </c>
      <c r="O64" s="55">
        <v>9613405894</v>
      </c>
      <c r="P64" s="65">
        <v>43215</v>
      </c>
      <c r="Q64" s="18" t="s">
        <v>678</v>
      </c>
      <c r="R64" s="87">
        <v>49</v>
      </c>
      <c r="S64" s="18"/>
      <c r="T64" s="18"/>
    </row>
    <row r="65" spans="1:20">
      <c r="A65" s="4">
        <v>61</v>
      </c>
      <c r="B65" s="17" t="s">
        <v>67</v>
      </c>
      <c r="C65" s="56" t="s">
        <v>129</v>
      </c>
      <c r="D65" s="57" t="s">
        <v>27</v>
      </c>
      <c r="E65" s="52">
        <v>609401</v>
      </c>
      <c r="F65" s="52" t="s">
        <v>77</v>
      </c>
      <c r="G65" s="20">
        <v>21</v>
      </c>
      <c r="H65" s="20">
        <v>37</v>
      </c>
      <c r="I65" s="52">
        <f>G65+H65</f>
        <v>58</v>
      </c>
      <c r="J65" s="70">
        <v>9101786903</v>
      </c>
      <c r="K65" s="51" t="s">
        <v>123</v>
      </c>
      <c r="L65" s="51" t="s">
        <v>124</v>
      </c>
      <c r="M65" s="51">
        <v>9401450750</v>
      </c>
      <c r="N65" s="51" t="s">
        <v>121</v>
      </c>
      <c r="O65" s="55">
        <v>7399179598</v>
      </c>
      <c r="P65" s="65">
        <v>43215</v>
      </c>
      <c r="Q65" s="18" t="s">
        <v>678</v>
      </c>
      <c r="R65" s="87">
        <v>48</v>
      </c>
      <c r="S65" s="18"/>
      <c r="T65" s="18"/>
    </row>
    <row r="66" spans="1:20">
      <c r="A66" s="4">
        <v>62</v>
      </c>
      <c r="B66" s="17" t="s">
        <v>67</v>
      </c>
      <c r="C66" s="51" t="s">
        <v>130</v>
      </c>
      <c r="D66" s="52" t="s">
        <v>27</v>
      </c>
      <c r="E66" s="52">
        <v>609703</v>
      </c>
      <c r="F66" s="52" t="s">
        <v>77</v>
      </c>
      <c r="G66" s="53">
        <v>38</v>
      </c>
      <c r="H66" s="53">
        <v>29</v>
      </c>
      <c r="I66" s="52">
        <f t="shared" ref="I66:I70" si="4">G66+H66</f>
        <v>67</v>
      </c>
      <c r="J66" s="54" t="s">
        <v>131</v>
      </c>
      <c r="K66" s="51" t="s">
        <v>123</v>
      </c>
      <c r="L66" s="51" t="s">
        <v>124</v>
      </c>
      <c r="M66" s="51">
        <v>9401450750</v>
      </c>
      <c r="N66" s="51" t="s">
        <v>121</v>
      </c>
      <c r="O66" s="55">
        <v>7399179598</v>
      </c>
      <c r="P66" s="65">
        <v>43215</v>
      </c>
      <c r="Q66" s="18" t="s">
        <v>678</v>
      </c>
      <c r="R66" s="87">
        <v>38</v>
      </c>
      <c r="S66" s="18"/>
      <c r="T66" s="18"/>
    </row>
    <row r="67" spans="1:20">
      <c r="A67" s="4">
        <v>63</v>
      </c>
      <c r="B67" s="17" t="s">
        <v>66</v>
      </c>
      <c r="C67" s="51" t="s">
        <v>140</v>
      </c>
      <c r="D67" s="52" t="s">
        <v>29</v>
      </c>
      <c r="E67" s="52">
        <v>62</v>
      </c>
      <c r="F67" s="52"/>
      <c r="G67" s="53">
        <v>31</v>
      </c>
      <c r="H67" s="53">
        <v>32</v>
      </c>
      <c r="I67" s="52">
        <f t="shared" si="4"/>
        <v>63</v>
      </c>
      <c r="J67" s="73" t="s">
        <v>141</v>
      </c>
      <c r="K67" s="51" t="s">
        <v>113</v>
      </c>
      <c r="L67" s="51" t="s">
        <v>82</v>
      </c>
      <c r="M67" s="51">
        <v>9957943829</v>
      </c>
      <c r="N67" s="51" t="s">
        <v>142</v>
      </c>
      <c r="O67" s="55">
        <v>9577521596</v>
      </c>
      <c r="P67" s="65">
        <v>43216</v>
      </c>
      <c r="Q67" s="18" t="s">
        <v>679</v>
      </c>
      <c r="R67" s="87">
        <v>44</v>
      </c>
      <c r="S67" s="18"/>
      <c r="T67" s="18"/>
    </row>
    <row r="68" spans="1:20">
      <c r="A68" s="4">
        <v>64</v>
      </c>
      <c r="B68" s="17" t="s">
        <v>66</v>
      </c>
      <c r="C68" s="56" t="s">
        <v>143</v>
      </c>
      <c r="D68" s="57" t="s">
        <v>27</v>
      </c>
      <c r="E68" s="52">
        <v>600901</v>
      </c>
      <c r="F68" s="52" t="s">
        <v>77</v>
      </c>
      <c r="G68" s="53">
        <v>28</v>
      </c>
      <c r="H68" s="53">
        <v>20</v>
      </c>
      <c r="I68" s="52">
        <f t="shared" si="4"/>
        <v>48</v>
      </c>
      <c r="J68" s="58" t="s">
        <v>144</v>
      </c>
      <c r="K68" s="51" t="s">
        <v>92</v>
      </c>
      <c r="L68" s="51" t="s">
        <v>82</v>
      </c>
      <c r="M68" s="51">
        <v>9957943829</v>
      </c>
      <c r="N68" s="51" t="s">
        <v>145</v>
      </c>
      <c r="O68" s="55">
        <v>9577521596</v>
      </c>
      <c r="P68" s="65">
        <v>43216</v>
      </c>
      <c r="Q68" s="18" t="s">
        <v>679</v>
      </c>
      <c r="R68" s="87">
        <v>47</v>
      </c>
      <c r="S68" s="18"/>
      <c r="T68" s="18"/>
    </row>
    <row r="69" spans="1:20">
      <c r="A69" s="4">
        <v>65</v>
      </c>
      <c r="B69" s="17" t="s">
        <v>67</v>
      </c>
      <c r="C69" s="51" t="s">
        <v>152</v>
      </c>
      <c r="D69" s="52" t="s">
        <v>29</v>
      </c>
      <c r="E69" s="52">
        <v>45</v>
      </c>
      <c r="F69" s="52"/>
      <c r="G69" s="59">
        <v>46</v>
      </c>
      <c r="H69" s="59">
        <v>69</v>
      </c>
      <c r="I69" s="52">
        <f t="shared" si="4"/>
        <v>115</v>
      </c>
      <c r="J69" s="54" t="s">
        <v>153</v>
      </c>
      <c r="K69" s="51" t="s">
        <v>154</v>
      </c>
      <c r="L69" s="51" t="s">
        <v>155</v>
      </c>
      <c r="M69" s="51">
        <v>9401450749</v>
      </c>
      <c r="N69" s="51" t="s">
        <v>156</v>
      </c>
      <c r="O69" s="55">
        <v>8876027550</v>
      </c>
      <c r="P69" s="65">
        <v>43216</v>
      </c>
      <c r="Q69" s="18" t="s">
        <v>679</v>
      </c>
      <c r="R69" s="87">
        <v>43</v>
      </c>
      <c r="S69" s="18"/>
      <c r="T69" s="18"/>
    </row>
    <row r="70" spans="1:20">
      <c r="A70" s="4">
        <v>66</v>
      </c>
      <c r="B70" s="17" t="s">
        <v>67</v>
      </c>
      <c r="C70" s="56" t="s">
        <v>157</v>
      </c>
      <c r="D70" s="57" t="s">
        <v>27</v>
      </c>
      <c r="E70" s="52">
        <v>609902</v>
      </c>
      <c r="F70" s="52" t="s">
        <v>77</v>
      </c>
      <c r="G70" s="20">
        <v>30</v>
      </c>
      <c r="H70" s="20">
        <v>24</v>
      </c>
      <c r="I70" s="52">
        <f t="shared" si="4"/>
        <v>54</v>
      </c>
      <c r="J70" s="70">
        <v>7086806134</v>
      </c>
      <c r="K70" s="51" t="s">
        <v>152</v>
      </c>
      <c r="L70" s="51" t="s">
        <v>155</v>
      </c>
      <c r="M70" s="51">
        <v>9401450749</v>
      </c>
      <c r="N70" s="51" t="s">
        <v>158</v>
      </c>
      <c r="O70" s="55">
        <v>8876027550</v>
      </c>
      <c r="P70" s="65">
        <v>43216</v>
      </c>
      <c r="Q70" s="18" t="s">
        <v>679</v>
      </c>
      <c r="R70" s="87">
        <v>43</v>
      </c>
      <c r="S70" s="18"/>
      <c r="T70" s="18"/>
    </row>
    <row r="71" spans="1:20">
      <c r="A71" s="4">
        <v>67</v>
      </c>
      <c r="B71" s="17" t="s">
        <v>66</v>
      </c>
      <c r="C71" s="51" t="s">
        <v>146</v>
      </c>
      <c r="D71" s="52" t="s">
        <v>29</v>
      </c>
      <c r="E71" s="52">
        <v>16</v>
      </c>
      <c r="F71" s="52"/>
      <c r="G71" s="53">
        <v>30</v>
      </c>
      <c r="H71" s="53">
        <v>34</v>
      </c>
      <c r="I71" s="52">
        <f>G71+H71</f>
        <v>64</v>
      </c>
      <c r="J71" s="73" t="s">
        <v>147</v>
      </c>
      <c r="K71" s="62" t="s">
        <v>113</v>
      </c>
      <c r="L71" s="51" t="s">
        <v>82</v>
      </c>
      <c r="M71" s="51">
        <v>9957943829</v>
      </c>
      <c r="N71" s="51" t="s">
        <v>142</v>
      </c>
      <c r="O71" s="55">
        <v>9577521596</v>
      </c>
      <c r="P71" s="65">
        <v>43217</v>
      </c>
      <c r="Q71" s="18" t="s">
        <v>680</v>
      </c>
      <c r="R71" s="87">
        <v>56</v>
      </c>
      <c r="S71" s="18"/>
      <c r="T71" s="18"/>
    </row>
    <row r="72" spans="1:20" ht="33">
      <c r="A72" s="4">
        <v>68</v>
      </c>
      <c r="B72" s="17" t="s">
        <v>66</v>
      </c>
      <c r="C72" s="51" t="s">
        <v>148</v>
      </c>
      <c r="D72" s="52" t="s">
        <v>27</v>
      </c>
      <c r="E72" s="52">
        <v>600510</v>
      </c>
      <c r="F72" s="52" t="s">
        <v>149</v>
      </c>
      <c r="G72" s="20">
        <v>27</v>
      </c>
      <c r="H72" s="20">
        <v>34</v>
      </c>
      <c r="I72" s="52">
        <f t="shared" ref="I72:I77" si="5">G72+H72</f>
        <v>61</v>
      </c>
      <c r="J72" s="70">
        <v>9365062182</v>
      </c>
      <c r="K72" s="51" t="s">
        <v>113</v>
      </c>
      <c r="L72" s="51" t="s">
        <v>82</v>
      </c>
      <c r="M72" s="51">
        <v>9957943829</v>
      </c>
      <c r="N72" s="51" t="s">
        <v>145</v>
      </c>
      <c r="O72" s="55">
        <v>9577521596</v>
      </c>
      <c r="P72" s="65">
        <v>43217</v>
      </c>
      <c r="Q72" s="18" t="s">
        <v>680</v>
      </c>
      <c r="R72" s="87">
        <v>57</v>
      </c>
      <c r="S72" s="18"/>
      <c r="T72" s="18"/>
    </row>
    <row r="73" spans="1:20">
      <c r="A73" s="4">
        <v>69</v>
      </c>
      <c r="B73" s="17" t="s">
        <v>67</v>
      </c>
      <c r="C73" s="51" t="s">
        <v>168</v>
      </c>
      <c r="D73" s="52" t="s">
        <v>29</v>
      </c>
      <c r="E73" s="52">
        <v>33</v>
      </c>
      <c r="F73" s="52"/>
      <c r="G73" s="59">
        <v>48</v>
      </c>
      <c r="H73" s="59">
        <v>57</v>
      </c>
      <c r="I73" s="52">
        <f t="shared" si="5"/>
        <v>105</v>
      </c>
      <c r="J73" s="54" t="s">
        <v>169</v>
      </c>
      <c r="K73" s="51" t="s">
        <v>170</v>
      </c>
      <c r="L73" s="51" t="s">
        <v>99</v>
      </c>
      <c r="M73" s="51">
        <v>9401839012</v>
      </c>
      <c r="N73" s="51" t="s">
        <v>171</v>
      </c>
      <c r="O73" s="55"/>
      <c r="P73" s="65">
        <v>43217</v>
      </c>
      <c r="Q73" s="18" t="s">
        <v>680</v>
      </c>
      <c r="R73" s="87">
        <v>38</v>
      </c>
      <c r="S73" s="18"/>
      <c r="T73" s="18"/>
    </row>
    <row r="74" spans="1:20">
      <c r="A74" s="4">
        <v>70</v>
      </c>
      <c r="B74" s="17" t="s">
        <v>67</v>
      </c>
      <c r="C74" s="56" t="s">
        <v>172</v>
      </c>
      <c r="D74" s="57" t="s">
        <v>27</v>
      </c>
      <c r="E74" s="52">
        <v>602801</v>
      </c>
      <c r="F74" s="87" t="s">
        <v>77</v>
      </c>
      <c r="G74" s="17">
        <v>40</v>
      </c>
      <c r="H74" s="17">
        <v>19</v>
      </c>
      <c r="I74" s="52">
        <f t="shared" si="5"/>
        <v>59</v>
      </c>
      <c r="J74" s="58" t="s">
        <v>768</v>
      </c>
      <c r="K74" s="18" t="s">
        <v>170</v>
      </c>
      <c r="L74" s="18" t="s">
        <v>99</v>
      </c>
      <c r="M74" s="18">
        <v>9401839012</v>
      </c>
      <c r="N74" s="51" t="s">
        <v>173</v>
      </c>
      <c r="O74" s="93">
        <v>9678119823</v>
      </c>
      <c r="P74" s="65">
        <v>43217</v>
      </c>
      <c r="Q74" s="18" t="s">
        <v>680</v>
      </c>
      <c r="R74" s="87">
        <v>38</v>
      </c>
      <c r="S74" s="18"/>
      <c r="T74" s="18"/>
    </row>
    <row r="75" spans="1:20">
      <c r="A75" s="4">
        <v>71</v>
      </c>
      <c r="B75" s="17" t="s">
        <v>66</v>
      </c>
      <c r="C75" s="56" t="s">
        <v>150</v>
      </c>
      <c r="D75" s="57" t="s">
        <v>27</v>
      </c>
      <c r="E75" s="52">
        <v>600201</v>
      </c>
      <c r="F75" s="52" t="s">
        <v>77</v>
      </c>
      <c r="G75" s="53">
        <v>71</v>
      </c>
      <c r="H75" s="53">
        <v>77</v>
      </c>
      <c r="I75" s="52">
        <f t="shared" si="5"/>
        <v>148</v>
      </c>
      <c r="J75" s="54" t="s">
        <v>151</v>
      </c>
      <c r="K75" s="62" t="s">
        <v>113</v>
      </c>
      <c r="L75" s="51" t="s">
        <v>82</v>
      </c>
      <c r="M75" s="51">
        <v>9957943829</v>
      </c>
      <c r="N75" s="51" t="s">
        <v>142</v>
      </c>
      <c r="O75" s="55">
        <v>9577521596</v>
      </c>
      <c r="P75" s="65">
        <v>43218</v>
      </c>
      <c r="Q75" s="18" t="s">
        <v>681</v>
      </c>
      <c r="R75" s="87">
        <v>51</v>
      </c>
      <c r="S75" s="18"/>
      <c r="T75" s="18"/>
    </row>
    <row r="76" spans="1:20">
      <c r="A76" s="4">
        <v>72</v>
      </c>
      <c r="B76" s="17" t="s">
        <v>67</v>
      </c>
      <c r="C76" s="74" t="s">
        <v>163</v>
      </c>
      <c r="D76" s="52" t="s">
        <v>29</v>
      </c>
      <c r="E76" s="52">
        <v>113</v>
      </c>
      <c r="F76" s="52"/>
      <c r="G76" s="59">
        <v>56</v>
      </c>
      <c r="H76" s="59">
        <v>50</v>
      </c>
      <c r="I76" s="52">
        <f t="shared" si="5"/>
        <v>106</v>
      </c>
      <c r="J76" s="54" t="s">
        <v>164</v>
      </c>
      <c r="K76" s="51" t="s">
        <v>154</v>
      </c>
      <c r="L76" s="51" t="s">
        <v>155</v>
      </c>
      <c r="M76" s="51">
        <v>9401450749</v>
      </c>
      <c r="N76" s="51" t="s">
        <v>165</v>
      </c>
      <c r="O76" s="55" t="s">
        <v>166</v>
      </c>
      <c r="P76" s="65">
        <v>43218</v>
      </c>
      <c r="Q76" s="18" t="s">
        <v>681</v>
      </c>
      <c r="R76" s="87">
        <v>45</v>
      </c>
      <c r="S76" s="18"/>
      <c r="T76" s="18"/>
    </row>
    <row r="77" spans="1:20">
      <c r="A77" s="4">
        <v>73</v>
      </c>
      <c r="B77" s="17" t="s">
        <v>67</v>
      </c>
      <c r="C77" s="56" t="s">
        <v>167</v>
      </c>
      <c r="D77" s="57" t="s">
        <v>27</v>
      </c>
      <c r="E77" s="52">
        <v>610201</v>
      </c>
      <c r="F77" s="52" t="s">
        <v>77</v>
      </c>
      <c r="G77" s="20">
        <v>30</v>
      </c>
      <c r="H77" s="20">
        <v>38</v>
      </c>
      <c r="I77" s="52">
        <f t="shared" si="5"/>
        <v>68</v>
      </c>
      <c r="J77" s="70">
        <v>7086918653</v>
      </c>
      <c r="K77" s="51" t="s">
        <v>123</v>
      </c>
      <c r="L77" s="51" t="s">
        <v>124</v>
      </c>
      <c r="M77" s="51">
        <v>9401450750</v>
      </c>
      <c r="N77" s="51" t="s">
        <v>121</v>
      </c>
      <c r="O77" s="55">
        <v>7399179598</v>
      </c>
      <c r="P77" s="65">
        <v>43218</v>
      </c>
      <c r="Q77" s="18" t="s">
        <v>681</v>
      </c>
      <c r="R77" s="87">
        <v>37</v>
      </c>
      <c r="S77" s="18"/>
      <c r="T77" s="18"/>
    </row>
    <row r="78" spans="1:20">
      <c r="A78" s="4">
        <v>74</v>
      </c>
      <c r="B78" s="17" t="s">
        <v>66</v>
      </c>
      <c r="C78" s="18" t="s">
        <v>728</v>
      </c>
      <c r="D78" s="18"/>
      <c r="E78" s="19"/>
      <c r="F78" s="18"/>
      <c r="G78" s="19"/>
      <c r="H78" s="19"/>
      <c r="I78" s="17">
        <f t="shared" ref="I78:I133" si="6">+G78+H78</f>
        <v>0</v>
      </c>
      <c r="J78" s="18"/>
      <c r="K78" s="18"/>
      <c r="L78" s="18"/>
      <c r="M78" s="18"/>
      <c r="N78" s="18"/>
      <c r="O78" s="18"/>
      <c r="P78" s="24"/>
      <c r="Q78" s="18"/>
      <c r="R78" s="18"/>
      <c r="S78" s="18"/>
      <c r="T78" s="18"/>
    </row>
    <row r="79" spans="1:20">
      <c r="A79" s="4">
        <v>75</v>
      </c>
      <c r="B79" s="17" t="s">
        <v>67</v>
      </c>
      <c r="C79" s="18" t="s">
        <v>728</v>
      </c>
      <c r="D79" s="18"/>
      <c r="E79" s="19"/>
      <c r="F79" s="18"/>
      <c r="G79" s="19"/>
      <c r="H79" s="19"/>
      <c r="I79" s="17">
        <f t="shared" si="6"/>
        <v>0</v>
      </c>
      <c r="J79" s="18"/>
      <c r="K79" s="18"/>
      <c r="L79" s="18"/>
      <c r="M79" s="18"/>
      <c r="N79" s="18"/>
      <c r="O79" s="18"/>
      <c r="P79" s="24"/>
      <c r="Q79" s="18"/>
      <c r="R79" s="18"/>
      <c r="S79" s="18"/>
      <c r="T79" s="18"/>
    </row>
    <row r="80" spans="1:20">
      <c r="A80" s="4">
        <v>76</v>
      </c>
      <c r="B80" s="17"/>
      <c r="C80" s="18"/>
      <c r="D80" s="18"/>
      <c r="E80" s="19"/>
      <c r="F80" s="18"/>
      <c r="G80" s="19"/>
      <c r="H80" s="19"/>
      <c r="I80" s="17">
        <f t="shared" si="6"/>
        <v>0</v>
      </c>
      <c r="J80" s="18"/>
      <c r="K80" s="18"/>
      <c r="L80" s="18"/>
      <c r="M80" s="18"/>
      <c r="N80" s="18"/>
      <c r="O80" s="18"/>
      <c r="P80" s="24"/>
      <c r="Q80" s="18"/>
      <c r="R80" s="18"/>
      <c r="S80" s="18"/>
      <c r="T80" s="18"/>
    </row>
    <row r="81" spans="1:20">
      <c r="A81" s="4">
        <v>77</v>
      </c>
      <c r="B81" s="17"/>
      <c r="C81" s="18"/>
      <c r="D81" s="18"/>
      <c r="E81" s="19"/>
      <c r="F81" s="18"/>
      <c r="G81" s="19"/>
      <c r="H81" s="19"/>
      <c r="I81" s="17">
        <f t="shared" si="6"/>
        <v>0</v>
      </c>
      <c r="J81" s="18"/>
      <c r="K81" s="18"/>
      <c r="L81" s="18"/>
      <c r="M81" s="18"/>
      <c r="N81" s="18"/>
      <c r="O81" s="18"/>
      <c r="P81" s="24"/>
      <c r="Q81" s="18"/>
      <c r="R81" s="18"/>
      <c r="S81" s="18"/>
      <c r="T81" s="18"/>
    </row>
    <row r="82" spans="1:20">
      <c r="A82" s="4">
        <v>78</v>
      </c>
      <c r="B82" s="17"/>
      <c r="C82" s="18"/>
      <c r="D82" s="18"/>
      <c r="E82" s="19"/>
      <c r="F82" s="18"/>
      <c r="G82" s="19"/>
      <c r="H82" s="19"/>
      <c r="I82" s="17">
        <f t="shared" si="6"/>
        <v>0</v>
      </c>
      <c r="J82" s="18"/>
      <c r="K82" s="18"/>
      <c r="L82" s="18"/>
      <c r="M82" s="18"/>
      <c r="N82" s="18"/>
      <c r="O82" s="18"/>
      <c r="P82" s="24"/>
      <c r="Q82" s="18"/>
      <c r="R82" s="18"/>
      <c r="S82" s="18"/>
      <c r="T82" s="18"/>
    </row>
    <row r="83" spans="1:20">
      <c r="A83" s="4">
        <v>79</v>
      </c>
      <c r="B83" s="17"/>
      <c r="C83" s="18"/>
      <c r="D83" s="18"/>
      <c r="E83" s="19"/>
      <c r="F83" s="18"/>
      <c r="G83" s="19"/>
      <c r="H83" s="19"/>
      <c r="I83" s="17">
        <f t="shared" si="6"/>
        <v>0</v>
      </c>
      <c r="J83" s="18"/>
      <c r="K83" s="18"/>
      <c r="L83" s="18"/>
      <c r="M83" s="18"/>
      <c r="N83" s="18"/>
      <c r="O83" s="18"/>
      <c r="P83" s="24"/>
      <c r="Q83" s="18"/>
      <c r="R83" s="18"/>
      <c r="S83" s="18"/>
      <c r="T83" s="18"/>
    </row>
    <row r="84" spans="1:20">
      <c r="A84" s="4">
        <v>80</v>
      </c>
      <c r="B84" s="17"/>
      <c r="C84" s="18"/>
      <c r="D84" s="18"/>
      <c r="E84" s="19"/>
      <c r="F84" s="18"/>
      <c r="G84" s="19"/>
      <c r="H84" s="19"/>
      <c r="I84" s="17">
        <f t="shared" si="6"/>
        <v>0</v>
      </c>
      <c r="J84" s="18"/>
      <c r="K84" s="18"/>
      <c r="L84" s="18"/>
      <c r="M84" s="18"/>
      <c r="N84" s="18"/>
      <c r="O84" s="18"/>
      <c r="P84" s="24"/>
      <c r="Q84" s="18"/>
      <c r="R84" s="18"/>
      <c r="S84" s="18"/>
      <c r="T84" s="18"/>
    </row>
    <row r="85" spans="1:20">
      <c r="A85" s="4">
        <v>81</v>
      </c>
      <c r="B85" s="17"/>
      <c r="C85" s="18"/>
      <c r="D85" s="18"/>
      <c r="E85" s="19"/>
      <c r="F85" s="18"/>
      <c r="G85" s="19"/>
      <c r="H85" s="19"/>
      <c r="I85" s="17">
        <f t="shared" si="6"/>
        <v>0</v>
      </c>
      <c r="J85" s="18"/>
      <c r="K85" s="18"/>
      <c r="L85" s="18"/>
      <c r="M85" s="18"/>
      <c r="N85" s="18"/>
      <c r="O85" s="18"/>
      <c r="P85" s="24"/>
      <c r="Q85" s="18"/>
      <c r="R85" s="18"/>
      <c r="S85" s="18"/>
      <c r="T85" s="18"/>
    </row>
    <row r="86" spans="1:20">
      <c r="A86" s="4">
        <v>82</v>
      </c>
      <c r="B86" s="17"/>
      <c r="C86" s="18"/>
      <c r="D86" s="18"/>
      <c r="E86" s="19"/>
      <c r="F86" s="18"/>
      <c r="G86" s="19"/>
      <c r="H86" s="19"/>
      <c r="I86" s="17">
        <f t="shared" si="6"/>
        <v>0</v>
      </c>
      <c r="J86" s="18"/>
      <c r="K86" s="18"/>
      <c r="L86" s="18"/>
      <c r="M86" s="18"/>
      <c r="N86" s="18"/>
      <c r="O86" s="18"/>
      <c r="P86" s="24"/>
      <c r="Q86" s="18"/>
      <c r="R86" s="18"/>
      <c r="S86" s="18"/>
      <c r="T86" s="18"/>
    </row>
    <row r="87" spans="1:20">
      <c r="A87" s="4">
        <v>83</v>
      </c>
      <c r="B87" s="17"/>
      <c r="C87" s="18"/>
      <c r="D87" s="18"/>
      <c r="E87" s="19"/>
      <c r="F87" s="18"/>
      <c r="G87" s="19"/>
      <c r="H87" s="19"/>
      <c r="I87" s="17">
        <f t="shared" si="6"/>
        <v>0</v>
      </c>
      <c r="J87" s="18"/>
      <c r="K87" s="18"/>
      <c r="L87" s="18"/>
      <c r="M87" s="18"/>
      <c r="N87" s="18"/>
      <c r="O87" s="18"/>
      <c r="P87" s="24"/>
      <c r="Q87" s="18"/>
      <c r="R87" s="18"/>
      <c r="S87" s="18"/>
      <c r="T87" s="18"/>
    </row>
    <row r="88" spans="1:20">
      <c r="A88" s="4">
        <v>84</v>
      </c>
      <c r="B88" s="17"/>
      <c r="C88" s="18"/>
      <c r="D88" s="18"/>
      <c r="E88" s="19"/>
      <c r="F88" s="18"/>
      <c r="G88" s="19"/>
      <c r="H88" s="19"/>
      <c r="I88" s="17">
        <f t="shared" si="6"/>
        <v>0</v>
      </c>
      <c r="J88" s="18"/>
      <c r="K88" s="18"/>
      <c r="L88" s="18"/>
      <c r="M88" s="18"/>
      <c r="N88" s="18"/>
      <c r="O88" s="18"/>
      <c r="P88" s="24"/>
      <c r="Q88" s="18"/>
      <c r="R88" s="18"/>
      <c r="S88" s="18"/>
      <c r="T88" s="18"/>
    </row>
    <row r="89" spans="1:20">
      <c r="A89" s="4">
        <v>85</v>
      </c>
      <c r="B89" s="17"/>
      <c r="C89" s="18"/>
      <c r="D89" s="18"/>
      <c r="E89" s="19"/>
      <c r="F89" s="18"/>
      <c r="G89" s="19"/>
      <c r="H89" s="19"/>
      <c r="I89" s="17">
        <f t="shared" si="6"/>
        <v>0</v>
      </c>
      <c r="J89" s="18"/>
      <c r="K89" s="18"/>
      <c r="L89" s="18"/>
      <c r="M89" s="18"/>
      <c r="N89" s="18"/>
      <c r="O89" s="18"/>
      <c r="P89" s="24"/>
      <c r="Q89" s="18"/>
      <c r="R89" s="18"/>
      <c r="S89" s="18"/>
      <c r="T89" s="18"/>
    </row>
    <row r="90" spans="1:20">
      <c r="A90" s="4">
        <v>86</v>
      </c>
      <c r="B90" s="17"/>
      <c r="C90" s="18"/>
      <c r="D90" s="18"/>
      <c r="E90" s="19"/>
      <c r="F90" s="18"/>
      <c r="G90" s="19"/>
      <c r="H90" s="19"/>
      <c r="I90" s="17">
        <f t="shared" si="6"/>
        <v>0</v>
      </c>
      <c r="J90" s="18"/>
      <c r="K90" s="18"/>
      <c r="L90" s="18"/>
      <c r="M90" s="18"/>
      <c r="N90" s="18"/>
      <c r="O90" s="18"/>
      <c r="P90" s="24"/>
      <c r="Q90" s="18"/>
      <c r="R90" s="18"/>
      <c r="S90" s="18"/>
      <c r="T90" s="18"/>
    </row>
    <row r="91" spans="1:20">
      <c r="A91" s="4">
        <v>87</v>
      </c>
      <c r="B91" s="17"/>
      <c r="C91" s="18"/>
      <c r="D91" s="18"/>
      <c r="E91" s="19"/>
      <c r="F91" s="18"/>
      <c r="G91" s="19"/>
      <c r="H91" s="19"/>
      <c r="I91" s="17">
        <f t="shared" si="6"/>
        <v>0</v>
      </c>
      <c r="J91" s="18"/>
      <c r="K91" s="18"/>
      <c r="L91" s="18"/>
      <c r="M91" s="18"/>
      <c r="N91" s="18"/>
      <c r="O91" s="18"/>
      <c r="P91" s="24"/>
      <c r="Q91" s="18"/>
      <c r="R91" s="18"/>
      <c r="S91" s="18"/>
      <c r="T91" s="18"/>
    </row>
    <row r="92" spans="1:20">
      <c r="A92" s="4">
        <v>88</v>
      </c>
      <c r="B92" s="17"/>
      <c r="C92" s="18"/>
      <c r="D92" s="18"/>
      <c r="E92" s="19"/>
      <c r="F92" s="18"/>
      <c r="G92" s="19"/>
      <c r="H92" s="19"/>
      <c r="I92" s="17">
        <f t="shared" si="6"/>
        <v>0</v>
      </c>
      <c r="J92" s="18"/>
      <c r="K92" s="18"/>
      <c r="L92" s="18"/>
      <c r="M92" s="18"/>
      <c r="N92" s="18"/>
      <c r="O92" s="18"/>
      <c r="P92" s="24"/>
      <c r="Q92" s="18"/>
      <c r="R92" s="18"/>
      <c r="S92" s="18"/>
      <c r="T92" s="18"/>
    </row>
    <row r="93" spans="1:20">
      <c r="A93" s="4">
        <v>89</v>
      </c>
      <c r="B93" s="17"/>
      <c r="C93" s="18"/>
      <c r="D93" s="18"/>
      <c r="E93" s="19"/>
      <c r="F93" s="18"/>
      <c r="G93" s="19"/>
      <c r="H93" s="19"/>
      <c r="I93" s="17">
        <f t="shared" si="6"/>
        <v>0</v>
      </c>
      <c r="J93" s="18"/>
      <c r="K93" s="18"/>
      <c r="L93" s="18"/>
      <c r="M93" s="18"/>
      <c r="N93" s="18"/>
      <c r="O93" s="18"/>
      <c r="P93" s="24"/>
      <c r="Q93" s="18"/>
      <c r="R93" s="18"/>
      <c r="S93" s="18"/>
      <c r="T93" s="18"/>
    </row>
    <row r="94" spans="1:20">
      <c r="A94" s="4">
        <v>90</v>
      </c>
      <c r="B94" s="17"/>
      <c r="C94" s="18"/>
      <c r="D94" s="18"/>
      <c r="E94" s="19"/>
      <c r="F94" s="18"/>
      <c r="G94" s="19"/>
      <c r="H94" s="19"/>
      <c r="I94" s="17">
        <f t="shared" si="6"/>
        <v>0</v>
      </c>
      <c r="J94" s="18"/>
      <c r="K94" s="18"/>
      <c r="L94" s="18"/>
      <c r="M94" s="18"/>
      <c r="N94" s="18"/>
      <c r="O94" s="18"/>
      <c r="P94" s="24"/>
      <c r="Q94" s="18"/>
      <c r="R94" s="18"/>
      <c r="S94" s="18"/>
      <c r="T94" s="18"/>
    </row>
    <row r="95" spans="1:20">
      <c r="A95" s="4">
        <v>91</v>
      </c>
      <c r="B95" s="17"/>
      <c r="C95" s="18"/>
      <c r="D95" s="18"/>
      <c r="E95" s="19"/>
      <c r="F95" s="18"/>
      <c r="G95" s="19"/>
      <c r="H95" s="19"/>
      <c r="I95" s="17">
        <f t="shared" si="6"/>
        <v>0</v>
      </c>
      <c r="J95" s="18"/>
      <c r="K95" s="18"/>
      <c r="L95" s="18"/>
      <c r="M95" s="18"/>
      <c r="N95" s="18"/>
      <c r="O95" s="18"/>
      <c r="P95" s="24"/>
      <c r="Q95" s="18"/>
      <c r="R95" s="18"/>
      <c r="S95" s="18"/>
      <c r="T95" s="18"/>
    </row>
    <row r="96" spans="1:20">
      <c r="A96" s="4">
        <v>92</v>
      </c>
      <c r="B96" s="17"/>
      <c r="C96" s="18"/>
      <c r="D96" s="18"/>
      <c r="E96" s="19"/>
      <c r="F96" s="18"/>
      <c r="G96" s="19"/>
      <c r="H96" s="19"/>
      <c r="I96" s="17">
        <f t="shared" si="6"/>
        <v>0</v>
      </c>
      <c r="J96" s="18"/>
      <c r="K96" s="18"/>
      <c r="L96" s="18"/>
      <c r="M96" s="18"/>
      <c r="N96" s="18"/>
      <c r="O96" s="18"/>
      <c r="P96" s="24"/>
      <c r="Q96" s="18"/>
      <c r="R96" s="18"/>
      <c r="S96" s="18"/>
      <c r="T96" s="18"/>
    </row>
    <row r="97" spans="1:20">
      <c r="A97" s="4">
        <v>93</v>
      </c>
      <c r="B97" s="17"/>
      <c r="C97" s="18"/>
      <c r="D97" s="18"/>
      <c r="E97" s="19"/>
      <c r="F97" s="18"/>
      <c r="G97" s="19"/>
      <c r="H97" s="19"/>
      <c r="I97" s="17">
        <f t="shared" si="6"/>
        <v>0</v>
      </c>
      <c r="J97" s="18"/>
      <c r="K97" s="18"/>
      <c r="L97" s="18"/>
      <c r="M97" s="18"/>
      <c r="N97" s="18"/>
      <c r="O97" s="18"/>
      <c r="P97" s="24"/>
      <c r="Q97" s="18"/>
      <c r="R97" s="18"/>
      <c r="S97" s="18"/>
      <c r="T97" s="18"/>
    </row>
    <row r="98" spans="1:20">
      <c r="A98" s="4">
        <v>94</v>
      </c>
      <c r="B98" s="17"/>
      <c r="C98" s="18"/>
      <c r="D98" s="18"/>
      <c r="E98" s="19"/>
      <c r="F98" s="18"/>
      <c r="G98" s="19"/>
      <c r="H98" s="19"/>
      <c r="I98" s="17">
        <f t="shared" si="6"/>
        <v>0</v>
      </c>
      <c r="J98" s="18"/>
      <c r="K98" s="18"/>
      <c r="L98" s="18"/>
      <c r="M98" s="18"/>
      <c r="N98" s="18"/>
      <c r="O98" s="18"/>
      <c r="P98" s="24"/>
      <c r="Q98" s="18"/>
      <c r="R98" s="18"/>
      <c r="S98" s="18"/>
      <c r="T98" s="18"/>
    </row>
    <row r="99" spans="1:20">
      <c r="A99" s="4">
        <v>95</v>
      </c>
      <c r="B99" s="17"/>
      <c r="C99" s="18"/>
      <c r="D99" s="18"/>
      <c r="E99" s="19"/>
      <c r="F99" s="18"/>
      <c r="G99" s="19"/>
      <c r="H99" s="19"/>
      <c r="I99" s="17">
        <f t="shared" si="6"/>
        <v>0</v>
      </c>
      <c r="J99" s="18"/>
      <c r="K99" s="18"/>
      <c r="L99" s="18"/>
      <c r="M99" s="18"/>
      <c r="N99" s="18"/>
      <c r="O99" s="18"/>
      <c r="P99" s="24"/>
      <c r="Q99" s="18"/>
      <c r="R99" s="18"/>
      <c r="S99" s="18"/>
      <c r="T99" s="18"/>
    </row>
    <row r="100" spans="1:20">
      <c r="A100" s="4">
        <v>96</v>
      </c>
      <c r="B100" s="17"/>
      <c r="C100" s="18"/>
      <c r="D100" s="18"/>
      <c r="E100" s="19"/>
      <c r="F100" s="18"/>
      <c r="G100" s="19"/>
      <c r="H100" s="19"/>
      <c r="I100" s="17">
        <f t="shared" si="6"/>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6"/>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6"/>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6"/>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6"/>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6"/>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6"/>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6"/>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6"/>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6"/>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6"/>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6"/>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6"/>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6"/>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6"/>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6"/>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6"/>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6"/>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6"/>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6"/>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6"/>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6"/>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6"/>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6"/>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6"/>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6"/>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6"/>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6"/>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6"/>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6"/>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6"/>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6"/>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6"/>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6"/>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ref="I134:I164" si="7">+G134+H134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7"/>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7"/>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7"/>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7"/>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7"/>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7"/>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7"/>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7"/>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7"/>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7"/>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7"/>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7"/>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7"/>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7"/>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7"/>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7"/>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7"/>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7"/>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7"/>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7"/>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7"/>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7"/>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7"/>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7"/>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7"/>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7"/>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7"/>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7"/>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7"/>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7"/>
        <v>0</v>
      </c>
      <c r="J164" s="18"/>
      <c r="K164" s="18"/>
      <c r="L164" s="18"/>
      <c r="M164" s="18"/>
      <c r="N164" s="18"/>
      <c r="O164" s="18"/>
      <c r="P164" s="24"/>
      <c r="Q164" s="18"/>
      <c r="R164" s="18"/>
      <c r="S164" s="18"/>
      <c r="T164" s="18"/>
    </row>
    <row r="165" spans="1:20">
      <c r="A165" s="3" t="s">
        <v>11</v>
      </c>
      <c r="B165" s="41"/>
      <c r="C165" s="3">
        <f>COUNTIFS(C5:C164,"*")</f>
        <v>75</v>
      </c>
      <c r="D165" s="3"/>
      <c r="E165" s="13"/>
      <c r="F165" s="3"/>
      <c r="G165" s="13">
        <f>SUM(G5:G164)</f>
        <v>4797</v>
      </c>
      <c r="H165" s="13">
        <f>SUM(H5:H164)</f>
        <v>4587</v>
      </c>
      <c r="I165" s="13">
        <f>SUM(I5:I164)</f>
        <v>9384</v>
      </c>
      <c r="J165" s="3"/>
      <c r="K165" s="7"/>
      <c r="L165" s="21"/>
      <c r="M165" s="21"/>
      <c r="N165" s="7"/>
      <c r="O165" s="7"/>
      <c r="P165" s="14"/>
      <c r="Q165" s="3"/>
      <c r="R165" s="3"/>
      <c r="S165" s="3"/>
      <c r="T165" s="12"/>
    </row>
    <row r="166" spans="1:20">
      <c r="A166" s="46" t="s">
        <v>66</v>
      </c>
      <c r="B166" s="10">
        <f>COUNTIF(B$5:B$164,"Team 1")</f>
        <v>38</v>
      </c>
      <c r="C166" s="46" t="s">
        <v>29</v>
      </c>
      <c r="D166" s="10">
        <f>COUNTIF(D5:D164,"Anganwadi")</f>
        <v>24</v>
      </c>
    </row>
    <row r="167" spans="1:20">
      <c r="A167" s="46" t="s">
        <v>67</v>
      </c>
      <c r="B167" s="10">
        <f>COUNTIF(B$6:B$164,"Team 2")</f>
        <v>37</v>
      </c>
      <c r="C167" s="46" t="s">
        <v>27</v>
      </c>
      <c r="D167" s="10">
        <f>COUNTIF(D5:D164,"School")</f>
        <v>49</v>
      </c>
    </row>
  </sheetData>
  <sheetProtection formatCells="0" deleteColumns="0" deleteRows="0"/>
  <mergeCells count="20">
    <mergeCell ref="G3:I3"/>
    <mergeCell ref="L3:L4"/>
    <mergeCell ref="M3:M4"/>
    <mergeCell ref="B3:B4"/>
    <mergeCell ref="A1:T1"/>
    <mergeCell ref="T3:T4"/>
    <mergeCell ref="J3:J4"/>
    <mergeCell ref="P3:P4"/>
    <mergeCell ref="Q3:Q4"/>
    <mergeCell ref="R3:R4"/>
    <mergeCell ref="S3:S4"/>
    <mergeCell ref="K3:K4"/>
    <mergeCell ref="N3:N4"/>
    <mergeCell ref="O3:O4"/>
    <mergeCell ref="A2:C2"/>
    <mergeCell ref="A3:A4"/>
    <mergeCell ref="C3:C4"/>
    <mergeCell ref="D3:D4"/>
    <mergeCell ref="E3:E4"/>
    <mergeCell ref="F3:F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horizontalDpi="4294967292"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zoomScale="85" zoomScaleNormal="85" workbookViewId="0">
      <pane xSplit="3" ySplit="4" topLeftCell="K5" activePane="bottomRight" state="frozen"/>
      <selection pane="topRight" activeCell="C1" sqref="C1"/>
      <selection pane="bottomLeft" activeCell="A5" sqref="A5"/>
      <selection pane="bottomRight" activeCell="C3" sqref="C3:C4"/>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4" t="s">
        <v>861</v>
      </c>
      <c r="B1" s="164"/>
      <c r="C1" s="164"/>
      <c r="D1" s="164"/>
      <c r="E1" s="164"/>
      <c r="F1" s="164"/>
      <c r="G1" s="164"/>
      <c r="H1" s="164"/>
      <c r="I1" s="164"/>
      <c r="J1" s="164"/>
      <c r="K1" s="164"/>
      <c r="L1" s="164"/>
      <c r="M1" s="164"/>
      <c r="N1" s="164"/>
      <c r="O1" s="164"/>
      <c r="P1" s="164"/>
      <c r="Q1" s="164"/>
      <c r="R1" s="164"/>
      <c r="S1" s="164"/>
      <c r="T1" s="164"/>
    </row>
    <row r="2" spans="1:20">
      <c r="A2" s="169" t="s">
        <v>63</v>
      </c>
      <c r="B2" s="170"/>
      <c r="C2" s="170"/>
      <c r="D2" s="25">
        <v>43405</v>
      </c>
      <c r="E2" s="22"/>
      <c r="F2" s="22"/>
      <c r="G2" s="22"/>
      <c r="H2" s="22"/>
      <c r="I2" s="22"/>
      <c r="J2" s="22"/>
      <c r="K2" s="22"/>
      <c r="L2" s="22"/>
      <c r="M2" s="22"/>
      <c r="N2" s="22"/>
      <c r="O2" s="22"/>
      <c r="P2" s="22"/>
      <c r="Q2" s="22"/>
      <c r="R2" s="22"/>
      <c r="S2" s="22"/>
    </row>
    <row r="3" spans="1:20" ht="24" customHeight="1">
      <c r="A3" s="166" t="s">
        <v>14</v>
      </c>
      <c r="B3" s="167" t="s">
        <v>65</v>
      </c>
      <c r="C3" s="165" t="s">
        <v>7</v>
      </c>
      <c r="D3" s="165" t="s">
        <v>59</v>
      </c>
      <c r="E3" s="165" t="s">
        <v>16</v>
      </c>
      <c r="F3" s="171" t="s">
        <v>17</v>
      </c>
      <c r="G3" s="165" t="s">
        <v>8</v>
      </c>
      <c r="H3" s="165"/>
      <c r="I3" s="165"/>
      <c r="J3" s="165" t="s">
        <v>35</v>
      </c>
      <c r="K3" s="167" t="s">
        <v>37</v>
      </c>
      <c r="L3" s="167" t="s">
        <v>54</v>
      </c>
      <c r="M3" s="167" t="s">
        <v>55</v>
      </c>
      <c r="N3" s="167" t="s">
        <v>38</v>
      </c>
      <c r="O3" s="167" t="s">
        <v>39</v>
      </c>
      <c r="P3" s="166" t="s">
        <v>58</v>
      </c>
      <c r="Q3" s="165" t="s">
        <v>56</v>
      </c>
      <c r="R3" s="165" t="s">
        <v>36</v>
      </c>
      <c r="S3" s="165" t="s">
        <v>57</v>
      </c>
      <c r="T3" s="165" t="s">
        <v>13</v>
      </c>
    </row>
    <row r="4" spans="1:20" ht="25.5" customHeight="1">
      <c r="A4" s="166"/>
      <c r="B4" s="172"/>
      <c r="C4" s="165"/>
      <c r="D4" s="165"/>
      <c r="E4" s="165"/>
      <c r="F4" s="171"/>
      <c r="G4" s="23" t="s">
        <v>9</v>
      </c>
      <c r="H4" s="23" t="s">
        <v>10</v>
      </c>
      <c r="I4" s="23" t="s">
        <v>11</v>
      </c>
      <c r="J4" s="165"/>
      <c r="K4" s="168"/>
      <c r="L4" s="168"/>
      <c r="M4" s="168"/>
      <c r="N4" s="168"/>
      <c r="O4" s="168"/>
      <c r="P4" s="166"/>
      <c r="Q4" s="166"/>
      <c r="R4" s="165"/>
      <c r="S4" s="165"/>
      <c r="T4" s="165"/>
    </row>
    <row r="5" spans="1:20">
      <c r="A5" s="4">
        <v>1</v>
      </c>
      <c r="B5" s="17" t="s">
        <v>66</v>
      </c>
      <c r="C5" s="51" t="s">
        <v>177</v>
      </c>
      <c r="D5" s="52" t="s">
        <v>29</v>
      </c>
      <c r="E5" s="52">
        <v>47</v>
      </c>
      <c r="F5" s="52"/>
      <c r="G5" s="59">
        <v>35</v>
      </c>
      <c r="H5" s="59">
        <v>31</v>
      </c>
      <c r="I5" s="52">
        <f>SUM(G5:H5)</f>
        <v>66</v>
      </c>
      <c r="J5" s="54" t="s">
        <v>184</v>
      </c>
      <c r="K5" s="51" t="s">
        <v>185</v>
      </c>
      <c r="L5" s="51" t="s">
        <v>178</v>
      </c>
      <c r="M5" s="51">
        <v>8254936762</v>
      </c>
      <c r="N5" s="51" t="s">
        <v>179</v>
      </c>
      <c r="O5" s="55">
        <v>9707579247</v>
      </c>
      <c r="P5" s="65">
        <v>43405</v>
      </c>
      <c r="Q5" s="18" t="s">
        <v>679</v>
      </c>
      <c r="R5" s="51"/>
      <c r="S5" s="18"/>
      <c r="T5" s="18"/>
    </row>
    <row r="6" spans="1:20">
      <c r="A6" s="4">
        <v>2</v>
      </c>
      <c r="B6" s="17" t="s">
        <v>66</v>
      </c>
      <c r="C6" s="51" t="s">
        <v>232</v>
      </c>
      <c r="D6" s="52" t="s">
        <v>29</v>
      </c>
      <c r="E6" s="52">
        <v>121</v>
      </c>
      <c r="F6" s="52"/>
      <c r="G6" s="20">
        <v>25</v>
      </c>
      <c r="H6" s="20">
        <v>33</v>
      </c>
      <c r="I6" s="52">
        <f t="shared" ref="I6:I69" si="0">SUM(G6:H6)</f>
        <v>58</v>
      </c>
      <c r="J6" s="54" t="s">
        <v>233</v>
      </c>
      <c r="K6" s="51" t="s">
        <v>185</v>
      </c>
      <c r="L6" s="51" t="s">
        <v>178</v>
      </c>
      <c r="M6" s="51">
        <v>8254936762</v>
      </c>
      <c r="N6" s="51" t="s">
        <v>190</v>
      </c>
      <c r="O6" s="55">
        <v>9864447067</v>
      </c>
      <c r="P6" s="65">
        <v>43405</v>
      </c>
      <c r="Q6" s="18" t="s">
        <v>679</v>
      </c>
      <c r="R6" s="51"/>
      <c r="S6" s="18"/>
      <c r="T6" s="18"/>
    </row>
    <row r="7" spans="1:20">
      <c r="A7" s="4">
        <v>3</v>
      </c>
      <c r="B7" s="17" t="s">
        <v>67</v>
      </c>
      <c r="C7" s="51" t="s">
        <v>305</v>
      </c>
      <c r="D7" s="52" t="s">
        <v>29</v>
      </c>
      <c r="E7" s="52">
        <v>69</v>
      </c>
      <c r="F7" s="52"/>
      <c r="G7" s="17">
        <v>45</v>
      </c>
      <c r="H7" s="17">
        <v>30</v>
      </c>
      <c r="I7" s="52">
        <f t="shared" si="0"/>
        <v>75</v>
      </c>
      <c r="J7" s="54" t="s">
        <v>306</v>
      </c>
      <c r="K7" s="51" t="s">
        <v>307</v>
      </c>
      <c r="L7" s="51" t="s">
        <v>308</v>
      </c>
      <c r="M7" s="51">
        <v>9401450744</v>
      </c>
      <c r="N7" s="51" t="s">
        <v>309</v>
      </c>
      <c r="O7" s="55">
        <v>8876283407</v>
      </c>
      <c r="P7" s="65">
        <v>43405</v>
      </c>
      <c r="Q7" s="18" t="s">
        <v>679</v>
      </c>
      <c r="R7" s="18"/>
      <c r="S7" s="18"/>
      <c r="T7" s="18"/>
    </row>
    <row r="8" spans="1:20">
      <c r="A8" s="4">
        <v>4</v>
      </c>
      <c r="B8" s="17" t="s">
        <v>67</v>
      </c>
      <c r="C8" s="51" t="s">
        <v>319</v>
      </c>
      <c r="D8" s="52" t="s">
        <v>29</v>
      </c>
      <c r="E8" s="52">
        <v>68</v>
      </c>
      <c r="F8" s="52"/>
      <c r="G8" s="20">
        <v>31</v>
      </c>
      <c r="H8" s="20">
        <v>40</v>
      </c>
      <c r="I8" s="52">
        <f t="shared" si="0"/>
        <v>71</v>
      </c>
      <c r="J8" s="54" t="s">
        <v>320</v>
      </c>
      <c r="K8" s="51" t="s">
        <v>307</v>
      </c>
      <c r="L8" s="51" t="s">
        <v>308</v>
      </c>
      <c r="M8" s="51">
        <v>9401450744</v>
      </c>
      <c r="N8" s="51" t="s">
        <v>321</v>
      </c>
      <c r="O8" s="55">
        <v>8011753770</v>
      </c>
      <c r="P8" s="65">
        <v>43405</v>
      </c>
      <c r="Q8" s="18" t="s">
        <v>679</v>
      </c>
      <c r="R8" s="18"/>
      <c r="S8" s="18"/>
      <c r="T8" s="18"/>
    </row>
    <row r="9" spans="1:20">
      <c r="A9" s="4">
        <v>5</v>
      </c>
      <c r="B9" s="17" t="s">
        <v>66</v>
      </c>
      <c r="C9" s="51" t="s">
        <v>312</v>
      </c>
      <c r="D9" s="52" t="s">
        <v>29</v>
      </c>
      <c r="E9" s="52">
        <v>130</v>
      </c>
      <c r="F9" s="52"/>
      <c r="G9" s="20">
        <v>38</v>
      </c>
      <c r="H9" s="20">
        <v>50</v>
      </c>
      <c r="I9" s="52">
        <f t="shared" si="0"/>
        <v>88</v>
      </c>
      <c r="J9" s="54" t="s">
        <v>313</v>
      </c>
      <c r="K9" s="51" t="s">
        <v>314</v>
      </c>
      <c r="L9" s="51" t="s">
        <v>315</v>
      </c>
      <c r="M9" s="51">
        <v>9859085256</v>
      </c>
      <c r="N9" s="51" t="s">
        <v>316</v>
      </c>
      <c r="O9" s="55">
        <v>9577572173</v>
      </c>
      <c r="P9" s="65">
        <v>43406</v>
      </c>
      <c r="Q9" s="18" t="s">
        <v>680</v>
      </c>
      <c r="R9" s="51"/>
      <c r="S9" s="18"/>
      <c r="T9" s="18"/>
    </row>
    <row r="10" spans="1:20">
      <c r="A10" s="4">
        <v>6</v>
      </c>
      <c r="B10" s="17" t="s">
        <v>66</v>
      </c>
      <c r="C10" s="56" t="s">
        <v>317</v>
      </c>
      <c r="D10" s="57" t="s">
        <v>27</v>
      </c>
      <c r="E10" s="52">
        <v>611301</v>
      </c>
      <c r="F10" s="52" t="s">
        <v>77</v>
      </c>
      <c r="G10" s="20">
        <v>28</v>
      </c>
      <c r="H10" s="20">
        <v>28</v>
      </c>
      <c r="I10" s="52">
        <f t="shared" si="0"/>
        <v>56</v>
      </c>
      <c r="J10" s="58" t="s">
        <v>318</v>
      </c>
      <c r="K10" s="51" t="s">
        <v>311</v>
      </c>
      <c r="L10" s="51" t="s">
        <v>308</v>
      </c>
      <c r="M10" s="51">
        <v>9401450744</v>
      </c>
      <c r="N10" s="51" t="s">
        <v>309</v>
      </c>
      <c r="O10" s="55">
        <v>8876283407</v>
      </c>
      <c r="P10" s="65">
        <v>43406</v>
      </c>
      <c r="Q10" s="18" t="s">
        <v>680</v>
      </c>
      <c r="R10" s="51"/>
      <c r="S10" s="18"/>
      <c r="T10" s="18"/>
    </row>
    <row r="11" spans="1:20">
      <c r="A11" s="4">
        <v>7</v>
      </c>
      <c r="B11" s="17" t="s">
        <v>67</v>
      </c>
      <c r="C11" s="51" t="s">
        <v>537</v>
      </c>
      <c r="D11" s="52" t="s">
        <v>29</v>
      </c>
      <c r="E11" s="52">
        <v>15</v>
      </c>
      <c r="F11" s="52"/>
      <c r="G11" s="52">
        <v>19</v>
      </c>
      <c r="H11" s="52">
        <v>26</v>
      </c>
      <c r="I11" s="52">
        <f t="shared" si="0"/>
        <v>45</v>
      </c>
      <c r="J11" s="54" t="s">
        <v>538</v>
      </c>
      <c r="K11" s="51" t="s">
        <v>524</v>
      </c>
      <c r="L11" s="51" t="s">
        <v>525</v>
      </c>
      <c r="M11" s="51">
        <v>9435182976</v>
      </c>
      <c r="N11" s="51" t="s">
        <v>539</v>
      </c>
      <c r="O11" s="55">
        <v>8822590444</v>
      </c>
      <c r="P11" s="65">
        <v>43406</v>
      </c>
      <c r="Q11" s="18" t="s">
        <v>680</v>
      </c>
      <c r="R11" s="18"/>
      <c r="S11" s="18"/>
      <c r="T11" s="18"/>
    </row>
    <row r="12" spans="1:20">
      <c r="A12" s="4">
        <v>8</v>
      </c>
      <c r="B12" s="17" t="s">
        <v>67</v>
      </c>
      <c r="C12" s="56" t="s">
        <v>297</v>
      </c>
      <c r="D12" s="52" t="s">
        <v>27</v>
      </c>
      <c r="E12" s="52">
        <v>608402</v>
      </c>
      <c r="F12" s="52" t="s">
        <v>77</v>
      </c>
      <c r="G12" s="20">
        <v>37</v>
      </c>
      <c r="H12" s="20">
        <v>54</v>
      </c>
      <c r="I12" s="52">
        <f t="shared" si="0"/>
        <v>91</v>
      </c>
      <c r="J12" s="58" t="s">
        <v>781</v>
      </c>
      <c r="K12" s="51" t="s">
        <v>291</v>
      </c>
      <c r="L12" s="51" t="s">
        <v>292</v>
      </c>
      <c r="M12" s="51">
        <v>9401450753</v>
      </c>
      <c r="N12" s="51" t="s">
        <v>293</v>
      </c>
      <c r="O12" s="55">
        <v>9854329509</v>
      </c>
      <c r="P12" s="65">
        <v>43406</v>
      </c>
      <c r="Q12" s="18" t="s">
        <v>680</v>
      </c>
      <c r="R12" s="18"/>
      <c r="S12" s="18"/>
      <c r="T12" s="18"/>
    </row>
    <row r="13" spans="1:20">
      <c r="A13" s="4">
        <v>9</v>
      </c>
      <c r="B13" s="17" t="s">
        <v>66</v>
      </c>
      <c r="C13" s="51" t="s">
        <v>542</v>
      </c>
      <c r="D13" s="52" t="s">
        <v>29</v>
      </c>
      <c r="E13" s="52">
        <v>18</v>
      </c>
      <c r="F13" s="52"/>
      <c r="G13" s="17">
        <v>22</v>
      </c>
      <c r="H13" s="17">
        <v>19</v>
      </c>
      <c r="I13" s="52">
        <f t="shared" si="0"/>
        <v>41</v>
      </c>
      <c r="J13" s="54" t="s">
        <v>543</v>
      </c>
      <c r="K13" s="51" t="s">
        <v>529</v>
      </c>
      <c r="L13" s="51" t="s">
        <v>530</v>
      </c>
      <c r="M13" s="51">
        <v>9401450742</v>
      </c>
      <c r="N13" s="51" t="s">
        <v>531</v>
      </c>
      <c r="O13" s="85" t="s">
        <v>532</v>
      </c>
      <c r="P13" s="65">
        <v>43407</v>
      </c>
      <c r="Q13" s="18" t="s">
        <v>681</v>
      </c>
      <c r="R13" s="18"/>
      <c r="S13" s="18"/>
      <c r="T13" s="18"/>
    </row>
    <row r="14" spans="1:20">
      <c r="A14" s="4">
        <v>10</v>
      </c>
      <c r="B14" s="17" t="s">
        <v>66</v>
      </c>
      <c r="C14" s="51" t="s">
        <v>544</v>
      </c>
      <c r="D14" s="52" t="s">
        <v>29</v>
      </c>
      <c r="E14" s="52">
        <v>19</v>
      </c>
      <c r="F14" s="52"/>
      <c r="G14" s="20">
        <v>30</v>
      </c>
      <c r="H14" s="20">
        <v>35</v>
      </c>
      <c r="I14" s="52">
        <f t="shared" si="0"/>
        <v>65</v>
      </c>
      <c r="J14" s="54" t="s">
        <v>545</v>
      </c>
      <c r="K14" s="51" t="s">
        <v>529</v>
      </c>
      <c r="L14" s="51" t="s">
        <v>530</v>
      </c>
      <c r="M14" s="51">
        <v>9401450742</v>
      </c>
      <c r="N14" s="51" t="s">
        <v>546</v>
      </c>
      <c r="O14" s="55">
        <v>8822694679</v>
      </c>
      <c r="P14" s="65">
        <v>43407</v>
      </c>
      <c r="Q14" s="18" t="s">
        <v>681</v>
      </c>
      <c r="R14" s="18"/>
      <c r="S14" s="18"/>
      <c r="T14" s="18"/>
    </row>
    <row r="15" spans="1:20">
      <c r="A15" s="4">
        <v>11</v>
      </c>
      <c r="B15" s="17" t="s">
        <v>67</v>
      </c>
      <c r="C15" s="51" t="s">
        <v>152</v>
      </c>
      <c r="D15" s="52" t="s">
        <v>29</v>
      </c>
      <c r="E15" s="52">
        <v>45</v>
      </c>
      <c r="F15" s="52"/>
      <c r="G15" s="52">
        <v>32</v>
      </c>
      <c r="H15" s="52">
        <v>36</v>
      </c>
      <c r="I15" s="52">
        <f t="shared" si="0"/>
        <v>68</v>
      </c>
      <c r="J15" s="54" t="s">
        <v>153</v>
      </c>
      <c r="K15" s="51" t="s">
        <v>154</v>
      </c>
      <c r="L15" s="51" t="s">
        <v>155</v>
      </c>
      <c r="M15" s="51">
        <v>9401450749</v>
      </c>
      <c r="N15" s="51" t="s">
        <v>156</v>
      </c>
      <c r="O15" s="55">
        <v>8876027550</v>
      </c>
      <c r="P15" s="65">
        <v>43407</v>
      </c>
      <c r="Q15" s="18" t="s">
        <v>681</v>
      </c>
      <c r="R15" s="18"/>
      <c r="S15" s="18"/>
      <c r="T15" s="18"/>
    </row>
    <row r="16" spans="1:20">
      <c r="A16" s="4">
        <v>12</v>
      </c>
      <c r="B16" s="17" t="s">
        <v>67</v>
      </c>
      <c r="C16" s="56" t="s">
        <v>157</v>
      </c>
      <c r="D16" s="57" t="s">
        <v>27</v>
      </c>
      <c r="E16" s="52">
        <v>609902</v>
      </c>
      <c r="F16" s="52" t="s">
        <v>77</v>
      </c>
      <c r="G16" s="20">
        <v>28</v>
      </c>
      <c r="H16" s="20">
        <v>26</v>
      </c>
      <c r="I16" s="52">
        <f t="shared" si="0"/>
        <v>54</v>
      </c>
      <c r="J16" s="62">
        <v>7086806134</v>
      </c>
      <c r="K16" s="51" t="s">
        <v>152</v>
      </c>
      <c r="L16" s="51" t="s">
        <v>155</v>
      </c>
      <c r="M16" s="51">
        <v>9401450749</v>
      </c>
      <c r="N16" s="51" t="s">
        <v>158</v>
      </c>
      <c r="O16" s="55">
        <v>8876027550</v>
      </c>
      <c r="P16" s="65">
        <v>43407</v>
      </c>
      <c r="Q16" s="18" t="s">
        <v>681</v>
      </c>
      <c r="R16" s="18"/>
      <c r="S16" s="18"/>
      <c r="T16" s="18"/>
    </row>
    <row r="17" spans="1:20">
      <c r="A17" s="4">
        <v>13</v>
      </c>
      <c r="B17" s="17" t="s">
        <v>66</v>
      </c>
      <c r="C17" s="51" t="s">
        <v>527</v>
      </c>
      <c r="D17" s="52" t="s">
        <v>29</v>
      </c>
      <c r="E17" s="52">
        <v>102</v>
      </c>
      <c r="F17" s="52"/>
      <c r="G17" s="17">
        <v>29</v>
      </c>
      <c r="H17" s="17">
        <v>25</v>
      </c>
      <c r="I17" s="52">
        <f t="shared" si="0"/>
        <v>54</v>
      </c>
      <c r="J17" s="54" t="s">
        <v>528</v>
      </c>
      <c r="K17" s="51" t="s">
        <v>529</v>
      </c>
      <c r="L17" s="51" t="s">
        <v>530</v>
      </c>
      <c r="M17" s="51">
        <v>9401450742</v>
      </c>
      <c r="N17" s="51" t="s">
        <v>531</v>
      </c>
      <c r="O17" s="85" t="s">
        <v>532</v>
      </c>
      <c r="P17" s="65">
        <v>43409</v>
      </c>
      <c r="Q17" s="18" t="s">
        <v>676</v>
      </c>
      <c r="R17" s="18"/>
      <c r="S17" s="18"/>
      <c r="T17" s="18"/>
    </row>
    <row r="18" spans="1:20">
      <c r="A18" s="4">
        <v>14</v>
      </c>
      <c r="B18" s="17" t="s">
        <v>66</v>
      </c>
      <c r="C18" s="51" t="s">
        <v>540</v>
      </c>
      <c r="D18" s="52" t="s">
        <v>29</v>
      </c>
      <c r="E18" s="52">
        <v>101</v>
      </c>
      <c r="F18" s="52"/>
      <c r="G18" s="17">
        <v>15</v>
      </c>
      <c r="H18" s="17">
        <v>16</v>
      </c>
      <c r="I18" s="52">
        <f t="shared" si="0"/>
        <v>31</v>
      </c>
      <c r="J18" s="54" t="s">
        <v>541</v>
      </c>
      <c r="K18" s="51" t="s">
        <v>529</v>
      </c>
      <c r="L18" s="51" t="s">
        <v>530</v>
      </c>
      <c r="M18" s="51">
        <v>9401450742</v>
      </c>
      <c r="N18" s="51" t="s">
        <v>531</v>
      </c>
      <c r="O18" s="85" t="s">
        <v>532</v>
      </c>
      <c r="P18" s="65">
        <v>43409</v>
      </c>
      <c r="Q18" s="18" t="s">
        <v>676</v>
      </c>
      <c r="R18" s="18"/>
      <c r="S18" s="18"/>
      <c r="T18" s="18"/>
    </row>
    <row r="19" spans="1:20">
      <c r="A19" s="4">
        <v>15</v>
      </c>
      <c r="B19" s="17" t="s">
        <v>67</v>
      </c>
      <c r="C19" s="51" t="s">
        <v>159</v>
      </c>
      <c r="D19" s="52" t="s">
        <v>29</v>
      </c>
      <c r="E19" s="52">
        <v>38</v>
      </c>
      <c r="F19" s="52"/>
      <c r="G19" s="20">
        <v>65</v>
      </c>
      <c r="H19" s="20">
        <v>87</v>
      </c>
      <c r="I19" s="52">
        <f t="shared" si="0"/>
        <v>152</v>
      </c>
      <c r="J19" s="54" t="s">
        <v>160</v>
      </c>
      <c r="K19" s="51" t="s">
        <v>154</v>
      </c>
      <c r="L19" s="51" t="s">
        <v>155</v>
      </c>
      <c r="M19" s="51">
        <v>9401450749</v>
      </c>
      <c r="N19" s="51" t="s">
        <v>161</v>
      </c>
      <c r="O19" s="55">
        <v>9854539453</v>
      </c>
      <c r="P19" s="65">
        <v>43409</v>
      </c>
      <c r="Q19" s="18" t="s">
        <v>676</v>
      </c>
      <c r="R19" s="18"/>
      <c r="S19" s="18"/>
      <c r="T19" s="18"/>
    </row>
    <row r="20" spans="1:20">
      <c r="A20" s="4">
        <v>16</v>
      </c>
      <c r="B20" s="17" t="s">
        <v>67</v>
      </c>
      <c r="C20" s="56" t="s">
        <v>162</v>
      </c>
      <c r="D20" s="57" t="s">
        <v>27</v>
      </c>
      <c r="E20" s="52">
        <v>610003</v>
      </c>
      <c r="F20" s="52" t="s">
        <v>77</v>
      </c>
      <c r="G20" s="20">
        <v>39</v>
      </c>
      <c r="H20" s="20">
        <v>46</v>
      </c>
      <c r="I20" s="52">
        <f t="shared" si="0"/>
        <v>85</v>
      </c>
      <c r="J20" s="62">
        <v>9957790601</v>
      </c>
      <c r="K20" s="51" t="s">
        <v>152</v>
      </c>
      <c r="L20" s="51" t="s">
        <v>155</v>
      </c>
      <c r="M20" s="51">
        <v>9401450749</v>
      </c>
      <c r="N20" s="51" t="s">
        <v>161</v>
      </c>
      <c r="O20" s="55">
        <v>7638061189</v>
      </c>
      <c r="P20" s="65">
        <v>43409</v>
      </c>
      <c r="Q20" s="18" t="s">
        <v>676</v>
      </c>
      <c r="R20" s="18"/>
      <c r="S20" s="18"/>
      <c r="T20" s="18"/>
    </row>
    <row r="21" spans="1:20">
      <c r="A21" s="4">
        <v>17</v>
      </c>
      <c r="B21" s="17" t="s">
        <v>66</v>
      </c>
      <c r="C21" s="51" t="s">
        <v>708</v>
      </c>
      <c r="D21" s="52" t="s">
        <v>29</v>
      </c>
      <c r="E21" s="52">
        <v>14</v>
      </c>
      <c r="F21" s="52"/>
      <c r="G21" s="20">
        <v>31</v>
      </c>
      <c r="H21" s="20">
        <v>51</v>
      </c>
      <c r="I21" s="52">
        <f t="shared" si="0"/>
        <v>82</v>
      </c>
      <c r="J21" s="54" t="s">
        <v>709</v>
      </c>
      <c r="K21" s="51" t="s">
        <v>529</v>
      </c>
      <c r="L21" s="51" t="s">
        <v>292</v>
      </c>
      <c r="M21" s="51">
        <v>9401450753</v>
      </c>
      <c r="N21" s="51" t="s">
        <v>452</v>
      </c>
      <c r="O21" s="55">
        <v>8822276575</v>
      </c>
      <c r="P21" s="65">
        <v>43411</v>
      </c>
      <c r="Q21" s="18" t="s">
        <v>678</v>
      </c>
      <c r="R21" s="18"/>
      <c r="S21" s="18"/>
      <c r="T21" s="18"/>
    </row>
    <row r="22" spans="1:20">
      <c r="A22" s="4">
        <v>18</v>
      </c>
      <c r="B22" s="17" t="s">
        <v>66</v>
      </c>
      <c r="C22" s="56" t="s">
        <v>782</v>
      </c>
      <c r="D22" s="52" t="s">
        <v>27</v>
      </c>
      <c r="E22" s="52">
        <v>601201</v>
      </c>
      <c r="F22" s="52" t="s">
        <v>77</v>
      </c>
      <c r="G22" s="20">
        <v>33</v>
      </c>
      <c r="H22" s="20">
        <v>30</v>
      </c>
      <c r="I22" s="52">
        <f t="shared" si="0"/>
        <v>63</v>
      </c>
      <c r="J22" s="58" t="s">
        <v>783</v>
      </c>
      <c r="K22" s="51" t="s">
        <v>585</v>
      </c>
      <c r="L22" s="51" t="s">
        <v>784</v>
      </c>
      <c r="M22" s="51">
        <v>9401450742</v>
      </c>
      <c r="N22" s="51" t="s">
        <v>586</v>
      </c>
      <c r="O22" s="51">
        <v>9508474866</v>
      </c>
      <c r="P22" s="65">
        <v>43411</v>
      </c>
      <c r="Q22" s="18" t="s">
        <v>678</v>
      </c>
      <c r="R22" s="18"/>
      <c r="S22" s="18"/>
      <c r="T22" s="18"/>
    </row>
    <row r="23" spans="1:20">
      <c r="A23" s="4">
        <v>19</v>
      </c>
      <c r="B23" s="17" t="s">
        <v>67</v>
      </c>
      <c r="C23" s="51" t="s">
        <v>414</v>
      </c>
      <c r="D23" s="52" t="s">
        <v>29</v>
      </c>
      <c r="E23" s="52">
        <v>87</v>
      </c>
      <c r="F23" s="52"/>
      <c r="G23" s="20">
        <v>45</v>
      </c>
      <c r="H23" s="20">
        <v>64</v>
      </c>
      <c r="I23" s="52">
        <f t="shared" si="0"/>
        <v>109</v>
      </c>
      <c r="J23" s="54" t="s">
        <v>415</v>
      </c>
      <c r="K23" s="51" t="s">
        <v>409</v>
      </c>
      <c r="L23" s="51" t="s">
        <v>412</v>
      </c>
      <c r="M23" s="51"/>
      <c r="N23" s="51" t="s">
        <v>416</v>
      </c>
      <c r="O23" s="55">
        <v>8471969502</v>
      </c>
      <c r="P23" s="65">
        <v>43411</v>
      </c>
      <c r="Q23" s="18" t="s">
        <v>678</v>
      </c>
      <c r="R23" s="18"/>
      <c r="S23" s="18"/>
      <c r="T23" s="18"/>
    </row>
    <row r="24" spans="1:20">
      <c r="A24" s="4">
        <v>20</v>
      </c>
      <c r="B24" s="17" t="s">
        <v>67</v>
      </c>
      <c r="C24" s="56" t="s">
        <v>430</v>
      </c>
      <c r="D24" s="57" t="s">
        <v>27</v>
      </c>
      <c r="E24" s="52">
        <v>604401</v>
      </c>
      <c r="F24" s="52" t="s">
        <v>77</v>
      </c>
      <c r="G24" s="20">
        <v>94</v>
      </c>
      <c r="H24" s="20">
        <v>75</v>
      </c>
      <c r="I24" s="52">
        <f t="shared" si="0"/>
        <v>169</v>
      </c>
      <c r="J24" s="58" t="s">
        <v>431</v>
      </c>
      <c r="K24" s="51" t="s">
        <v>409</v>
      </c>
      <c r="L24" s="51" t="s">
        <v>419</v>
      </c>
      <c r="M24" s="51"/>
      <c r="N24" s="51" t="s">
        <v>420</v>
      </c>
      <c r="O24" s="55">
        <v>9854566244</v>
      </c>
      <c r="P24" s="65">
        <v>43411</v>
      </c>
      <c r="Q24" s="18" t="s">
        <v>678</v>
      </c>
      <c r="R24" s="18"/>
      <c r="S24" s="18"/>
      <c r="T24" s="18"/>
    </row>
    <row r="25" spans="1:20">
      <c r="A25" s="4">
        <v>21</v>
      </c>
      <c r="B25" s="17" t="s">
        <v>66</v>
      </c>
      <c r="C25" s="51" t="s">
        <v>694</v>
      </c>
      <c r="D25" s="52" t="s">
        <v>29</v>
      </c>
      <c r="E25" s="52">
        <v>105</v>
      </c>
      <c r="F25" s="52"/>
      <c r="G25" s="52">
        <v>21</v>
      </c>
      <c r="H25" s="52">
        <v>24</v>
      </c>
      <c r="I25" s="52">
        <f t="shared" si="0"/>
        <v>45</v>
      </c>
      <c r="J25" s="54" t="s">
        <v>695</v>
      </c>
      <c r="K25" s="51" t="s">
        <v>154</v>
      </c>
      <c r="L25" s="51" t="s">
        <v>155</v>
      </c>
      <c r="M25" s="51">
        <v>9401450749</v>
      </c>
      <c r="N25" s="51" t="s">
        <v>156</v>
      </c>
      <c r="O25" s="55">
        <v>8876027550</v>
      </c>
      <c r="P25" s="65">
        <v>43412</v>
      </c>
      <c r="Q25" s="18" t="s">
        <v>679</v>
      </c>
      <c r="R25" s="18"/>
      <c r="S25" s="18"/>
      <c r="T25" s="18"/>
    </row>
    <row r="26" spans="1:20">
      <c r="A26" s="4">
        <v>22</v>
      </c>
      <c r="B26" s="17" t="s">
        <v>66</v>
      </c>
      <c r="C26" s="56" t="s">
        <v>696</v>
      </c>
      <c r="D26" s="20" t="s">
        <v>27</v>
      </c>
      <c r="E26" s="20">
        <v>609901</v>
      </c>
      <c r="F26" s="20" t="s">
        <v>77</v>
      </c>
      <c r="G26" s="20">
        <v>14</v>
      </c>
      <c r="H26" s="20">
        <v>22</v>
      </c>
      <c r="I26" s="52">
        <f t="shared" si="0"/>
        <v>36</v>
      </c>
      <c r="J26" s="62">
        <v>9101976951</v>
      </c>
      <c r="K26" s="51" t="s">
        <v>154</v>
      </c>
      <c r="L26" s="51" t="s">
        <v>155</v>
      </c>
      <c r="M26" s="51">
        <v>9401450749</v>
      </c>
      <c r="N26" s="51" t="s">
        <v>156</v>
      </c>
      <c r="O26" s="55">
        <v>8876027550</v>
      </c>
      <c r="P26" s="65">
        <v>43412</v>
      </c>
      <c r="Q26" s="18" t="s">
        <v>679</v>
      </c>
      <c r="R26" s="18"/>
      <c r="S26" s="18"/>
      <c r="T26" s="18"/>
    </row>
    <row r="27" spans="1:20">
      <c r="A27" s="4">
        <v>23</v>
      </c>
      <c r="B27" s="17" t="s">
        <v>67</v>
      </c>
      <c r="C27" s="51" t="s">
        <v>424</v>
      </c>
      <c r="D27" s="52" t="s">
        <v>29</v>
      </c>
      <c r="E27" s="52">
        <v>23</v>
      </c>
      <c r="F27" s="52"/>
      <c r="G27" s="17">
        <v>42</v>
      </c>
      <c r="H27" s="17">
        <v>39</v>
      </c>
      <c r="I27" s="52">
        <f t="shared" si="0"/>
        <v>81</v>
      </c>
      <c r="J27" s="54" t="s">
        <v>425</v>
      </c>
      <c r="K27" s="51" t="s">
        <v>409</v>
      </c>
      <c r="L27" s="51" t="s">
        <v>419</v>
      </c>
      <c r="M27" s="51"/>
      <c r="N27" s="51" t="s">
        <v>426</v>
      </c>
      <c r="O27" s="55">
        <v>9508414526</v>
      </c>
      <c r="P27" s="65">
        <v>43412</v>
      </c>
      <c r="Q27" s="18" t="s">
        <v>679</v>
      </c>
      <c r="R27" s="18"/>
      <c r="S27" s="18"/>
      <c r="T27" s="18"/>
    </row>
    <row r="28" spans="1:20">
      <c r="A28" s="4">
        <v>24</v>
      </c>
      <c r="B28" s="17" t="s">
        <v>67</v>
      </c>
      <c r="C28" s="51" t="s">
        <v>427</v>
      </c>
      <c r="D28" s="52" t="s">
        <v>29</v>
      </c>
      <c r="E28" s="52">
        <v>106</v>
      </c>
      <c r="F28" s="52"/>
      <c r="G28" s="20">
        <v>28</v>
      </c>
      <c r="H28" s="20">
        <v>42</v>
      </c>
      <c r="I28" s="52">
        <f t="shared" si="0"/>
        <v>70</v>
      </c>
      <c r="J28" s="54" t="s">
        <v>428</v>
      </c>
      <c r="K28" s="51" t="s">
        <v>409</v>
      </c>
      <c r="L28" s="51" t="s">
        <v>419</v>
      </c>
      <c r="M28" s="51"/>
      <c r="N28" s="51" t="s">
        <v>429</v>
      </c>
      <c r="O28" s="55">
        <v>7896799662</v>
      </c>
      <c r="P28" s="65">
        <v>43412</v>
      </c>
      <c r="Q28" s="18" t="s">
        <v>679</v>
      </c>
      <c r="R28" s="18"/>
      <c r="S28" s="18"/>
      <c r="T28" s="18"/>
    </row>
    <row r="29" spans="1:20" ht="33">
      <c r="A29" s="4">
        <v>25</v>
      </c>
      <c r="B29" s="17" t="s">
        <v>66</v>
      </c>
      <c r="C29" s="74" t="s">
        <v>163</v>
      </c>
      <c r="D29" s="52" t="s">
        <v>29</v>
      </c>
      <c r="E29" s="52">
        <v>113</v>
      </c>
      <c r="F29" s="52"/>
      <c r="G29" s="52">
        <v>27</v>
      </c>
      <c r="H29" s="52">
        <v>21</v>
      </c>
      <c r="I29" s="52">
        <f t="shared" si="0"/>
        <v>48</v>
      </c>
      <c r="J29" s="54" t="s">
        <v>164</v>
      </c>
      <c r="K29" s="51" t="s">
        <v>154</v>
      </c>
      <c r="L29" s="51" t="s">
        <v>155</v>
      </c>
      <c r="M29" s="51">
        <v>9401450749</v>
      </c>
      <c r="N29" s="51" t="s">
        <v>165</v>
      </c>
      <c r="O29" s="51" t="s">
        <v>166</v>
      </c>
      <c r="P29" s="65">
        <v>43413</v>
      </c>
      <c r="Q29" s="18" t="s">
        <v>680</v>
      </c>
      <c r="R29" s="18"/>
      <c r="S29" s="18"/>
      <c r="T29" s="18"/>
    </row>
    <row r="30" spans="1:20">
      <c r="A30" s="4">
        <v>26</v>
      </c>
      <c r="B30" s="17" t="s">
        <v>66</v>
      </c>
      <c r="C30" s="56" t="s">
        <v>186</v>
      </c>
      <c r="D30" s="57" t="s">
        <v>27</v>
      </c>
      <c r="E30" s="52">
        <v>609906</v>
      </c>
      <c r="F30" s="52" t="s">
        <v>77</v>
      </c>
      <c r="G30" s="20">
        <v>41</v>
      </c>
      <c r="H30" s="20">
        <v>29</v>
      </c>
      <c r="I30" s="52">
        <f t="shared" si="0"/>
        <v>70</v>
      </c>
      <c r="J30" s="58" t="s">
        <v>187</v>
      </c>
      <c r="K30" s="51" t="s">
        <v>154</v>
      </c>
      <c r="L30" s="51" t="s">
        <v>155</v>
      </c>
      <c r="M30" s="51">
        <v>9401450749</v>
      </c>
      <c r="N30" s="51" t="s">
        <v>175</v>
      </c>
      <c r="O30" s="55">
        <v>7636832169</v>
      </c>
      <c r="P30" s="65">
        <v>43413</v>
      </c>
      <c r="Q30" s="18" t="s">
        <v>680</v>
      </c>
      <c r="R30" s="18"/>
      <c r="S30" s="18"/>
      <c r="T30" s="18"/>
    </row>
    <row r="31" spans="1:20">
      <c r="A31" s="4">
        <v>27</v>
      </c>
      <c r="B31" s="17" t="s">
        <v>67</v>
      </c>
      <c r="C31" s="51" t="s">
        <v>289</v>
      </c>
      <c r="D31" s="52" t="s">
        <v>29</v>
      </c>
      <c r="E31" s="52">
        <v>74</v>
      </c>
      <c r="F31" s="52"/>
      <c r="G31" s="52">
        <v>21</v>
      </c>
      <c r="H31" s="52">
        <v>27</v>
      </c>
      <c r="I31" s="52">
        <f t="shared" si="0"/>
        <v>48</v>
      </c>
      <c r="J31" s="54" t="s">
        <v>290</v>
      </c>
      <c r="K31" s="51" t="s">
        <v>291</v>
      </c>
      <c r="L31" s="51" t="s">
        <v>292</v>
      </c>
      <c r="M31" s="51">
        <v>9401450753</v>
      </c>
      <c r="N31" s="51" t="s">
        <v>293</v>
      </c>
      <c r="O31" s="55">
        <v>9854329509</v>
      </c>
      <c r="P31" s="65">
        <v>43413</v>
      </c>
      <c r="Q31" s="18" t="s">
        <v>680</v>
      </c>
      <c r="R31" s="18"/>
      <c r="S31" s="18"/>
      <c r="T31" s="18"/>
    </row>
    <row r="32" spans="1:20">
      <c r="A32" s="4">
        <v>28</v>
      </c>
      <c r="B32" s="17" t="s">
        <v>67</v>
      </c>
      <c r="C32" s="51" t="s">
        <v>447</v>
      </c>
      <c r="D32" s="52" t="s">
        <v>29</v>
      </c>
      <c r="E32" s="52">
        <v>127</v>
      </c>
      <c r="F32" s="52"/>
      <c r="G32" s="52">
        <v>27</v>
      </c>
      <c r="H32" s="52">
        <v>29</v>
      </c>
      <c r="I32" s="52">
        <f t="shared" si="0"/>
        <v>56</v>
      </c>
      <c r="J32" s="54" t="s">
        <v>448</v>
      </c>
      <c r="K32" s="51" t="s">
        <v>449</v>
      </c>
      <c r="L32" s="51" t="s">
        <v>292</v>
      </c>
      <c r="M32" s="51">
        <v>9401450753</v>
      </c>
      <c r="N32" s="51" t="s">
        <v>293</v>
      </c>
      <c r="O32" s="55">
        <v>9854329509</v>
      </c>
      <c r="P32" s="65">
        <v>43413</v>
      </c>
      <c r="Q32" s="18" t="s">
        <v>680</v>
      </c>
      <c r="R32" s="18"/>
      <c r="S32" s="18"/>
      <c r="T32" s="18"/>
    </row>
    <row r="33" spans="1:20">
      <c r="A33" s="4">
        <v>29</v>
      </c>
      <c r="B33" s="17" t="s">
        <v>66</v>
      </c>
      <c r="C33" s="51" t="s">
        <v>386</v>
      </c>
      <c r="D33" s="52" t="s">
        <v>29</v>
      </c>
      <c r="E33" s="52">
        <v>86</v>
      </c>
      <c r="F33" s="52"/>
      <c r="G33" s="20">
        <v>40</v>
      </c>
      <c r="H33" s="20">
        <v>37</v>
      </c>
      <c r="I33" s="52">
        <f t="shared" si="0"/>
        <v>77</v>
      </c>
      <c r="J33" s="54" t="s">
        <v>387</v>
      </c>
      <c r="K33" s="51" t="s">
        <v>329</v>
      </c>
      <c r="L33" s="51" t="s">
        <v>330</v>
      </c>
      <c r="M33" s="51">
        <v>9864277341</v>
      </c>
      <c r="N33" s="51" t="s">
        <v>338</v>
      </c>
      <c r="O33" s="55">
        <v>8402061661</v>
      </c>
      <c r="P33" s="65">
        <v>43414</v>
      </c>
      <c r="Q33" s="18" t="s">
        <v>681</v>
      </c>
      <c r="R33" s="18"/>
      <c r="S33" s="18"/>
      <c r="T33" s="18"/>
    </row>
    <row r="34" spans="1:20">
      <c r="A34" s="4">
        <v>30</v>
      </c>
      <c r="B34" s="17" t="s">
        <v>66</v>
      </c>
      <c r="C34" s="56" t="s">
        <v>384</v>
      </c>
      <c r="D34" s="57" t="s">
        <v>27</v>
      </c>
      <c r="E34" s="52">
        <v>603802</v>
      </c>
      <c r="F34" s="52" t="s">
        <v>77</v>
      </c>
      <c r="G34" s="20">
        <v>48</v>
      </c>
      <c r="H34" s="20">
        <v>56</v>
      </c>
      <c r="I34" s="52">
        <f t="shared" si="0"/>
        <v>104</v>
      </c>
      <c r="J34" s="58" t="s">
        <v>385</v>
      </c>
      <c r="K34" s="51" t="s">
        <v>329</v>
      </c>
      <c r="L34" s="51" t="s">
        <v>330</v>
      </c>
      <c r="M34" s="51">
        <v>9864277341</v>
      </c>
      <c r="N34" s="51" t="s">
        <v>338</v>
      </c>
      <c r="O34" s="55">
        <v>8402061661</v>
      </c>
      <c r="P34" s="65">
        <v>43414</v>
      </c>
      <c r="Q34" s="18" t="s">
        <v>681</v>
      </c>
      <c r="R34" s="18"/>
      <c r="S34" s="18"/>
      <c r="T34" s="18"/>
    </row>
    <row r="35" spans="1:20">
      <c r="A35" s="4">
        <v>31</v>
      </c>
      <c r="B35" s="17" t="s">
        <v>67</v>
      </c>
      <c r="C35" s="51" t="s">
        <v>785</v>
      </c>
      <c r="D35" s="57" t="s">
        <v>27</v>
      </c>
      <c r="E35" s="20">
        <v>600511</v>
      </c>
      <c r="F35" s="20" t="s">
        <v>722</v>
      </c>
      <c r="G35" s="59">
        <v>35</v>
      </c>
      <c r="H35" s="59">
        <v>31</v>
      </c>
      <c r="I35" s="52">
        <f t="shared" si="0"/>
        <v>66</v>
      </c>
      <c r="J35" s="70">
        <v>9954291055</v>
      </c>
      <c r="K35" s="69" t="s">
        <v>350</v>
      </c>
      <c r="L35" s="51" t="s">
        <v>351</v>
      </c>
      <c r="M35" s="51">
        <v>9854355250</v>
      </c>
      <c r="N35" s="69" t="s">
        <v>786</v>
      </c>
      <c r="O35" s="55"/>
      <c r="P35" s="65">
        <v>43414</v>
      </c>
      <c r="Q35" s="18" t="s">
        <v>681</v>
      </c>
      <c r="R35" s="18"/>
      <c r="S35" s="18"/>
      <c r="T35" s="18"/>
    </row>
    <row r="36" spans="1:20">
      <c r="A36" s="4">
        <v>32</v>
      </c>
      <c r="B36" s="17" t="s">
        <v>66</v>
      </c>
      <c r="C36" s="51" t="s">
        <v>688</v>
      </c>
      <c r="D36" s="52" t="s">
        <v>29</v>
      </c>
      <c r="E36" s="52">
        <v>8</v>
      </c>
      <c r="F36" s="52"/>
      <c r="G36" s="20">
        <v>27</v>
      </c>
      <c r="H36" s="20">
        <v>30</v>
      </c>
      <c r="I36" s="52">
        <f t="shared" si="0"/>
        <v>57</v>
      </c>
      <c r="J36" s="54" t="s">
        <v>689</v>
      </c>
      <c r="K36" s="51" t="s">
        <v>257</v>
      </c>
      <c r="L36" s="51" t="s">
        <v>258</v>
      </c>
      <c r="M36" s="51">
        <v>9864477985</v>
      </c>
      <c r="N36" s="51" t="s">
        <v>690</v>
      </c>
      <c r="O36" s="55">
        <v>8811813199</v>
      </c>
      <c r="P36" s="65">
        <v>43416</v>
      </c>
      <c r="Q36" s="18" t="s">
        <v>676</v>
      </c>
      <c r="R36" s="18"/>
      <c r="S36" s="18"/>
      <c r="T36" s="18"/>
    </row>
    <row r="37" spans="1:20">
      <c r="A37" s="4">
        <v>33</v>
      </c>
      <c r="B37" s="17" t="s">
        <v>66</v>
      </c>
      <c r="C37" s="56" t="s">
        <v>230</v>
      </c>
      <c r="D37" s="57" t="s">
        <v>27</v>
      </c>
      <c r="E37" s="52">
        <v>601102</v>
      </c>
      <c r="F37" s="52" t="s">
        <v>77</v>
      </c>
      <c r="G37" s="20">
        <v>27</v>
      </c>
      <c r="H37" s="20">
        <v>23</v>
      </c>
      <c r="I37" s="52">
        <f t="shared" si="0"/>
        <v>50</v>
      </c>
      <c r="J37" s="58" t="s">
        <v>787</v>
      </c>
      <c r="K37" s="51" t="s">
        <v>788</v>
      </c>
      <c r="L37" s="51" t="s">
        <v>236</v>
      </c>
      <c r="M37" s="51">
        <v>9859359345</v>
      </c>
      <c r="N37" s="51" t="s">
        <v>231</v>
      </c>
      <c r="O37" s="55">
        <v>9859748277</v>
      </c>
      <c r="P37" s="65">
        <v>43416</v>
      </c>
      <c r="Q37" s="18" t="s">
        <v>676</v>
      </c>
      <c r="R37" s="18"/>
      <c r="S37" s="18"/>
      <c r="T37" s="18"/>
    </row>
    <row r="38" spans="1:20">
      <c r="A38" s="4">
        <v>34</v>
      </c>
      <c r="B38" s="17" t="s">
        <v>67</v>
      </c>
      <c r="C38" s="51" t="s">
        <v>704</v>
      </c>
      <c r="D38" s="52" t="s">
        <v>29</v>
      </c>
      <c r="E38" s="52">
        <v>91</v>
      </c>
      <c r="F38" s="52"/>
      <c r="G38" s="20">
        <v>28</v>
      </c>
      <c r="H38" s="20">
        <v>37</v>
      </c>
      <c r="I38" s="52">
        <f t="shared" si="0"/>
        <v>65</v>
      </c>
      <c r="J38" s="54" t="s">
        <v>705</v>
      </c>
      <c r="K38" s="51" t="s">
        <v>503</v>
      </c>
      <c r="L38" s="51" t="s">
        <v>351</v>
      </c>
      <c r="M38" s="51">
        <v>9854355250</v>
      </c>
      <c r="N38" s="51" t="s">
        <v>352</v>
      </c>
      <c r="O38" s="55">
        <v>8723001506</v>
      </c>
      <c r="P38" s="65">
        <v>43416</v>
      </c>
      <c r="Q38" s="18" t="s">
        <v>676</v>
      </c>
      <c r="R38" s="18"/>
      <c r="S38" s="18"/>
      <c r="T38" s="18"/>
    </row>
    <row r="39" spans="1:20">
      <c r="A39" s="4">
        <v>35</v>
      </c>
      <c r="B39" s="17" t="s">
        <v>66</v>
      </c>
      <c r="C39" s="51" t="s">
        <v>684</v>
      </c>
      <c r="D39" s="52" t="s">
        <v>29</v>
      </c>
      <c r="E39" s="52">
        <v>58</v>
      </c>
      <c r="F39" s="52"/>
      <c r="G39" s="20">
        <v>14</v>
      </c>
      <c r="H39" s="20">
        <v>19</v>
      </c>
      <c r="I39" s="52">
        <f t="shared" si="0"/>
        <v>33</v>
      </c>
      <c r="J39" s="54" t="s">
        <v>685</v>
      </c>
      <c r="K39" s="51" t="s">
        <v>74</v>
      </c>
      <c r="L39" s="51" t="s">
        <v>75</v>
      </c>
      <c r="M39" s="51">
        <v>9766619436</v>
      </c>
      <c r="N39" s="51" t="s">
        <v>76</v>
      </c>
      <c r="O39" s="55">
        <v>9859076806</v>
      </c>
      <c r="P39" s="65">
        <v>43418</v>
      </c>
      <c r="Q39" s="18" t="s">
        <v>678</v>
      </c>
      <c r="R39" s="18"/>
      <c r="S39" s="18"/>
      <c r="T39" s="18"/>
    </row>
    <row r="40" spans="1:20">
      <c r="A40" s="4">
        <v>36</v>
      </c>
      <c r="B40" s="17" t="s">
        <v>66</v>
      </c>
      <c r="C40" s="56" t="s">
        <v>686</v>
      </c>
      <c r="D40" s="57" t="s">
        <v>27</v>
      </c>
      <c r="E40" s="52">
        <v>608101</v>
      </c>
      <c r="F40" s="52" t="s">
        <v>77</v>
      </c>
      <c r="G40" s="20">
        <v>47</v>
      </c>
      <c r="H40" s="20">
        <v>42</v>
      </c>
      <c r="I40" s="52">
        <f t="shared" si="0"/>
        <v>89</v>
      </c>
      <c r="J40" s="58" t="s">
        <v>687</v>
      </c>
      <c r="K40" s="51" t="s">
        <v>74</v>
      </c>
      <c r="L40" s="51" t="s">
        <v>75</v>
      </c>
      <c r="M40" s="51">
        <v>9766619436</v>
      </c>
      <c r="N40" s="51" t="s">
        <v>76</v>
      </c>
      <c r="O40" s="55">
        <v>9859076806</v>
      </c>
      <c r="P40" s="65">
        <v>43418</v>
      </c>
      <c r="Q40" s="18" t="s">
        <v>678</v>
      </c>
      <c r="R40" s="18"/>
      <c r="S40" s="18"/>
      <c r="T40" s="18"/>
    </row>
    <row r="41" spans="1:20">
      <c r="A41" s="4">
        <v>37</v>
      </c>
      <c r="B41" s="17" t="s">
        <v>67</v>
      </c>
      <c r="C41" s="51" t="s">
        <v>388</v>
      </c>
      <c r="D41" s="52" t="s">
        <v>29</v>
      </c>
      <c r="E41" s="52">
        <v>39</v>
      </c>
      <c r="F41" s="52"/>
      <c r="G41" s="94">
        <v>13</v>
      </c>
      <c r="H41" s="94">
        <v>19</v>
      </c>
      <c r="I41" s="52">
        <f t="shared" si="0"/>
        <v>32</v>
      </c>
      <c r="J41" s="54" t="s">
        <v>389</v>
      </c>
      <c r="K41" s="51" t="s">
        <v>390</v>
      </c>
      <c r="L41" s="51" t="s">
        <v>391</v>
      </c>
      <c r="M41" s="51">
        <v>9401450748</v>
      </c>
      <c r="N41" s="51" t="s">
        <v>392</v>
      </c>
      <c r="O41" s="55">
        <v>9508860444</v>
      </c>
      <c r="P41" s="65">
        <v>43418</v>
      </c>
      <c r="Q41" s="18" t="s">
        <v>678</v>
      </c>
      <c r="R41" s="18"/>
      <c r="S41" s="18"/>
      <c r="T41" s="18"/>
    </row>
    <row r="42" spans="1:20">
      <c r="A42" s="4">
        <v>38</v>
      </c>
      <c r="B42" s="17" t="s">
        <v>67</v>
      </c>
      <c r="C42" s="56" t="s">
        <v>393</v>
      </c>
      <c r="D42" s="57" t="s">
        <v>27</v>
      </c>
      <c r="E42" s="52">
        <v>610102</v>
      </c>
      <c r="F42" s="52" t="s">
        <v>77</v>
      </c>
      <c r="G42" s="20">
        <v>26</v>
      </c>
      <c r="H42" s="20">
        <v>31</v>
      </c>
      <c r="I42" s="52">
        <f t="shared" si="0"/>
        <v>57</v>
      </c>
      <c r="J42" s="58" t="s">
        <v>394</v>
      </c>
      <c r="K42" s="51" t="s">
        <v>395</v>
      </c>
      <c r="L42" s="51" t="s">
        <v>391</v>
      </c>
      <c r="M42" s="51">
        <v>9401450748</v>
      </c>
      <c r="N42" s="51" t="s">
        <v>396</v>
      </c>
      <c r="O42" s="55">
        <v>9508860444</v>
      </c>
      <c r="P42" s="65">
        <v>43418</v>
      </c>
      <c r="Q42" s="18" t="s">
        <v>678</v>
      </c>
      <c r="R42" s="18"/>
      <c r="S42" s="18"/>
      <c r="T42" s="18"/>
    </row>
    <row r="43" spans="1:20">
      <c r="A43" s="4">
        <v>39</v>
      </c>
      <c r="B43" s="17" t="s">
        <v>66</v>
      </c>
      <c r="C43" s="51" t="s">
        <v>397</v>
      </c>
      <c r="D43" s="52" t="s">
        <v>29</v>
      </c>
      <c r="E43" s="52">
        <v>77</v>
      </c>
      <c r="F43" s="52"/>
      <c r="G43" s="52">
        <v>13</v>
      </c>
      <c r="H43" s="52">
        <v>19</v>
      </c>
      <c r="I43" s="52">
        <f t="shared" si="0"/>
        <v>32</v>
      </c>
      <c r="J43" s="54" t="s">
        <v>398</v>
      </c>
      <c r="K43" s="51" t="s">
        <v>390</v>
      </c>
      <c r="L43" s="51" t="s">
        <v>391</v>
      </c>
      <c r="M43" s="51">
        <v>9401450748</v>
      </c>
      <c r="N43" s="51" t="s">
        <v>399</v>
      </c>
      <c r="O43" s="55">
        <v>7086231369</v>
      </c>
      <c r="P43" s="65">
        <v>43419</v>
      </c>
      <c r="Q43" s="18" t="s">
        <v>679</v>
      </c>
      <c r="R43" s="18"/>
      <c r="S43" s="18"/>
      <c r="T43" s="18"/>
    </row>
    <row r="44" spans="1:20" ht="33">
      <c r="A44" s="4">
        <v>40</v>
      </c>
      <c r="B44" s="17" t="s">
        <v>66</v>
      </c>
      <c r="C44" s="56" t="s">
        <v>789</v>
      </c>
      <c r="D44" s="57" t="s">
        <v>27</v>
      </c>
      <c r="E44" s="20">
        <v>610003</v>
      </c>
      <c r="F44" s="57" t="s">
        <v>77</v>
      </c>
      <c r="G44" s="20">
        <v>14</v>
      </c>
      <c r="H44" s="20">
        <v>19</v>
      </c>
      <c r="I44" s="52">
        <f t="shared" si="0"/>
        <v>33</v>
      </c>
      <c r="J44" s="69"/>
      <c r="K44" s="69" t="s">
        <v>718</v>
      </c>
      <c r="L44" s="51" t="s">
        <v>391</v>
      </c>
      <c r="M44" s="51">
        <v>9401450748</v>
      </c>
      <c r="N44" s="51" t="s">
        <v>392</v>
      </c>
      <c r="O44" s="55">
        <v>9508860444</v>
      </c>
      <c r="P44" s="65">
        <v>43419</v>
      </c>
      <c r="Q44" s="18" t="s">
        <v>679</v>
      </c>
      <c r="R44" s="18"/>
      <c r="S44" s="18"/>
      <c r="T44" s="18"/>
    </row>
    <row r="45" spans="1:20">
      <c r="A45" s="4">
        <v>41</v>
      </c>
      <c r="B45" s="17" t="s">
        <v>67</v>
      </c>
      <c r="C45" s="74" t="s">
        <v>557</v>
      </c>
      <c r="D45" s="75" t="s">
        <v>29</v>
      </c>
      <c r="E45" s="75">
        <v>36</v>
      </c>
      <c r="F45" s="75"/>
      <c r="G45" s="20">
        <v>40</v>
      </c>
      <c r="H45" s="20">
        <v>32</v>
      </c>
      <c r="I45" s="52">
        <f t="shared" si="0"/>
        <v>72</v>
      </c>
      <c r="J45" s="54" t="s">
        <v>558</v>
      </c>
      <c r="K45" s="51" t="s">
        <v>197</v>
      </c>
      <c r="L45" s="51" t="s">
        <v>107</v>
      </c>
      <c r="M45" s="51">
        <v>9401839012</v>
      </c>
      <c r="N45" s="51" t="s">
        <v>198</v>
      </c>
      <c r="O45" s="55">
        <v>9401841191</v>
      </c>
      <c r="P45" s="65">
        <v>43419</v>
      </c>
      <c r="Q45" s="18" t="s">
        <v>679</v>
      </c>
      <c r="R45" s="18"/>
      <c r="S45" s="18"/>
      <c r="T45" s="18"/>
    </row>
    <row r="46" spans="1:20">
      <c r="A46" s="4">
        <v>42</v>
      </c>
      <c r="B46" s="17" t="s">
        <v>67</v>
      </c>
      <c r="C46" s="51" t="s">
        <v>195</v>
      </c>
      <c r="D46" s="52" t="s">
        <v>29</v>
      </c>
      <c r="E46" s="52">
        <v>102</v>
      </c>
      <c r="F46" s="52"/>
      <c r="G46" s="20">
        <v>28</v>
      </c>
      <c r="H46" s="20">
        <v>26</v>
      </c>
      <c r="I46" s="52">
        <f t="shared" si="0"/>
        <v>54</v>
      </c>
      <c r="J46" s="54" t="s">
        <v>196</v>
      </c>
      <c r="K46" s="51" t="s">
        <v>197</v>
      </c>
      <c r="L46" s="51" t="s">
        <v>107</v>
      </c>
      <c r="M46" s="51">
        <v>9401839012</v>
      </c>
      <c r="N46" s="51" t="s">
        <v>198</v>
      </c>
      <c r="O46" s="55">
        <v>9401841191</v>
      </c>
      <c r="P46" s="65">
        <v>43419</v>
      </c>
      <c r="Q46" s="18" t="s">
        <v>679</v>
      </c>
      <c r="R46" s="18"/>
      <c r="S46" s="18"/>
      <c r="T46" s="18"/>
    </row>
    <row r="47" spans="1:20">
      <c r="A47" s="4">
        <v>43</v>
      </c>
      <c r="B47" s="17" t="s">
        <v>66</v>
      </c>
      <c r="C47" s="51" t="s">
        <v>218</v>
      </c>
      <c r="D47" s="52" t="s">
        <v>29</v>
      </c>
      <c r="E47" s="52">
        <v>85</v>
      </c>
      <c r="F47" s="52"/>
      <c r="G47" s="17">
        <v>42</v>
      </c>
      <c r="H47" s="17">
        <v>39</v>
      </c>
      <c r="I47" s="52">
        <f t="shared" si="0"/>
        <v>81</v>
      </c>
      <c r="J47" s="54" t="s">
        <v>219</v>
      </c>
      <c r="K47" s="51" t="s">
        <v>220</v>
      </c>
      <c r="L47" s="51" t="s">
        <v>221</v>
      </c>
      <c r="M47" s="51">
        <v>9854617818</v>
      </c>
      <c r="N47" s="51" t="s">
        <v>222</v>
      </c>
      <c r="O47" s="55">
        <v>9508668176</v>
      </c>
      <c r="P47" s="65">
        <v>43420</v>
      </c>
      <c r="Q47" s="18" t="s">
        <v>680</v>
      </c>
      <c r="R47" s="18"/>
      <c r="S47" s="18"/>
      <c r="T47" s="18"/>
    </row>
    <row r="48" spans="1:20">
      <c r="A48" s="4">
        <v>44</v>
      </c>
      <c r="B48" s="17" t="s">
        <v>66</v>
      </c>
      <c r="C48" s="51" t="s">
        <v>226</v>
      </c>
      <c r="D48" s="52" t="s">
        <v>29</v>
      </c>
      <c r="E48" s="52">
        <v>44</v>
      </c>
      <c r="F48" s="52"/>
      <c r="G48" s="20">
        <v>25</v>
      </c>
      <c r="H48" s="20">
        <v>20</v>
      </c>
      <c r="I48" s="52">
        <f t="shared" si="0"/>
        <v>45</v>
      </c>
      <c r="J48" s="54" t="s">
        <v>227</v>
      </c>
      <c r="K48" s="51" t="s">
        <v>220</v>
      </c>
      <c r="L48" s="51" t="s">
        <v>221</v>
      </c>
      <c r="M48" s="51">
        <v>9854617818</v>
      </c>
      <c r="N48" s="51" t="s">
        <v>222</v>
      </c>
      <c r="O48" s="55">
        <v>9508668176</v>
      </c>
      <c r="P48" s="65">
        <v>43420</v>
      </c>
      <c r="Q48" s="18" t="s">
        <v>680</v>
      </c>
      <c r="R48" s="18"/>
      <c r="S48" s="18"/>
      <c r="T48" s="18"/>
    </row>
    <row r="49" spans="1:20">
      <c r="A49" s="4">
        <v>45</v>
      </c>
      <c r="B49" s="17" t="s">
        <v>67</v>
      </c>
      <c r="C49" s="51" t="s">
        <v>561</v>
      </c>
      <c r="D49" s="52" t="s">
        <v>29</v>
      </c>
      <c r="E49" s="52">
        <v>100</v>
      </c>
      <c r="F49" s="52"/>
      <c r="G49" s="20">
        <v>22</v>
      </c>
      <c r="H49" s="20">
        <v>24</v>
      </c>
      <c r="I49" s="52">
        <f t="shared" si="0"/>
        <v>46</v>
      </c>
      <c r="J49" s="54" t="s">
        <v>562</v>
      </c>
      <c r="K49" s="51" t="s">
        <v>106</v>
      </c>
      <c r="L49" s="51" t="s">
        <v>202</v>
      </c>
      <c r="M49" s="51">
        <v>8486642827</v>
      </c>
      <c r="N49" s="51" t="s">
        <v>563</v>
      </c>
      <c r="O49" s="55">
        <v>8474867446</v>
      </c>
      <c r="P49" s="65">
        <v>43420</v>
      </c>
      <c r="Q49" s="18" t="s">
        <v>680</v>
      </c>
      <c r="R49" s="18"/>
      <c r="S49" s="18"/>
      <c r="T49" s="18"/>
    </row>
    <row r="50" spans="1:20">
      <c r="A50" s="4">
        <v>46</v>
      </c>
      <c r="B50" s="17" t="s">
        <v>67</v>
      </c>
      <c r="C50" s="51" t="s">
        <v>564</v>
      </c>
      <c r="D50" s="52" t="s">
        <v>29</v>
      </c>
      <c r="E50" s="52">
        <v>101</v>
      </c>
      <c r="F50" s="52"/>
      <c r="G50" s="20">
        <v>45</v>
      </c>
      <c r="H50" s="20">
        <v>64</v>
      </c>
      <c r="I50" s="52">
        <f t="shared" si="0"/>
        <v>109</v>
      </c>
      <c r="J50" s="54" t="s">
        <v>565</v>
      </c>
      <c r="K50" s="77" t="s">
        <v>197</v>
      </c>
      <c r="L50" s="77" t="s">
        <v>201</v>
      </c>
      <c r="M50" s="77">
        <v>9706655712</v>
      </c>
      <c r="N50" s="77" t="s">
        <v>566</v>
      </c>
      <c r="O50" s="86"/>
      <c r="P50" s="65">
        <v>43420</v>
      </c>
      <c r="Q50" s="18" t="s">
        <v>680</v>
      </c>
      <c r="R50" s="18"/>
      <c r="S50" s="18"/>
      <c r="T50" s="18"/>
    </row>
    <row r="51" spans="1:20">
      <c r="A51" s="4">
        <v>47</v>
      </c>
      <c r="B51" s="17" t="s">
        <v>66</v>
      </c>
      <c r="C51" s="51" t="s">
        <v>224</v>
      </c>
      <c r="D51" s="52" t="s">
        <v>29</v>
      </c>
      <c r="E51" s="52">
        <v>51</v>
      </c>
      <c r="F51" s="52"/>
      <c r="G51" s="20">
        <v>19</v>
      </c>
      <c r="H51" s="20">
        <v>23</v>
      </c>
      <c r="I51" s="52">
        <f t="shared" si="0"/>
        <v>42</v>
      </c>
      <c r="J51" s="54" t="s">
        <v>228</v>
      </c>
      <c r="K51" s="51" t="s">
        <v>220</v>
      </c>
      <c r="L51" s="51" t="s">
        <v>221</v>
      </c>
      <c r="M51" s="51">
        <v>9854617818</v>
      </c>
      <c r="N51" s="51" t="s">
        <v>229</v>
      </c>
      <c r="O51" s="55">
        <v>9854617818</v>
      </c>
      <c r="P51" s="65">
        <v>43421</v>
      </c>
      <c r="Q51" s="18" t="s">
        <v>681</v>
      </c>
      <c r="R51" s="18"/>
      <c r="S51" s="18"/>
      <c r="T51" s="18"/>
    </row>
    <row r="52" spans="1:20">
      <c r="A52" s="4">
        <v>48</v>
      </c>
      <c r="B52" s="17" t="s">
        <v>66</v>
      </c>
      <c r="C52" s="56" t="s">
        <v>223</v>
      </c>
      <c r="D52" s="57" t="s">
        <v>27</v>
      </c>
      <c r="E52" s="52">
        <v>600102</v>
      </c>
      <c r="F52" s="52" t="s">
        <v>77</v>
      </c>
      <c r="G52" s="20">
        <v>42</v>
      </c>
      <c r="H52" s="20">
        <v>38</v>
      </c>
      <c r="I52" s="52">
        <f t="shared" si="0"/>
        <v>80</v>
      </c>
      <c r="J52" s="58" t="s">
        <v>790</v>
      </c>
      <c r="K52" s="51" t="s">
        <v>224</v>
      </c>
      <c r="L52" s="51" t="s">
        <v>221</v>
      </c>
      <c r="M52" s="51">
        <v>9854617818</v>
      </c>
      <c r="N52" s="51" t="s">
        <v>225</v>
      </c>
      <c r="O52" s="55">
        <v>9707354616</v>
      </c>
      <c r="P52" s="65">
        <v>43421</v>
      </c>
      <c r="Q52" s="18" t="s">
        <v>681</v>
      </c>
      <c r="R52" s="18"/>
      <c r="S52" s="18"/>
      <c r="T52" s="18"/>
    </row>
    <row r="53" spans="1:20">
      <c r="A53" s="4">
        <v>49</v>
      </c>
      <c r="B53" s="17" t="s">
        <v>67</v>
      </c>
      <c r="C53" s="74" t="s">
        <v>199</v>
      </c>
      <c r="D53" s="75" t="s">
        <v>29</v>
      </c>
      <c r="E53" s="75">
        <v>35</v>
      </c>
      <c r="F53" s="75"/>
      <c r="G53" s="75">
        <v>21</v>
      </c>
      <c r="H53" s="75">
        <v>24</v>
      </c>
      <c r="I53" s="52">
        <f t="shared" si="0"/>
        <v>45</v>
      </c>
      <c r="J53" s="76" t="s">
        <v>200</v>
      </c>
      <c r="K53" s="77" t="s">
        <v>197</v>
      </c>
      <c r="L53" s="77" t="s">
        <v>201</v>
      </c>
      <c r="M53" s="77">
        <v>9706655712</v>
      </c>
      <c r="N53" s="77" t="s">
        <v>791</v>
      </c>
      <c r="O53" s="86"/>
      <c r="P53" s="65">
        <v>43421</v>
      </c>
      <c r="Q53" s="18" t="s">
        <v>681</v>
      </c>
      <c r="R53" s="18"/>
      <c r="S53" s="18"/>
      <c r="T53" s="18"/>
    </row>
    <row r="54" spans="1:20">
      <c r="A54" s="4">
        <v>50</v>
      </c>
      <c r="B54" s="17" t="s">
        <v>67</v>
      </c>
      <c r="C54" s="51" t="s">
        <v>104</v>
      </c>
      <c r="D54" s="52" t="s">
        <v>29</v>
      </c>
      <c r="E54" s="52">
        <v>37</v>
      </c>
      <c r="F54" s="52"/>
      <c r="G54" s="52">
        <v>32</v>
      </c>
      <c r="H54" s="52">
        <v>37</v>
      </c>
      <c r="I54" s="52">
        <f t="shared" si="0"/>
        <v>69</v>
      </c>
      <c r="J54" s="54" t="s">
        <v>105</v>
      </c>
      <c r="K54" s="62" t="s">
        <v>106</v>
      </c>
      <c r="L54" s="51" t="s">
        <v>107</v>
      </c>
      <c r="M54" s="51">
        <v>9401839012</v>
      </c>
      <c r="N54" s="51" t="s">
        <v>108</v>
      </c>
      <c r="O54" s="55">
        <v>8011339738</v>
      </c>
      <c r="P54" s="65">
        <v>43421</v>
      </c>
      <c r="Q54" s="18" t="s">
        <v>681</v>
      </c>
      <c r="R54" s="18"/>
      <c r="S54" s="18"/>
      <c r="T54" s="18"/>
    </row>
    <row r="55" spans="1:20">
      <c r="A55" s="4">
        <v>51</v>
      </c>
      <c r="B55" s="17" t="s">
        <v>66</v>
      </c>
      <c r="C55" s="56" t="s">
        <v>721</v>
      </c>
      <c r="D55" s="57" t="s">
        <v>27</v>
      </c>
      <c r="E55" s="52">
        <v>607702</v>
      </c>
      <c r="F55" s="52" t="s">
        <v>722</v>
      </c>
      <c r="G55" s="20">
        <v>41</v>
      </c>
      <c r="H55" s="20">
        <v>49</v>
      </c>
      <c r="I55" s="52">
        <f t="shared" si="0"/>
        <v>90</v>
      </c>
      <c r="J55" s="58" t="s">
        <v>723</v>
      </c>
      <c r="K55" s="51" t="s">
        <v>353</v>
      </c>
      <c r="L55" s="51" t="s">
        <v>354</v>
      </c>
      <c r="M55" s="51">
        <v>9854622876</v>
      </c>
      <c r="N55" s="62" t="s">
        <v>355</v>
      </c>
      <c r="O55" s="55">
        <v>9854618770</v>
      </c>
      <c r="P55" s="65">
        <v>43423</v>
      </c>
      <c r="Q55" s="18" t="s">
        <v>676</v>
      </c>
      <c r="R55" s="18"/>
      <c r="S55" s="18"/>
      <c r="T55" s="18"/>
    </row>
    <row r="56" spans="1:20">
      <c r="A56" s="4">
        <v>52</v>
      </c>
      <c r="B56" s="17" t="s">
        <v>67</v>
      </c>
      <c r="C56" s="51" t="s">
        <v>666</v>
      </c>
      <c r="D56" s="52" t="s">
        <v>29</v>
      </c>
      <c r="E56" s="52">
        <v>4</v>
      </c>
      <c r="F56" s="52"/>
      <c r="G56" s="52">
        <v>44</v>
      </c>
      <c r="H56" s="52">
        <v>48</v>
      </c>
      <c r="I56" s="52">
        <f t="shared" si="0"/>
        <v>92</v>
      </c>
      <c r="J56" s="54" t="s">
        <v>667</v>
      </c>
      <c r="K56" s="51" t="s">
        <v>653</v>
      </c>
      <c r="L56" s="51" t="s">
        <v>668</v>
      </c>
      <c r="M56" s="51">
        <v>9401450765</v>
      </c>
      <c r="N56" s="51" t="s">
        <v>669</v>
      </c>
      <c r="O56" s="55"/>
      <c r="P56" s="65">
        <v>43423</v>
      </c>
      <c r="Q56" s="18" t="s">
        <v>676</v>
      </c>
      <c r="R56" s="18"/>
      <c r="S56" s="18"/>
      <c r="T56" s="18"/>
    </row>
    <row r="57" spans="1:20">
      <c r="A57" s="4">
        <v>53</v>
      </c>
      <c r="B57" s="17" t="s">
        <v>67</v>
      </c>
      <c r="C57" s="78" t="s">
        <v>792</v>
      </c>
      <c r="D57" s="52" t="s">
        <v>27</v>
      </c>
      <c r="E57" s="20">
        <v>610404</v>
      </c>
      <c r="F57" s="52" t="s">
        <v>722</v>
      </c>
      <c r="G57" s="64">
        <v>37</v>
      </c>
      <c r="H57" s="64">
        <v>44</v>
      </c>
      <c r="I57" s="52">
        <f t="shared" si="0"/>
        <v>81</v>
      </c>
      <c r="J57" s="54" t="s">
        <v>656</v>
      </c>
      <c r="K57" s="51" t="s">
        <v>653</v>
      </c>
      <c r="L57" s="51" t="s">
        <v>657</v>
      </c>
      <c r="M57" s="51">
        <v>7896235844</v>
      </c>
      <c r="N57" s="51" t="s">
        <v>658</v>
      </c>
      <c r="O57" s="55">
        <v>7399204596</v>
      </c>
      <c r="P57" s="65">
        <v>43423</v>
      </c>
      <c r="Q57" s="18" t="s">
        <v>676</v>
      </c>
      <c r="R57" s="18"/>
      <c r="S57" s="18"/>
      <c r="T57" s="18"/>
    </row>
    <row r="58" spans="1:20">
      <c r="A58" s="4">
        <v>54</v>
      </c>
      <c r="B58" s="17" t="s">
        <v>66</v>
      </c>
      <c r="C58" s="51" t="s">
        <v>583</v>
      </c>
      <c r="D58" s="52" t="s">
        <v>29</v>
      </c>
      <c r="E58" s="52">
        <v>128</v>
      </c>
      <c r="F58" s="52"/>
      <c r="G58" s="52">
        <v>29</v>
      </c>
      <c r="H58" s="52">
        <v>33</v>
      </c>
      <c r="I58" s="52">
        <f t="shared" si="0"/>
        <v>62</v>
      </c>
      <c r="J58" s="54" t="s">
        <v>584</v>
      </c>
      <c r="K58" s="51" t="s">
        <v>585</v>
      </c>
      <c r="L58" s="51" t="s">
        <v>530</v>
      </c>
      <c r="M58" s="51">
        <v>9401450742</v>
      </c>
      <c r="N58" s="51" t="s">
        <v>586</v>
      </c>
      <c r="O58" s="51">
        <v>9508474866</v>
      </c>
      <c r="P58" s="65">
        <v>43424</v>
      </c>
      <c r="Q58" s="18" t="s">
        <v>677</v>
      </c>
      <c r="R58" s="18"/>
      <c r="S58" s="18"/>
      <c r="T58" s="18"/>
    </row>
    <row r="59" spans="1:20">
      <c r="A59" s="4">
        <v>55</v>
      </c>
      <c r="B59" s="17" t="s">
        <v>66</v>
      </c>
      <c r="C59" s="56" t="s">
        <v>793</v>
      </c>
      <c r="D59" s="57" t="s">
        <v>27</v>
      </c>
      <c r="E59" s="20">
        <v>600201</v>
      </c>
      <c r="F59" s="57" t="s">
        <v>77</v>
      </c>
      <c r="G59" s="20">
        <v>41</v>
      </c>
      <c r="H59" s="20">
        <v>45</v>
      </c>
      <c r="I59" s="52">
        <f t="shared" si="0"/>
        <v>86</v>
      </c>
      <c r="J59" s="69"/>
      <c r="K59" s="69" t="s">
        <v>794</v>
      </c>
      <c r="L59" s="69"/>
      <c r="M59" s="69"/>
      <c r="N59" s="69" t="s">
        <v>795</v>
      </c>
      <c r="O59" s="51">
        <v>9508474866</v>
      </c>
      <c r="P59" s="65">
        <v>43424</v>
      </c>
      <c r="Q59" s="18" t="s">
        <v>677</v>
      </c>
      <c r="R59" s="18"/>
      <c r="S59" s="18"/>
      <c r="T59" s="18"/>
    </row>
    <row r="60" spans="1:20">
      <c r="A60" s="4">
        <v>56</v>
      </c>
      <c r="B60" s="17" t="s">
        <v>67</v>
      </c>
      <c r="C60" s="51" t="s">
        <v>796</v>
      </c>
      <c r="D60" s="52" t="s">
        <v>29</v>
      </c>
      <c r="E60" s="52">
        <v>87</v>
      </c>
      <c r="F60" s="52"/>
      <c r="G60" s="52">
        <v>27</v>
      </c>
      <c r="H60" s="52">
        <v>22</v>
      </c>
      <c r="I60" s="52">
        <f t="shared" si="0"/>
        <v>49</v>
      </c>
      <c r="J60" s="54" t="s">
        <v>797</v>
      </c>
      <c r="K60" s="51" t="s">
        <v>653</v>
      </c>
      <c r="L60" s="51" t="s">
        <v>657</v>
      </c>
      <c r="M60" s="51">
        <v>7896235844</v>
      </c>
      <c r="N60" s="51" t="s">
        <v>658</v>
      </c>
      <c r="O60" s="55">
        <v>7399204596</v>
      </c>
      <c r="P60" s="65">
        <v>43424</v>
      </c>
      <c r="Q60" s="18" t="s">
        <v>677</v>
      </c>
      <c r="R60" s="18"/>
      <c r="S60" s="18"/>
      <c r="T60" s="18"/>
    </row>
    <row r="61" spans="1:20">
      <c r="A61" s="4">
        <v>57</v>
      </c>
      <c r="B61" s="17" t="s">
        <v>67</v>
      </c>
      <c r="C61" s="56" t="s">
        <v>737</v>
      </c>
      <c r="D61" s="57" t="s">
        <v>27</v>
      </c>
      <c r="E61" s="52">
        <v>610801</v>
      </c>
      <c r="F61" s="52" t="s">
        <v>77</v>
      </c>
      <c r="G61" s="20">
        <v>33</v>
      </c>
      <c r="H61" s="20">
        <v>38</v>
      </c>
      <c r="I61" s="52">
        <f t="shared" si="0"/>
        <v>71</v>
      </c>
      <c r="J61" s="70">
        <v>9365484692</v>
      </c>
      <c r="K61" s="51" t="s">
        <v>726</v>
      </c>
      <c r="L61" s="51" t="s">
        <v>657</v>
      </c>
      <c r="M61" s="51">
        <v>7896235844</v>
      </c>
      <c r="N61" s="51" t="s">
        <v>658</v>
      </c>
      <c r="O61" s="55">
        <v>7399204596</v>
      </c>
      <c r="P61" s="65">
        <v>43424</v>
      </c>
      <c r="Q61" s="18" t="s">
        <v>677</v>
      </c>
      <c r="R61" s="18"/>
      <c r="S61" s="18"/>
      <c r="T61" s="18"/>
    </row>
    <row r="62" spans="1:20">
      <c r="A62" s="4">
        <v>58</v>
      </c>
      <c r="B62" s="17" t="s">
        <v>66</v>
      </c>
      <c r="C62" s="51" t="s">
        <v>640</v>
      </c>
      <c r="D62" s="52" t="s">
        <v>29</v>
      </c>
      <c r="E62" s="52">
        <v>32</v>
      </c>
      <c r="F62" s="52"/>
      <c r="G62" s="52">
        <v>24</v>
      </c>
      <c r="H62" s="52">
        <v>29</v>
      </c>
      <c r="I62" s="52">
        <f t="shared" si="0"/>
        <v>53</v>
      </c>
      <c r="J62" s="54" t="s">
        <v>641</v>
      </c>
      <c r="K62" s="51" t="s">
        <v>85</v>
      </c>
      <c r="L62" s="51" t="s">
        <v>86</v>
      </c>
      <c r="M62" s="51">
        <v>9706614463</v>
      </c>
      <c r="N62" s="51" t="s">
        <v>642</v>
      </c>
      <c r="O62" s="55">
        <v>9613795430</v>
      </c>
      <c r="P62" s="65">
        <v>43425</v>
      </c>
      <c r="Q62" s="18" t="s">
        <v>678</v>
      </c>
      <c r="R62" s="18"/>
      <c r="S62" s="18"/>
      <c r="T62" s="18"/>
    </row>
    <row r="63" spans="1:20">
      <c r="A63" s="4">
        <v>59</v>
      </c>
      <c r="B63" s="17" t="s">
        <v>66</v>
      </c>
      <c r="C63" s="51" t="s">
        <v>643</v>
      </c>
      <c r="D63" s="52" t="s">
        <v>29</v>
      </c>
      <c r="E63" s="52">
        <v>34</v>
      </c>
      <c r="F63" s="52"/>
      <c r="G63" s="52">
        <v>19</v>
      </c>
      <c r="H63" s="52">
        <v>28</v>
      </c>
      <c r="I63" s="52">
        <f t="shared" si="0"/>
        <v>47</v>
      </c>
      <c r="J63" s="54" t="s">
        <v>644</v>
      </c>
      <c r="K63" s="51" t="s">
        <v>85</v>
      </c>
      <c r="L63" s="51" t="s">
        <v>86</v>
      </c>
      <c r="M63" s="51">
        <v>9706614463</v>
      </c>
      <c r="N63" s="51" t="s">
        <v>642</v>
      </c>
      <c r="O63" s="55">
        <v>9613795430</v>
      </c>
      <c r="P63" s="65">
        <v>43425</v>
      </c>
      <c r="Q63" s="18" t="s">
        <v>678</v>
      </c>
      <c r="R63" s="18"/>
      <c r="S63" s="18"/>
      <c r="T63" s="18"/>
    </row>
    <row r="64" spans="1:20">
      <c r="A64" s="4">
        <v>60</v>
      </c>
      <c r="B64" s="17" t="s">
        <v>67</v>
      </c>
      <c r="C64" s="51" t="s">
        <v>83</v>
      </c>
      <c r="D64" s="52" t="s">
        <v>29</v>
      </c>
      <c r="E64" s="52">
        <v>35</v>
      </c>
      <c r="F64" s="52"/>
      <c r="G64" s="52">
        <v>33</v>
      </c>
      <c r="H64" s="52">
        <v>37</v>
      </c>
      <c r="I64" s="52">
        <f t="shared" si="0"/>
        <v>70</v>
      </c>
      <c r="J64" s="54" t="s">
        <v>84</v>
      </c>
      <c r="K64" s="51" t="s">
        <v>85</v>
      </c>
      <c r="L64" s="51" t="s">
        <v>86</v>
      </c>
      <c r="M64" s="51">
        <v>9706614463</v>
      </c>
      <c r="N64" s="51" t="s">
        <v>87</v>
      </c>
      <c r="O64" s="55">
        <v>9854539934</v>
      </c>
      <c r="P64" s="65">
        <v>43425</v>
      </c>
      <c r="Q64" s="18" t="s">
        <v>678</v>
      </c>
      <c r="R64" s="18"/>
      <c r="S64" s="18"/>
      <c r="T64" s="18"/>
    </row>
    <row r="65" spans="1:20">
      <c r="A65" s="4">
        <v>61</v>
      </c>
      <c r="B65" s="17" t="s">
        <v>67</v>
      </c>
      <c r="C65" s="56" t="s">
        <v>88</v>
      </c>
      <c r="D65" s="57" t="s">
        <v>27</v>
      </c>
      <c r="E65" s="52">
        <v>604101</v>
      </c>
      <c r="F65" s="52" t="s">
        <v>77</v>
      </c>
      <c r="G65" s="20">
        <v>115</v>
      </c>
      <c r="H65" s="20">
        <v>116</v>
      </c>
      <c r="I65" s="52">
        <f t="shared" si="0"/>
        <v>231</v>
      </c>
      <c r="J65" s="58" t="s">
        <v>89</v>
      </c>
      <c r="K65" s="51" t="s">
        <v>85</v>
      </c>
      <c r="L65" s="51" t="s">
        <v>86</v>
      </c>
      <c r="M65" s="51">
        <v>9706614463</v>
      </c>
      <c r="N65" s="51" t="s">
        <v>87</v>
      </c>
      <c r="O65" s="55">
        <v>9854539934</v>
      </c>
      <c r="P65" s="65">
        <v>43425</v>
      </c>
      <c r="Q65" s="18" t="s">
        <v>678</v>
      </c>
      <c r="R65" s="18"/>
      <c r="S65" s="18"/>
      <c r="T65" s="18"/>
    </row>
    <row r="66" spans="1:20">
      <c r="A66" s="4">
        <v>62</v>
      </c>
      <c r="B66" s="17" t="s">
        <v>66</v>
      </c>
      <c r="C66" s="51" t="s">
        <v>671</v>
      </c>
      <c r="D66" s="52" t="s">
        <v>29</v>
      </c>
      <c r="E66" s="52">
        <v>79</v>
      </c>
      <c r="F66" s="52"/>
      <c r="G66" s="52">
        <v>27</v>
      </c>
      <c r="H66" s="52">
        <v>29</v>
      </c>
      <c r="I66" s="52">
        <f t="shared" si="0"/>
        <v>56</v>
      </c>
      <c r="J66" s="54" t="s">
        <v>672</v>
      </c>
      <c r="K66" s="51" t="s">
        <v>224</v>
      </c>
      <c r="L66" s="51" t="s">
        <v>221</v>
      </c>
      <c r="M66" s="51">
        <v>9854617818</v>
      </c>
      <c r="N66" s="51" t="s">
        <v>238</v>
      </c>
      <c r="O66" s="55">
        <v>9707354616</v>
      </c>
      <c r="P66" s="65">
        <v>43426</v>
      </c>
      <c r="Q66" s="18" t="s">
        <v>679</v>
      </c>
      <c r="R66" s="18"/>
      <c r="S66" s="18"/>
      <c r="T66" s="18"/>
    </row>
    <row r="67" spans="1:20">
      <c r="A67" s="4">
        <v>63</v>
      </c>
      <c r="B67" s="17" t="s">
        <v>66</v>
      </c>
      <c r="C67" s="56" t="s">
        <v>234</v>
      </c>
      <c r="D67" s="57" t="s">
        <v>27</v>
      </c>
      <c r="E67" s="52">
        <v>601101</v>
      </c>
      <c r="F67" s="52" t="s">
        <v>77</v>
      </c>
      <c r="G67" s="20">
        <v>97</v>
      </c>
      <c r="H67" s="20">
        <v>120</v>
      </c>
      <c r="I67" s="52">
        <f t="shared" si="0"/>
        <v>217</v>
      </c>
      <c r="J67" s="58" t="s">
        <v>235</v>
      </c>
      <c r="K67" s="51" t="s">
        <v>788</v>
      </c>
      <c r="L67" s="51" t="s">
        <v>236</v>
      </c>
      <c r="M67" s="51">
        <v>9859359345</v>
      </c>
      <c r="N67" s="51" t="s">
        <v>237</v>
      </c>
      <c r="O67" s="55">
        <v>9577309773</v>
      </c>
      <c r="P67" s="65">
        <v>43426</v>
      </c>
      <c r="Q67" s="18" t="s">
        <v>679</v>
      </c>
      <c r="R67" s="18"/>
      <c r="S67" s="18"/>
      <c r="T67" s="18"/>
    </row>
    <row r="68" spans="1:20">
      <c r="A68" s="4">
        <v>64</v>
      </c>
      <c r="B68" s="17" t="s">
        <v>67</v>
      </c>
      <c r="C68" s="51" t="s">
        <v>651</v>
      </c>
      <c r="D68" s="52" t="s">
        <v>29</v>
      </c>
      <c r="E68" s="64">
        <v>61</v>
      </c>
      <c r="F68" s="64"/>
      <c r="G68" s="20">
        <v>27</v>
      </c>
      <c r="H68" s="20">
        <v>21</v>
      </c>
      <c r="I68" s="52">
        <f t="shared" si="0"/>
        <v>48</v>
      </c>
      <c r="J68" s="54" t="s">
        <v>652</v>
      </c>
      <c r="K68" s="51" t="s">
        <v>653</v>
      </c>
      <c r="L68" s="51" t="s">
        <v>657</v>
      </c>
      <c r="M68" s="51">
        <v>7896235844</v>
      </c>
      <c r="N68" s="51" t="s">
        <v>654</v>
      </c>
      <c r="O68" s="55">
        <v>9859903057</v>
      </c>
      <c r="P68" s="65">
        <v>43426</v>
      </c>
      <c r="Q68" s="18" t="s">
        <v>679</v>
      </c>
      <c r="R68" s="18"/>
      <c r="S68" s="18"/>
      <c r="T68" s="18"/>
    </row>
    <row r="69" spans="1:20">
      <c r="A69" s="4">
        <v>65</v>
      </c>
      <c r="B69" s="17" t="s">
        <v>67</v>
      </c>
      <c r="C69" s="56" t="s">
        <v>798</v>
      </c>
      <c r="D69" s="57" t="s">
        <v>27</v>
      </c>
      <c r="E69" s="52">
        <v>600507</v>
      </c>
      <c r="F69" s="52" t="s">
        <v>77</v>
      </c>
      <c r="G69" s="20">
        <v>39</v>
      </c>
      <c r="H69" s="20">
        <v>46</v>
      </c>
      <c r="I69" s="52">
        <f t="shared" si="0"/>
        <v>85</v>
      </c>
      <c r="J69" s="58" t="s">
        <v>799</v>
      </c>
      <c r="K69" s="51" t="s">
        <v>726</v>
      </c>
      <c r="L69" s="51" t="s">
        <v>668</v>
      </c>
      <c r="M69" s="51">
        <v>9401450765</v>
      </c>
      <c r="N69" s="51" t="s">
        <v>654</v>
      </c>
      <c r="O69" s="55">
        <v>7896881289</v>
      </c>
      <c r="P69" s="65">
        <v>43426</v>
      </c>
      <c r="Q69" s="18" t="s">
        <v>679</v>
      </c>
      <c r="R69" s="18"/>
      <c r="S69" s="18"/>
      <c r="T69" s="18"/>
    </row>
    <row r="70" spans="1:20">
      <c r="A70" s="4">
        <v>66</v>
      </c>
      <c r="B70" s="17" t="s">
        <v>66</v>
      </c>
      <c r="C70" s="51" t="s">
        <v>572</v>
      </c>
      <c r="D70" s="52" t="s">
        <v>29</v>
      </c>
      <c r="E70" s="52">
        <v>64</v>
      </c>
      <c r="F70" s="52"/>
      <c r="G70" s="52">
        <v>24</v>
      </c>
      <c r="H70" s="52">
        <v>17</v>
      </c>
      <c r="I70" s="52">
        <f t="shared" ref="I70:I77" si="1">SUM(G70:H70)</f>
        <v>41</v>
      </c>
      <c r="J70" s="54" t="s">
        <v>573</v>
      </c>
      <c r="K70" s="51" t="s">
        <v>574</v>
      </c>
      <c r="L70" s="51" t="s">
        <v>575</v>
      </c>
      <c r="M70" s="51">
        <v>9401450745</v>
      </c>
      <c r="N70" s="51" t="s">
        <v>576</v>
      </c>
      <c r="O70" s="55">
        <v>8812943516</v>
      </c>
      <c r="P70" s="65">
        <v>43430</v>
      </c>
      <c r="Q70" s="18" t="s">
        <v>676</v>
      </c>
      <c r="R70" s="18"/>
      <c r="S70" s="18"/>
      <c r="T70" s="18"/>
    </row>
    <row r="71" spans="1:20">
      <c r="A71" s="4">
        <v>67</v>
      </c>
      <c r="B71" s="17" t="s">
        <v>66</v>
      </c>
      <c r="C71" s="56" t="s">
        <v>800</v>
      </c>
      <c r="D71" s="57" t="s">
        <v>27</v>
      </c>
      <c r="E71" s="52">
        <v>611601</v>
      </c>
      <c r="F71" s="52" t="s">
        <v>77</v>
      </c>
      <c r="G71" s="20">
        <v>33</v>
      </c>
      <c r="H71" s="20">
        <v>38</v>
      </c>
      <c r="I71" s="52">
        <f t="shared" si="1"/>
        <v>71</v>
      </c>
      <c r="J71" s="54" t="s">
        <v>801</v>
      </c>
      <c r="K71" s="51" t="s">
        <v>574</v>
      </c>
      <c r="L71" s="51" t="s">
        <v>575</v>
      </c>
      <c r="M71" s="51">
        <v>9401450745</v>
      </c>
      <c r="N71" s="51" t="s">
        <v>712</v>
      </c>
      <c r="O71" s="55">
        <v>9859265394</v>
      </c>
      <c r="P71" s="65">
        <v>43430</v>
      </c>
      <c r="Q71" s="18" t="s">
        <v>676</v>
      </c>
      <c r="R71" s="18"/>
      <c r="S71" s="18"/>
      <c r="T71" s="18"/>
    </row>
    <row r="72" spans="1:20">
      <c r="A72" s="4">
        <v>68</v>
      </c>
      <c r="B72" s="17" t="s">
        <v>67</v>
      </c>
      <c r="C72" s="51" t="s">
        <v>593</v>
      </c>
      <c r="D72" s="52" t="s">
        <v>29</v>
      </c>
      <c r="E72" s="52">
        <v>17</v>
      </c>
      <c r="F72" s="52"/>
      <c r="G72" s="52">
        <v>26</v>
      </c>
      <c r="H72" s="52">
        <v>29</v>
      </c>
      <c r="I72" s="52">
        <f t="shared" si="1"/>
        <v>55</v>
      </c>
      <c r="J72" s="54" t="s">
        <v>594</v>
      </c>
      <c r="K72" s="51" t="s">
        <v>585</v>
      </c>
      <c r="L72" s="51" t="s">
        <v>591</v>
      </c>
      <c r="M72" s="51">
        <v>8011240134</v>
      </c>
      <c r="N72" s="51" t="s">
        <v>592</v>
      </c>
      <c r="O72" s="55">
        <v>9706223738</v>
      </c>
      <c r="P72" s="65">
        <v>43430</v>
      </c>
      <c r="Q72" s="18" t="s">
        <v>676</v>
      </c>
      <c r="R72" s="18"/>
      <c r="S72" s="18"/>
      <c r="T72" s="18"/>
    </row>
    <row r="73" spans="1:20">
      <c r="A73" s="4">
        <v>69</v>
      </c>
      <c r="B73" s="17" t="s">
        <v>67</v>
      </c>
      <c r="C73" s="56" t="s">
        <v>802</v>
      </c>
      <c r="D73" s="57" t="s">
        <v>27</v>
      </c>
      <c r="E73" s="52">
        <v>601204</v>
      </c>
      <c r="F73" s="52" t="s">
        <v>77</v>
      </c>
      <c r="G73" s="20">
        <v>41</v>
      </c>
      <c r="H73" s="20">
        <v>37</v>
      </c>
      <c r="I73" s="52">
        <f t="shared" si="1"/>
        <v>78</v>
      </c>
      <c r="J73" s="54" t="s">
        <v>803</v>
      </c>
      <c r="K73" s="51" t="s">
        <v>794</v>
      </c>
      <c r="L73" s="51" t="s">
        <v>784</v>
      </c>
      <c r="M73" s="51">
        <v>9401450742</v>
      </c>
      <c r="N73" s="51" t="s">
        <v>592</v>
      </c>
      <c r="O73" s="55">
        <v>9706223738</v>
      </c>
      <c r="P73" s="65">
        <v>43430</v>
      </c>
      <c r="Q73" s="18" t="s">
        <v>676</v>
      </c>
      <c r="R73" s="18"/>
      <c r="S73" s="18"/>
      <c r="T73" s="18"/>
    </row>
    <row r="74" spans="1:20">
      <c r="A74" s="4">
        <v>70</v>
      </c>
      <c r="B74" s="17" t="s">
        <v>66</v>
      </c>
      <c r="C74" s="51" t="s">
        <v>699</v>
      </c>
      <c r="D74" s="52" t="s">
        <v>29</v>
      </c>
      <c r="E74" s="52">
        <v>129</v>
      </c>
      <c r="F74" s="52"/>
      <c r="G74" s="52">
        <v>32</v>
      </c>
      <c r="H74" s="52">
        <v>22</v>
      </c>
      <c r="I74" s="52">
        <f t="shared" si="1"/>
        <v>54</v>
      </c>
      <c r="J74" s="54" t="s">
        <v>700</v>
      </c>
      <c r="K74" s="51" t="s">
        <v>475</v>
      </c>
      <c r="L74" s="51" t="s">
        <v>476</v>
      </c>
      <c r="M74" s="51">
        <v>8723864860</v>
      </c>
      <c r="N74" s="51" t="s">
        <v>701</v>
      </c>
      <c r="O74" s="55">
        <v>8402919707</v>
      </c>
      <c r="P74" s="65">
        <v>43431</v>
      </c>
      <c r="Q74" s="18" t="s">
        <v>677</v>
      </c>
      <c r="R74" s="18"/>
      <c r="S74" s="18"/>
      <c r="T74" s="18"/>
    </row>
    <row r="75" spans="1:20">
      <c r="A75" s="4">
        <v>71</v>
      </c>
      <c r="B75" s="17" t="s">
        <v>66</v>
      </c>
      <c r="C75" s="56" t="s">
        <v>702</v>
      </c>
      <c r="D75" s="57" t="s">
        <v>27</v>
      </c>
      <c r="E75" s="52">
        <v>611505</v>
      </c>
      <c r="F75" s="52" t="s">
        <v>77</v>
      </c>
      <c r="G75" s="20">
        <v>42</v>
      </c>
      <c r="H75" s="20">
        <v>37</v>
      </c>
      <c r="I75" s="52">
        <f t="shared" si="1"/>
        <v>79</v>
      </c>
      <c r="J75" s="58" t="s">
        <v>703</v>
      </c>
      <c r="K75" s="51" t="s">
        <v>475</v>
      </c>
      <c r="L75" s="51" t="s">
        <v>698</v>
      </c>
      <c r="M75" s="51">
        <v>8011904624</v>
      </c>
      <c r="N75" s="51" t="s">
        <v>701</v>
      </c>
      <c r="O75" s="55">
        <v>8402919707</v>
      </c>
      <c r="P75" s="65">
        <v>43431</v>
      </c>
      <c r="Q75" s="18" t="s">
        <v>677</v>
      </c>
      <c r="R75" s="18"/>
      <c r="S75" s="18"/>
      <c r="T75" s="18"/>
    </row>
    <row r="76" spans="1:20">
      <c r="A76" s="4">
        <v>72</v>
      </c>
      <c r="B76" s="17" t="s">
        <v>67</v>
      </c>
      <c r="C76" s="51" t="s">
        <v>713</v>
      </c>
      <c r="D76" s="52" t="s">
        <v>29</v>
      </c>
      <c r="E76" s="52">
        <v>6</v>
      </c>
      <c r="F76" s="52"/>
      <c r="G76" s="52">
        <v>22</v>
      </c>
      <c r="H76" s="52">
        <v>28</v>
      </c>
      <c r="I76" s="52">
        <f t="shared" si="1"/>
        <v>50</v>
      </c>
      <c r="J76" s="54" t="s">
        <v>714</v>
      </c>
      <c r="K76" s="51" t="s">
        <v>653</v>
      </c>
      <c r="L76" s="51" t="s">
        <v>657</v>
      </c>
      <c r="M76" s="51">
        <v>7896235844</v>
      </c>
      <c r="N76" s="51" t="s">
        <v>658</v>
      </c>
      <c r="O76" s="55">
        <v>7399204596</v>
      </c>
      <c r="P76" s="65">
        <v>43431</v>
      </c>
      <c r="Q76" s="18" t="s">
        <v>677</v>
      </c>
      <c r="R76" s="18"/>
      <c r="S76" s="18"/>
      <c r="T76" s="18"/>
    </row>
    <row r="77" spans="1:20">
      <c r="A77" s="4">
        <v>73</v>
      </c>
      <c r="B77" s="17" t="s">
        <v>67</v>
      </c>
      <c r="C77" s="69" t="s">
        <v>715</v>
      </c>
      <c r="D77" s="69" t="s">
        <v>29</v>
      </c>
      <c r="E77" s="20">
        <v>77</v>
      </c>
      <c r="F77" s="20"/>
      <c r="G77" s="59">
        <v>44</v>
      </c>
      <c r="H77" s="59">
        <v>51</v>
      </c>
      <c r="I77" s="52">
        <f t="shared" si="1"/>
        <v>95</v>
      </c>
      <c r="J77" s="62">
        <v>8472073694</v>
      </c>
      <c r="K77" s="51" t="s">
        <v>653</v>
      </c>
      <c r="L77" s="51" t="s">
        <v>657</v>
      </c>
      <c r="M77" s="51">
        <v>7896235844</v>
      </c>
      <c r="N77" s="51" t="s">
        <v>658</v>
      </c>
      <c r="O77" s="55">
        <v>7399204596</v>
      </c>
      <c r="P77" s="65">
        <v>43431</v>
      </c>
      <c r="Q77" s="18" t="s">
        <v>677</v>
      </c>
      <c r="R77" s="18"/>
      <c r="S77" s="18"/>
      <c r="T77" s="18"/>
    </row>
    <row r="78" spans="1:20">
      <c r="A78" s="4">
        <v>74</v>
      </c>
      <c r="B78" s="17" t="s">
        <v>66</v>
      </c>
      <c r="C78" s="18" t="s">
        <v>728</v>
      </c>
      <c r="D78" s="57"/>
      <c r="E78" s="52"/>
      <c r="F78" s="52"/>
      <c r="G78" s="53"/>
      <c r="H78" s="53"/>
      <c r="I78" s="52"/>
      <c r="J78" s="58"/>
      <c r="K78" s="51"/>
      <c r="L78" s="51"/>
      <c r="M78" s="51"/>
      <c r="N78" s="51"/>
      <c r="O78" s="55"/>
      <c r="P78" s="24"/>
      <c r="Q78" s="18"/>
      <c r="R78" s="18"/>
      <c r="S78" s="18"/>
      <c r="T78" s="18"/>
    </row>
    <row r="79" spans="1:20">
      <c r="A79" s="4">
        <v>75</v>
      </c>
      <c r="B79" s="17" t="s">
        <v>67</v>
      </c>
      <c r="C79" s="18" t="s">
        <v>728</v>
      </c>
      <c r="D79" s="52"/>
      <c r="E79" s="52"/>
      <c r="F79" s="52"/>
      <c r="G79" s="59"/>
      <c r="H79" s="59"/>
      <c r="I79" s="52"/>
      <c r="J79" s="54"/>
      <c r="K79" s="51"/>
      <c r="L79" s="51"/>
      <c r="M79" s="51"/>
      <c r="N79" s="51"/>
      <c r="O79" s="55"/>
      <c r="P79" s="24"/>
      <c r="Q79" s="18"/>
      <c r="R79" s="18"/>
      <c r="S79" s="18"/>
      <c r="T79" s="18"/>
    </row>
    <row r="80" spans="1:20">
      <c r="A80" s="4">
        <v>76</v>
      </c>
      <c r="B80" s="17"/>
      <c r="C80" s="56"/>
      <c r="D80" s="57"/>
      <c r="E80" s="52"/>
      <c r="F80" s="52"/>
      <c r="G80" s="53"/>
      <c r="H80" s="53"/>
      <c r="I80" s="52"/>
      <c r="J80" s="70"/>
      <c r="K80" s="51"/>
      <c r="L80" s="51"/>
      <c r="M80" s="51"/>
      <c r="N80" s="51"/>
      <c r="O80" s="55"/>
      <c r="P80" s="24"/>
      <c r="Q80" s="18"/>
      <c r="R80" s="18"/>
      <c r="S80" s="18"/>
      <c r="T80" s="18"/>
    </row>
    <row r="81" spans="1:20">
      <c r="A81" s="4">
        <v>77</v>
      </c>
      <c r="B81" s="17"/>
      <c r="C81" s="74"/>
      <c r="D81" s="52"/>
      <c r="E81" s="52"/>
      <c r="F81" s="52"/>
      <c r="G81" s="53"/>
      <c r="H81" s="53"/>
      <c r="I81" s="52"/>
      <c r="J81" s="54"/>
      <c r="K81" s="51"/>
      <c r="L81" s="51"/>
      <c r="M81" s="51"/>
      <c r="N81" s="55"/>
      <c r="O81" s="55"/>
      <c r="P81" s="24"/>
      <c r="Q81" s="18"/>
      <c r="R81" s="18"/>
      <c r="S81" s="18"/>
      <c r="T81" s="18"/>
    </row>
    <row r="82" spans="1:20">
      <c r="A82" s="4">
        <v>78</v>
      </c>
      <c r="B82" s="17"/>
      <c r="C82" s="78"/>
      <c r="D82" s="79"/>
      <c r="E82" s="52"/>
      <c r="F82" s="52"/>
      <c r="G82" s="20"/>
      <c r="H82" s="20"/>
      <c r="I82" s="52"/>
      <c r="J82" s="70"/>
      <c r="K82" s="51"/>
      <c r="L82" s="51"/>
      <c r="M82" s="51"/>
      <c r="N82" s="18"/>
      <c r="O82" s="18"/>
      <c r="P82" s="24"/>
      <c r="Q82" s="18"/>
      <c r="R82" s="18"/>
      <c r="S82" s="18"/>
      <c r="T82" s="18"/>
    </row>
    <row r="83" spans="1:20">
      <c r="A83" s="4">
        <v>79</v>
      </c>
      <c r="B83" s="17"/>
      <c r="C83" s="51"/>
      <c r="D83" s="52"/>
      <c r="E83" s="52"/>
      <c r="F83" s="52"/>
      <c r="G83" s="59"/>
      <c r="H83" s="59"/>
      <c r="I83" s="52"/>
      <c r="J83" s="54"/>
      <c r="K83" s="51"/>
      <c r="L83" s="51"/>
      <c r="M83" s="51"/>
      <c r="N83" s="51"/>
      <c r="O83" s="55"/>
      <c r="P83" s="24"/>
      <c r="Q83" s="18"/>
      <c r="R83" s="18"/>
      <c r="S83" s="18"/>
      <c r="T83" s="18"/>
    </row>
    <row r="84" spans="1:20">
      <c r="A84" s="4">
        <v>80</v>
      </c>
      <c r="B84" s="17"/>
      <c r="C84" s="56"/>
      <c r="D84" s="52"/>
      <c r="E84" s="52"/>
      <c r="F84" s="52"/>
      <c r="G84" s="53"/>
      <c r="H84" s="53"/>
      <c r="I84" s="52"/>
      <c r="J84" s="70"/>
      <c r="K84" s="51"/>
      <c r="L84" s="51"/>
      <c r="M84" s="51"/>
      <c r="N84" s="51"/>
      <c r="O84" s="55"/>
      <c r="P84" s="24"/>
      <c r="Q84" s="18"/>
      <c r="R84" s="18"/>
      <c r="S84" s="18"/>
      <c r="T84" s="18"/>
    </row>
    <row r="85" spans="1:20">
      <c r="A85" s="4">
        <v>81</v>
      </c>
      <c r="B85" s="17"/>
      <c r="C85" s="51"/>
      <c r="D85" s="52"/>
      <c r="E85" s="52"/>
      <c r="F85" s="52"/>
      <c r="G85" s="59"/>
      <c r="H85" s="59"/>
      <c r="I85" s="52"/>
      <c r="J85" s="54"/>
      <c r="K85" s="51"/>
      <c r="L85" s="51"/>
      <c r="M85" s="51"/>
      <c r="N85" s="51"/>
      <c r="O85" s="55"/>
      <c r="P85" s="24"/>
      <c r="Q85" s="18"/>
      <c r="R85" s="18"/>
      <c r="S85" s="18"/>
      <c r="T85" s="18"/>
    </row>
    <row r="86" spans="1:20">
      <c r="A86" s="4">
        <v>82</v>
      </c>
      <c r="B86" s="17"/>
      <c r="C86" s="56"/>
      <c r="D86" s="57"/>
      <c r="E86" s="52"/>
      <c r="F86" s="52"/>
      <c r="G86" s="53"/>
      <c r="H86" s="53"/>
      <c r="I86" s="52"/>
      <c r="J86" s="58"/>
      <c r="K86" s="51"/>
      <c r="L86" s="51"/>
      <c r="M86" s="51"/>
      <c r="N86" s="51"/>
      <c r="O86" s="55"/>
      <c r="P86" s="24"/>
      <c r="Q86" s="18"/>
      <c r="R86" s="18"/>
      <c r="S86" s="18"/>
      <c r="T86" s="18"/>
    </row>
    <row r="87" spans="1:20">
      <c r="A87" s="4">
        <v>83</v>
      </c>
      <c r="B87" s="17"/>
      <c r="C87" s="51"/>
      <c r="D87" s="52"/>
      <c r="E87" s="52"/>
      <c r="F87" s="52"/>
      <c r="G87" s="81"/>
      <c r="H87" s="81"/>
      <c r="I87" s="52"/>
      <c r="J87" s="54"/>
      <c r="K87" s="51"/>
      <c r="L87" s="51"/>
      <c r="M87" s="51"/>
      <c r="N87" s="51"/>
      <c r="O87" s="55"/>
      <c r="P87" s="24"/>
      <c r="Q87" s="18"/>
      <c r="R87" s="18"/>
      <c r="S87" s="18"/>
      <c r="T87" s="18"/>
    </row>
    <row r="88" spans="1:20">
      <c r="A88" s="4">
        <v>84</v>
      </c>
      <c r="B88" s="17"/>
      <c r="C88" s="56"/>
      <c r="D88" s="57"/>
      <c r="E88" s="52"/>
      <c r="F88" s="52"/>
      <c r="G88" s="53"/>
      <c r="H88" s="53"/>
      <c r="I88" s="52"/>
      <c r="J88" s="70"/>
      <c r="K88" s="51"/>
      <c r="L88" s="51"/>
      <c r="M88" s="51"/>
      <c r="N88" s="51"/>
      <c r="O88" s="55"/>
      <c r="P88" s="24"/>
      <c r="Q88" s="18"/>
      <c r="R88" s="18"/>
      <c r="S88" s="18"/>
      <c r="T88" s="18"/>
    </row>
    <row r="89" spans="1:20">
      <c r="A89" s="4">
        <v>85</v>
      </c>
      <c r="B89" s="17"/>
      <c r="C89" s="82"/>
      <c r="D89" s="57"/>
      <c r="E89" s="67"/>
      <c r="F89" s="80"/>
      <c r="G89" s="80"/>
      <c r="H89" s="80"/>
      <c r="I89" s="52"/>
      <c r="J89" s="70"/>
      <c r="K89" s="69"/>
      <c r="L89" s="69"/>
      <c r="M89" s="69"/>
      <c r="N89" s="51"/>
      <c r="O89" s="55"/>
      <c r="P89" s="24"/>
      <c r="Q89" s="18"/>
      <c r="R89" s="18"/>
      <c r="S89" s="18"/>
      <c r="T89" s="18"/>
    </row>
    <row r="90" spans="1:20">
      <c r="A90" s="4">
        <v>86</v>
      </c>
      <c r="B90" s="17"/>
      <c r="C90" s="56"/>
      <c r="D90" s="57"/>
      <c r="E90" s="52"/>
      <c r="F90" s="52"/>
      <c r="G90" s="59"/>
      <c r="H90" s="59"/>
      <c r="I90" s="52"/>
      <c r="J90" s="70"/>
      <c r="K90" s="51"/>
      <c r="L90" s="51"/>
      <c r="M90" s="51"/>
      <c r="N90" s="51"/>
      <c r="O90" s="55"/>
      <c r="P90" s="24"/>
      <c r="Q90" s="18"/>
      <c r="R90" s="18"/>
      <c r="S90" s="18"/>
      <c r="T90" s="18"/>
    </row>
    <row r="91" spans="1:20">
      <c r="A91" s="4">
        <v>87</v>
      </c>
      <c r="B91" s="17"/>
      <c r="C91" s="18"/>
      <c r="D91" s="18"/>
      <c r="E91" s="19"/>
      <c r="F91" s="18"/>
      <c r="G91" s="19"/>
      <c r="H91" s="19"/>
      <c r="I91" s="17"/>
      <c r="J91" s="18"/>
      <c r="K91" s="18"/>
      <c r="L91" s="18"/>
      <c r="M91" s="18"/>
      <c r="N91" s="18"/>
      <c r="O91" s="18"/>
      <c r="P91" s="24"/>
      <c r="Q91" s="18"/>
      <c r="R91" s="18"/>
      <c r="S91" s="18"/>
      <c r="T91" s="18"/>
    </row>
    <row r="92" spans="1:20">
      <c r="A92" s="4">
        <v>88</v>
      </c>
      <c r="B92" s="17"/>
      <c r="C92" s="18"/>
      <c r="D92" s="18"/>
      <c r="E92" s="19"/>
      <c r="F92" s="18"/>
      <c r="G92" s="19"/>
      <c r="H92" s="19"/>
      <c r="I92" s="17">
        <f t="shared" ref="I92:I134" si="2">+G92+H92</f>
        <v>0</v>
      </c>
      <c r="J92" s="18"/>
      <c r="K92" s="18"/>
      <c r="L92" s="18"/>
      <c r="M92" s="18"/>
      <c r="N92" s="18"/>
      <c r="O92" s="18"/>
      <c r="P92" s="24"/>
      <c r="Q92" s="18"/>
      <c r="R92" s="18"/>
      <c r="S92" s="18"/>
      <c r="T92" s="18"/>
    </row>
    <row r="93" spans="1:20">
      <c r="A93" s="4">
        <v>89</v>
      </c>
      <c r="B93" s="17"/>
      <c r="C93" s="18"/>
      <c r="D93" s="18"/>
      <c r="E93" s="19"/>
      <c r="F93" s="18"/>
      <c r="G93" s="19"/>
      <c r="H93" s="19"/>
      <c r="I93" s="17">
        <f t="shared" si="2"/>
        <v>0</v>
      </c>
      <c r="J93" s="18"/>
      <c r="K93" s="18"/>
      <c r="L93" s="18"/>
      <c r="M93" s="18"/>
      <c r="N93" s="18"/>
      <c r="O93" s="18"/>
      <c r="P93" s="24"/>
      <c r="Q93" s="18"/>
      <c r="R93" s="18"/>
      <c r="S93" s="18"/>
      <c r="T93" s="18"/>
    </row>
    <row r="94" spans="1:20">
      <c r="A94" s="4">
        <v>90</v>
      </c>
      <c r="B94" s="17"/>
      <c r="C94" s="18"/>
      <c r="D94" s="18"/>
      <c r="E94" s="19"/>
      <c r="F94" s="18"/>
      <c r="G94" s="19"/>
      <c r="H94" s="19"/>
      <c r="I94" s="17">
        <f t="shared" si="2"/>
        <v>0</v>
      </c>
      <c r="J94" s="18"/>
      <c r="K94" s="18"/>
      <c r="L94" s="18"/>
      <c r="M94" s="18"/>
      <c r="N94" s="18"/>
      <c r="O94" s="18"/>
      <c r="P94" s="24"/>
      <c r="Q94" s="18"/>
      <c r="R94" s="18"/>
      <c r="S94" s="18"/>
      <c r="T94" s="18"/>
    </row>
    <row r="95" spans="1:20">
      <c r="A95" s="4">
        <v>91</v>
      </c>
      <c r="B95" s="17"/>
      <c r="C95" s="18"/>
      <c r="D95" s="18"/>
      <c r="E95" s="19"/>
      <c r="F95" s="18"/>
      <c r="G95" s="19"/>
      <c r="H95" s="19"/>
      <c r="I95" s="17">
        <f t="shared" si="2"/>
        <v>0</v>
      </c>
      <c r="J95" s="18"/>
      <c r="K95" s="18"/>
      <c r="L95" s="18"/>
      <c r="M95" s="18"/>
      <c r="N95" s="18"/>
      <c r="O95" s="18"/>
      <c r="P95" s="24"/>
      <c r="Q95" s="18"/>
      <c r="R95" s="18"/>
      <c r="S95" s="18"/>
      <c r="T95" s="18"/>
    </row>
    <row r="96" spans="1:20">
      <c r="A96" s="4">
        <v>92</v>
      </c>
      <c r="B96" s="17"/>
      <c r="C96" s="18"/>
      <c r="D96" s="18"/>
      <c r="E96" s="19"/>
      <c r="F96" s="18"/>
      <c r="G96" s="19"/>
      <c r="H96" s="19"/>
      <c r="I96" s="17">
        <f t="shared" si="2"/>
        <v>0</v>
      </c>
      <c r="J96" s="18"/>
      <c r="K96" s="18"/>
      <c r="L96" s="18"/>
      <c r="M96" s="18"/>
      <c r="N96" s="18"/>
      <c r="O96" s="18"/>
      <c r="P96" s="24"/>
      <c r="Q96" s="18"/>
      <c r="R96" s="18"/>
      <c r="S96" s="18"/>
      <c r="T96" s="18"/>
    </row>
    <row r="97" spans="1:20">
      <c r="A97" s="4">
        <v>93</v>
      </c>
      <c r="B97" s="17"/>
      <c r="C97" s="18"/>
      <c r="D97" s="18"/>
      <c r="E97" s="19"/>
      <c r="F97" s="18"/>
      <c r="G97" s="19"/>
      <c r="H97" s="19"/>
      <c r="I97" s="17">
        <f t="shared" si="2"/>
        <v>0</v>
      </c>
      <c r="J97" s="18"/>
      <c r="K97" s="18"/>
      <c r="L97" s="18"/>
      <c r="M97" s="18"/>
      <c r="N97" s="18"/>
      <c r="O97" s="18"/>
      <c r="P97" s="24"/>
      <c r="Q97" s="18"/>
      <c r="R97" s="18"/>
      <c r="S97" s="18"/>
      <c r="T97" s="18"/>
    </row>
    <row r="98" spans="1:20">
      <c r="A98" s="4">
        <v>94</v>
      </c>
      <c r="B98" s="17"/>
      <c r="C98" s="18"/>
      <c r="D98" s="18"/>
      <c r="E98" s="19"/>
      <c r="F98" s="18"/>
      <c r="G98" s="19"/>
      <c r="H98" s="19"/>
      <c r="I98" s="17">
        <f t="shared" si="2"/>
        <v>0</v>
      </c>
      <c r="J98" s="18"/>
      <c r="K98" s="18"/>
      <c r="L98" s="18"/>
      <c r="M98" s="18"/>
      <c r="N98" s="18"/>
      <c r="O98" s="18"/>
      <c r="P98" s="24"/>
      <c r="Q98" s="18"/>
      <c r="R98" s="18"/>
      <c r="S98" s="18"/>
      <c r="T98" s="18"/>
    </row>
    <row r="99" spans="1:20">
      <c r="A99" s="4">
        <v>95</v>
      </c>
      <c r="B99" s="17"/>
      <c r="C99" s="18"/>
      <c r="D99" s="18"/>
      <c r="E99" s="19"/>
      <c r="F99" s="18"/>
      <c r="G99" s="19"/>
      <c r="H99" s="19"/>
      <c r="I99" s="17">
        <f t="shared" si="2"/>
        <v>0</v>
      </c>
      <c r="J99" s="18"/>
      <c r="K99" s="18"/>
      <c r="L99" s="18"/>
      <c r="M99" s="18"/>
      <c r="N99" s="18"/>
      <c r="O99" s="18"/>
      <c r="P99" s="24"/>
      <c r="Q99" s="18"/>
      <c r="R99" s="18"/>
      <c r="S99" s="18"/>
      <c r="T99" s="18"/>
    </row>
    <row r="100" spans="1:20">
      <c r="A100" s="4">
        <v>96</v>
      </c>
      <c r="B100" s="17"/>
      <c r="C100" s="18"/>
      <c r="D100" s="18"/>
      <c r="E100" s="19"/>
      <c r="F100" s="18"/>
      <c r="G100" s="19"/>
      <c r="H100" s="19"/>
      <c r="I100" s="17">
        <f t="shared" si="2"/>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2"/>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2"/>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2"/>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2"/>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2"/>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2"/>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2"/>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2"/>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2"/>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3">+G135+H135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3"/>
        <v>0</v>
      </c>
      <c r="J164" s="18"/>
      <c r="K164" s="18"/>
      <c r="L164" s="18"/>
      <c r="M164" s="18"/>
      <c r="N164" s="18"/>
      <c r="O164" s="18"/>
      <c r="P164" s="24"/>
      <c r="Q164" s="18"/>
      <c r="R164" s="18"/>
      <c r="S164" s="18"/>
      <c r="T164" s="18"/>
    </row>
    <row r="165" spans="1:20">
      <c r="A165" s="21" t="s">
        <v>11</v>
      </c>
      <c r="B165" s="41"/>
      <c r="C165" s="21">
        <f>COUNTIFS(C5:C164,"*")</f>
        <v>75</v>
      </c>
      <c r="D165" s="21"/>
      <c r="E165" s="13"/>
      <c r="F165" s="21"/>
      <c r="G165" s="21">
        <f>SUM(G5:G164)</f>
        <v>2487</v>
      </c>
      <c r="H165" s="21">
        <f>SUM(H5:H164)</f>
        <v>2689</v>
      </c>
      <c r="I165" s="21">
        <f>SUM(I5:I164)</f>
        <v>5176</v>
      </c>
      <c r="J165" s="21"/>
      <c r="K165" s="21"/>
      <c r="L165" s="21"/>
      <c r="M165" s="21"/>
      <c r="N165" s="21"/>
      <c r="O165" s="21"/>
      <c r="P165" s="14"/>
      <c r="Q165" s="21"/>
      <c r="R165" s="21"/>
      <c r="S165" s="21"/>
      <c r="T165" s="12"/>
    </row>
    <row r="166" spans="1:20">
      <c r="A166" s="46" t="s">
        <v>66</v>
      </c>
      <c r="B166" s="10">
        <f>COUNTIF(B$5:B$164,"Team 1")</f>
        <v>38</v>
      </c>
      <c r="C166" s="46" t="s">
        <v>29</v>
      </c>
      <c r="D166" s="10">
        <f>COUNTIF(D5:D164,"Anganwadi")</f>
        <v>48</v>
      </c>
    </row>
    <row r="167" spans="1:20">
      <c r="A167" s="46" t="s">
        <v>67</v>
      </c>
      <c r="B167" s="10">
        <f>COUNTIF(B$6:B$164,"Team 2")</f>
        <v>37</v>
      </c>
      <c r="C167" s="46" t="s">
        <v>27</v>
      </c>
      <c r="D167" s="10">
        <f>COUNTIF(D5:D164,"School")</f>
        <v>25</v>
      </c>
    </row>
  </sheetData>
  <sheetProtection formatCells="0" deleteColumns="0" deleteRows="0"/>
  <mergeCells count="20">
    <mergeCell ref="G3:I3"/>
    <mergeCell ref="J3:J4"/>
    <mergeCell ref="K3:K4"/>
    <mergeCell ref="R3:R4"/>
    <mergeCell ref="A1:T1"/>
    <mergeCell ref="S3:S4"/>
    <mergeCell ref="T3:T4"/>
    <mergeCell ref="A2:C2"/>
    <mergeCell ref="L3:L4"/>
    <mergeCell ref="M3:M4"/>
    <mergeCell ref="N3:N4"/>
    <mergeCell ref="O3:O4"/>
    <mergeCell ref="P3:P4"/>
    <mergeCell ref="Q3:Q4"/>
    <mergeCell ref="B3:B4"/>
    <mergeCell ref="A3:A4"/>
    <mergeCell ref="C3:C4"/>
    <mergeCell ref="D3:D4"/>
    <mergeCell ref="E3:E4"/>
    <mergeCell ref="F3:F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4294967292"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zoomScale="85" zoomScaleNormal="85" workbookViewId="0">
      <pane xSplit="3" ySplit="4" topLeftCell="K5" activePane="bottomRight" state="frozen"/>
      <selection pane="topRight" activeCell="C1" sqref="C1"/>
      <selection pane="bottomLeft" activeCell="A5" sqref="A5"/>
      <selection pane="bottomRight" activeCell="C3" sqref="C3:C4"/>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4" t="s">
        <v>861</v>
      </c>
      <c r="B1" s="164"/>
      <c r="C1" s="164"/>
      <c r="D1" s="164"/>
      <c r="E1" s="164"/>
      <c r="F1" s="164"/>
      <c r="G1" s="164"/>
      <c r="H1" s="164"/>
      <c r="I1" s="164"/>
      <c r="J1" s="164"/>
      <c r="K1" s="164"/>
      <c r="L1" s="164"/>
      <c r="M1" s="164"/>
      <c r="N1" s="164"/>
      <c r="O1" s="164"/>
      <c r="P1" s="164"/>
      <c r="Q1" s="164"/>
      <c r="R1" s="164"/>
      <c r="S1" s="164"/>
      <c r="T1" s="164"/>
    </row>
    <row r="2" spans="1:20">
      <c r="A2" s="169" t="s">
        <v>63</v>
      </c>
      <c r="B2" s="170"/>
      <c r="C2" s="170"/>
      <c r="D2" s="25">
        <v>43435</v>
      </c>
      <c r="E2" s="22"/>
      <c r="F2" s="22"/>
      <c r="G2" s="22"/>
      <c r="H2" s="22"/>
      <c r="I2" s="22"/>
      <c r="J2" s="22"/>
      <c r="K2" s="22"/>
      <c r="L2" s="22"/>
      <c r="M2" s="22"/>
      <c r="N2" s="22"/>
      <c r="O2" s="22"/>
      <c r="P2" s="22"/>
      <c r="Q2" s="22"/>
      <c r="R2" s="22"/>
      <c r="S2" s="22"/>
    </row>
    <row r="3" spans="1:20" ht="24" customHeight="1">
      <c r="A3" s="166" t="s">
        <v>14</v>
      </c>
      <c r="B3" s="167" t="s">
        <v>65</v>
      </c>
      <c r="C3" s="165" t="s">
        <v>7</v>
      </c>
      <c r="D3" s="165" t="s">
        <v>59</v>
      </c>
      <c r="E3" s="165" t="s">
        <v>16</v>
      </c>
      <c r="F3" s="171" t="s">
        <v>17</v>
      </c>
      <c r="G3" s="165" t="s">
        <v>8</v>
      </c>
      <c r="H3" s="165"/>
      <c r="I3" s="165"/>
      <c r="J3" s="165" t="s">
        <v>35</v>
      </c>
      <c r="K3" s="167" t="s">
        <v>37</v>
      </c>
      <c r="L3" s="167" t="s">
        <v>54</v>
      </c>
      <c r="M3" s="167" t="s">
        <v>55</v>
      </c>
      <c r="N3" s="167" t="s">
        <v>38</v>
      </c>
      <c r="O3" s="167" t="s">
        <v>39</v>
      </c>
      <c r="P3" s="166" t="s">
        <v>58</v>
      </c>
      <c r="Q3" s="165" t="s">
        <v>56</v>
      </c>
      <c r="R3" s="165" t="s">
        <v>36</v>
      </c>
      <c r="S3" s="165" t="s">
        <v>57</v>
      </c>
      <c r="T3" s="165" t="s">
        <v>13</v>
      </c>
    </row>
    <row r="4" spans="1:20" ht="25.5" customHeight="1">
      <c r="A4" s="166"/>
      <c r="B4" s="172"/>
      <c r="C4" s="165"/>
      <c r="D4" s="165"/>
      <c r="E4" s="165"/>
      <c r="F4" s="171"/>
      <c r="G4" s="23" t="s">
        <v>9</v>
      </c>
      <c r="H4" s="23" t="s">
        <v>10</v>
      </c>
      <c r="I4" s="23" t="s">
        <v>11</v>
      </c>
      <c r="J4" s="165"/>
      <c r="K4" s="168"/>
      <c r="L4" s="168"/>
      <c r="M4" s="168"/>
      <c r="N4" s="168"/>
      <c r="O4" s="168"/>
      <c r="P4" s="166"/>
      <c r="Q4" s="166"/>
      <c r="R4" s="165"/>
      <c r="S4" s="165"/>
      <c r="T4" s="165"/>
    </row>
    <row r="5" spans="1:20">
      <c r="A5" s="4">
        <v>1</v>
      </c>
      <c r="B5" s="17" t="s">
        <v>66</v>
      </c>
      <c r="C5" s="51" t="s">
        <v>432</v>
      </c>
      <c r="D5" s="52" t="s">
        <v>29</v>
      </c>
      <c r="E5" s="52">
        <v>88</v>
      </c>
      <c r="F5" s="52"/>
      <c r="G5" s="20">
        <v>47</v>
      </c>
      <c r="H5" s="20">
        <v>42</v>
      </c>
      <c r="I5" s="98">
        <f>SUM(G5:H5)</f>
        <v>89</v>
      </c>
      <c r="J5" s="54" t="s">
        <v>433</v>
      </c>
      <c r="K5" s="51" t="s">
        <v>409</v>
      </c>
      <c r="L5" s="51" t="s">
        <v>412</v>
      </c>
      <c r="M5" s="51"/>
      <c r="N5" s="51" t="s">
        <v>173</v>
      </c>
      <c r="O5" s="55">
        <v>9678119823</v>
      </c>
      <c r="P5" s="112">
        <v>43435</v>
      </c>
      <c r="Q5" s="85" t="s">
        <v>681</v>
      </c>
      <c r="R5" s="52">
        <v>41</v>
      </c>
      <c r="S5" s="18"/>
      <c r="T5" s="18"/>
    </row>
    <row r="6" spans="1:20">
      <c r="A6" s="4">
        <v>2</v>
      </c>
      <c r="B6" s="17" t="s">
        <v>66</v>
      </c>
      <c r="C6" s="51" t="s">
        <v>386</v>
      </c>
      <c r="D6" s="52" t="s">
        <v>29</v>
      </c>
      <c r="E6" s="52">
        <v>86</v>
      </c>
      <c r="F6" s="52"/>
      <c r="G6" s="59">
        <v>29</v>
      </c>
      <c r="H6" s="59">
        <v>31</v>
      </c>
      <c r="I6" s="98">
        <f t="shared" ref="I6:I69" si="0">SUM(G6:H6)</f>
        <v>60</v>
      </c>
      <c r="J6" s="54" t="s">
        <v>387</v>
      </c>
      <c r="K6" s="51" t="s">
        <v>329</v>
      </c>
      <c r="L6" s="51" t="s">
        <v>330</v>
      </c>
      <c r="M6" s="51">
        <v>9864277341</v>
      </c>
      <c r="N6" s="51" t="s">
        <v>338</v>
      </c>
      <c r="O6" s="55">
        <v>8402061661</v>
      </c>
      <c r="P6" s="112">
        <v>43435</v>
      </c>
      <c r="Q6" s="85" t="s">
        <v>681</v>
      </c>
      <c r="R6" s="52">
        <v>25</v>
      </c>
      <c r="S6" s="18"/>
      <c r="T6" s="18"/>
    </row>
    <row r="7" spans="1:20">
      <c r="A7" s="4">
        <v>3</v>
      </c>
      <c r="B7" s="17" t="s">
        <v>67</v>
      </c>
      <c r="C7" s="51" t="s">
        <v>123</v>
      </c>
      <c r="D7" s="52" t="s">
        <v>29</v>
      </c>
      <c r="E7" s="52">
        <v>40</v>
      </c>
      <c r="F7" s="52"/>
      <c r="G7" s="20">
        <v>32</v>
      </c>
      <c r="H7" s="20">
        <v>22</v>
      </c>
      <c r="I7" s="98">
        <f t="shared" si="0"/>
        <v>54</v>
      </c>
      <c r="J7" s="54" t="s">
        <v>125</v>
      </c>
      <c r="K7" s="51" t="s">
        <v>126</v>
      </c>
      <c r="L7" s="51" t="s">
        <v>124</v>
      </c>
      <c r="M7" s="51">
        <v>9401450750</v>
      </c>
      <c r="N7" s="51" t="s">
        <v>127</v>
      </c>
      <c r="O7" s="55">
        <v>9854479588</v>
      </c>
      <c r="P7" s="112">
        <v>43435</v>
      </c>
      <c r="Q7" s="85" t="s">
        <v>681</v>
      </c>
      <c r="R7" s="52">
        <v>41</v>
      </c>
      <c r="S7" s="18"/>
      <c r="T7" s="18"/>
    </row>
    <row r="8" spans="1:20">
      <c r="A8" s="4">
        <v>4</v>
      </c>
      <c r="B8" s="17" t="s">
        <v>67</v>
      </c>
      <c r="C8" s="51" t="s">
        <v>232</v>
      </c>
      <c r="D8" s="52" t="s">
        <v>29</v>
      </c>
      <c r="E8" s="52">
        <v>121</v>
      </c>
      <c r="F8" s="52"/>
      <c r="G8" s="20">
        <v>25</v>
      </c>
      <c r="H8" s="20">
        <v>33</v>
      </c>
      <c r="I8" s="98">
        <f t="shared" si="0"/>
        <v>58</v>
      </c>
      <c r="J8" s="54" t="s">
        <v>233</v>
      </c>
      <c r="K8" s="51" t="s">
        <v>185</v>
      </c>
      <c r="L8" s="51" t="s">
        <v>178</v>
      </c>
      <c r="M8" s="51">
        <v>8254936762</v>
      </c>
      <c r="N8" s="51" t="s">
        <v>190</v>
      </c>
      <c r="O8" s="55">
        <v>9864447067</v>
      </c>
      <c r="P8" s="112">
        <v>43435</v>
      </c>
      <c r="Q8" s="85" t="s">
        <v>681</v>
      </c>
      <c r="R8" s="52">
        <v>34</v>
      </c>
      <c r="S8" s="18"/>
      <c r="T8" s="18"/>
    </row>
    <row r="9" spans="1:20">
      <c r="A9" s="4">
        <v>5</v>
      </c>
      <c r="B9" s="17" t="s">
        <v>66</v>
      </c>
      <c r="C9" s="51" t="s">
        <v>152</v>
      </c>
      <c r="D9" s="52" t="s">
        <v>29</v>
      </c>
      <c r="E9" s="52">
        <v>45</v>
      </c>
      <c r="F9" s="52"/>
      <c r="G9" s="94">
        <v>26</v>
      </c>
      <c r="H9" s="94">
        <v>18</v>
      </c>
      <c r="I9" s="98">
        <f t="shared" si="0"/>
        <v>44</v>
      </c>
      <c r="J9" s="54" t="s">
        <v>153</v>
      </c>
      <c r="K9" s="51" t="s">
        <v>154</v>
      </c>
      <c r="L9" s="51" t="s">
        <v>155</v>
      </c>
      <c r="M9" s="51">
        <v>9401450749</v>
      </c>
      <c r="N9" s="51" t="s">
        <v>156</v>
      </c>
      <c r="O9" s="55">
        <v>8876027550</v>
      </c>
      <c r="P9" s="24">
        <v>43437</v>
      </c>
      <c r="Q9" s="18" t="s">
        <v>676</v>
      </c>
      <c r="R9" s="52">
        <v>38</v>
      </c>
      <c r="S9" s="18"/>
      <c r="T9" s="18"/>
    </row>
    <row r="10" spans="1:20">
      <c r="A10" s="4">
        <v>6</v>
      </c>
      <c r="B10" s="17" t="s">
        <v>66</v>
      </c>
      <c r="C10" s="74" t="s">
        <v>163</v>
      </c>
      <c r="D10" s="52" t="s">
        <v>29</v>
      </c>
      <c r="E10" s="52">
        <v>113</v>
      </c>
      <c r="F10" s="98"/>
      <c r="G10" s="113">
        <v>27</v>
      </c>
      <c r="H10" s="113">
        <v>28</v>
      </c>
      <c r="I10" s="98">
        <f t="shared" si="0"/>
        <v>55</v>
      </c>
      <c r="J10" s="54" t="s">
        <v>164</v>
      </c>
      <c r="K10" s="51" t="s">
        <v>154</v>
      </c>
      <c r="L10" s="51" t="s">
        <v>155</v>
      </c>
      <c r="M10" s="51">
        <v>9401450749</v>
      </c>
      <c r="N10" s="51" t="s">
        <v>165</v>
      </c>
      <c r="O10" s="55" t="s">
        <v>166</v>
      </c>
      <c r="P10" s="24">
        <v>43437</v>
      </c>
      <c r="Q10" s="18" t="s">
        <v>676</v>
      </c>
      <c r="R10" s="52">
        <v>40</v>
      </c>
      <c r="S10" s="18"/>
      <c r="T10" s="18"/>
    </row>
    <row r="11" spans="1:20">
      <c r="A11" s="4">
        <v>7</v>
      </c>
      <c r="B11" s="17" t="s">
        <v>67</v>
      </c>
      <c r="C11" s="51" t="s">
        <v>218</v>
      </c>
      <c r="D11" s="52" t="s">
        <v>29</v>
      </c>
      <c r="E11" s="52">
        <v>85</v>
      </c>
      <c r="F11" s="52"/>
      <c r="G11" s="20">
        <v>24</v>
      </c>
      <c r="H11" s="20">
        <v>32</v>
      </c>
      <c r="I11" s="98">
        <f t="shared" si="0"/>
        <v>56</v>
      </c>
      <c r="J11" s="54" t="s">
        <v>219</v>
      </c>
      <c r="K11" s="51" t="s">
        <v>220</v>
      </c>
      <c r="L11" s="51" t="s">
        <v>221</v>
      </c>
      <c r="M11" s="51">
        <v>9854617818</v>
      </c>
      <c r="N11" s="51" t="s">
        <v>222</v>
      </c>
      <c r="O11" s="55">
        <v>9508668176</v>
      </c>
      <c r="P11" s="24">
        <v>43437</v>
      </c>
      <c r="Q11" s="18" t="s">
        <v>676</v>
      </c>
      <c r="R11" s="87">
        <v>43</v>
      </c>
      <c r="S11" s="18"/>
      <c r="T11" s="18"/>
    </row>
    <row r="12" spans="1:20">
      <c r="A12" s="4">
        <v>8</v>
      </c>
      <c r="B12" s="17" t="s">
        <v>67</v>
      </c>
      <c r="C12" s="51" t="s">
        <v>226</v>
      </c>
      <c r="D12" s="52" t="s">
        <v>29</v>
      </c>
      <c r="E12" s="52">
        <v>44</v>
      </c>
      <c r="F12" s="98"/>
      <c r="G12" s="20">
        <v>22</v>
      </c>
      <c r="H12" s="20">
        <v>26</v>
      </c>
      <c r="I12" s="98">
        <f t="shared" si="0"/>
        <v>48</v>
      </c>
      <c r="J12" s="54" t="s">
        <v>227</v>
      </c>
      <c r="K12" s="51" t="s">
        <v>220</v>
      </c>
      <c r="L12" s="51" t="s">
        <v>221</v>
      </c>
      <c r="M12" s="51">
        <v>9854617818</v>
      </c>
      <c r="N12" s="51" t="s">
        <v>222</v>
      </c>
      <c r="O12" s="55">
        <v>9508668176</v>
      </c>
      <c r="P12" s="24">
        <v>43437</v>
      </c>
      <c r="Q12" s="18" t="s">
        <v>676</v>
      </c>
      <c r="R12" s="52">
        <v>45</v>
      </c>
      <c r="S12" s="18"/>
      <c r="T12" s="18"/>
    </row>
    <row r="13" spans="1:20">
      <c r="A13" s="4">
        <v>9</v>
      </c>
      <c r="B13" s="17" t="s">
        <v>66</v>
      </c>
      <c r="C13" s="51" t="s">
        <v>564</v>
      </c>
      <c r="D13" s="52" t="s">
        <v>29</v>
      </c>
      <c r="E13" s="52">
        <v>101</v>
      </c>
      <c r="F13" s="98"/>
      <c r="G13" s="20">
        <v>20</v>
      </c>
      <c r="H13" s="20">
        <v>18</v>
      </c>
      <c r="I13" s="98">
        <f t="shared" si="0"/>
        <v>38</v>
      </c>
      <c r="J13" s="54" t="s">
        <v>565</v>
      </c>
      <c r="K13" s="77" t="s">
        <v>197</v>
      </c>
      <c r="L13" s="77" t="s">
        <v>201</v>
      </c>
      <c r="M13" s="77">
        <v>9706655712</v>
      </c>
      <c r="N13" s="77" t="s">
        <v>566</v>
      </c>
      <c r="O13" s="55"/>
      <c r="P13" s="24">
        <v>43438</v>
      </c>
      <c r="Q13" s="18" t="s">
        <v>677</v>
      </c>
      <c r="R13" s="52">
        <v>63</v>
      </c>
      <c r="S13" s="18"/>
      <c r="T13" s="18"/>
    </row>
    <row r="14" spans="1:20">
      <c r="A14" s="4">
        <v>10</v>
      </c>
      <c r="B14" s="17" t="s">
        <v>66</v>
      </c>
      <c r="C14" s="74" t="s">
        <v>199</v>
      </c>
      <c r="D14" s="75" t="s">
        <v>29</v>
      </c>
      <c r="E14" s="75">
        <v>35</v>
      </c>
      <c r="F14" s="52"/>
      <c r="G14" s="20">
        <v>30</v>
      </c>
      <c r="H14" s="20">
        <v>33</v>
      </c>
      <c r="I14" s="98">
        <f t="shared" si="0"/>
        <v>63</v>
      </c>
      <c r="J14" s="76" t="s">
        <v>200</v>
      </c>
      <c r="K14" s="77" t="s">
        <v>197</v>
      </c>
      <c r="L14" s="77" t="s">
        <v>201</v>
      </c>
      <c r="M14" s="77">
        <v>9706655712</v>
      </c>
      <c r="N14" s="77" t="s">
        <v>791</v>
      </c>
      <c r="O14" s="55"/>
      <c r="P14" s="24">
        <v>43438</v>
      </c>
      <c r="Q14" s="18" t="s">
        <v>677</v>
      </c>
      <c r="R14" s="52">
        <v>65</v>
      </c>
      <c r="S14" s="18"/>
      <c r="T14" s="18"/>
    </row>
    <row r="15" spans="1:20">
      <c r="A15" s="4">
        <v>11</v>
      </c>
      <c r="B15" s="17" t="s">
        <v>67</v>
      </c>
      <c r="C15" s="51" t="s">
        <v>688</v>
      </c>
      <c r="D15" s="52" t="s">
        <v>29</v>
      </c>
      <c r="E15" s="52">
        <v>8</v>
      </c>
      <c r="F15" s="98"/>
      <c r="G15" s="20">
        <v>22</v>
      </c>
      <c r="H15" s="20">
        <v>23</v>
      </c>
      <c r="I15" s="98">
        <f t="shared" si="0"/>
        <v>45</v>
      </c>
      <c r="J15" s="54" t="s">
        <v>689</v>
      </c>
      <c r="K15" s="51" t="s">
        <v>257</v>
      </c>
      <c r="L15" s="51" t="s">
        <v>258</v>
      </c>
      <c r="M15" s="51">
        <v>9864477985</v>
      </c>
      <c r="N15" s="51" t="s">
        <v>690</v>
      </c>
      <c r="O15" s="55">
        <v>8811813199</v>
      </c>
      <c r="P15" s="24">
        <v>43438</v>
      </c>
      <c r="Q15" s="18" t="s">
        <v>677</v>
      </c>
      <c r="R15" s="52">
        <v>57</v>
      </c>
      <c r="S15" s="18"/>
      <c r="T15" s="18"/>
    </row>
    <row r="16" spans="1:20">
      <c r="A16" s="4">
        <v>12</v>
      </c>
      <c r="B16" s="17" t="s">
        <v>67</v>
      </c>
      <c r="C16" s="51" t="s">
        <v>259</v>
      </c>
      <c r="D16" s="52" t="s">
        <v>29</v>
      </c>
      <c r="E16" s="52">
        <v>7</v>
      </c>
      <c r="F16" s="52"/>
      <c r="G16" s="20">
        <v>58</v>
      </c>
      <c r="H16" s="20">
        <v>52</v>
      </c>
      <c r="I16" s="98">
        <f t="shared" si="0"/>
        <v>110</v>
      </c>
      <c r="J16" s="54" t="s">
        <v>260</v>
      </c>
      <c r="K16" s="51" t="s">
        <v>257</v>
      </c>
      <c r="L16" s="51" t="s">
        <v>258</v>
      </c>
      <c r="M16" s="51">
        <v>9864477985</v>
      </c>
      <c r="N16" s="51" t="s">
        <v>261</v>
      </c>
      <c r="O16" s="55">
        <v>9577499327</v>
      </c>
      <c r="P16" s="24">
        <v>43438</v>
      </c>
      <c r="Q16" s="18" t="s">
        <v>677</v>
      </c>
      <c r="R16" s="52">
        <v>59</v>
      </c>
      <c r="S16" s="18"/>
      <c r="T16" s="18"/>
    </row>
    <row r="17" spans="1:20">
      <c r="A17" s="4">
        <v>13</v>
      </c>
      <c r="B17" s="17" t="s">
        <v>66</v>
      </c>
      <c r="C17" s="51" t="s">
        <v>289</v>
      </c>
      <c r="D17" s="52" t="s">
        <v>29</v>
      </c>
      <c r="E17" s="52">
        <v>74</v>
      </c>
      <c r="F17" s="98"/>
      <c r="G17" s="20">
        <v>22</v>
      </c>
      <c r="H17" s="20">
        <v>27</v>
      </c>
      <c r="I17" s="98">
        <f t="shared" si="0"/>
        <v>49</v>
      </c>
      <c r="J17" s="54" t="s">
        <v>290</v>
      </c>
      <c r="K17" s="51" t="s">
        <v>291</v>
      </c>
      <c r="L17" s="51" t="s">
        <v>292</v>
      </c>
      <c r="M17" s="51">
        <v>9401450753</v>
      </c>
      <c r="N17" s="51" t="s">
        <v>293</v>
      </c>
      <c r="O17" s="55">
        <v>9854329509</v>
      </c>
      <c r="P17" s="24">
        <v>43440</v>
      </c>
      <c r="Q17" s="18" t="s">
        <v>679</v>
      </c>
      <c r="R17" s="52">
        <v>30</v>
      </c>
      <c r="S17" s="18"/>
      <c r="T17" s="18"/>
    </row>
    <row r="18" spans="1:20">
      <c r="A18" s="4">
        <v>14</v>
      </c>
      <c r="B18" s="17" t="s">
        <v>66</v>
      </c>
      <c r="C18" s="51" t="s">
        <v>298</v>
      </c>
      <c r="D18" s="52" t="s">
        <v>29</v>
      </c>
      <c r="E18" s="52">
        <v>8</v>
      </c>
      <c r="F18" s="98"/>
      <c r="G18" s="20">
        <v>28</v>
      </c>
      <c r="H18" s="20">
        <v>31</v>
      </c>
      <c r="I18" s="98">
        <f t="shared" si="0"/>
        <v>59</v>
      </c>
      <c r="J18" s="54" t="s">
        <v>299</v>
      </c>
      <c r="K18" s="51" t="s">
        <v>289</v>
      </c>
      <c r="L18" s="51" t="s">
        <v>292</v>
      </c>
      <c r="M18" s="51">
        <v>9401450753</v>
      </c>
      <c r="N18" s="51" t="s">
        <v>300</v>
      </c>
      <c r="O18" s="55">
        <v>8723985862</v>
      </c>
      <c r="P18" s="24">
        <v>43440</v>
      </c>
      <c r="Q18" s="18" t="s">
        <v>679</v>
      </c>
      <c r="R18" s="52">
        <v>35</v>
      </c>
      <c r="S18" s="18"/>
      <c r="T18" s="18"/>
    </row>
    <row r="19" spans="1:20">
      <c r="A19" s="4">
        <v>15</v>
      </c>
      <c r="B19" s="17" t="s">
        <v>67</v>
      </c>
      <c r="C19" s="51" t="s">
        <v>386</v>
      </c>
      <c r="D19" s="52" t="s">
        <v>29</v>
      </c>
      <c r="E19" s="52">
        <v>86</v>
      </c>
      <c r="F19" s="52"/>
      <c r="G19" s="59">
        <v>19</v>
      </c>
      <c r="H19" s="59">
        <v>18</v>
      </c>
      <c r="I19" s="98">
        <f t="shared" si="0"/>
        <v>37</v>
      </c>
      <c r="J19" s="54" t="s">
        <v>387</v>
      </c>
      <c r="K19" s="51" t="s">
        <v>329</v>
      </c>
      <c r="L19" s="51" t="s">
        <v>330</v>
      </c>
      <c r="M19" s="51">
        <v>9864277341</v>
      </c>
      <c r="N19" s="51" t="s">
        <v>338</v>
      </c>
      <c r="O19" s="55">
        <v>8402061661</v>
      </c>
      <c r="P19" s="24">
        <v>43440</v>
      </c>
      <c r="Q19" s="18" t="s">
        <v>679</v>
      </c>
      <c r="R19" s="87">
        <v>24</v>
      </c>
      <c r="S19" s="18"/>
      <c r="T19" s="18"/>
    </row>
    <row r="20" spans="1:20">
      <c r="A20" s="4">
        <v>16</v>
      </c>
      <c r="B20" s="17" t="s">
        <v>67</v>
      </c>
      <c r="C20" s="51" t="s">
        <v>382</v>
      </c>
      <c r="D20" s="52" t="s">
        <v>29</v>
      </c>
      <c r="E20" s="52">
        <v>1</v>
      </c>
      <c r="F20" s="52"/>
      <c r="G20" s="20">
        <v>45</v>
      </c>
      <c r="H20" s="20">
        <v>43</v>
      </c>
      <c r="I20" s="98">
        <f t="shared" si="0"/>
        <v>88</v>
      </c>
      <c r="J20" s="54" t="s">
        <v>383</v>
      </c>
      <c r="K20" s="51" t="s">
        <v>329</v>
      </c>
      <c r="L20" s="51" t="s">
        <v>330</v>
      </c>
      <c r="M20" s="51">
        <v>9864277341</v>
      </c>
      <c r="N20" s="51" t="s">
        <v>338</v>
      </c>
      <c r="O20" s="55">
        <v>8402061661</v>
      </c>
      <c r="P20" s="24">
        <v>43440</v>
      </c>
      <c r="Q20" s="18" t="s">
        <v>679</v>
      </c>
      <c r="R20" s="52">
        <v>22</v>
      </c>
      <c r="S20" s="18"/>
      <c r="T20" s="18"/>
    </row>
    <row r="21" spans="1:20">
      <c r="A21" s="4">
        <v>17</v>
      </c>
      <c r="B21" s="17" t="s">
        <v>66</v>
      </c>
      <c r="C21" s="51" t="s">
        <v>447</v>
      </c>
      <c r="D21" s="52" t="s">
        <v>29</v>
      </c>
      <c r="E21" s="52">
        <v>127</v>
      </c>
      <c r="F21" s="52"/>
      <c r="G21" s="20">
        <v>21</v>
      </c>
      <c r="H21" s="20">
        <v>26</v>
      </c>
      <c r="I21" s="98">
        <f t="shared" si="0"/>
        <v>47</v>
      </c>
      <c r="J21" s="54" t="s">
        <v>448</v>
      </c>
      <c r="K21" s="51" t="s">
        <v>449</v>
      </c>
      <c r="L21" s="51" t="s">
        <v>292</v>
      </c>
      <c r="M21" s="51">
        <v>9401450753</v>
      </c>
      <c r="N21" s="51" t="s">
        <v>293</v>
      </c>
      <c r="O21" s="55">
        <v>9854329509</v>
      </c>
      <c r="P21" s="24">
        <v>43441</v>
      </c>
      <c r="Q21" s="18" t="s">
        <v>680</v>
      </c>
      <c r="R21" s="52">
        <v>8</v>
      </c>
      <c r="S21" s="18"/>
      <c r="T21" s="18"/>
    </row>
    <row r="22" spans="1:20">
      <c r="A22" s="4">
        <v>18</v>
      </c>
      <c r="B22" s="17" t="s">
        <v>66</v>
      </c>
      <c r="C22" s="51" t="s">
        <v>762</v>
      </c>
      <c r="D22" s="52" t="s">
        <v>29</v>
      </c>
      <c r="E22" s="52">
        <v>123</v>
      </c>
      <c r="F22" s="52"/>
      <c r="G22" s="20">
        <v>16</v>
      </c>
      <c r="H22" s="20">
        <v>18</v>
      </c>
      <c r="I22" s="98">
        <f t="shared" si="0"/>
        <v>34</v>
      </c>
      <c r="J22" s="54" t="s">
        <v>763</v>
      </c>
      <c r="K22" s="51" t="s">
        <v>289</v>
      </c>
      <c r="L22" s="51" t="s">
        <v>292</v>
      </c>
      <c r="M22" s="51">
        <v>9401450753</v>
      </c>
      <c r="N22" s="51" t="s">
        <v>293</v>
      </c>
      <c r="O22" s="55">
        <v>9854329509</v>
      </c>
      <c r="P22" s="24">
        <v>43441</v>
      </c>
      <c r="Q22" s="18" t="s">
        <v>680</v>
      </c>
      <c r="R22" s="52">
        <v>13</v>
      </c>
      <c r="S22" s="18"/>
      <c r="T22" s="18"/>
    </row>
    <row r="23" spans="1:20">
      <c r="A23" s="4">
        <v>19</v>
      </c>
      <c r="B23" s="17" t="s">
        <v>67</v>
      </c>
      <c r="C23" s="51" t="s">
        <v>388</v>
      </c>
      <c r="D23" s="52" t="s">
        <v>29</v>
      </c>
      <c r="E23" s="52">
        <v>39</v>
      </c>
      <c r="F23" s="98"/>
      <c r="G23" s="20">
        <v>22</v>
      </c>
      <c r="H23" s="20">
        <v>26</v>
      </c>
      <c r="I23" s="98">
        <f t="shared" si="0"/>
        <v>48</v>
      </c>
      <c r="J23" s="54" t="s">
        <v>389</v>
      </c>
      <c r="K23" s="51" t="s">
        <v>390</v>
      </c>
      <c r="L23" s="51" t="s">
        <v>391</v>
      </c>
      <c r="M23" s="51">
        <v>9401450748</v>
      </c>
      <c r="N23" s="51" t="s">
        <v>392</v>
      </c>
      <c r="O23" s="55">
        <v>9508860444</v>
      </c>
      <c r="P23" s="24">
        <v>43441</v>
      </c>
      <c r="Q23" s="18" t="s">
        <v>680</v>
      </c>
      <c r="R23" s="52">
        <v>72</v>
      </c>
      <c r="S23" s="18"/>
      <c r="T23" s="18"/>
    </row>
    <row r="24" spans="1:20">
      <c r="A24" s="4">
        <v>20</v>
      </c>
      <c r="B24" s="17" t="s">
        <v>67</v>
      </c>
      <c r="C24" s="56" t="s">
        <v>393</v>
      </c>
      <c r="D24" s="57" t="s">
        <v>27</v>
      </c>
      <c r="E24" s="52">
        <v>610102</v>
      </c>
      <c r="F24" s="98" t="s">
        <v>77</v>
      </c>
      <c r="G24" s="20">
        <v>14</v>
      </c>
      <c r="H24" s="20">
        <v>19</v>
      </c>
      <c r="I24" s="98">
        <f t="shared" si="0"/>
        <v>33</v>
      </c>
      <c r="J24" s="99" t="s">
        <v>394</v>
      </c>
      <c r="K24" s="51" t="s">
        <v>395</v>
      </c>
      <c r="L24" s="51" t="s">
        <v>391</v>
      </c>
      <c r="M24" s="51">
        <v>9401450748</v>
      </c>
      <c r="N24" s="51" t="s">
        <v>396</v>
      </c>
      <c r="O24" s="55">
        <v>9508860444</v>
      </c>
      <c r="P24" s="24">
        <v>43441</v>
      </c>
      <c r="Q24" s="18" t="s">
        <v>680</v>
      </c>
      <c r="R24" s="52">
        <v>72</v>
      </c>
      <c r="S24" s="18"/>
      <c r="T24" s="18"/>
    </row>
    <row r="25" spans="1:20">
      <c r="A25" s="4">
        <v>21</v>
      </c>
      <c r="B25" s="17" t="s">
        <v>66</v>
      </c>
      <c r="C25" s="71" t="s">
        <v>274</v>
      </c>
      <c r="D25" s="57" t="s">
        <v>27</v>
      </c>
      <c r="E25" s="72"/>
      <c r="F25" s="71"/>
      <c r="G25" s="20">
        <v>46</v>
      </c>
      <c r="H25" s="20">
        <v>49</v>
      </c>
      <c r="I25" s="98">
        <f t="shared" si="0"/>
        <v>95</v>
      </c>
      <c r="J25" s="70">
        <v>8822759329</v>
      </c>
      <c r="K25" s="71" t="s">
        <v>254</v>
      </c>
      <c r="L25" s="71"/>
      <c r="M25" s="71"/>
      <c r="N25" s="71" t="s">
        <v>275</v>
      </c>
      <c r="O25" s="55"/>
      <c r="P25" s="24">
        <v>43442</v>
      </c>
      <c r="Q25" s="18" t="s">
        <v>681</v>
      </c>
      <c r="R25" s="87">
        <v>41</v>
      </c>
      <c r="S25" s="18"/>
      <c r="T25" s="18"/>
    </row>
    <row r="26" spans="1:20">
      <c r="A26" s="4">
        <v>22</v>
      </c>
      <c r="B26" s="17" t="s">
        <v>67</v>
      </c>
      <c r="C26" s="56" t="s">
        <v>101</v>
      </c>
      <c r="D26" s="57" t="s">
        <v>27</v>
      </c>
      <c r="E26" s="61">
        <v>602701</v>
      </c>
      <c r="F26" s="98" t="s">
        <v>77</v>
      </c>
      <c r="G26" s="20">
        <v>51</v>
      </c>
      <c r="H26" s="20">
        <v>54</v>
      </c>
      <c r="I26" s="98">
        <f t="shared" si="0"/>
        <v>105</v>
      </c>
      <c r="J26" s="99" t="s">
        <v>102</v>
      </c>
      <c r="K26" s="51" t="s">
        <v>103</v>
      </c>
      <c r="L26" s="51" t="s">
        <v>99</v>
      </c>
      <c r="M26" s="51">
        <v>9401450764</v>
      </c>
      <c r="N26" s="51" t="s">
        <v>100</v>
      </c>
      <c r="O26" s="55">
        <v>8402069086</v>
      </c>
      <c r="P26" s="24">
        <v>43442</v>
      </c>
      <c r="Q26" s="18" t="s">
        <v>681</v>
      </c>
      <c r="R26" s="52">
        <v>48</v>
      </c>
      <c r="S26" s="18"/>
      <c r="T26" s="18"/>
    </row>
    <row r="27" spans="1:20">
      <c r="A27" s="4">
        <v>23</v>
      </c>
      <c r="B27" s="17" t="s">
        <v>66</v>
      </c>
      <c r="C27" s="51" t="s">
        <v>694</v>
      </c>
      <c r="D27" s="52" t="s">
        <v>29</v>
      </c>
      <c r="E27" s="52">
        <v>105</v>
      </c>
      <c r="F27" s="71"/>
      <c r="G27" s="20">
        <v>18</v>
      </c>
      <c r="H27" s="20">
        <v>25</v>
      </c>
      <c r="I27" s="98">
        <f t="shared" si="0"/>
        <v>43</v>
      </c>
      <c r="J27" s="54" t="s">
        <v>695</v>
      </c>
      <c r="K27" s="51" t="s">
        <v>154</v>
      </c>
      <c r="L27" s="51" t="s">
        <v>155</v>
      </c>
      <c r="M27" s="51">
        <v>9401450749</v>
      </c>
      <c r="N27" s="51" t="s">
        <v>156</v>
      </c>
      <c r="O27" s="55">
        <v>8876027550</v>
      </c>
      <c r="P27" s="24">
        <v>43444</v>
      </c>
      <c r="Q27" s="18" t="s">
        <v>676</v>
      </c>
      <c r="R27" s="87">
        <v>64</v>
      </c>
      <c r="S27" s="18"/>
      <c r="T27" s="18"/>
    </row>
    <row r="28" spans="1:20">
      <c r="A28" s="4">
        <v>24</v>
      </c>
      <c r="B28" s="17" t="s">
        <v>66</v>
      </c>
      <c r="C28" s="56" t="s">
        <v>696</v>
      </c>
      <c r="D28" s="20" t="s">
        <v>27</v>
      </c>
      <c r="E28" s="20">
        <v>609901</v>
      </c>
      <c r="F28" s="97" t="s">
        <v>77</v>
      </c>
      <c r="G28" s="59">
        <v>17</v>
      </c>
      <c r="H28" s="59">
        <v>22</v>
      </c>
      <c r="I28" s="98">
        <f t="shared" si="0"/>
        <v>39</v>
      </c>
      <c r="J28" s="105">
        <v>9101976951</v>
      </c>
      <c r="K28" s="51" t="s">
        <v>154</v>
      </c>
      <c r="L28" s="51" t="s">
        <v>155</v>
      </c>
      <c r="M28" s="51">
        <v>9401450749</v>
      </c>
      <c r="N28" s="51" t="s">
        <v>156</v>
      </c>
      <c r="O28" s="55">
        <v>8876027550</v>
      </c>
      <c r="P28" s="24">
        <v>43444</v>
      </c>
      <c r="Q28" s="18" t="s">
        <v>676</v>
      </c>
      <c r="R28" s="52">
        <v>64</v>
      </c>
      <c r="S28" s="18"/>
      <c r="T28" s="18"/>
    </row>
    <row r="29" spans="1:20">
      <c r="A29" s="4">
        <v>25</v>
      </c>
      <c r="B29" s="17" t="s">
        <v>67</v>
      </c>
      <c r="C29" s="51" t="s">
        <v>324</v>
      </c>
      <c r="D29" s="52" t="s">
        <v>29</v>
      </c>
      <c r="E29" s="52">
        <v>3</v>
      </c>
      <c r="F29" s="52"/>
      <c r="G29" s="20">
        <v>25</v>
      </c>
      <c r="H29" s="20">
        <v>20</v>
      </c>
      <c r="I29" s="98">
        <f t="shared" si="0"/>
        <v>45</v>
      </c>
      <c r="J29" s="54" t="s">
        <v>325</v>
      </c>
      <c r="K29" s="51" t="s">
        <v>326</v>
      </c>
      <c r="L29" s="51" t="s">
        <v>327</v>
      </c>
      <c r="M29" s="51">
        <v>9864690360</v>
      </c>
      <c r="N29" s="51" t="s">
        <v>328</v>
      </c>
      <c r="O29" s="55">
        <v>8471969270</v>
      </c>
      <c r="P29" s="24">
        <v>43444</v>
      </c>
      <c r="Q29" s="18" t="s">
        <v>676</v>
      </c>
      <c r="R29" s="52">
        <v>18</v>
      </c>
      <c r="S29" s="18"/>
      <c r="T29" s="18"/>
    </row>
    <row r="30" spans="1:20">
      <c r="A30" s="4">
        <v>26</v>
      </c>
      <c r="B30" s="17" t="s">
        <v>67</v>
      </c>
      <c r="C30" s="51" t="s">
        <v>331</v>
      </c>
      <c r="D30" s="52" t="s">
        <v>29</v>
      </c>
      <c r="E30" s="52">
        <v>6</v>
      </c>
      <c r="F30" s="52"/>
      <c r="G30" s="94">
        <v>40</v>
      </c>
      <c r="H30" s="94">
        <v>46</v>
      </c>
      <c r="I30" s="98">
        <f t="shared" si="0"/>
        <v>86</v>
      </c>
      <c r="J30" s="54" t="s">
        <v>332</v>
      </c>
      <c r="K30" s="51" t="s">
        <v>329</v>
      </c>
      <c r="L30" s="51" t="s">
        <v>327</v>
      </c>
      <c r="M30" s="51">
        <v>9864690360</v>
      </c>
      <c r="N30" s="51" t="s">
        <v>333</v>
      </c>
      <c r="O30" s="55">
        <v>9854977714</v>
      </c>
      <c r="P30" s="24">
        <v>43444</v>
      </c>
      <c r="Q30" s="18" t="s">
        <v>676</v>
      </c>
      <c r="R30" s="52">
        <v>23</v>
      </c>
      <c r="S30" s="18"/>
      <c r="T30" s="18"/>
    </row>
    <row r="31" spans="1:20">
      <c r="A31" s="4">
        <v>27</v>
      </c>
      <c r="B31" s="17" t="s">
        <v>66</v>
      </c>
      <c r="C31" s="74" t="s">
        <v>163</v>
      </c>
      <c r="D31" s="52" t="s">
        <v>29</v>
      </c>
      <c r="E31" s="52">
        <v>113</v>
      </c>
      <c r="F31" s="98"/>
      <c r="G31" s="20">
        <v>19</v>
      </c>
      <c r="H31" s="20">
        <v>25</v>
      </c>
      <c r="I31" s="98">
        <f t="shared" si="0"/>
        <v>44</v>
      </c>
      <c r="J31" s="54" t="s">
        <v>164</v>
      </c>
      <c r="K31" s="51" t="s">
        <v>154</v>
      </c>
      <c r="L31" s="51" t="s">
        <v>155</v>
      </c>
      <c r="M31" s="51">
        <v>9401450749</v>
      </c>
      <c r="N31" s="51" t="s">
        <v>165</v>
      </c>
      <c r="O31" s="55" t="s">
        <v>166</v>
      </c>
      <c r="P31" s="24">
        <v>43445</v>
      </c>
      <c r="Q31" s="18" t="s">
        <v>677</v>
      </c>
      <c r="R31" s="52"/>
      <c r="S31" s="18"/>
      <c r="T31" s="18"/>
    </row>
    <row r="32" spans="1:20">
      <c r="A32" s="4">
        <v>28</v>
      </c>
      <c r="B32" s="17" t="s">
        <v>66</v>
      </c>
      <c r="C32" s="51" t="s">
        <v>117</v>
      </c>
      <c r="D32" s="52" t="s">
        <v>29</v>
      </c>
      <c r="E32" s="52">
        <v>41</v>
      </c>
      <c r="F32" s="52"/>
      <c r="G32" s="20">
        <v>55</v>
      </c>
      <c r="H32" s="20">
        <v>65</v>
      </c>
      <c r="I32" s="98">
        <f t="shared" si="0"/>
        <v>120</v>
      </c>
      <c r="J32" s="54" t="s">
        <v>118</v>
      </c>
      <c r="K32" s="51" t="s">
        <v>119</v>
      </c>
      <c r="L32" s="51" t="s">
        <v>120</v>
      </c>
      <c r="M32" s="51">
        <v>8724078736</v>
      </c>
      <c r="N32" s="51" t="s">
        <v>121</v>
      </c>
      <c r="O32" s="55">
        <v>7399179598</v>
      </c>
      <c r="P32" s="24">
        <v>43445</v>
      </c>
      <c r="Q32" s="18" t="s">
        <v>677</v>
      </c>
      <c r="R32" s="52">
        <v>46</v>
      </c>
      <c r="S32" s="18"/>
      <c r="T32" s="18"/>
    </row>
    <row r="33" spans="1:20">
      <c r="A33" s="4">
        <v>29</v>
      </c>
      <c r="B33" s="17" t="s">
        <v>67</v>
      </c>
      <c r="C33" s="51" t="s">
        <v>651</v>
      </c>
      <c r="D33" s="52" t="s">
        <v>29</v>
      </c>
      <c r="E33" s="64">
        <v>61</v>
      </c>
      <c r="F33" s="64"/>
      <c r="G33" s="64">
        <v>31</v>
      </c>
      <c r="H33" s="64">
        <v>37</v>
      </c>
      <c r="I33" s="98">
        <f t="shared" si="0"/>
        <v>68</v>
      </c>
      <c r="J33" s="54" t="s">
        <v>652</v>
      </c>
      <c r="K33" s="51" t="s">
        <v>653</v>
      </c>
      <c r="L33" s="51"/>
      <c r="M33" s="51"/>
      <c r="N33" s="51" t="s">
        <v>654</v>
      </c>
      <c r="O33" s="55">
        <v>9859903057</v>
      </c>
      <c r="P33" s="24">
        <v>43445</v>
      </c>
      <c r="Q33" s="18" t="s">
        <v>677</v>
      </c>
      <c r="R33" s="52">
        <v>50</v>
      </c>
      <c r="S33" s="18"/>
      <c r="T33" s="18"/>
    </row>
    <row r="34" spans="1:20">
      <c r="A34" s="4">
        <v>30</v>
      </c>
      <c r="B34" s="17" t="s">
        <v>67</v>
      </c>
      <c r="C34" s="56" t="s">
        <v>798</v>
      </c>
      <c r="D34" s="57" t="s">
        <v>27</v>
      </c>
      <c r="E34" s="52">
        <v>600507</v>
      </c>
      <c r="F34" s="98" t="s">
        <v>77</v>
      </c>
      <c r="G34" s="20">
        <v>44</v>
      </c>
      <c r="H34" s="20">
        <v>49</v>
      </c>
      <c r="I34" s="98">
        <f t="shared" si="0"/>
        <v>93</v>
      </c>
      <c r="J34" s="99" t="s">
        <v>799</v>
      </c>
      <c r="K34" s="51" t="s">
        <v>726</v>
      </c>
      <c r="L34" s="51" t="s">
        <v>668</v>
      </c>
      <c r="M34" s="51">
        <v>9401450765</v>
      </c>
      <c r="N34" s="51" t="s">
        <v>654</v>
      </c>
      <c r="O34" s="55">
        <v>7896881289</v>
      </c>
      <c r="P34" s="24">
        <v>43445</v>
      </c>
      <c r="Q34" s="18" t="s">
        <v>677</v>
      </c>
      <c r="R34" s="52">
        <v>55</v>
      </c>
      <c r="S34" s="18"/>
      <c r="T34" s="18"/>
    </row>
    <row r="35" spans="1:20">
      <c r="A35" s="4">
        <v>31</v>
      </c>
      <c r="B35" s="17" t="s">
        <v>66</v>
      </c>
      <c r="C35" s="51" t="s">
        <v>738</v>
      </c>
      <c r="D35" s="52" t="s">
        <v>29</v>
      </c>
      <c r="E35" s="52">
        <v>108</v>
      </c>
      <c r="F35" s="52"/>
      <c r="G35" s="20">
        <v>16</v>
      </c>
      <c r="H35" s="20">
        <v>23</v>
      </c>
      <c r="I35" s="98">
        <f t="shared" si="0"/>
        <v>39</v>
      </c>
      <c r="J35" s="54" t="s">
        <v>739</v>
      </c>
      <c r="K35" s="51" t="s">
        <v>455</v>
      </c>
      <c r="L35" s="51" t="s">
        <v>625</v>
      </c>
      <c r="M35" s="51">
        <v>9854451434</v>
      </c>
      <c r="N35" s="51" t="s">
        <v>626</v>
      </c>
      <c r="O35" s="55">
        <v>9677006718</v>
      </c>
      <c r="P35" s="24">
        <v>43446</v>
      </c>
      <c r="Q35" s="18" t="s">
        <v>678</v>
      </c>
      <c r="R35" s="52">
        <v>24</v>
      </c>
      <c r="S35" s="18"/>
      <c r="T35" s="18"/>
    </row>
    <row r="36" spans="1:20">
      <c r="A36" s="4">
        <v>32</v>
      </c>
      <c r="B36" s="17" t="s">
        <v>66</v>
      </c>
      <c r="C36" s="51" t="s">
        <v>740</v>
      </c>
      <c r="D36" s="52" t="s">
        <v>29</v>
      </c>
      <c r="E36" s="52">
        <v>26</v>
      </c>
      <c r="F36" s="52"/>
      <c r="G36" s="94">
        <v>26</v>
      </c>
      <c r="H36" s="94">
        <v>18</v>
      </c>
      <c r="I36" s="98">
        <f t="shared" si="0"/>
        <v>44</v>
      </c>
      <c r="J36" s="54" t="s">
        <v>741</v>
      </c>
      <c r="K36" s="51" t="s">
        <v>455</v>
      </c>
      <c r="L36" s="51" t="s">
        <v>625</v>
      </c>
      <c r="M36" s="51">
        <v>9854451434</v>
      </c>
      <c r="N36" s="51" t="s">
        <v>626</v>
      </c>
      <c r="O36" s="55">
        <v>9577008718</v>
      </c>
      <c r="P36" s="24">
        <v>43446</v>
      </c>
      <c r="Q36" s="18" t="s">
        <v>678</v>
      </c>
      <c r="R36" s="52">
        <v>22</v>
      </c>
      <c r="S36" s="18"/>
      <c r="T36" s="18"/>
    </row>
    <row r="37" spans="1:20">
      <c r="A37" s="4">
        <v>33</v>
      </c>
      <c r="B37" s="17" t="s">
        <v>67</v>
      </c>
      <c r="C37" s="51" t="s">
        <v>104</v>
      </c>
      <c r="D37" s="52" t="s">
        <v>29</v>
      </c>
      <c r="E37" s="52">
        <v>37</v>
      </c>
      <c r="F37" s="52"/>
      <c r="G37" s="20">
        <v>33</v>
      </c>
      <c r="H37" s="20">
        <v>38</v>
      </c>
      <c r="I37" s="98">
        <f t="shared" si="0"/>
        <v>71</v>
      </c>
      <c r="J37" s="54" t="s">
        <v>105</v>
      </c>
      <c r="K37" s="62" t="s">
        <v>106</v>
      </c>
      <c r="L37" s="51" t="s">
        <v>107</v>
      </c>
      <c r="M37" s="51">
        <v>9401839012</v>
      </c>
      <c r="N37" s="51" t="s">
        <v>108</v>
      </c>
      <c r="O37" s="55">
        <v>8011339738</v>
      </c>
      <c r="P37" s="24">
        <v>43446</v>
      </c>
      <c r="Q37" s="18" t="s">
        <v>678</v>
      </c>
      <c r="R37" s="87"/>
      <c r="S37" s="18"/>
      <c r="T37" s="18"/>
    </row>
    <row r="38" spans="1:20">
      <c r="A38" s="4">
        <v>34</v>
      </c>
      <c r="B38" s="17" t="s">
        <v>67</v>
      </c>
      <c r="C38" s="74" t="s">
        <v>748</v>
      </c>
      <c r="D38" s="52" t="s">
        <v>29</v>
      </c>
      <c r="E38" s="52">
        <v>97</v>
      </c>
      <c r="F38" s="52"/>
      <c r="G38" s="20">
        <v>39</v>
      </c>
      <c r="H38" s="20">
        <v>69</v>
      </c>
      <c r="I38" s="98">
        <f t="shared" si="0"/>
        <v>108</v>
      </c>
      <c r="J38" s="54" t="s">
        <v>749</v>
      </c>
      <c r="K38" s="62" t="s">
        <v>106</v>
      </c>
      <c r="L38" s="51" t="s">
        <v>202</v>
      </c>
      <c r="M38" s="51">
        <v>8486642827</v>
      </c>
      <c r="N38" s="51" t="s">
        <v>563</v>
      </c>
      <c r="O38" s="55">
        <v>8474867446</v>
      </c>
      <c r="P38" s="24">
        <v>43446</v>
      </c>
      <c r="Q38" s="18" t="s">
        <v>678</v>
      </c>
      <c r="R38" s="87"/>
      <c r="S38" s="18"/>
      <c r="T38" s="18"/>
    </row>
    <row r="39" spans="1:20">
      <c r="A39" s="4">
        <v>35</v>
      </c>
      <c r="B39" s="17" t="s">
        <v>66</v>
      </c>
      <c r="C39" s="51" t="s">
        <v>537</v>
      </c>
      <c r="D39" s="52" t="s">
        <v>29</v>
      </c>
      <c r="E39" s="52">
        <v>15</v>
      </c>
      <c r="F39" s="52"/>
      <c r="G39" s="20">
        <v>23</v>
      </c>
      <c r="H39" s="20">
        <v>27</v>
      </c>
      <c r="I39" s="98">
        <f t="shared" si="0"/>
        <v>50</v>
      </c>
      <c r="J39" s="54" t="s">
        <v>538</v>
      </c>
      <c r="K39" s="51" t="s">
        <v>524</v>
      </c>
      <c r="L39" s="51" t="s">
        <v>525</v>
      </c>
      <c r="M39" s="51">
        <v>9435182976</v>
      </c>
      <c r="N39" s="51" t="s">
        <v>539</v>
      </c>
      <c r="O39" s="55">
        <v>8822590444</v>
      </c>
      <c r="P39" s="24">
        <v>43447</v>
      </c>
      <c r="Q39" s="18" t="s">
        <v>679</v>
      </c>
      <c r="R39" s="87"/>
      <c r="S39" s="18"/>
      <c r="T39" s="18"/>
    </row>
    <row r="40" spans="1:20">
      <c r="A40" s="4">
        <v>36</v>
      </c>
      <c r="B40" s="17" t="s">
        <v>66</v>
      </c>
      <c r="C40" s="51" t="s">
        <v>764</v>
      </c>
      <c r="D40" s="52" t="s">
        <v>29</v>
      </c>
      <c r="E40" s="52">
        <v>55</v>
      </c>
      <c r="F40" s="52"/>
      <c r="G40" s="20">
        <v>18</v>
      </c>
      <c r="H40" s="20">
        <v>18</v>
      </c>
      <c r="I40" s="98">
        <f t="shared" si="0"/>
        <v>36</v>
      </c>
      <c r="J40" s="54" t="s">
        <v>765</v>
      </c>
      <c r="K40" s="51" t="s">
        <v>524</v>
      </c>
      <c r="L40" s="51" t="s">
        <v>525</v>
      </c>
      <c r="M40" s="51">
        <v>9435182976</v>
      </c>
      <c r="N40" s="51" t="s">
        <v>539</v>
      </c>
      <c r="O40" s="55">
        <v>8822590444</v>
      </c>
      <c r="P40" s="24">
        <v>43447</v>
      </c>
      <c r="Q40" s="18" t="s">
        <v>679</v>
      </c>
      <c r="R40" s="87"/>
      <c r="S40" s="18"/>
      <c r="T40" s="18"/>
    </row>
    <row r="41" spans="1:20">
      <c r="A41" s="4">
        <v>37</v>
      </c>
      <c r="B41" s="17" t="s">
        <v>67</v>
      </c>
      <c r="C41" s="51" t="s">
        <v>572</v>
      </c>
      <c r="D41" s="52" t="s">
        <v>29</v>
      </c>
      <c r="E41" s="52">
        <v>64</v>
      </c>
      <c r="F41" s="52"/>
      <c r="G41" s="59">
        <v>31</v>
      </c>
      <c r="H41" s="59">
        <v>37</v>
      </c>
      <c r="I41" s="98">
        <f t="shared" si="0"/>
        <v>68</v>
      </c>
      <c r="J41" s="54" t="s">
        <v>573</v>
      </c>
      <c r="K41" s="51" t="s">
        <v>574</v>
      </c>
      <c r="L41" s="51" t="s">
        <v>575</v>
      </c>
      <c r="M41" s="51">
        <v>9401450745</v>
      </c>
      <c r="N41" s="51" t="s">
        <v>576</v>
      </c>
      <c r="O41" s="55">
        <v>8812943516</v>
      </c>
      <c r="P41" s="24">
        <v>43447</v>
      </c>
      <c r="Q41" s="18" t="s">
        <v>679</v>
      </c>
      <c r="R41" s="87"/>
      <c r="S41" s="18"/>
      <c r="T41" s="18"/>
    </row>
    <row r="42" spans="1:20">
      <c r="A42" s="4">
        <v>38</v>
      </c>
      <c r="B42" s="17" t="s">
        <v>67</v>
      </c>
      <c r="C42" s="51" t="s">
        <v>577</v>
      </c>
      <c r="D42" s="52" t="s">
        <v>29</v>
      </c>
      <c r="E42" s="52">
        <v>65</v>
      </c>
      <c r="F42" s="52"/>
      <c r="G42" s="20">
        <v>38</v>
      </c>
      <c r="H42" s="20">
        <v>45</v>
      </c>
      <c r="I42" s="98">
        <f t="shared" si="0"/>
        <v>83</v>
      </c>
      <c r="J42" s="54" t="s">
        <v>578</v>
      </c>
      <c r="K42" s="51" t="s">
        <v>574</v>
      </c>
      <c r="L42" s="51" t="s">
        <v>575</v>
      </c>
      <c r="M42" s="51">
        <v>9401450745</v>
      </c>
      <c r="N42" s="51" t="s">
        <v>309</v>
      </c>
      <c r="O42" s="55"/>
      <c r="P42" s="24">
        <v>43447</v>
      </c>
      <c r="Q42" s="18" t="s">
        <v>679</v>
      </c>
      <c r="R42" s="87"/>
      <c r="S42" s="18"/>
      <c r="T42" s="18"/>
    </row>
    <row r="43" spans="1:20">
      <c r="A43" s="4">
        <v>39</v>
      </c>
      <c r="B43" s="17" t="s">
        <v>66</v>
      </c>
      <c r="C43" s="51" t="s">
        <v>752</v>
      </c>
      <c r="D43" s="52" t="s">
        <v>29</v>
      </c>
      <c r="E43" s="52">
        <v>71</v>
      </c>
      <c r="F43" s="52"/>
      <c r="G43" s="20">
        <v>36</v>
      </c>
      <c r="H43" s="20">
        <v>41</v>
      </c>
      <c r="I43" s="98">
        <f t="shared" si="0"/>
        <v>77</v>
      </c>
      <c r="J43" s="54" t="s">
        <v>753</v>
      </c>
      <c r="K43" s="51" t="s">
        <v>326</v>
      </c>
      <c r="L43" s="51" t="s">
        <v>327</v>
      </c>
      <c r="M43" s="51">
        <v>9864690360</v>
      </c>
      <c r="N43" s="51" t="s">
        <v>328</v>
      </c>
      <c r="O43" s="55">
        <v>8471969270</v>
      </c>
      <c r="P43" s="24">
        <v>43448</v>
      </c>
      <c r="Q43" s="18" t="s">
        <v>680</v>
      </c>
      <c r="R43" s="52">
        <v>19</v>
      </c>
      <c r="S43" s="18"/>
      <c r="T43" s="18"/>
    </row>
    <row r="44" spans="1:20">
      <c r="A44" s="4">
        <v>40</v>
      </c>
      <c r="B44" s="17" t="s">
        <v>66</v>
      </c>
      <c r="C44" s="51" t="s">
        <v>756</v>
      </c>
      <c r="D44" s="52" t="s">
        <v>29</v>
      </c>
      <c r="E44" s="52">
        <v>84</v>
      </c>
      <c r="F44" s="52"/>
      <c r="G44" s="20">
        <v>22</v>
      </c>
      <c r="H44" s="20">
        <v>24</v>
      </c>
      <c r="I44" s="98">
        <f t="shared" si="0"/>
        <v>46</v>
      </c>
      <c r="J44" s="54" t="s">
        <v>757</v>
      </c>
      <c r="K44" s="51" t="s">
        <v>326</v>
      </c>
      <c r="L44" s="51" t="s">
        <v>327</v>
      </c>
      <c r="M44" s="51">
        <v>9864690360</v>
      </c>
      <c r="N44" s="51" t="s">
        <v>379</v>
      </c>
      <c r="O44" s="55">
        <v>8254936674</v>
      </c>
      <c r="P44" s="24">
        <v>43448</v>
      </c>
      <c r="Q44" s="18" t="s">
        <v>680</v>
      </c>
      <c r="R44" s="52">
        <v>27</v>
      </c>
      <c r="S44" s="18"/>
      <c r="T44" s="18"/>
    </row>
    <row r="45" spans="1:20">
      <c r="A45" s="4">
        <v>41</v>
      </c>
      <c r="B45" s="17" t="s">
        <v>67</v>
      </c>
      <c r="C45" s="51" t="s">
        <v>744</v>
      </c>
      <c r="D45" s="52" t="s">
        <v>29</v>
      </c>
      <c r="E45" s="52">
        <v>90</v>
      </c>
      <c r="F45" s="52"/>
      <c r="G45" s="20">
        <v>21</v>
      </c>
      <c r="H45" s="20">
        <v>24</v>
      </c>
      <c r="I45" s="98">
        <f t="shared" si="0"/>
        <v>45</v>
      </c>
      <c r="J45" s="54" t="s">
        <v>745</v>
      </c>
      <c r="K45" s="51" t="s">
        <v>326</v>
      </c>
      <c r="L45" s="51" t="s">
        <v>327</v>
      </c>
      <c r="M45" s="51">
        <v>9864690360</v>
      </c>
      <c r="N45" s="51" t="s">
        <v>341</v>
      </c>
      <c r="O45" s="55">
        <v>8402962966</v>
      </c>
      <c r="P45" s="24">
        <v>43448</v>
      </c>
      <c r="Q45" s="18" t="s">
        <v>680</v>
      </c>
      <c r="R45" s="52">
        <v>22</v>
      </c>
      <c r="S45" s="18"/>
      <c r="T45" s="18"/>
    </row>
    <row r="46" spans="1:20">
      <c r="A46" s="4">
        <v>42</v>
      </c>
      <c r="B46" s="17" t="s">
        <v>67</v>
      </c>
      <c r="C46" s="51" t="s">
        <v>339</v>
      </c>
      <c r="D46" s="52" t="s">
        <v>29</v>
      </c>
      <c r="E46" s="52">
        <v>5</v>
      </c>
      <c r="F46" s="52"/>
      <c r="G46" s="111">
        <v>52</v>
      </c>
      <c r="H46" s="111">
        <v>53</v>
      </c>
      <c r="I46" s="98">
        <f t="shared" si="0"/>
        <v>105</v>
      </c>
      <c r="J46" s="54" t="s">
        <v>340</v>
      </c>
      <c r="K46" s="51" t="s">
        <v>326</v>
      </c>
      <c r="L46" s="51" t="s">
        <v>327</v>
      </c>
      <c r="M46" s="51">
        <v>9864690360</v>
      </c>
      <c r="N46" s="51" t="s">
        <v>341</v>
      </c>
      <c r="O46" s="55">
        <v>8402962966</v>
      </c>
      <c r="P46" s="24">
        <v>43448</v>
      </c>
      <c r="Q46" s="18" t="s">
        <v>680</v>
      </c>
      <c r="R46" s="52">
        <v>23</v>
      </c>
      <c r="S46" s="18"/>
      <c r="T46" s="18"/>
    </row>
    <row r="47" spans="1:20">
      <c r="A47" s="4">
        <v>43</v>
      </c>
      <c r="B47" s="17" t="s">
        <v>66</v>
      </c>
      <c r="C47" s="51" t="s">
        <v>666</v>
      </c>
      <c r="D47" s="52" t="s">
        <v>29</v>
      </c>
      <c r="E47" s="52">
        <v>4</v>
      </c>
      <c r="F47" s="52"/>
      <c r="G47" s="59">
        <v>44</v>
      </c>
      <c r="H47" s="59">
        <v>28</v>
      </c>
      <c r="I47" s="98">
        <f t="shared" si="0"/>
        <v>72</v>
      </c>
      <c r="J47" s="54" t="s">
        <v>667</v>
      </c>
      <c r="K47" s="51" t="s">
        <v>653</v>
      </c>
      <c r="L47" s="51" t="s">
        <v>668</v>
      </c>
      <c r="M47" s="51">
        <v>9401450765</v>
      </c>
      <c r="N47" s="51" t="s">
        <v>669</v>
      </c>
      <c r="O47" s="55"/>
      <c r="P47" s="24">
        <v>43449</v>
      </c>
      <c r="Q47" s="18" t="s">
        <v>681</v>
      </c>
      <c r="R47" s="87"/>
      <c r="S47" s="18"/>
      <c r="T47" s="18"/>
    </row>
    <row r="48" spans="1:20">
      <c r="A48" s="4">
        <v>44</v>
      </c>
      <c r="B48" s="17" t="s">
        <v>66</v>
      </c>
      <c r="C48" s="51" t="s">
        <v>796</v>
      </c>
      <c r="D48" s="52" t="s">
        <v>29</v>
      </c>
      <c r="E48" s="52">
        <v>87</v>
      </c>
      <c r="F48" s="52"/>
      <c r="G48" s="59">
        <v>33</v>
      </c>
      <c r="H48" s="59">
        <v>37</v>
      </c>
      <c r="I48" s="98">
        <f t="shared" si="0"/>
        <v>70</v>
      </c>
      <c r="J48" s="54" t="s">
        <v>797</v>
      </c>
      <c r="K48" s="51" t="s">
        <v>653</v>
      </c>
      <c r="L48" s="51" t="s">
        <v>657</v>
      </c>
      <c r="M48" s="51">
        <v>7896235844</v>
      </c>
      <c r="N48" s="51" t="s">
        <v>658</v>
      </c>
      <c r="O48" s="55">
        <v>7399204596</v>
      </c>
      <c r="P48" s="24">
        <v>43449</v>
      </c>
      <c r="Q48" s="18" t="s">
        <v>681</v>
      </c>
      <c r="R48" s="87"/>
      <c r="S48" s="18"/>
      <c r="T48" s="18"/>
    </row>
    <row r="49" spans="1:20">
      <c r="A49" s="4">
        <v>45</v>
      </c>
      <c r="B49" s="17" t="s">
        <v>67</v>
      </c>
      <c r="C49" s="51" t="s">
        <v>671</v>
      </c>
      <c r="D49" s="52" t="s">
        <v>29</v>
      </c>
      <c r="E49" s="52">
        <v>79</v>
      </c>
      <c r="F49" s="52"/>
      <c r="G49" s="59">
        <v>26</v>
      </c>
      <c r="H49" s="59">
        <v>29</v>
      </c>
      <c r="I49" s="98">
        <f t="shared" si="0"/>
        <v>55</v>
      </c>
      <c r="J49" s="54" t="s">
        <v>672</v>
      </c>
      <c r="K49" s="51" t="s">
        <v>224</v>
      </c>
      <c r="L49" s="51" t="s">
        <v>221</v>
      </c>
      <c r="M49" s="51">
        <v>9854617818</v>
      </c>
      <c r="N49" s="51" t="s">
        <v>238</v>
      </c>
      <c r="O49" s="55">
        <v>9707354616</v>
      </c>
      <c r="P49" s="24">
        <v>43449</v>
      </c>
      <c r="Q49" s="18" t="s">
        <v>681</v>
      </c>
      <c r="R49" s="87"/>
      <c r="S49" s="18"/>
      <c r="T49" s="18"/>
    </row>
    <row r="50" spans="1:20">
      <c r="A50" s="4">
        <v>46</v>
      </c>
      <c r="B50" s="17" t="s">
        <v>67</v>
      </c>
      <c r="C50" s="51" t="s">
        <v>224</v>
      </c>
      <c r="D50" s="52" t="s">
        <v>29</v>
      </c>
      <c r="E50" s="52">
        <v>51</v>
      </c>
      <c r="F50" s="52"/>
      <c r="G50" s="20">
        <v>37</v>
      </c>
      <c r="H50" s="20">
        <v>34</v>
      </c>
      <c r="I50" s="98">
        <f t="shared" si="0"/>
        <v>71</v>
      </c>
      <c r="J50" s="54" t="s">
        <v>228</v>
      </c>
      <c r="K50" s="51" t="s">
        <v>220</v>
      </c>
      <c r="L50" s="51" t="s">
        <v>221</v>
      </c>
      <c r="M50" s="51">
        <v>9854617818</v>
      </c>
      <c r="N50" s="51" t="s">
        <v>229</v>
      </c>
      <c r="O50" s="55">
        <v>9854617818</v>
      </c>
      <c r="P50" s="24">
        <v>43449</v>
      </c>
      <c r="Q50" s="18" t="s">
        <v>681</v>
      </c>
      <c r="R50" s="87"/>
      <c r="S50" s="18"/>
      <c r="T50" s="18"/>
    </row>
    <row r="51" spans="1:20">
      <c r="A51" s="4">
        <v>47</v>
      </c>
      <c r="B51" s="17" t="s">
        <v>66</v>
      </c>
      <c r="C51" s="51" t="s">
        <v>188</v>
      </c>
      <c r="D51" s="52" t="s">
        <v>29</v>
      </c>
      <c r="E51" s="52">
        <v>49</v>
      </c>
      <c r="F51" s="52"/>
      <c r="G51" s="20">
        <v>25</v>
      </c>
      <c r="H51" s="20">
        <v>26</v>
      </c>
      <c r="I51" s="98">
        <f t="shared" si="0"/>
        <v>51</v>
      </c>
      <c r="J51" s="54" t="s">
        <v>189</v>
      </c>
      <c r="K51" s="51" t="s">
        <v>185</v>
      </c>
      <c r="L51" s="51" t="s">
        <v>178</v>
      </c>
      <c r="M51" s="51">
        <v>8254936762</v>
      </c>
      <c r="N51" s="51" t="s">
        <v>190</v>
      </c>
      <c r="O51" s="55">
        <v>9864447067</v>
      </c>
      <c r="P51" s="24">
        <v>43451</v>
      </c>
      <c r="Q51" s="18" t="s">
        <v>676</v>
      </c>
      <c r="R51" s="52">
        <v>48</v>
      </c>
      <c r="S51" s="18"/>
      <c r="T51" s="18"/>
    </row>
    <row r="52" spans="1:20">
      <c r="A52" s="4">
        <v>48</v>
      </c>
      <c r="B52" s="17" t="s">
        <v>66</v>
      </c>
      <c r="C52" s="51" t="s">
        <v>191</v>
      </c>
      <c r="D52" s="52" t="s">
        <v>29</v>
      </c>
      <c r="E52" s="52">
        <v>118</v>
      </c>
      <c r="F52" s="52"/>
      <c r="G52" s="20">
        <v>30</v>
      </c>
      <c r="H52" s="20">
        <v>25</v>
      </c>
      <c r="I52" s="98">
        <f t="shared" si="0"/>
        <v>55</v>
      </c>
      <c r="J52" s="54" t="s">
        <v>192</v>
      </c>
      <c r="K52" s="51" t="s">
        <v>185</v>
      </c>
      <c r="L52" s="51" t="s">
        <v>178</v>
      </c>
      <c r="M52" s="51">
        <v>8254936762</v>
      </c>
      <c r="N52" s="51" t="s">
        <v>190</v>
      </c>
      <c r="O52" s="55">
        <v>9864447067</v>
      </c>
      <c r="P52" s="24">
        <v>43451</v>
      </c>
      <c r="Q52" s="18" t="s">
        <v>676</v>
      </c>
      <c r="R52" s="52">
        <v>37</v>
      </c>
      <c r="S52" s="18"/>
      <c r="T52" s="18"/>
    </row>
    <row r="53" spans="1:20">
      <c r="A53" s="4">
        <v>49</v>
      </c>
      <c r="B53" s="17" t="s">
        <v>67</v>
      </c>
      <c r="C53" s="51" t="s">
        <v>78</v>
      </c>
      <c r="D53" s="52" t="s">
        <v>29</v>
      </c>
      <c r="E53" s="52">
        <v>46</v>
      </c>
      <c r="F53" s="52"/>
      <c r="G53" s="20">
        <v>22</v>
      </c>
      <c r="H53" s="20">
        <v>49</v>
      </c>
      <c r="I53" s="98">
        <f t="shared" si="0"/>
        <v>71</v>
      </c>
      <c r="J53" s="54" t="s">
        <v>79</v>
      </c>
      <c r="K53" s="51" t="s">
        <v>80</v>
      </c>
      <c r="L53" s="51" t="s">
        <v>81</v>
      </c>
      <c r="M53" s="51">
        <v>9401450747</v>
      </c>
      <c r="N53" s="51" t="s">
        <v>82</v>
      </c>
      <c r="O53" s="55">
        <v>8749865485</v>
      </c>
      <c r="P53" s="24">
        <v>43451</v>
      </c>
      <c r="Q53" s="18" t="s">
        <v>676</v>
      </c>
      <c r="R53" s="52">
        <v>30</v>
      </c>
      <c r="S53" s="18"/>
      <c r="T53" s="18"/>
    </row>
    <row r="54" spans="1:20">
      <c r="A54" s="4">
        <v>50</v>
      </c>
      <c r="B54" s="17" t="s">
        <v>67</v>
      </c>
      <c r="C54" s="51" t="s">
        <v>239</v>
      </c>
      <c r="D54" s="52" t="s">
        <v>29</v>
      </c>
      <c r="E54" s="52">
        <v>80</v>
      </c>
      <c r="F54" s="52"/>
      <c r="G54" s="20">
        <v>28</v>
      </c>
      <c r="H54" s="20">
        <v>37</v>
      </c>
      <c r="I54" s="98">
        <f t="shared" si="0"/>
        <v>65</v>
      </c>
      <c r="J54" s="54" t="s">
        <v>240</v>
      </c>
      <c r="K54" s="51" t="s">
        <v>80</v>
      </c>
      <c r="L54" s="51" t="s">
        <v>81</v>
      </c>
      <c r="M54" s="51">
        <v>9401450747</v>
      </c>
      <c r="N54" s="51" t="s">
        <v>82</v>
      </c>
      <c r="O54" s="55">
        <v>8749865485</v>
      </c>
      <c r="P54" s="24">
        <v>43451</v>
      </c>
      <c r="Q54" s="18" t="s">
        <v>676</v>
      </c>
      <c r="R54" s="52">
        <v>32</v>
      </c>
      <c r="S54" s="18"/>
      <c r="T54" s="18"/>
    </row>
    <row r="55" spans="1:20">
      <c r="A55" s="4">
        <v>51</v>
      </c>
      <c r="B55" s="17" t="s">
        <v>66</v>
      </c>
      <c r="C55" s="51" t="s">
        <v>742</v>
      </c>
      <c r="D55" s="52" t="s">
        <v>29</v>
      </c>
      <c r="E55" s="52">
        <v>103</v>
      </c>
      <c r="F55" s="52"/>
      <c r="G55" s="20">
        <v>26</v>
      </c>
      <c r="H55" s="20">
        <v>30</v>
      </c>
      <c r="I55" s="98">
        <f t="shared" si="0"/>
        <v>56</v>
      </c>
      <c r="J55" s="54" t="s">
        <v>743</v>
      </c>
      <c r="K55" s="51" t="s">
        <v>279</v>
      </c>
      <c r="L55" s="51" t="s">
        <v>277</v>
      </c>
      <c r="M55" s="51">
        <v>9435853390</v>
      </c>
      <c r="N55" s="51" t="s">
        <v>288</v>
      </c>
      <c r="O55" s="55">
        <v>7399179666</v>
      </c>
      <c r="P55" s="24">
        <v>43452</v>
      </c>
      <c r="Q55" s="18" t="s">
        <v>677</v>
      </c>
      <c r="R55" s="52">
        <v>47</v>
      </c>
      <c r="S55" s="18"/>
      <c r="T55" s="18"/>
    </row>
    <row r="56" spans="1:20">
      <c r="A56" s="4">
        <v>52</v>
      </c>
      <c r="B56" s="17" t="s">
        <v>66</v>
      </c>
      <c r="C56" s="51" t="s">
        <v>276</v>
      </c>
      <c r="D56" s="52" t="s">
        <v>29</v>
      </c>
      <c r="E56" s="52">
        <v>38</v>
      </c>
      <c r="F56" s="52"/>
      <c r="G56" s="20">
        <v>33</v>
      </c>
      <c r="H56" s="20">
        <v>48</v>
      </c>
      <c r="I56" s="98">
        <f t="shared" si="0"/>
        <v>81</v>
      </c>
      <c r="J56" s="54" t="s">
        <v>278</v>
      </c>
      <c r="K56" s="51" t="s">
        <v>279</v>
      </c>
      <c r="L56" s="51" t="s">
        <v>280</v>
      </c>
      <c r="M56" s="51">
        <v>9435852661</v>
      </c>
      <c r="N56" s="51" t="s">
        <v>203</v>
      </c>
      <c r="O56" s="55">
        <v>9401842008</v>
      </c>
      <c r="P56" s="24">
        <v>43452</v>
      </c>
      <c r="Q56" s="18" t="s">
        <v>677</v>
      </c>
      <c r="R56" s="52">
        <v>47</v>
      </c>
      <c r="S56" s="18"/>
      <c r="T56" s="18"/>
    </row>
    <row r="57" spans="1:20">
      <c r="A57" s="4">
        <v>53</v>
      </c>
      <c r="B57" s="17" t="s">
        <v>67</v>
      </c>
      <c r="C57" s="51" t="s">
        <v>137</v>
      </c>
      <c r="D57" s="52" t="s">
        <v>29</v>
      </c>
      <c r="E57" s="52">
        <v>66</v>
      </c>
      <c r="F57" s="52"/>
      <c r="G57" s="20">
        <v>44</v>
      </c>
      <c r="H57" s="20">
        <v>42</v>
      </c>
      <c r="I57" s="98">
        <f t="shared" si="0"/>
        <v>86</v>
      </c>
      <c r="J57" s="54" t="s">
        <v>138</v>
      </c>
      <c r="K57" s="51" t="s">
        <v>92</v>
      </c>
      <c r="L57" s="51" t="s">
        <v>82</v>
      </c>
      <c r="M57" s="51">
        <v>9957943829</v>
      </c>
      <c r="N57" s="51" t="s">
        <v>134</v>
      </c>
      <c r="O57" s="55">
        <v>9613405894</v>
      </c>
      <c r="P57" s="24">
        <v>43452</v>
      </c>
      <c r="Q57" s="18" t="s">
        <v>677</v>
      </c>
      <c r="R57" s="52">
        <v>25</v>
      </c>
      <c r="S57" s="18"/>
      <c r="T57" s="18"/>
    </row>
    <row r="58" spans="1:20">
      <c r="A58" s="4">
        <v>54</v>
      </c>
      <c r="B58" s="17" t="s">
        <v>67</v>
      </c>
      <c r="C58" s="51" t="s">
        <v>135</v>
      </c>
      <c r="D58" s="52" t="s">
        <v>29</v>
      </c>
      <c r="E58" s="64">
        <v>18</v>
      </c>
      <c r="F58" s="64"/>
      <c r="G58" s="20">
        <v>42</v>
      </c>
      <c r="H58" s="20">
        <v>38</v>
      </c>
      <c r="I58" s="98">
        <f t="shared" si="0"/>
        <v>80</v>
      </c>
      <c r="J58" s="54" t="s">
        <v>136</v>
      </c>
      <c r="K58" s="51" t="s">
        <v>113</v>
      </c>
      <c r="L58" s="51" t="s">
        <v>82</v>
      </c>
      <c r="M58" s="51">
        <v>9957943829</v>
      </c>
      <c r="N58" s="51" t="s">
        <v>134</v>
      </c>
      <c r="O58" s="55">
        <v>9613405894</v>
      </c>
      <c r="P58" s="24">
        <v>43452</v>
      </c>
      <c r="Q58" s="18" t="s">
        <v>677</v>
      </c>
      <c r="R58" s="52">
        <v>60</v>
      </c>
      <c r="S58" s="18"/>
      <c r="T58" s="18"/>
    </row>
    <row r="59" spans="1:20">
      <c r="A59" s="4">
        <v>55</v>
      </c>
      <c r="B59" s="17" t="s">
        <v>66</v>
      </c>
      <c r="C59" s="51" t="s">
        <v>90</v>
      </c>
      <c r="D59" s="52" t="s">
        <v>29</v>
      </c>
      <c r="E59" s="52">
        <v>19</v>
      </c>
      <c r="F59" s="52"/>
      <c r="G59" s="94">
        <v>37</v>
      </c>
      <c r="H59" s="94">
        <v>31</v>
      </c>
      <c r="I59" s="98">
        <f t="shared" si="0"/>
        <v>68</v>
      </c>
      <c r="J59" s="54" t="s">
        <v>91</v>
      </c>
      <c r="K59" s="51" t="s">
        <v>92</v>
      </c>
      <c r="L59" s="51" t="s">
        <v>82</v>
      </c>
      <c r="M59" s="51">
        <v>9707124003</v>
      </c>
      <c r="N59" s="51" t="s">
        <v>93</v>
      </c>
      <c r="O59" s="55">
        <v>8473983210</v>
      </c>
      <c r="P59" s="24">
        <v>43453</v>
      </c>
      <c r="Q59" s="18" t="s">
        <v>678</v>
      </c>
      <c r="R59" s="52">
        <v>60</v>
      </c>
      <c r="S59" s="18"/>
      <c r="T59" s="18"/>
    </row>
    <row r="60" spans="1:20">
      <c r="A60" s="4">
        <v>56</v>
      </c>
      <c r="B60" s="17" t="s">
        <v>66</v>
      </c>
      <c r="C60" s="51" t="s">
        <v>140</v>
      </c>
      <c r="D60" s="52" t="s">
        <v>29</v>
      </c>
      <c r="E60" s="52">
        <v>62</v>
      </c>
      <c r="F60" s="52"/>
      <c r="G60" s="20">
        <v>37</v>
      </c>
      <c r="H60" s="20">
        <v>31</v>
      </c>
      <c r="I60" s="98">
        <f t="shared" si="0"/>
        <v>68</v>
      </c>
      <c r="J60" s="73" t="s">
        <v>141</v>
      </c>
      <c r="K60" s="51" t="s">
        <v>113</v>
      </c>
      <c r="L60" s="51" t="s">
        <v>82</v>
      </c>
      <c r="M60" s="51">
        <v>9957943829</v>
      </c>
      <c r="N60" s="51" t="s">
        <v>142</v>
      </c>
      <c r="O60" s="55">
        <v>9577521596</v>
      </c>
      <c r="P60" s="24">
        <v>43453</v>
      </c>
      <c r="Q60" s="18" t="s">
        <v>678</v>
      </c>
      <c r="R60" s="52">
        <v>37</v>
      </c>
      <c r="S60" s="18"/>
      <c r="T60" s="18"/>
    </row>
    <row r="61" spans="1:20">
      <c r="A61" s="4">
        <v>57</v>
      </c>
      <c r="B61" s="17" t="s">
        <v>67</v>
      </c>
      <c r="C61" s="51" t="s">
        <v>146</v>
      </c>
      <c r="D61" s="52" t="s">
        <v>29</v>
      </c>
      <c r="E61" s="52">
        <v>16</v>
      </c>
      <c r="F61" s="52"/>
      <c r="G61" s="20">
        <v>26</v>
      </c>
      <c r="H61" s="20">
        <v>40</v>
      </c>
      <c r="I61" s="98">
        <f t="shared" si="0"/>
        <v>66</v>
      </c>
      <c r="J61" s="73" t="s">
        <v>147</v>
      </c>
      <c r="K61" s="62" t="s">
        <v>113</v>
      </c>
      <c r="L61" s="51" t="s">
        <v>82</v>
      </c>
      <c r="M61" s="51">
        <v>9957943829</v>
      </c>
      <c r="N61" s="51" t="s">
        <v>142</v>
      </c>
      <c r="O61" s="55">
        <v>9577521596</v>
      </c>
      <c r="P61" s="24">
        <v>43453</v>
      </c>
      <c r="Q61" s="18" t="s">
        <v>678</v>
      </c>
      <c r="R61" s="52">
        <v>71</v>
      </c>
      <c r="S61" s="18"/>
      <c r="T61" s="18"/>
    </row>
    <row r="62" spans="1:20">
      <c r="A62" s="4">
        <v>58</v>
      </c>
      <c r="B62" s="17" t="s">
        <v>67</v>
      </c>
      <c r="C62" s="51" t="s">
        <v>111</v>
      </c>
      <c r="D62" s="52" t="s">
        <v>29</v>
      </c>
      <c r="E62" s="64">
        <v>63</v>
      </c>
      <c r="F62" s="64"/>
      <c r="G62" s="20">
        <v>37</v>
      </c>
      <c r="H62" s="20">
        <v>53</v>
      </c>
      <c r="I62" s="98">
        <f t="shared" si="0"/>
        <v>90</v>
      </c>
      <c r="J62" s="54" t="s">
        <v>112</v>
      </c>
      <c r="K62" s="51" t="s">
        <v>113</v>
      </c>
      <c r="L62" s="51" t="s">
        <v>82</v>
      </c>
      <c r="M62" s="51">
        <v>9957943829</v>
      </c>
      <c r="N62" s="51" t="s">
        <v>114</v>
      </c>
      <c r="O62" s="55">
        <v>9613964773</v>
      </c>
      <c r="P62" s="24">
        <v>43453</v>
      </c>
      <c r="Q62" s="18" t="s">
        <v>678</v>
      </c>
      <c r="R62" s="52">
        <v>60</v>
      </c>
      <c r="S62" s="18"/>
      <c r="T62" s="18"/>
    </row>
    <row r="63" spans="1:20">
      <c r="A63" s="4">
        <v>59</v>
      </c>
      <c r="B63" s="17" t="s">
        <v>66</v>
      </c>
      <c r="C63" s="51" t="s">
        <v>213</v>
      </c>
      <c r="D63" s="52" t="s">
        <v>29</v>
      </c>
      <c r="E63" s="52">
        <v>98</v>
      </c>
      <c r="F63" s="52"/>
      <c r="G63" s="94">
        <v>29</v>
      </c>
      <c r="H63" s="94">
        <v>20</v>
      </c>
      <c r="I63" s="98">
        <f t="shared" si="0"/>
        <v>49</v>
      </c>
      <c r="J63" s="54" t="s">
        <v>214</v>
      </c>
      <c r="K63" s="51" t="s">
        <v>207</v>
      </c>
      <c r="L63" s="51" t="s">
        <v>208</v>
      </c>
      <c r="M63" s="51">
        <v>8876901752</v>
      </c>
      <c r="N63" s="51" t="s">
        <v>215</v>
      </c>
      <c r="O63" s="55">
        <v>9854441944</v>
      </c>
      <c r="P63" s="24">
        <v>43454</v>
      </c>
      <c r="Q63" s="18" t="s">
        <v>679</v>
      </c>
      <c r="R63" s="52">
        <v>41</v>
      </c>
      <c r="S63" s="18"/>
      <c r="T63" s="18"/>
    </row>
    <row r="64" spans="1:20">
      <c r="A64" s="4">
        <v>60</v>
      </c>
      <c r="B64" s="17" t="s">
        <v>66</v>
      </c>
      <c r="C64" s="51" t="s">
        <v>216</v>
      </c>
      <c r="D64" s="52" t="s">
        <v>29</v>
      </c>
      <c r="E64" s="52">
        <v>12</v>
      </c>
      <c r="F64" s="52"/>
      <c r="G64" s="20">
        <v>51</v>
      </c>
      <c r="H64" s="20">
        <v>46</v>
      </c>
      <c r="I64" s="98">
        <f t="shared" si="0"/>
        <v>97</v>
      </c>
      <c r="J64" s="54" t="s">
        <v>217</v>
      </c>
      <c r="K64" s="51" t="s">
        <v>207</v>
      </c>
      <c r="L64" s="51" t="s">
        <v>208</v>
      </c>
      <c r="M64" s="51">
        <v>8876901752</v>
      </c>
      <c r="N64" s="51" t="s">
        <v>215</v>
      </c>
      <c r="O64" s="55">
        <v>9854441944</v>
      </c>
      <c r="P64" s="24">
        <v>43454</v>
      </c>
      <c r="Q64" s="18" t="s">
        <v>679</v>
      </c>
      <c r="R64" s="52">
        <v>42</v>
      </c>
      <c r="S64" s="18"/>
      <c r="T64" s="18"/>
    </row>
    <row r="65" spans="1:20">
      <c r="A65" s="4">
        <v>61</v>
      </c>
      <c r="B65" s="17" t="s">
        <v>67</v>
      </c>
      <c r="C65" s="51" t="s">
        <v>96</v>
      </c>
      <c r="D65" s="52" t="s">
        <v>29</v>
      </c>
      <c r="E65" s="52">
        <v>31</v>
      </c>
      <c r="F65" s="52"/>
      <c r="G65" s="20">
        <v>76</v>
      </c>
      <c r="H65" s="20">
        <v>65</v>
      </c>
      <c r="I65" s="98">
        <f t="shared" si="0"/>
        <v>141</v>
      </c>
      <c r="J65" s="54" t="s">
        <v>97</v>
      </c>
      <c r="K65" s="51" t="s">
        <v>98</v>
      </c>
      <c r="L65" s="51" t="s">
        <v>99</v>
      </c>
      <c r="M65" s="51">
        <v>9401450764</v>
      </c>
      <c r="N65" s="51" t="s">
        <v>100</v>
      </c>
      <c r="O65" s="55">
        <v>8402069086</v>
      </c>
      <c r="P65" s="24">
        <v>43454</v>
      </c>
      <c r="Q65" s="18" t="s">
        <v>679</v>
      </c>
      <c r="R65" s="52">
        <v>60</v>
      </c>
      <c r="S65" s="18"/>
      <c r="T65" s="18"/>
    </row>
    <row r="66" spans="1:20">
      <c r="A66" s="4">
        <v>62</v>
      </c>
      <c r="B66" s="17" t="s">
        <v>67</v>
      </c>
      <c r="C66" s="51" t="s">
        <v>168</v>
      </c>
      <c r="D66" s="52" t="s">
        <v>29</v>
      </c>
      <c r="E66" s="52">
        <v>33</v>
      </c>
      <c r="F66" s="52"/>
      <c r="G66" s="20">
        <v>42</v>
      </c>
      <c r="H66" s="20">
        <v>31</v>
      </c>
      <c r="I66" s="98">
        <f t="shared" si="0"/>
        <v>73</v>
      </c>
      <c r="J66" s="54" t="s">
        <v>169</v>
      </c>
      <c r="K66" s="51" t="s">
        <v>170</v>
      </c>
      <c r="L66" s="51" t="s">
        <v>99</v>
      </c>
      <c r="M66" s="51">
        <v>9401839012</v>
      </c>
      <c r="N66" s="51" t="s">
        <v>171</v>
      </c>
      <c r="O66" s="55">
        <v>8011796979</v>
      </c>
      <c r="P66" s="24">
        <v>43454</v>
      </c>
      <c r="Q66" s="18" t="s">
        <v>679</v>
      </c>
      <c r="R66" s="52">
        <v>53</v>
      </c>
      <c r="S66" s="18"/>
      <c r="T66" s="18"/>
    </row>
    <row r="67" spans="1:20">
      <c r="A67" s="4">
        <v>63</v>
      </c>
      <c r="B67" s="17" t="s">
        <v>66</v>
      </c>
      <c r="C67" s="51" t="s">
        <v>245</v>
      </c>
      <c r="D67" s="52" t="s">
        <v>29</v>
      </c>
      <c r="E67" s="52">
        <v>54</v>
      </c>
      <c r="F67" s="52"/>
      <c r="G67" s="20">
        <v>28</v>
      </c>
      <c r="H67" s="20">
        <v>18</v>
      </c>
      <c r="I67" s="98">
        <f t="shared" si="0"/>
        <v>46</v>
      </c>
      <c r="J67" s="54" t="s">
        <v>246</v>
      </c>
      <c r="K67" s="51" t="s">
        <v>80</v>
      </c>
      <c r="L67" s="51" t="s">
        <v>81</v>
      </c>
      <c r="M67" s="51">
        <v>9401450747</v>
      </c>
      <c r="N67" s="51" t="s">
        <v>243</v>
      </c>
      <c r="O67" s="55">
        <v>9859278830</v>
      </c>
      <c r="P67" s="24">
        <v>43455</v>
      </c>
      <c r="Q67" s="18" t="s">
        <v>680</v>
      </c>
      <c r="R67" s="52">
        <v>33</v>
      </c>
      <c r="S67" s="18"/>
      <c r="T67" s="18"/>
    </row>
    <row r="68" spans="1:20">
      <c r="A68" s="4">
        <v>64</v>
      </c>
      <c r="B68" s="17" t="s">
        <v>66</v>
      </c>
      <c r="C68" s="51" t="s">
        <v>241</v>
      </c>
      <c r="D68" s="52" t="s">
        <v>29</v>
      </c>
      <c r="E68" s="64">
        <v>53</v>
      </c>
      <c r="F68" s="64"/>
      <c r="G68" s="20">
        <v>26</v>
      </c>
      <c r="H68" s="20">
        <v>21</v>
      </c>
      <c r="I68" s="98">
        <f t="shared" si="0"/>
        <v>47</v>
      </c>
      <c r="J68" s="54" t="s">
        <v>242</v>
      </c>
      <c r="K68" s="51" t="s">
        <v>80</v>
      </c>
      <c r="L68" s="51" t="s">
        <v>81</v>
      </c>
      <c r="M68" s="51">
        <v>9401450747</v>
      </c>
      <c r="N68" s="51" t="s">
        <v>243</v>
      </c>
      <c r="O68" s="55">
        <v>9859278830</v>
      </c>
      <c r="P68" s="24">
        <v>43455</v>
      </c>
      <c r="Q68" s="18" t="s">
        <v>680</v>
      </c>
      <c r="R68" s="52">
        <v>45</v>
      </c>
      <c r="S68" s="18"/>
      <c r="T68" s="18"/>
    </row>
    <row r="69" spans="1:20">
      <c r="A69" s="4">
        <v>65</v>
      </c>
      <c r="B69" s="17" t="s">
        <v>67</v>
      </c>
      <c r="C69" s="51" t="s">
        <v>177</v>
      </c>
      <c r="D69" s="52" t="s">
        <v>29</v>
      </c>
      <c r="E69" s="52">
        <v>47</v>
      </c>
      <c r="F69" s="52"/>
      <c r="G69" s="59">
        <v>35</v>
      </c>
      <c r="H69" s="59">
        <v>31</v>
      </c>
      <c r="I69" s="98">
        <f t="shared" si="0"/>
        <v>66</v>
      </c>
      <c r="J69" s="54" t="s">
        <v>184</v>
      </c>
      <c r="K69" s="51" t="s">
        <v>185</v>
      </c>
      <c r="L69" s="51" t="s">
        <v>178</v>
      </c>
      <c r="M69" s="51">
        <v>8254936762</v>
      </c>
      <c r="N69" s="51" t="s">
        <v>179</v>
      </c>
      <c r="O69" s="55">
        <v>9707579247</v>
      </c>
      <c r="P69" s="24">
        <v>43455</v>
      </c>
      <c r="Q69" s="18" t="s">
        <v>680</v>
      </c>
      <c r="R69" s="52">
        <v>41</v>
      </c>
      <c r="S69" s="18"/>
      <c r="T69" s="18"/>
    </row>
    <row r="70" spans="1:20">
      <c r="A70" s="4">
        <v>66</v>
      </c>
      <c r="B70" s="17" t="s">
        <v>67</v>
      </c>
      <c r="C70" s="51" t="s">
        <v>193</v>
      </c>
      <c r="D70" s="52" t="s">
        <v>29</v>
      </c>
      <c r="E70" s="52">
        <v>120</v>
      </c>
      <c r="F70" s="52"/>
      <c r="G70" s="20">
        <v>40</v>
      </c>
      <c r="H70" s="20">
        <v>34</v>
      </c>
      <c r="I70" s="98">
        <f t="shared" ref="I70:I90" si="1">SUM(G70:H70)</f>
        <v>74</v>
      </c>
      <c r="J70" s="54" t="s">
        <v>194</v>
      </c>
      <c r="K70" s="51" t="s">
        <v>185</v>
      </c>
      <c r="L70" s="51" t="s">
        <v>178</v>
      </c>
      <c r="M70" s="51">
        <v>8254936762</v>
      </c>
      <c r="N70" s="51" t="s">
        <v>179</v>
      </c>
      <c r="O70" s="55">
        <v>9707579247</v>
      </c>
      <c r="P70" s="24">
        <v>43455</v>
      </c>
      <c r="Q70" s="18" t="s">
        <v>680</v>
      </c>
      <c r="R70" s="52">
        <v>49</v>
      </c>
      <c r="S70" s="18"/>
      <c r="T70" s="18"/>
    </row>
    <row r="71" spans="1:20">
      <c r="A71" s="4">
        <v>67</v>
      </c>
      <c r="B71" s="17" t="s">
        <v>66</v>
      </c>
      <c r="C71" s="51" t="s">
        <v>377</v>
      </c>
      <c r="D71" s="52" t="s">
        <v>29</v>
      </c>
      <c r="E71" s="52">
        <v>2</v>
      </c>
      <c r="F71" s="52"/>
      <c r="G71" s="20">
        <v>42</v>
      </c>
      <c r="H71" s="20">
        <v>32</v>
      </c>
      <c r="I71" s="98">
        <f t="shared" si="1"/>
        <v>74</v>
      </c>
      <c r="J71" s="54" t="s">
        <v>378</v>
      </c>
      <c r="K71" s="51" t="s">
        <v>326</v>
      </c>
      <c r="L71" s="51" t="s">
        <v>327</v>
      </c>
      <c r="M71" s="51">
        <v>9864690360</v>
      </c>
      <c r="N71" s="51" t="s">
        <v>379</v>
      </c>
      <c r="O71" s="55">
        <v>8254936674</v>
      </c>
      <c r="P71" s="24">
        <v>43456</v>
      </c>
      <c r="Q71" s="18" t="s">
        <v>681</v>
      </c>
      <c r="R71" s="52">
        <v>20</v>
      </c>
      <c r="S71" s="18"/>
      <c r="T71" s="18"/>
    </row>
    <row r="72" spans="1:20">
      <c r="A72" s="4">
        <v>68</v>
      </c>
      <c r="B72" s="17" t="s">
        <v>66</v>
      </c>
      <c r="C72" s="51" t="s">
        <v>380</v>
      </c>
      <c r="D72" s="52" t="s">
        <v>29</v>
      </c>
      <c r="E72" s="52">
        <v>85</v>
      </c>
      <c r="F72" s="52"/>
      <c r="G72" s="20">
        <v>77</v>
      </c>
      <c r="H72" s="20">
        <v>68</v>
      </c>
      <c r="I72" s="98">
        <f t="shared" si="1"/>
        <v>145</v>
      </c>
      <c r="J72" s="54" t="s">
        <v>381</v>
      </c>
      <c r="K72" s="51" t="s">
        <v>329</v>
      </c>
      <c r="L72" s="51" t="s">
        <v>327</v>
      </c>
      <c r="M72" s="51">
        <v>9864690360</v>
      </c>
      <c r="N72" s="51" t="s">
        <v>328</v>
      </c>
      <c r="O72" s="55">
        <v>8471969270</v>
      </c>
      <c r="P72" s="24">
        <v>43456</v>
      </c>
      <c r="Q72" s="18" t="s">
        <v>681</v>
      </c>
      <c r="R72" s="52">
        <v>22</v>
      </c>
      <c r="S72" s="18"/>
      <c r="T72" s="18"/>
    </row>
    <row r="73" spans="1:20">
      <c r="A73" s="4">
        <v>69</v>
      </c>
      <c r="B73" s="17" t="s">
        <v>67</v>
      </c>
      <c r="C73" s="51" t="s">
        <v>746</v>
      </c>
      <c r="D73" s="52" t="s">
        <v>29</v>
      </c>
      <c r="E73" s="52">
        <v>70</v>
      </c>
      <c r="F73" s="52"/>
      <c r="G73" s="20">
        <v>33</v>
      </c>
      <c r="H73" s="20">
        <v>47</v>
      </c>
      <c r="I73" s="98">
        <f t="shared" si="1"/>
        <v>80</v>
      </c>
      <c r="J73" s="54" t="s">
        <v>747</v>
      </c>
      <c r="K73" s="51" t="s">
        <v>329</v>
      </c>
      <c r="L73" s="51" t="s">
        <v>330</v>
      </c>
      <c r="M73" s="51">
        <v>9864277341</v>
      </c>
      <c r="N73" s="51" t="s">
        <v>338</v>
      </c>
      <c r="O73" s="55">
        <v>8402061661</v>
      </c>
      <c r="P73" s="24">
        <v>43456</v>
      </c>
      <c r="Q73" s="18" t="s">
        <v>681</v>
      </c>
      <c r="R73" s="52">
        <v>45</v>
      </c>
      <c r="S73" s="18"/>
      <c r="T73" s="18"/>
    </row>
    <row r="74" spans="1:20">
      <c r="A74" s="4">
        <v>70</v>
      </c>
      <c r="B74" s="17" t="s">
        <v>67</v>
      </c>
      <c r="C74" s="51" t="s">
        <v>760</v>
      </c>
      <c r="D74" s="52" t="s">
        <v>29</v>
      </c>
      <c r="E74" s="52">
        <v>83</v>
      </c>
      <c r="F74" s="52"/>
      <c r="G74" s="20">
        <v>23</v>
      </c>
      <c r="H74" s="20">
        <v>12</v>
      </c>
      <c r="I74" s="98">
        <f t="shared" si="1"/>
        <v>35</v>
      </c>
      <c r="J74" s="54" t="s">
        <v>761</v>
      </c>
      <c r="K74" s="51" t="s">
        <v>329</v>
      </c>
      <c r="L74" s="51" t="s">
        <v>327</v>
      </c>
      <c r="M74" s="51">
        <v>9864690360</v>
      </c>
      <c r="N74" s="51" t="s">
        <v>379</v>
      </c>
      <c r="O74" s="55">
        <v>8254936674</v>
      </c>
      <c r="P74" s="24">
        <v>43456</v>
      </c>
      <c r="Q74" s="18" t="s">
        <v>681</v>
      </c>
      <c r="R74" s="52">
        <v>19</v>
      </c>
      <c r="S74" s="18"/>
      <c r="T74" s="18"/>
    </row>
    <row r="75" spans="1:20">
      <c r="A75" s="4">
        <v>71</v>
      </c>
      <c r="B75" s="17" t="s">
        <v>66</v>
      </c>
      <c r="C75" s="51" t="s">
        <v>766</v>
      </c>
      <c r="D75" s="52" t="s">
        <v>29</v>
      </c>
      <c r="E75" s="52">
        <v>103</v>
      </c>
      <c r="F75" s="52"/>
      <c r="G75" s="20">
        <v>30</v>
      </c>
      <c r="H75" s="20">
        <v>26</v>
      </c>
      <c r="I75" s="98">
        <f t="shared" si="1"/>
        <v>56</v>
      </c>
      <c r="J75" s="54" t="s">
        <v>767</v>
      </c>
      <c r="K75" s="51" t="s">
        <v>524</v>
      </c>
      <c r="L75" s="51" t="s">
        <v>525</v>
      </c>
      <c r="M75" s="51">
        <v>9435182976</v>
      </c>
      <c r="N75" s="51" t="s">
        <v>539</v>
      </c>
      <c r="O75" s="55">
        <v>8822590444</v>
      </c>
      <c r="P75" s="24">
        <v>43458</v>
      </c>
      <c r="Q75" s="18" t="s">
        <v>676</v>
      </c>
      <c r="R75" s="52">
        <v>6</v>
      </c>
      <c r="S75" s="18"/>
      <c r="T75" s="18"/>
    </row>
    <row r="76" spans="1:20">
      <c r="A76" s="4">
        <v>72</v>
      </c>
      <c r="B76" s="17" t="s">
        <v>66</v>
      </c>
      <c r="C76" s="51" t="s">
        <v>72</v>
      </c>
      <c r="D76" s="52" t="s">
        <v>29</v>
      </c>
      <c r="E76" s="52">
        <v>61</v>
      </c>
      <c r="F76" s="52"/>
      <c r="G76" s="20">
        <v>42</v>
      </c>
      <c r="H76" s="20">
        <v>35</v>
      </c>
      <c r="I76" s="98">
        <f t="shared" si="1"/>
        <v>77</v>
      </c>
      <c r="J76" s="54" t="s">
        <v>73</v>
      </c>
      <c r="K76" s="51" t="s">
        <v>74</v>
      </c>
      <c r="L76" s="51" t="s">
        <v>75</v>
      </c>
      <c r="M76" s="51">
        <v>9766619436</v>
      </c>
      <c r="N76" s="51" t="s">
        <v>76</v>
      </c>
      <c r="O76" s="55">
        <v>9859076806</v>
      </c>
      <c r="P76" s="24">
        <v>43458</v>
      </c>
      <c r="Q76" s="18" t="s">
        <v>676</v>
      </c>
      <c r="R76" s="52">
        <v>25</v>
      </c>
      <c r="S76" s="18"/>
      <c r="T76" s="18"/>
    </row>
    <row r="77" spans="1:20">
      <c r="A77" s="4">
        <v>73</v>
      </c>
      <c r="B77" s="17" t="s">
        <v>67</v>
      </c>
      <c r="C77" s="51" t="s">
        <v>272</v>
      </c>
      <c r="D77" s="52" t="s">
        <v>29</v>
      </c>
      <c r="E77" s="52">
        <v>8</v>
      </c>
      <c r="F77" s="52"/>
      <c r="G77" s="20">
        <v>28</v>
      </c>
      <c r="H77" s="20">
        <v>34</v>
      </c>
      <c r="I77" s="98">
        <f t="shared" si="1"/>
        <v>62</v>
      </c>
      <c r="J77" s="54" t="s">
        <v>273</v>
      </c>
      <c r="K77" s="51" t="s">
        <v>254</v>
      </c>
      <c r="L77" s="51" t="s">
        <v>255</v>
      </c>
      <c r="M77" s="51">
        <v>9854571633</v>
      </c>
      <c r="N77" s="51" t="s">
        <v>271</v>
      </c>
      <c r="O77" s="55">
        <v>9707277968</v>
      </c>
      <c r="P77" s="24">
        <v>43458</v>
      </c>
      <c r="Q77" s="18" t="s">
        <v>676</v>
      </c>
      <c r="R77" s="52">
        <v>19</v>
      </c>
      <c r="S77" s="18"/>
      <c r="T77" s="18"/>
    </row>
    <row r="78" spans="1:20">
      <c r="A78" s="4">
        <v>74</v>
      </c>
      <c r="B78" s="17" t="s">
        <v>67</v>
      </c>
      <c r="C78" s="51" t="s">
        <v>254</v>
      </c>
      <c r="D78" s="52" t="s">
        <v>29</v>
      </c>
      <c r="E78" s="52">
        <v>13</v>
      </c>
      <c r="F78" s="52"/>
      <c r="G78" s="20">
        <v>36</v>
      </c>
      <c r="H78" s="20">
        <v>38</v>
      </c>
      <c r="I78" s="98">
        <f t="shared" si="1"/>
        <v>74</v>
      </c>
      <c r="J78" s="54" t="s">
        <v>269</v>
      </c>
      <c r="K78" s="51" t="s">
        <v>270</v>
      </c>
      <c r="L78" s="51" t="s">
        <v>255</v>
      </c>
      <c r="M78" s="51">
        <v>9854571633</v>
      </c>
      <c r="N78" s="51" t="s">
        <v>271</v>
      </c>
      <c r="O78" s="55">
        <v>9707277968</v>
      </c>
      <c r="P78" s="24">
        <v>43458</v>
      </c>
      <c r="Q78" s="18" t="s">
        <v>676</v>
      </c>
      <c r="R78" s="52">
        <v>34</v>
      </c>
      <c r="S78" s="18"/>
      <c r="T78" s="18"/>
    </row>
    <row r="79" spans="1:20">
      <c r="A79" s="4">
        <v>75</v>
      </c>
      <c r="B79" s="17" t="s">
        <v>66</v>
      </c>
      <c r="C79" s="51" t="s">
        <v>250</v>
      </c>
      <c r="D79" s="52" t="s">
        <v>29</v>
      </c>
      <c r="E79" s="52">
        <v>83</v>
      </c>
      <c r="F79" s="52"/>
      <c r="G79" s="20">
        <v>30</v>
      </c>
      <c r="H79" s="20">
        <v>50</v>
      </c>
      <c r="I79" s="98">
        <f t="shared" si="1"/>
        <v>80</v>
      </c>
      <c r="J79" s="73" t="s">
        <v>251</v>
      </c>
      <c r="K79" s="62" t="s">
        <v>249</v>
      </c>
      <c r="L79" s="51" t="s">
        <v>236</v>
      </c>
      <c r="M79" s="51">
        <v>9859359345</v>
      </c>
      <c r="N79" s="51" t="s">
        <v>237</v>
      </c>
      <c r="O79" s="55">
        <v>9577309773</v>
      </c>
      <c r="P79" s="24">
        <v>43460</v>
      </c>
      <c r="Q79" s="18" t="s">
        <v>678</v>
      </c>
      <c r="R79" s="52">
        <v>55</v>
      </c>
      <c r="S79" s="18"/>
      <c r="T79" s="18"/>
    </row>
    <row r="80" spans="1:20">
      <c r="A80" s="4">
        <v>76</v>
      </c>
      <c r="B80" s="17" t="s">
        <v>66</v>
      </c>
      <c r="C80" s="51" t="s">
        <v>247</v>
      </c>
      <c r="D80" s="52" t="s">
        <v>29</v>
      </c>
      <c r="E80" s="52">
        <v>52</v>
      </c>
      <c r="F80" s="52"/>
      <c r="G80" s="20">
        <v>57</v>
      </c>
      <c r="H80" s="20">
        <v>44</v>
      </c>
      <c r="I80" s="98">
        <f t="shared" si="1"/>
        <v>101</v>
      </c>
      <c r="J80" s="54" t="s">
        <v>248</v>
      </c>
      <c r="K80" s="62" t="s">
        <v>249</v>
      </c>
      <c r="L80" s="51" t="s">
        <v>236</v>
      </c>
      <c r="M80" s="51">
        <v>9859359345</v>
      </c>
      <c r="N80" s="51" t="s">
        <v>237</v>
      </c>
      <c r="O80" s="55">
        <v>9577309773</v>
      </c>
      <c r="P80" s="24">
        <v>43460</v>
      </c>
      <c r="Q80" s="18" t="s">
        <v>678</v>
      </c>
      <c r="R80" s="52">
        <v>53</v>
      </c>
      <c r="S80" s="18"/>
      <c r="T80" s="18"/>
    </row>
    <row r="81" spans="1:20">
      <c r="A81" s="4">
        <v>77</v>
      </c>
      <c r="B81" s="17" t="s">
        <v>67</v>
      </c>
      <c r="C81" s="51" t="s">
        <v>362</v>
      </c>
      <c r="D81" s="52" t="s">
        <v>29</v>
      </c>
      <c r="E81" s="52">
        <v>79</v>
      </c>
      <c r="F81" s="52"/>
      <c r="G81" s="20">
        <v>27</v>
      </c>
      <c r="H81" s="20">
        <v>25</v>
      </c>
      <c r="I81" s="98">
        <f t="shared" si="1"/>
        <v>52</v>
      </c>
      <c r="J81" s="54" t="s">
        <v>363</v>
      </c>
      <c r="K81" s="51" t="s">
        <v>353</v>
      </c>
      <c r="L81" s="51" t="s">
        <v>354</v>
      </c>
      <c r="M81" s="51">
        <v>9854622876</v>
      </c>
      <c r="N81" s="51" t="s">
        <v>355</v>
      </c>
      <c r="O81" s="55">
        <v>9854618770</v>
      </c>
      <c r="P81" s="24">
        <v>43460</v>
      </c>
      <c r="Q81" s="18" t="s">
        <v>678</v>
      </c>
      <c r="R81" s="52">
        <v>32</v>
      </c>
      <c r="S81" s="18"/>
      <c r="T81" s="18"/>
    </row>
    <row r="82" spans="1:20">
      <c r="A82" s="4">
        <v>78</v>
      </c>
      <c r="B82" s="17" t="s">
        <v>67</v>
      </c>
      <c r="C82" s="51" t="s">
        <v>364</v>
      </c>
      <c r="D82" s="52" t="s">
        <v>29</v>
      </c>
      <c r="E82" s="52">
        <v>117</v>
      </c>
      <c r="F82" s="52"/>
      <c r="G82" s="20">
        <v>25</v>
      </c>
      <c r="H82" s="20">
        <v>29</v>
      </c>
      <c r="I82" s="98">
        <f t="shared" si="1"/>
        <v>54</v>
      </c>
      <c r="J82" s="54" t="s">
        <v>365</v>
      </c>
      <c r="K82" s="51" t="s">
        <v>353</v>
      </c>
      <c r="L82" s="51" t="s">
        <v>366</v>
      </c>
      <c r="M82" s="51">
        <v>9401450762</v>
      </c>
      <c r="N82" s="74" t="s">
        <v>355</v>
      </c>
      <c r="O82" s="55">
        <v>9854618770</v>
      </c>
      <c r="P82" s="24">
        <v>43460</v>
      </c>
      <c r="Q82" s="18" t="s">
        <v>678</v>
      </c>
      <c r="R82" s="52">
        <v>30</v>
      </c>
      <c r="S82" s="18"/>
      <c r="T82" s="18"/>
    </row>
    <row r="83" spans="1:20">
      <c r="A83" s="4">
        <v>79</v>
      </c>
      <c r="B83" s="17" t="s">
        <v>66</v>
      </c>
      <c r="C83" s="51" t="s">
        <v>403</v>
      </c>
      <c r="D83" s="52" t="s">
        <v>29</v>
      </c>
      <c r="E83" s="52">
        <v>43</v>
      </c>
      <c r="F83" s="52"/>
      <c r="G83" s="20">
        <v>53</v>
      </c>
      <c r="H83" s="20">
        <v>42</v>
      </c>
      <c r="I83" s="98">
        <f t="shared" si="1"/>
        <v>95</v>
      </c>
      <c r="J83" s="54" t="s">
        <v>404</v>
      </c>
      <c r="K83" s="51" t="s">
        <v>403</v>
      </c>
      <c r="L83" s="51" t="s">
        <v>255</v>
      </c>
      <c r="M83" s="51">
        <v>9854571633</v>
      </c>
      <c r="N83" s="51" t="s">
        <v>405</v>
      </c>
      <c r="O83" s="55">
        <v>7896141517</v>
      </c>
      <c r="P83" s="24">
        <v>43461</v>
      </c>
      <c r="Q83" s="18" t="s">
        <v>679</v>
      </c>
      <c r="R83" s="52">
        <v>35</v>
      </c>
      <c r="S83" s="18"/>
      <c r="T83" s="18"/>
    </row>
    <row r="84" spans="1:20">
      <c r="A84" s="4">
        <v>80</v>
      </c>
      <c r="B84" s="17" t="s">
        <v>66</v>
      </c>
      <c r="C84" s="51" t="s">
        <v>406</v>
      </c>
      <c r="D84" s="52" t="s">
        <v>29</v>
      </c>
      <c r="E84" s="52">
        <v>115</v>
      </c>
      <c r="F84" s="52"/>
      <c r="G84" s="20">
        <v>10</v>
      </c>
      <c r="H84" s="20">
        <v>22</v>
      </c>
      <c r="I84" s="98">
        <f t="shared" si="1"/>
        <v>32</v>
      </c>
      <c r="J84" s="54" t="s">
        <v>407</v>
      </c>
      <c r="K84" s="51" t="s">
        <v>408</v>
      </c>
      <c r="L84" s="51" t="s">
        <v>267</v>
      </c>
      <c r="M84" s="51">
        <v>9508460308</v>
      </c>
      <c r="N84" s="51" t="s">
        <v>405</v>
      </c>
      <c r="O84" s="55">
        <v>7896141517</v>
      </c>
      <c r="P84" s="24">
        <v>43461</v>
      </c>
      <c r="Q84" s="18" t="s">
        <v>679</v>
      </c>
      <c r="R84" s="52">
        <v>24</v>
      </c>
      <c r="S84" s="18"/>
      <c r="T84" s="18"/>
    </row>
    <row r="85" spans="1:20">
      <c r="A85" s="4">
        <v>81</v>
      </c>
      <c r="B85" s="17" t="s">
        <v>67</v>
      </c>
      <c r="C85" s="51" t="s">
        <v>372</v>
      </c>
      <c r="D85" s="52" t="s">
        <v>29</v>
      </c>
      <c r="E85" s="52">
        <v>82</v>
      </c>
      <c r="F85" s="52"/>
      <c r="G85" s="20">
        <v>29</v>
      </c>
      <c r="H85" s="20">
        <v>40</v>
      </c>
      <c r="I85" s="98">
        <f t="shared" si="1"/>
        <v>69</v>
      </c>
      <c r="J85" s="54" t="s">
        <v>373</v>
      </c>
      <c r="K85" s="51" t="s">
        <v>353</v>
      </c>
      <c r="L85" s="51" t="s">
        <v>361</v>
      </c>
      <c r="M85" s="51">
        <v>9401450746</v>
      </c>
      <c r="N85" s="51" t="s">
        <v>374</v>
      </c>
      <c r="O85" s="55">
        <v>8011022386</v>
      </c>
      <c r="P85" s="24">
        <v>43461</v>
      </c>
      <c r="Q85" s="18" t="s">
        <v>679</v>
      </c>
      <c r="R85" s="52">
        <v>40</v>
      </c>
      <c r="S85" s="18"/>
      <c r="T85" s="18"/>
    </row>
    <row r="86" spans="1:20">
      <c r="A86" s="4">
        <v>82</v>
      </c>
      <c r="B86" s="17" t="s">
        <v>67</v>
      </c>
      <c r="C86" s="51" t="s">
        <v>375</v>
      </c>
      <c r="D86" s="52" t="s">
        <v>29</v>
      </c>
      <c r="E86" s="52">
        <v>66</v>
      </c>
      <c r="F86" s="52"/>
      <c r="G86" s="20">
        <v>39</v>
      </c>
      <c r="H86" s="20">
        <v>40</v>
      </c>
      <c r="I86" s="98">
        <f t="shared" si="1"/>
        <v>79</v>
      </c>
      <c r="J86" s="54" t="s">
        <v>376</v>
      </c>
      <c r="K86" s="51" t="s">
        <v>353</v>
      </c>
      <c r="L86" s="51" t="s">
        <v>354</v>
      </c>
      <c r="M86" s="51">
        <v>9854622876</v>
      </c>
      <c r="N86" s="51" t="s">
        <v>374</v>
      </c>
      <c r="O86" s="55">
        <v>8011022386</v>
      </c>
      <c r="P86" s="24">
        <v>43461</v>
      </c>
      <c r="Q86" s="18" t="s">
        <v>679</v>
      </c>
      <c r="R86" s="52">
        <v>41</v>
      </c>
      <c r="S86" s="18"/>
      <c r="T86" s="18"/>
    </row>
    <row r="87" spans="1:20">
      <c r="A87" s="4">
        <v>83</v>
      </c>
      <c r="B87" s="17" t="s">
        <v>66</v>
      </c>
      <c r="C87" s="51" t="s">
        <v>409</v>
      </c>
      <c r="D87" s="52" t="s">
        <v>29</v>
      </c>
      <c r="E87" s="52">
        <v>4</v>
      </c>
      <c r="F87" s="52"/>
      <c r="G87" s="20">
        <v>45</v>
      </c>
      <c r="H87" s="20">
        <v>64</v>
      </c>
      <c r="I87" s="98">
        <f t="shared" si="1"/>
        <v>109</v>
      </c>
      <c r="J87" s="54" t="s">
        <v>410</v>
      </c>
      <c r="K87" s="51" t="s">
        <v>411</v>
      </c>
      <c r="L87" s="51" t="s">
        <v>412</v>
      </c>
      <c r="M87" s="51"/>
      <c r="N87" s="55" t="s">
        <v>413</v>
      </c>
      <c r="O87" s="84">
        <v>7896895029</v>
      </c>
      <c r="P87" s="24">
        <v>43462</v>
      </c>
      <c r="Q87" s="18" t="s">
        <v>680</v>
      </c>
      <c r="R87" s="52">
        <v>35</v>
      </c>
      <c r="S87" s="18"/>
      <c r="T87" s="18"/>
    </row>
    <row r="88" spans="1:20">
      <c r="A88" s="4">
        <v>84</v>
      </c>
      <c r="B88" s="17" t="s">
        <v>66</v>
      </c>
      <c r="C88" s="51" t="s">
        <v>421</v>
      </c>
      <c r="D88" s="52" t="s">
        <v>29</v>
      </c>
      <c r="E88" s="52">
        <v>31</v>
      </c>
      <c r="F88" s="52"/>
      <c r="G88" s="20">
        <v>45</v>
      </c>
      <c r="H88" s="20">
        <v>47</v>
      </c>
      <c r="I88" s="98">
        <f t="shared" si="1"/>
        <v>92</v>
      </c>
      <c r="J88" s="54" t="s">
        <v>422</v>
      </c>
      <c r="K88" s="51" t="s">
        <v>411</v>
      </c>
      <c r="L88" s="51" t="s">
        <v>419</v>
      </c>
      <c r="M88" s="51"/>
      <c r="N88" s="51" t="s">
        <v>423</v>
      </c>
      <c r="O88" s="55">
        <v>9864830617</v>
      </c>
      <c r="P88" s="24">
        <v>43462</v>
      </c>
      <c r="Q88" s="18" t="s">
        <v>680</v>
      </c>
      <c r="R88" s="52">
        <v>30</v>
      </c>
      <c r="S88" s="18"/>
      <c r="T88" s="18"/>
    </row>
    <row r="89" spans="1:20">
      <c r="A89" s="4">
        <v>85</v>
      </c>
      <c r="B89" s="17" t="s">
        <v>67</v>
      </c>
      <c r="C89" s="51" t="s">
        <v>205</v>
      </c>
      <c r="D89" s="52" t="s">
        <v>29</v>
      </c>
      <c r="E89" s="52">
        <v>48</v>
      </c>
      <c r="F89" s="52"/>
      <c r="G89" s="20">
        <v>43</v>
      </c>
      <c r="H89" s="20">
        <v>50</v>
      </c>
      <c r="I89" s="98">
        <f t="shared" si="1"/>
        <v>93</v>
      </c>
      <c r="J89" s="54" t="s">
        <v>206</v>
      </c>
      <c r="K89" s="51" t="s">
        <v>207</v>
      </c>
      <c r="L89" s="51" t="s">
        <v>208</v>
      </c>
      <c r="M89" s="51">
        <v>8876901752</v>
      </c>
      <c r="N89" s="51" t="s">
        <v>209</v>
      </c>
      <c r="O89" s="55">
        <v>9859604382</v>
      </c>
      <c r="P89" s="24">
        <v>43462</v>
      </c>
      <c r="Q89" s="18" t="s">
        <v>680</v>
      </c>
      <c r="R89" s="52">
        <v>42</v>
      </c>
      <c r="S89" s="18"/>
      <c r="T89" s="18"/>
    </row>
    <row r="90" spans="1:20">
      <c r="A90" s="4">
        <v>86</v>
      </c>
      <c r="B90" s="17" t="s">
        <v>67</v>
      </c>
      <c r="C90" s="51" t="s">
        <v>210</v>
      </c>
      <c r="D90" s="52" t="s">
        <v>29</v>
      </c>
      <c r="E90" s="52">
        <v>44</v>
      </c>
      <c r="F90" s="52"/>
      <c r="G90" s="20">
        <v>41</v>
      </c>
      <c r="H90" s="20">
        <v>37</v>
      </c>
      <c r="I90" s="98">
        <f t="shared" si="1"/>
        <v>78</v>
      </c>
      <c r="J90" s="54" t="s">
        <v>211</v>
      </c>
      <c r="K90" s="51" t="s">
        <v>207</v>
      </c>
      <c r="L90" s="51" t="s">
        <v>208</v>
      </c>
      <c r="M90" s="51">
        <v>8876901752</v>
      </c>
      <c r="N90" s="51" t="s">
        <v>212</v>
      </c>
      <c r="O90" s="55">
        <v>9854324503</v>
      </c>
      <c r="P90" s="24">
        <v>43462</v>
      </c>
      <c r="Q90" s="18" t="s">
        <v>680</v>
      </c>
      <c r="R90" s="52">
        <v>44</v>
      </c>
      <c r="S90" s="18"/>
      <c r="T90" s="18"/>
    </row>
    <row r="91" spans="1:20">
      <c r="A91" s="4">
        <v>87</v>
      </c>
      <c r="B91" s="17" t="s">
        <v>66</v>
      </c>
      <c r="C91" s="18" t="s">
        <v>728</v>
      </c>
      <c r="D91" s="52"/>
      <c r="E91" s="52"/>
      <c r="F91" s="52"/>
      <c r="G91" s="53"/>
      <c r="H91" s="53"/>
      <c r="I91" s="20"/>
      <c r="J91" s="54"/>
      <c r="K91" s="51"/>
      <c r="L91" s="51"/>
      <c r="M91" s="51"/>
      <c r="N91" s="51"/>
      <c r="O91" s="55"/>
      <c r="P91" s="24"/>
      <c r="Q91" s="18"/>
      <c r="R91" s="18"/>
      <c r="S91" s="18"/>
      <c r="T91" s="18"/>
    </row>
    <row r="92" spans="1:20">
      <c r="A92" s="4">
        <v>88</v>
      </c>
      <c r="B92" s="17" t="s">
        <v>67</v>
      </c>
      <c r="C92" s="18" t="s">
        <v>728</v>
      </c>
      <c r="D92" s="18"/>
      <c r="E92" s="19"/>
      <c r="F92" s="18"/>
      <c r="G92" s="19"/>
      <c r="H92" s="19"/>
      <c r="I92" s="17">
        <f t="shared" ref="I92:I134" si="2">+G92+H92</f>
        <v>0</v>
      </c>
      <c r="J92" s="18"/>
      <c r="K92" s="18"/>
      <c r="L92" s="18"/>
      <c r="M92" s="18"/>
      <c r="N92" s="18"/>
      <c r="O92" s="18"/>
      <c r="P92" s="24"/>
      <c r="Q92" s="18"/>
      <c r="R92" s="18"/>
      <c r="S92" s="18"/>
      <c r="T92" s="18"/>
    </row>
    <row r="93" spans="1:20">
      <c r="A93" s="4">
        <v>89</v>
      </c>
      <c r="B93" s="17"/>
      <c r="C93" s="18"/>
      <c r="D93" s="18"/>
      <c r="E93" s="19"/>
      <c r="F93" s="18"/>
      <c r="G93" s="19"/>
      <c r="H93" s="19"/>
      <c r="I93" s="17">
        <f t="shared" si="2"/>
        <v>0</v>
      </c>
      <c r="J93" s="18"/>
      <c r="K93" s="18"/>
      <c r="L93" s="18"/>
      <c r="M93" s="18"/>
      <c r="N93" s="18"/>
      <c r="O93" s="18"/>
      <c r="P93" s="24"/>
      <c r="Q93" s="18"/>
      <c r="R93" s="18"/>
      <c r="S93" s="18"/>
      <c r="T93" s="18"/>
    </row>
    <row r="94" spans="1:20">
      <c r="A94" s="4">
        <v>90</v>
      </c>
      <c r="B94" s="17"/>
      <c r="C94" s="18"/>
      <c r="D94" s="18"/>
      <c r="E94" s="19"/>
      <c r="F94" s="18"/>
      <c r="G94" s="19"/>
      <c r="H94" s="19"/>
      <c r="I94" s="17">
        <f t="shared" si="2"/>
        <v>0</v>
      </c>
      <c r="J94" s="18"/>
      <c r="K94" s="18"/>
      <c r="L94" s="18"/>
      <c r="M94" s="18"/>
      <c r="N94" s="18"/>
      <c r="O94" s="18"/>
      <c r="P94" s="24"/>
      <c r="Q94" s="18"/>
      <c r="R94" s="18"/>
      <c r="S94" s="18"/>
      <c r="T94" s="18"/>
    </row>
    <row r="95" spans="1:20">
      <c r="A95" s="4">
        <v>91</v>
      </c>
      <c r="B95" s="17"/>
      <c r="C95" s="18"/>
      <c r="D95" s="18"/>
      <c r="E95" s="19"/>
      <c r="F95" s="18"/>
      <c r="G95" s="19"/>
      <c r="H95" s="19"/>
      <c r="I95" s="17">
        <f t="shared" si="2"/>
        <v>0</v>
      </c>
      <c r="J95" s="18"/>
      <c r="K95" s="18"/>
      <c r="L95" s="18"/>
      <c r="M95" s="18"/>
      <c r="N95" s="18"/>
      <c r="O95" s="18"/>
      <c r="P95" s="24"/>
      <c r="Q95" s="18"/>
      <c r="R95" s="18"/>
      <c r="S95" s="18"/>
      <c r="T95" s="18"/>
    </row>
    <row r="96" spans="1:20">
      <c r="A96" s="4">
        <v>92</v>
      </c>
      <c r="B96" s="17"/>
      <c r="C96" s="18"/>
      <c r="D96" s="18"/>
      <c r="E96" s="19"/>
      <c r="F96" s="18"/>
      <c r="G96" s="19"/>
      <c r="H96" s="19"/>
      <c r="I96" s="17">
        <f t="shared" si="2"/>
        <v>0</v>
      </c>
      <c r="J96" s="18"/>
      <c r="K96" s="18"/>
      <c r="L96" s="18"/>
      <c r="M96" s="18"/>
      <c r="N96" s="18"/>
      <c r="O96" s="18"/>
      <c r="P96" s="24"/>
      <c r="Q96" s="18"/>
      <c r="R96" s="18"/>
      <c r="S96" s="18"/>
      <c r="T96" s="18"/>
    </row>
    <row r="97" spans="1:20">
      <c r="A97" s="4">
        <v>93</v>
      </c>
      <c r="B97" s="17"/>
      <c r="C97" s="18"/>
      <c r="D97" s="18"/>
      <c r="E97" s="19"/>
      <c r="F97" s="18"/>
      <c r="G97" s="19"/>
      <c r="H97" s="19"/>
      <c r="I97" s="17">
        <f t="shared" si="2"/>
        <v>0</v>
      </c>
      <c r="J97" s="18"/>
      <c r="K97" s="18"/>
      <c r="L97" s="18"/>
      <c r="M97" s="18"/>
      <c r="N97" s="18"/>
      <c r="O97" s="18"/>
      <c r="P97" s="24"/>
      <c r="Q97" s="18"/>
      <c r="R97" s="18"/>
      <c r="S97" s="18"/>
      <c r="T97" s="18"/>
    </row>
    <row r="98" spans="1:20">
      <c r="A98" s="4">
        <v>94</v>
      </c>
      <c r="B98" s="17"/>
      <c r="C98" s="18"/>
      <c r="D98" s="18"/>
      <c r="E98" s="19"/>
      <c r="F98" s="18"/>
      <c r="G98" s="19"/>
      <c r="H98" s="19"/>
      <c r="I98" s="17">
        <f t="shared" si="2"/>
        <v>0</v>
      </c>
      <c r="J98" s="18"/>
      <c r="K98" s="18"/>
      <c r="L98" s="18"/>
      <c r="M98" s="18"/>
      <c r="N98" s="18"/>
      <c r="O98" s="18"/>
      <c r="P98" s="24"/>
      <c r="Q98" s="18"/>
      <c r="R98" s="18"/>
      <c r="S98" s="18"/>
      <c r="T98" s="18"/>
    </row>
    <row r="99" spans="1:20">
      <c r="A99" s="4">
        <v>95</v>
      </c>
      <c r="B99" s="17"/>
      <c r="C99" s="18"/>
      <c r="D99" s="18"/>
      <c r="E99" s="19"/>
      <c r="F99" s="18"/>
      <c r="G99" s="19"/>
      <c r="H99" s="19"/>
      <c r="I99" s="17">
        <f t="shared" si="2"/>
        <v>0</v>
      </c>
      <c r="J99" s="18"/>
      <c r="K99" s="18"/>
      <c r="L99" s="18"/>
      <c r="M99" s="18"/>
      <c r="N99" s="18"/>
      <c r="O99" s="18"/>
      <c r="P99" s="24"/>
      <c r="Q99" s="18"/>
      <c r="R99" s="18"/>
      <c r="S99" s="18"/>
      <c r="T99" s="18"/>
    </row>
    <row r="100" spans="1:20">
      <c r="A100" s="4">
        <v>96</v>
      </c>
      <c r="B100" s="17"/>
      <c r="C100" s="18"/>
      <c r="D100" s="18"/>
      <c r="E100" s="19"/>
      <c r="F100" s="18"/>
      <c r="G100" s="19"/>
      <c r="H100" s="19"/>
      <c r="I100" s="17">
        <f t="shared" si="2"/>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2"/>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2"/>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2"/>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2"/>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2"/>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2"/>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2"/>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2"/>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2"/>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3">+G135+H135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3"/>
        <v>0</v>
      </c>
      <c r="J164" s="18"/>
      <c r="K164" s="18"/>
      <c r="L164" s="18"/>
      <c r="M164" s="18"/>
      <c r="N164" s="18"/>
      <c r="O164" s="18"/>
      <c r="P164" s="24"/>
      <c r="Q164" s="18"/>
      <c r="R164" s="18"/>
      <c r="S164" s="18"/>
      <c r="T164" s="18"/>
    </row>
    <row r="165" spans="1:20">
      <c r="A165" s="21" t="s">
        <v>11</v>
      </c>
      <c r="B165" s="41"/>
      <c r="C165" s="21">
        <f>COUNTIFS(C5:C164,"*")</f>
        <v>88</v>
      </c>
      <c r="D165" s="21"/>
      <c r="E165" s="13"/>
      <c r="F165" s="21"/>
      <c r="G165" s="21">
        <f>SUM(G5:G164)</f>
        <v>2859</v>
      </c>
      <c r="H165" s="21">
        <f>SUM(H5:H164)</f>
        <v>3001</v>
      </c>
      <c r="I165" s="21">
        <f>SUM(I5:I164)</f>
        <v>5860</v>
      </c>
      <c r="J165" s="21"/>
      <c r="K165" s="21"/>
      <c r="L165" s="21"/>
      <c r="M165" s="21"/>
      <c r="N165" s="21"/>
      <c r="O165" s="21"/>
      <c r="P165" s="14"/>
      <c r="Q165" s="21"/>
      <c r="R165" s="21"/>
      <c r="S165" s="21"/>
      <c r="T165" s="12"/>
    </row>
    <row r="166" spans="1:20">
      <c r="A166" s="46" t="s">
        <v>66</v>
      </c>
      <c r="B166" s="10">
        <f>COUNTIF(B$5:B$164,"Team 1")</f>
        <v>44</v>
      </c>
      <c r="C166" s="46" t="s">
        <v>29</v>
      </c>
      <c r="D166" s="10">
        <f>COUNTIF(D5:D164,"Anganwadi")</f>
        <v>81</v>
      </c>
    </row>
    <row r="167" spans="1:20">
      <c r="A167" s="46" t="s">
        <v>67</v>
      </c>
      <c r="B167" s="10">
        <f>COUNTIF(B$6:B$164,"Team 2")</f>
        <v>44</v>
      </c>
      <c r="C167" s="46" t="s">
        <v>27</v>
      </c>
      <c r="D167" s="10">
        <f>COUNTIF(D5:D164,"School")</f>
        <v>5</v>
      </c>
    </row>
  </sheetData>
  <sheetProtection formatCells="0" deleteColumns="0" deleteRows="0"/>
  <mergeCells count="20">
    <mergeCell ref="G3:I3"/>
    <mergeCell ref="J3:J4"/>
    <mergeCell ref="K3:K4"/>
    <mergeCell ref="R3:R4"/>
    <mergeCell ref="A1:T1"/>
    <mergeCell ref="S3:S4"/>
    <mergeCell ref="T3:T4"/>
    <mergeCell ref="A2:C2"/>
    <mergeCell ref="L3:L4"/>
    <mergeCell ref="M3:M4"/>
    <mergeCell ref="N3:N4"/>
    <mergeCell ref="O3:O4"/>
    <mergeCell ref="P3:P4"/>
    <mergeCell ref="Q3:Q4"/>
    <mergeCell ref="B3:B4"/>
    <mergeCell ref="A3:A4"/>
    <mergeCell ref="C3:C4"/>
    <mergeCell ref="D3:D4"/>
    <mergeCell ref="E3:E4"/>
    <mergeCell ref="F3:F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4294967292"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zoomScale="70" zoomScaleNormal="70" workbookViewId="0">
      <pane xSplit="3" ySplit="4" topLeftCell="F5" activePane="bottomRight" state="frozen"/>
      <selection pane="topRight" activeCell="C1" sqref="C1"/>
      <selection pane="bottomLeft" activeCell="A5" sqref="A5"/>
      <selection pane="bottomRight" activeCell="C5" sqref="C5"/>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4" t="s">
        <v>861</v>
      </c>
      <c r="B1" s="164"/>
      <c r="C1" s="164"/>
      <c r="D1" s="164"/>
      <c r="E1" s="164"/>
      <c r="F1" s="164"/>
      <c r="G1" s="164"/>
      <c r="H1" s="164"/>
      <c r="I1" s="164"/>
      <c r="J1" s="164"/>
      <c r="K1" s="164"/>
      <c r="L1" s="164"/>
      <c r="M1" s="164"/>
      <c r="N1" s="164"/>
      <c r="O1" s="164"/>
      <c r="P1" s="164"/>
      <c r="Q1" s="164"/>
      <c r="R1" s="164"/>
      <c r="S1" s="164"/>
      <c r="T1" s="164"/>
    </row>
    <row r="2" spans="1:20">
      <c r="A2" s="169" t="s">
        <v>63</v>
      </c>
      <c r="B2" s="170"/>
      <c r="C2" s="170"/>
      <c r="D2" s="25">
        <v>43466</v>
      </c>
      <c r="E2" s="22"/>
      <c r="F2" s="22"/>
      <c r="G2" s="22"/>
      <c r="H2" s="22"/>
      <c r="I2" s="22"/>
      <c r="J2" s="22"/>
      <c r="K2" s="22"/>
      <c r="L2" s="22"/>
      <c r="M2" s="22"/>
      <c r="N2" s="22"/>
      <c r="O2" s="22"/>
      <c r="P2" s="22"/>
      <c r="Q2" s="22"/>
      <c r="R2" s="22"/>
      <c r="S2" s="22"/>
    </row>
    <row r="3" spans="1:20" ht="24" customHeight="1">
      <c r="A3" s="166" t="s">
        <v>14</v>
      </c>
      <c r="B3" s="167" t="s">
        <v>65</v>
      </c>
      <c r="C3" s="165" t="s">
        <v>7</v>
      </c>
      <c r="D3" s="165" t="s">
        <v>59</v>
      </c>
      <c r="E3" s="165" t="s">
        <v>16</v>
      </c>
      <c r="F3" s="171" t="s">
        <v>17</v>
      </c>
      <c r="G3" s="165" t="s">
        <v>8</v>
      </c>
      <c r="H3" s="165"/>
      <c r="I3" s="165"/>
      <c r="J3" s="165" t="s">
        <v>35</v>
      </c>
      <c r="K3" s="167" t="s">
        <v>37</v>
      </c>
      <c r="L3" s="167" t="s">
        <v>54</v>
      </c>
      <c r="M3" s="167" t="s">
        <v>55</v>
      </c>
      <c r="N3" s="167" t="s">
        <v>38</v>
      </c>
      <c r="O3" s="167" t="s">
        <v>39</v>
      </c>
      <c r="P3" s="166" t="s">
        <v>58</v>
      </c>
      <c r="Q3" s="165" t="s">
        <v>56</v>
      </c>
      <c r="R3" s="165" t="s">
        <v>36</v>
      </c>
      <c r="S3" s="165" t="s">
        <v>57</v>
      </c>
      <c r="T3" s="165" t="s">
        <v>13</v>
      </c>
    </row>
    <row r="4" spans="1:20" ht="25.5" customHeight="1">
      <c r="A4" s="166"/>
      <c r="B4" s="172"/>
      <c r="C4" s="165"/>
      <c r="D4" s="165"/>
      <c r="E4" s="165"/>
      <c r="F4" s="171"/>
      <c r="G4" s="23" t="s">
        <v>9</v>
      </c>
      <c r="H4" s="23" t="s">
        <v>10</v>
      </c>
      <c r="I4" s="23" t="s">
        <v>11</v>
      </c>
      <c r="J4" s="165"/>
      <c r="K4" s="168"/>
      <c r="L4" s="168"/>
      <c r="M4" s="168"/>
      <c r="N4" s="168"/>
      <c r="O4" s="168"/>
      <c r="P4" s="166"/>
      <c r="Q4" s="166"/>
      <c r="R4" s="165"/>
      <c r="S4" s="165"/>
      <c r="T4" s="165"/>
    </row>
    <row r="5" spans="1:20">
      <c r="A5" s="4">
        <v>1</v>
      </c>
      <c r="B5" s="17" t="s">
        <v>66</v>
      </c>
      <c r="C5" s="51" t="s">
        <v>599</v>
      </c>
      <c r="D5" s="52" t="s">
        <v>29</v>
      </c>
      <c r="E5" s="52">
        <v>22</v>
      </c>
      <c r="F5" s="52"/>
      <c r="G5" s="20">
        <v>59</v>
      </c>
      <c r="H5" s="20">
        <v>66</v>
      </c>
      <c r="I5" s="52">
        <f>SUM(G5:H5)</f>
        <v>125</v>
      </c>
      <c r="J5" s="54" t="s">
        <v>600</v>
      </c>
      <c r="K5" s="51" t="s">
        <v>344</v>
      </c>
      <c r="L5" s="51" t="s">
        <v>345</v>
      </c>
      <c r="M5" s="51">
        <v>9707748962</v>
      </c>
      <c r="N5" s="51" t="s">
        <v>601</v>
      </c>
      <c r="O5" s="55"/>
      <c r="P5" s="88">
        <v>43467</v>
      </c>
      <c r="Q5" s="55" t="s">
        <v>678</v>
      </c>
      <c r="R5" s="52">
        <v>69</v>
      </c>
      <c r="S5" s="18"/>
      <c r="T5" s="18"/>
    </row>
    <row r="6" spans="1:20">
      <c r="A6" s="4">
        <v>2</v>
      </c>
      <c r="B6" s="17" t="s">
        <v>66</v>
      </c>
      <c r="C6" s="51" t="s">
        <v>342</v>
      </c>
      <c r="D6" s="52" t="s">
        <v>29</v>
      </c>
      <c r="E6" s="52">
        <v>65</v>
      </c>
      <c r="F6" s="52"/>
      <c r="G6" s="20">
        <v>61</v>
      </c>
      <c r="H6" s="20">
        <v>69</v>
      </c>
      <c r="I6" s="52">
        <f t="shared" ref="I6:I69" si="0">SUM(G6:H6)</f>
        <v>130</v>
      </c>
      <c r="J6" s="54" t="s">
        <v>343</v>
      </c>
      <c r="K6" s="51" t="s">
        <v>344</v>
      </c>
      <c r="L6" s="51" t="s">
        <v>345</v>
      </c>
      <c r="M6" s="51">
        <v>9678698465</v>
      </c>
      <c r="N6" s="51" t="s">
        <v>346</v>
      </c>
      <c r="O6" s="55">
        <v>7896881289</v>
      </c>
      <c r="P6" s="88">
        <v>43467</v>
      </c>
      <c r="Q6" s="55" t="s">
        <v>678</v>
      </c>
      <c r="R6" s="52">
        <v>70</v>
      </c>
      <c r="S6" s="18"/>
      <c r="T6" s="18"/>
    </row>
    <row r="7" spans="1:20">
      <c r="A7" s="4">
        <v>3</v>
      </c>
      <c r="B7" s="17" t="s">
        <v>67</v>
      </c>
      <c r="C7" s="51" t="s">
        <v>501</v>
      </c>
      <c r="D7" s="52" t="s">
        <v>29</v>
      </c>
      <c r="E7" s="52">
        <v>81</v>
      </c>
      <c r="F7" s="52"/>
      <c r="G7" s="20">
        <v>36</v>
      </c>
      <c r="H7" s="20">
        <v>27</v>
      </c>
      <c r="I7" s="52">
        <f t="shared" si="0"/>
        <v>63</v>
      </c>
      <c r="J7" s="54" t="s">
        <v>502</v>
      </c>
      <c r="K7" s="51" t="s">
        <v>503</v>
      </c>
      <c r="L7" s="51" t="s">
        <v>351</v>
      </c>
      <c r="M7" s="51">
        <v>9854355250</v>
      </c>
      <c r="N7" s="51" t="s">
        <v>504</v>
      </c>
      <c r="O7" s="55">
        <v>9954528327</v>
      </c>
      <c r="P7" s="88">
        <v>43467</v>
      </c>
      <c r="Q7" s="55" t="s">
        <v>678</v>
      </c>
      <c r="R7" s="52">
        <v>19</v>
      </c>
      <c r="S7" s="18"/>
      <c r="T7" s="18"/>
    </row>
    <row r="8" spans="1:20">
      <c r="A8" s="4">
        <v>4</v>
      </c>
      <c r="B8" s="17" t="s">
        <v>67</v>
      </c>
      <c r="C8" s="51" t="s">
        <v>505</v>
      </c>
      <c r="D8" s="52" t="s">
        <v>29</v>
      </c>
      <c r="E8" s="52">
        <v>21</v>
      </c>
      <c r="F8" s="52"/>
      <c r="G8" s="20">
        <v>50</v>
      </c>
      <c r="H8" s="20">
        <v>57</v>
      </c>
      <c r="I8" s="52">
        <f t="shared" si="0"/>
        <v>107</v>
      </c>
      <c r="J8" s="54" t="s">
        <v>506</v>
      </c>
      <c r="K8" s="51" t="s">
        <v>350</v>
      </c>
      <c r="L8" s="51" t="s">
        <v>366</v>
      </c>
      <c r="M8" s="51">
        <v>9401450762</v>
      </c>
      <c r="N8" s="51" t="s">
        <v>507</v>
      </c>
      <c r="O8" s="55">
        <v>9864382373</v>
      </c>
      <c r="P8" s="88">
        <v>43467</v>
      </c>
      <c r="Q8" s="55" t="s">
        <v>678</v>
      </c>
      <c r="R8" s="52">
        <v>28</v>
      </c>
      <c r="S8" s="18"/>
      <c r="T8" s="18"/>
    </row>
    <row r="9" spans="1:20">
      <c r="A9" s="4">
        <v>5</v>
      </c>
      <c r="B9" s="17" t="s">
        <v>66</v>
      </c>
      <c r="C9" s="51" t="s">
        <v>414</v>
      </c>
      <c r="D9" s="52" t="s">
        <v>29</v>
      </c>
      <c r="E9" s="52">
        <v>87</v>
      </c>
      <c r="F9" s="52"/>
      <c r="G9" s="20">
        <v>19</v>
      </c>
      <c r="H9" s="20">
        <v>23</v>
      </c>
      <c r="I9" s="52">
        <f t="shared" si="0"/>
        <v>42</v>
      </c>
      <c r="J9" s="54" t="s">
        <v>415</v>
      </c>
      <c r="K9" s="51" t="s">
        <v>409</v>
      </c>
      <c r="L9" s="51" t="s">
        <v>412</v>
      </c>
      <c r="M9" s="51"/>
      <c r="N9" s="51" t="s">
        <v>416</v>
      </c>
      <c r="O9" s="55">
        <v>8471969502</v>
      </c>
      <c r="P9" s="88">
        <v>43468</v>
      </c>
      <c r="Q9" s="55" t="s">
        <v>679</v>
      </c>
      <c r="R9" s="52">
        <v>38</v>
      </c>
      <c r="S9" s="18"/>
      <c r="T9" s="18"/>
    </row>
    <row r="10" spans="1:20">
      <c r="A10" s="4">
        <v>6</v>
      </c>
      <c r="B10" s="17" t="s">
        <v>66</v>
      </c>
      <c r="C10" s="51" t="s">
        <v>417</v>
      </c>
      <c r="D10" s="52" t="s">
        <v>29</v>
      </c>
      <c r="E10" s="52">
        <v>111</v>
      </c>
      <c r="F10" s="52"/>
      <c r="G10" s="20">
        <v>45</v>
      </c>
      <c r="H10" s="20">
        <v>47</v>
      </c>
      <c r="I10" s="52">
        <f t="shared" si="0"/>
        <v>92</v>
      </c>
      <c r="J10" s="54" t="s">
        <v>418</v>
      </c>
      <c r="K10" s="51" t="s">
        <v>409</v>
      </c>
      <c r="L10" s="51" t="s">
        <v>419</v>
      </c>
      <c r="M10" s="51"/>
      <c r="N10" s="51" t="s">
        <v>420</v>
      </c>
      <c r="O10" s="55">
        <v>9854566244</v>
      </c>
      <c r="P10" s="88">
        <v>43468</v>
      </c>
      <c r="Q10" s="55" t="s">
        <v>679</v>
      </c>
      <c r="R10" s="52">
        <v>32</v>
      </c>
      <c r="S10" s="18"/>
      <c r="T10" s="18"/>
    </row>
    <row r="11" spans="1:20">
      <c r="A11" s="4">
        <v>7</v>
      </c>
      <c r="B11" s="17" t="s">
        <v>67</v>
      </c>
      <c r="C11" s="51" t="s">
        <v>453</v>
      </c>
      <c r="D11" s="52" t="s">
        <v>29</v>
      </c>
      <c r="E11" s="52">
        <v>27</v>
      </c>
      <c r="F11" s="52"/>
      <c r="G11" s="20">
        <v>28</v>
      </c>
      <c r="H11" s="20">
        <v>31</v>
      </c>
      <c r="I11" s="52">
        <f t="shared" si="0"/>
        <v>59</v>
      </c>
      <c r="J11" s="54" t="s">
        <v>454</v>
      </c>
      <c r="K11" s="51" t="s">
        <v>455</v>
      </c>
      <c r="L11" s="51" t="s">
        <v>456</v>
      </c>
      <c r="M11" s="51">
        <v>8472036979</v>
      </c>
      <c r="N11" s="51" t="s">
        <v>302</v>
      </c>
      <c r="O11" s="55">
        <v>7399487572</v>
      </c>
      <c r="P11" s="88">
        <v>43468</v>
      </c>
      <c r="Q11" s="55" t="s">
        <v>679</v>
      </c>
      <c r="R11" s="52">
        <v>29</v>
      </c>
      <c r="S11" s="18"/>
      <c r="T11" s="18"/>
    </row>
    <row r="12" spans="1:20">
      <c r="A12" s="4">
        <v>8</v>
      </c>
      <c r="B12" s="17" t="s">
        <v>67</v>
      </c>
      <c r="C12" s="51" t="s">
        <v>457</v>
      </c>
      <c r="D12" s="52" t="s">
        <v>29</v>
      </c>
      <c r="E12" s="52">
        <v>109</v>
      </c>
      <c r="F12" s="52"/>
      <c r="G12" s="20">
        <v>21</v>
      </c>
      <c r="H12" s="20">
        <v>23</v>
      </c>
      <c r="I12" s="52">
        <f t="shared" si="0"/>
        <v>44</v>
      </c>
      <c r="J12" s="54" t="s">
        <v>458</v>
      </c>
      <c r="K12" s="51" t="s">
        <v>455</v>
      </c>
      <c r="L12" s="51" t="s">
        <v>456</v>
      </c>
      <c r="M12" s="51">
        <v>8472036979</v>
      </c>
      <c r="N12" s="51" t="s">
        <v>302</v>
      </c>
      <c r="O12" s="55">
        <v>7399487572</v>
      </c>
      <c r="P12" s="88">
        <v>43468</v>
      </c>
      <c r="Q12" s="55" t="s">
        <v>679</v>
      </c>
      <c r="R12" s="52">
        <v>30</v>
      </c>
      <c r="S12" s="18"/>
      <c r="T12" s="18"/>
    </row>
    <row r="13" spans="1:20">
      <c r="A13" s="4">
        <v>9</v>
      </c>
      <c r="B13" s="17" t="s">
        <v>66</v>
      </c>
      <c r="C13" s="51" t="s">
        <v>508</v>
      </c>
      <c r="D13" s="52" t="s">
        <v>29</v>
      </c>
      <c r="E13" s="52">
        <v>94</v>
      </c>
      <c r="F13" s="52"/>
      <c r="G13" s="20">
        <v>45</v>
      </c>
      <c r="H13" s="20">
        <v>37</v>
      </c>
      <c r="I13" s="52">
        <f t="shared" si="0"/>
        <v>82</v>
      </c>
      <c r="J13" s="54" t="s">
        <v>509</v>
      </c>
      <c r="K13" s="51" t="s">
        <v>503</v>
      </c>
      <c r="L13" s="51" t="s">
        <v>351</v>
      </c>
      <c r="M13" s="51">
        <v>9854355250</v>
      </c>
      <c r="N13" s="51" t="s">
        <v>510</v>
      </c>
      <c r="O13" s="55">
        <v>9706301480</v>
      </c>
      <c r="P13" s="88">
        <v>43469</v>
      </c>
      <c r="Q13" s="55" t="s">
        <v>680</v>
      </c>
      <c r="R13" s="52">
        <v>50</v>
      </c>
      <c r="S13" s="18"/>
      <c r="T13" s="18"/>
    </row>
    <row r="14" spans="1:20">
      <c r="A14" s="4">
        <v>10</v>
      </c>
      <c r="B14" s="17" t="s">
        <v>66</v>
      </c>
      <c r="C14" s="51" t="s">
        <v>511</v>
      </c>
      <c r="D14" s="52" t="s">
        <v>29</v>
      </c>
      <c r="E14" s="52">
        <v>93</v>
      </c>
      <c r="F14" s="52"/>
      <c r="G14" s="94">
        <v>51</v>
      </c>
      <c r="H14" s="94">
        <v>40</v>
      </c>
      <c r="I14" s="52">
        <f t="shared" si="0"/>
        <v>91</v>
      </c>
      <c r="J14" s="54" t="s">
        <v>512</v>
      </c>
      <c r="K14" s="51" t="s">
        <v>503</v>
      </c>
      <c r="L14" s="51" t="s">
        <v>351</v>
      </c>
      <c r="M14" s="51">
        <v>9854355250</v>
      </c>
      <c r="N14" s="51" t="s">
        <v>510</v>
      </c>
      <c r="O14" s="55">
        <v>9706301480</v>
      </c>
      <c r="P14" s="88">
        <v>43469</v>
      </c>
      <c r="Q14" s="55" t="s">
        <v>680</v>
      </c>
      <c r="R14" s="52">
        <v>51</v>
      </c>
      <c r="S14" s="18"/>
      <c r="T14" s="18"/>
    </row>
    <row r="15" spans="1:20">
      <c r="A15" s="4">
        <v>11</v>
      </c>
      <c r="B15" s="17" t="s">
        <v>67</v>
      </c>
      <c r="C15" s="51" t="s">
        <v>518</v>
      </c>
      <c r="D15" s="52" t="s">
        <v>29</v>
      </c>
      <c r="E15" s="52">
        <v>30</v>
      </c>
      <c r="F15" s="52"/>
      <c r="G15" s="94">
        <v>29</v>
      </c>
      <c r="H15" s="94">
        <v>36</v>
      </c>
      <c r="I15" s="52">
        <f t="shared" si="0"/>
        <v>65</v>
      </c>
      <c r="J15" s="54" t="s">
        <v>519</v>
      </c>
      <c r="K15" s="51" t="s">
        <v>283</v>
      </c>
      <c r="L15" s="51" t="s">
        <v>287</v>
      </c>
      <c r="M15" s="51">
        <v>9435852661</v>
      </c>
      <c r="N15" s="51" t="s">
        <v>203</v>
      </c>
      <c r="O15" s="55">
        <v>9401842008</v>
      </c>
      <c r="P15" s="88">
        <v>43469</v>
      </c>
      <c r="Q15" s="55" t="s">
        <v>680</v>
      </c>
      <c r="R15" s="52">
        <v>55</v>
      </c>
      <c r="S15" s="18"/>
      <c r="T15" s="18"/>
    </row>
    <row r="16" spans="1:20">
      <c r="A16" s="4">
        <v>12</v>
      </c>
      <c r="B16" s="17" t="s">
        <v>67</v>
      </c>
      <c r="C16" s="51" t="s">
        <v>520</v>
      </c>
      <c r="D16" s="52" t="s">
        <v>29</v>
      </c>
      <c r="E16" s="52">
        <v>98</v>
      </c>
      <c r="F16" s="52"/>
      <c r="G16" s="94">
        <v>24</v>
      </c>
      <c r="H16" s="94">
        <v>27</v>
      </c>
      <c r="I16" s="52">
        <f t="shared" si="0"/>
        <v>51</v>
      </c>
      <c r="J16" s="54" t="s">
        <v>521</v>
      </c>
      <c r="K16" s="51" t="s">
        <v>279</v>
      </c>
      <c r="L16" s="51" t="s">
        <v>280</v>
      </c>
      <c r="M16" s="51">
        <v>9435852661</v>
      </c>
      <c r="N16" s="51" t="s">
        <v>203</v>
      </c>
      <c r="O16" s="55">
        <v>9401842008</v>
      </c>
      <c r="P16" s="88">
        <v>43469</v>
      </c>
      <c r="Q16" s="55" t="s">
        <v>680</v>
      </c>
      <c r="R16" s="52">
        <v>52</v>
      </c>
      <c r="S16" s="18"/>
      <c r="T16" s="18"/>
    </row>
    <row r="17" spans="1:20">
      <c r="A17" s="4">
        <v>13</v>
      </c>
      <c r="B17" s="17" t="s">
        <v>66</v>
      </c>
      <c r="C17" s="51" t="s">
        <v>348</v>
      </c>
      <c r="D17" s="52" t="s">
        <v>29</v>
      </c>
      <c r="E17" s="52">
        <v>45</v>
      </c>
      <c r="F17" s="52"/>
      <c r="G17" s="20">
        <v>53</v>
      </c>
      <c r="H17" s="20">
        <v>38</v>
      </c>
      <c r="I17" s="52">
        <f t="shared" si="0"/>
        <v>91</v>
      </c>
      <c r="J17" s="54" t="s">
        <v>349</v>
      </c>
      <c r="K17" s="51" t="s">
        <v>350</v>
      </c>
      <c r="L17" s="51" t="s">
        <v>351</v>
      </c>
      <c r="M17" s="51">
        <v>9854355250</v>
      </c>
      <c r="N17" s="51" t="s">
        <v>352</v>
      </c>
      <c r="O17" s="55">
        <v>8723001506</v>
      </c>
      <c r="P17" s="88">
        <v>43470</v>
      </c>
      <c r="Q17" s="55" t="s">
        <v>681</v>
      </c>
      <c r="R17" s="52">
        <v>46</v>
      </c>
      <c r="S17" s="18"/>
      <c r="T17" s="18"/>
    </row>
    <row r="18" spans="1:20">
      <c r="A18" s="4">
        <v>14</v>
      </c>
      <c r="B18" s="17" t="s">
        <v>66</v>
      </c>
      <c r="C18" s="51" t="s">
        <v>704</v>
      </c>
      <c r="D18" s="52" t="s">
        <v>29</v>
      </c>
      <c r="E18" s="52">
        <v>91</v>
      </c>
      <c r="F18" s="52"/>
      <c r="G18" s="20">
        <v>26</v>
      </c>
      <c r="H18" s="20">
        <v>37</v>
      </c>
      <c r="I18" s="52">
        <f t="shared" si="0"/>
        <v>63</v>
      </c>
      <c r="J18" s="54" t="s">
        <v>705</v>
      </c>
      <c r="K18" s="51" t="s">
        <v>503</v>
      </c>
      <c r="L18" s="51" t="s">
        <v>351</v>
      </c>
      <c r="M18" s="51">
        <v>9854355250</v>
      </c>
      <c r="N18" s="51" t="s">
        <v>352</v>
      </c>
      <c r="O18" s="55">
        <v>8723001506</v>
      </c>
      <c r="P18" s="88">
        <v>43470</v>
      </c>
      <c r="Q18" s="55" t="s">
        <v>681</v>
      </c>
      <c r="R18" s="52">
        <v>52</v>
      </c>
      <c r="S18" s="18"/>
      <c r="T18" s="18"/>
    </row>
    <row r="19" spans="1:20" ht="33">
      <c r="A19" s="4">
        <v>15</v>
      </c>
      <c r="B19" s="17" t="s">
        <v>67</v>
      </c>
      <c r="C19" s="74" t="s">
        <v>281</v>
      </c>
      <c r="D19" s="52" t="s">
        <v>29</v>
      </c>
      <c r="E19" s="52">
        <v>99</v>
      </c>
      <c r="F19" s="52"/>
      <c r="G19" s="20">
        <v>32</v>
      </c>
      <c r="H19" s="20">
        <v>44</v>
      </c>
      <c r="I19" s="52">
        <f t="shared" si="0"/>
        <v>76</v>
      </c>
      <c r="J19" s="54" t="s">
        <v>282</v>
      </c>
      <c r="K19" s="51" t="s">
        <v>283</v>
      </c>
      <c r="L19" s="51" t="s">
        <v>280</v>
      </c>
      <c r="M19" s="51">
        <v>9435852661</v>
      </c>
      <c r="N19" s="55" t="s">
        <v>284</v>
      </c>
      <c r="O19" s="55">
        <v>7399736105</v>
      </c>
      <c r="P19" s="88">
        <v>43470</v>
      </c>
      <c r="Q19" s="55" t="s">
        <v>681</v>
      </c>
      <c r="R19" s="52">
        <v>47</v>
      </c>
      <c r="S19" s="18"/>
      <c r="T19" s="18"/>
    </row>
    <row r="20" spans="1:20">
      <c r="A20" s="4">
        <v>16</v>
      </c>
      <c r="B20" s="17" t="s">
        <v>67</v>
      </c>
      <c r="C20" s="51" t="s">
        <v>285</v>
      </c>
      <c r="D20" s="52" t="s">
        <v>29</v>
      </c>
      <c r="E20" s="52">
        <v>104</v>
      </c>
      <c r="F20" s="52"/>
      <c r="G20" s="20">
        <v>18</v>
      </c>
      <c r="H20" s="20">
        <v>19</v>
      </c>
      <c r="I20" s="52">
        <f t="shared" si="0"/>
        <v>37</v>
      </c>
      <c r="J20" s="54" t="s">
        <v>286</v>
      </c>
      <c r="K20" s="51" t="s">
        <v>283</v>
      </c>
      <c r="L20" s="51" t="s">
        <v>287</v>
      </c>
      <c r="M20" s="51">
        <v>9435852661</v>
      </c>
      <c r="N20" s="51" t="s">
        <v>284</v>
      </c>
      <c r="O20" s="55">
        <v>7399736105</v>
      </c>
      <c r="P20" s="88">
        <v>43470</v>
      </c>
      <c r="Q20" s="55" t="s">
        <v>681</v>
      </c>
      <c r="R20" s="52">
        <v>63</v>
      </c>
      <c r="S20" s="18"/>
      <c r="T20" s="18"/>
    </row>
    <row r="21" spans="1:20">
      <c r="A21" s="4">
        <v>17</v>
      </c>
      <c r="B21" s="17" t="s">
        <v>66</v>
      </c>
      <c r="C21" s="91" t="s">
        <v>649</v>
      </c>
      <c r="D21" s="52" t="s">
        <v>29</v>
      </c>
      <c r="E21" s="64">
        <v>17</v>
      </c>
      <c r="F21" s="64"/>
      <c r="G21" s="20">
        <v>48</v>
      </c>
      <c r="H21" s="20">
        <v>56</v>
      </c>
      <c r="I21" s="52">
        <f t="shared" si="0"/>
        <v>104</v>
      </c>
      <c r="J21" s="54" t="s">
        <v>650</v>
      </c>
      <c r="K21" s="51" t="s">
        <v>92</v>
      </c>
      <c r="L21" s="51" t="s">
        <v>345</v>
      </c>
      <c r="M21" s="51">
        <v>9707748962</v>
      </c>
      <c r="N21" s="51" t="s">
        <v>826</v>
      </c>
      <c r="O21" s="55">
        <v>8761026553</v>
      </c>
      <c r="P21" s="88">
        <v>43472</v>
      </c>
      <c r="Q21" s="55" t="s">
        <v>676</v>
      </c>
      <c r="R21" s="52">
        <v>60</v>
      </c>
      <c r="S21" s="18"/>
      <c r="T21" s="18"/>
    </row>
    <row r="22" spans="1:20" ht="33">
      <c r="A22" s="4">
        <v>18</v>
      </c>
      <c r="B22" s="17" t="s">
        <v>66</v>
      </c>
      <c r="C22" s="51" t="s">
        <v>148</v>
      </c>
      <c r="D22" s="52" t="s">
        <v>27</v>
      </c>
      <c r="E22" s="52">
        <v>600510</v>
      </c>
      <c r="F22" s="52" t="s">
        <v>149</v>
      </c>
      <c r="G22" s="20">
        <v>31</v>
      </c>
      <c r="H22" s="20">
        <v>38</v>
      </c>
      <c r="I22" s="52">
        <f t="shared" si="0"/>
        <v>69</v>
      </c>
      <c r="J22" s="54" t="s">
        <v>827</v>
      </c>
      <c r="K22" s="51" t="s">
        <v>113</v>
      </c>
      <c r="L22" s="51" t="s">
        <v>82</v>
      </c>
      <c r="M22" s="51">
        <v>9957943829</v>
      </c>
      <c r="N22" s="51" t="s">
        <v>145</v>
      </c>
      <c r="O22" s="55">
        <v>9577521596</v>
      </c>
      <c r="P22" s="88">
        <v>43472</v>
      </c>
      <c r="Q22" s="55" t="s">
        <v>676</v>
      </c>
      <c r="R22" s="52">
        <v>41</v>
      </c>
      <c r="S22" s="18"/>
      <c r="T22" s="18"/>
    </row>
    <row r="23" spans="1:20">
      <c r="A23" s="4">
        <v>19</v>
      </c>
      <c r="B23" s="17" t="s">
        <v>67</v>
      </c>
      <c r="C23" s="56" t="s">
        <v>828</v>
      </c>
      <c r="D23" s="57" t="s">
        <v>27</v>
      </c>
      <c r="E23" s="52">
        <v>610104</v>
      </c>
      <c r="F23" s="52" t="s">
        <v>77</v>
      </c>
      <c r="G23" s="94">
        <v>15</v>
      </c>
      <c r="H23" s="94">
        <v>20</v>
      </c>
      <c r="I23" s="52">
        <f t="shared" si="0"/>
        <v>35</v>
      </c>
      <c r="J23" s="58" t="s">
        <v>829</v>
      </c>
      <c r="K23" s="51" t="s">
        <v>395</v>
      </c>
      <c r="L23" s="51" t="s">
        <v>391</v>
      </c>
      <c r="M23" s="51">
        <v>9401450748</v>
      </c>
      <c r="N23" s="51" t="s">
        <v>396</v>
      </c>
      <c r="O23" s="55">
        <v>9508860444</v>
      </c>
      <c r="P23" s="88">
        <v>43472</v>
      </c>
      <c r="Q23" s="55" t="s">
        <v>676</v>
      </c>
      <c r="R23" s="52">
        <v>64</v>
      </c>
      <c r="S23" s="18"/>
      <c r="T23" s="18"/>
    </row>
    <row r="24" spans="1:20">
      <c r="A24" s="4">
        <v>20</v>
      </c>
      <c r="B24" s="17" t="s">
        <v>67</v>
      </c>
      <c r="C24" s="56" t="s">
        <v>830</v>
      </c>
      <c r="D24" s="57" t="s">
        <v>27</v>
      </c>
      <c r="E24" s="52">
        <v>610103</v>
      </c>
      <c r="F24" s="52" t="s">
        <v>77</v>
      </c>
      <c r="G24" s="20">
        <v>30</v>
      </c>
      <c r="H24" s="20">
        <v>37</v>
      </c>
      <c r="I24" s="52">
        <f t="shared" si="0"/>
        <v>67</v>
      </c>
      <c r="J24" s="54" t="s">
        <v>831</v>
      </c>
      <c r="K24" s="51" t="s">
        <v>395</v>
      </c>
      <c r="L24" s="51" t="s">
        <v>391</v>
      </c>
      <c r="M24" s="51">
        <v>9401450748</v>
      </c>
      <c r="N24" s="51" t="s">
        <v>396</v>
      </c>
      <c r="O24" s="55">
        <v>9508860444</v>
      </c>
      <c r="P24" s="88">
        <v>43472</v>
      </c>
      <c r="Q24" s="55" t="s">
        <v>676</v>
      </c>
      <c r="R24" s="52">
        <v>41</v>
      </c>
      <c r="S24" s="18"/>
      <c r="T24" s="18"/>
    </row>
    <row r="25" spans="1:20">
      <c r="A25" s="4">
        <v>21</v>
      </c>
      <c r="B25" s="17" t="s">
        <v>66</v>
      </c>
      <c r="C25" s="51" t="s">
        <v>397</v>
      </c>
      <c r="D25" s="52" t="s">
        <v>29</v>
      </c>
      <c r="E25" s="52">
        <v>77</v>
      </c>
      <c r="F25" s="52"/>
      <c r="G25" s="20">
        <v>47</v>
      </c>
      <c r="H25" s="20">
        <v>53</v>
      </c>
      <c r="I25" s="52">
        <f t="shared" si="0"/>
        <v>100</v>
      </c>
      <c r="J25" s="54" t="s">
        <v>398</v>
      </c>
      <c r="K25" s="51" t="s">
        <v>390</v>
      </c>
      <c r="L25" s="51" t="s">
        <v>391</v>
      </c>
      <c r="M25" s="51">
        <v>9401450748</v>
      </c>
      <c r="N25" s="51" t="s">
        <v>399</v>
      </c>
      <c r="O25" s="55">
        <v>7086231369</v>
      </c>
      <c r="P25" s="88">
        <v>43473</v>
      </c>
      <c r="Q25" s="55" t="s">
        <v>677</v>
      </c>
      <c r="R25" s="52">
        <v>65</v>
      </c>
      <c r="S25" s="18"/>
      <c r="T25" s="18"/>
    </row>
    <row r="26" spans="1:20" ht="33">
      <c r="A26" s="4">
        <v>22</v>
      </c>
      <c r="B26" s="17" t="s">
        <v>66</v>
      </c>
      <c r="C26" s="56" t="s">
        <v>789</v>
      </c>
      <c r="D26" s="57" t="s">
        <v>27</v>
      </c>
      <c r="E26" s="20">
        <v>610003</v>
      </c>
      <c r="F26" s="57" t="s">
        <v>77</v>
      </c>
      <c r="G26" s="20">
        <v>21</v>
      </c>
      <c r="H26" s="20">
        <v>26</v>
      </c>
      <c r="I26" s="52">
        <f t="shared" si="0"/>
        <v>47</v>
      </c>
      <c r="J26" s="69"/>
      <c r="K26" s="69" t="s">
        <v>718</v>
      </c>
      <c r="L26" s="51" t="s">
        <v>391</v>
      </c>
      <c r="M26" s="51">
        <v>9401450748</v>
      </c>
      <c r="N26" s="51" t="s">
        <v>399</v>
      </c>
      <c r="O26" s="55">
        <v>7086231369</v>
      </c>
      <c r="P26" s="88">
        <v>43473</v>
      </c>
      <c r="Q26" s="55" t="s">
        <v>677</v>
      </c>
      <c r="R26" s="59">
        <v>61</v>
      </c>
      <c r="S26" s="18"/>
      <c r="T26" s="18"/>
    </row>
    <row r="27" spans="1:20">
      <c r="A27" s="4">
        <v>23</v>
      </c>
      <c r="B27" s="17" t="s">
        <v>67</v>
      </c>
      <c r="C27" s="51" t="s">
        <v>180</v>
      </c>
      <c r="D27" s="52" t="s">
        <v>29</v>
      </c>
      <c r="E27" s="52">
        <v>34</v>
      </c>
      <c r="F27" s="52"/>
      <c r="G27" s="20">
        <v>60</v>
      </c>
      <c r="H27" s="20">
        <v>50</v>
      </c>
      <c r="I27" s="52">
        <f t="shared" si="0"/>
        <v>110</v>
      </c>
      <c r="J27" s="54" t="s">
        <v>181</v>
      </c>
      <c r="K27" s="51" t="s">
        <v>106</v>
      </c>
      <c r="L27" s="51" t="s">
        <v>107</v>
      </c>
      <c r="M27" s="51">
        <v>9401839012</v>
      </c>
      <c r="N27" s="51" t="s">
        <v>182</v>
      </c>
      <c r="O27" s="55">
        <v>9678119823</v>
      </c>
      <c r="P27" s="88">
        <v>43473</v>
      </c>
      <c r="Q27" s="55" t="s">
        <v>677</v>
      </c>
      <c r="R27" s="52">
        <v>53</v>
      </c>
      <c r="S27" s="18"/>
      <c r="T27" s="18"/>
    </row>
    <row r="28" spans="1:20">
      <c r="A28" s="4">
        <v>24</v>
      </c>
      <c r="B28" s="17" t="s">
        <v>67</v>
      </c>
      <c r="C28" s="56" t="s">
        <v>303</v>
      </c>
      <c r="D28" s="57" t="s">
        <v>27</v>
      </c>
      <c r="E28" s="52">
        <v>602910</v>
      </c>
      <c r="F28" s="52" t="s">
        <v>77</v>
      </c>
      <c r="G28" s="94">
        <v>21</v>
      </c>
      <c r="H28" s="94">
        <v>31</v>
      </c>
      <c r="I28" s="52">
        <f t="shared" si="0"/>
        <v>52</v>
      </c>
      <c r="J28" s="58" t="s">
        <v>304</v>
      </c>
      <c r="K28" s="51" t="s">
        <v>106</v>
      </c>
      <c r="L28" s="51" t="s">
        <v>107</v>
      </c>
      <c r="M28" s="51">
        <v>9401839012</v>
      </c>
      <c r="N28" s="60" t="s">
        <v>204</v>
      </c>
      <c r="O28" s="55">
        <v>9975996452</v>
      </c>
      <c r="P28" s="88">
        <v>43473</v>
      </c>
      <c r="Q28" s="55" t="s">
        <v>677</v>
      </c>
      <c r="R28" s="52">
        <v>52</v>
      </c>
      <c r="S28" s="18"/>
      <c r="T28" s="18"/>
    </row>
    <row r="29" spans="1:20">
      <c r="A29" s="4">
        <v>25</v>
      </c>
      <c r="B29" s="17" t="s">
        <v>66</v>
      </c>
      <c r="C29" s="51" t="s">
        <v>104</v>
      </c>
      <c r="D29" s="52" t="s">
        <v>29</v>
      </c>
      <c r="E29" s="52">
        <v>37</v>
      </c>
      <c r="F29" s="52"/>
      <c r="G29" s="20">
        <v>31</v>
      </c>
      <c r="H29" s="20">
        <v>24</v>
      </c>
      <c r="I29" s="52">
        <f t="shared" si="0"/>
        <v>55</v>
      </c>
      <c r="J29" s="54" t="s">
        <v>105</v>
      </c>
      <c r="K29" s="62" t="s">
        <v>106</v>
      </c>
      <c r="L29" s="51" t="s">
        <v>107</v>
      </c>
      <c r="M29" s="51">
        <v>9401839012</v>
      </c>
      <c r="N29" s="51" t="s">
        <v>108</v>
      </c>
      <c r="O29" s="55">
        <v>8011339738</v>
      </c>
      <c r="P29" s="88">
        <v>43474</v>
      </c>
      <c r="Q29" s="55" t="s">
        <v>678</v>
      </c>
      <c r="R29" s="52">
        <v>60</v>
      </c>
      <c r="S29" s="18"/>
      <c r="T29" s="18"/>
    </row>
    <row r="30" spans="1:20">
      <c r="A30" s="4">
        <v>26</v>
      </c>
      <c r="B30" s="17" t="s">
        <v>66</v>
      </c>
      <c r="C30" s="56" t="s">
        <v>109</v>
      </c>
      <c r="D30" s="57" t="s">
        <v>27</v>
      </c>
      <c r="E30" s="52">
        <v>602902</v>
      </c>
      <c r="F30" s="52" t="s">
        <v>77</v>
      </c>
      <c r="G30" s="94">
        <v>40</v>
      </c>
      <c r="H30" s="94">
        <v>30</v>
      </c>
      <c r="I30" s="52">
        <f t="shared" si="0"/>
        <v>70</v>
      </c>
      <c r="J30" s="58" t="s">
        <v>110</v>
      </c>
      <c r="K30" s="51" t="s">
        <v>106</v>
      </c>
      <c r="L30" s="51" t="s">
        <v>107</v>
      </c>
      <c r="M30" s="51">
        <v>9401839012</v>
      </c>
      <c r="N30" s="51" t="s">
        <v>108</v>
      </c>
      <c r="O30" s="55">
        <v>8011339738</v>
      </c>
      <c r="P30" s="88">
        <v>43474</v>
      </c>
      <c r="Q30" s="55" t="s">
        <v>678</v>
      </c>
      <c r="R30" s="52">
        <v>64</v>
      </c>
      <c r="S30" s="18"/>
      <c r="T30" s="18"/>
    </row>
    <row r="31" spans="1:20">
      <c r="A31" s="4">
        <v>27</v>
      </c>
      <c r="B31" s="17" t="s">
        <v>67</v>
      </c>
      <c r="C31" s="56" t="s">
        <v>150</v>
      </c>
      <c r="D31" s="57" t="s">
        <v>27</v>
      </c>
      <c r="E31" s="52">
        <v>600201</v>
      </c>
      <c r="F31" s="52" t="s">
        <v>77</v>
      </c>
      <c r="G31" s="94">
        <v>68</v>
      </c>
      <c r="H31" s="94">
        <v>76</v>
      </c>
      <c r="I31" s="52">
        <f t="shared" si="0"/>
        <v>144</v>
      </c>
      <c r="J31" s="54" t="s">
        <v>151</v>
      </c>
      <c r="K31" s="62" t="s">
        <v>347</v>
      </c>
      <c r="L31" s="51" t="s">
        <v>345</v>
      </c>
      <c r="M31" s="51">
        <v>9707748962</v>
      </c>
      <c r="N31" s="51"/>
      <c r="O31" s="55"/>
      <c r="P31" s="88">
        <v>43474</v>
      </c>
      <c r="Q31" s="55" t="s">
        <v>678</v>
      </c>
      <c r="R31" s="52">
        <v>71</v>
      </c>
      <c r="S31" s="18"/>
      <c r="T31" s="18"/>
    </row>
    <row r="32" spans="1:20">
      <c r="A32" s="4">
        <v>28</v>
      </c>
      <c r="B32" s="17" t="s">
        <v>66</v>
      </c>
      <c r="C32" s="56" t="s">
        <v>832</v>
      </c>
      <c r="D32" s="20" t="s">
        <v>27</v>
      </c>
      <c r="E32" s="20">
        <v>610006</v>
      </c>
      <c r="F32" s="57" t="s">
        <v>77</v>
      </c>
      <c r="G32" s="94">
        <v>38</v>
      </c>
      <c r="H32" s="94">
        <v>19</v>
      </c>
      <c r="I32" s="52">
        <f t="shared" si="0"/>
        <v>57</v>
      </c>
      <c r="J32" s="114">
        <v>9849604385</v>
      </c>
      <c r="K32" s="51" t="s">
        <v>154</v>
      </c>
      <c r="L32" s="51" t="s">
        <v>155</v>
      </c>
      <c r="M32" s="51">
        <v>9401450749</v>
      </c>
      <c r="N32" s="51" t="s">
        <v>161</v>
      </c>
      <c r="O32" s="55">
        <v>7638061189</v>
      </c>
      <c r="P32" s="88">
        <v>43475</v>
      </c>
      <c r="Q32" s="55" t="s">
        <v>679</v>
      </c>
      <c r="R32" s="52">
        <v>71</v>
      </c>
      <c r="S32" s="18"/>
      <c r="T32" s="18"/>
    </row>
    <row r="33" spans="1:20">
      <c r="A33" s="4">
        <v>29</v>
      </c>
      <c r="B33" s="17" t="s">
        <v>66</v>
      </c>
      <c r="C33" s="56" t="s">
        <v>833</v>
      </c>
      <c r="D33" s="20" t="s">
        <v>27</v>
      </c>
      <c r="E33" s="20">
        <v>613401</v>
      </c>
      <c r="F33" s="57" t="s">
        <v>77</v>
      </c>
      <c r="G33" s="94">
        <v>44</v>
      </c>
      <c r="H33" s="94">
        <v>29</v>
      </c>
      <c r="I33" s="52">
        <f t="shared" si="0"/>
        <v>73</v>
      </c>
      <c r="J33" s="62">
        <v>9678092371</v>
      </c>
      <c r="K33" s="51" t="s">
        <v>154</v>
      </c>
      <c r="L33" s="51" t="s">
        <v>155</v>
      </c>
      <c r="M33" s="51">
        <v>9401450749</v>
      </c>
      <c r="N33" s="51" t="s">
        <v>161</v>
      </c>
      <c r="O33" s="55">
        <v>7638061189</v>
      </c>
      <c r="P33" s="88">
        <v>43475</v>
      </c>
      <c r="Q33" s="55" t="s">
        <v>679</v>
      </c>
      <c r="R33" s="52">
        <v>75</v>
      </c>
      <c r="S33" s="18"/>
      <c r="T33" s="18"/>
    </row>
    <row r="34" spans="1:20">
      <c r="A34" s="4">
        <v>30</v>
      </c>
      <c r="B34" s="17" t="s">
        <v>67</v>
      </c>
      <c r="C34" s="56" t="s">
        <v>186</v>
      </c>
      <c r="D34" s="57" t="s">
        <v>27</v>
      </c>
      <c r="E34" s="52">
        <v>609906</v>
      </c>
      <c r="F34" s="52" t="s">
        <v>77</v>
      </c>
      <c r="G34" s="94">
        <v>51</v>
      </c>
      <c r="H34" s="94">
        <v>28</v>
      </c>
      <c r="I34" s="52">
        <f t="shared" si="0"/>
        <v>79</v>
      </c>
      <c r="J34" s="58" t="s">
        <v>187</v>
      </c>
      <c r="K34" s="51" t="s">
        <v>154</v>
      </c>
      <c r="L34" s="51" t="s">
        <v>155</v>
      </c>
      <c r="M34" s="51">
        <v>9401450749</v>
      </c>
      <c r="N34" s="51" t="s">
        <v>175</v>
      </c>
      <c r="O34" s="55">
        <v>7636832169</v>
      </c>
      <c r="P34" s="88">
        <v>43475</v>
      </c>
      <c r="Q34" s="55" t="s">
        <v>679</v>
      </c>
      <c r="R34" s="52">
        <v>40</v>
      </c>
      <c r="S34" s="18"/>
      <c r="T34" s="18"/>
    </row>
    <row r="35" spans="1:20">
      <c r="A35" s="4">
        <v>31</v>
      </c>
      <c r="B35" s="17" t="s">
        <v>66</v>
      </c>
      <c r="C35" s="51" t="s">
        <v>183</v>
      </c>
      <c r="D35" s="52" t="s">
        <v>27</v>
      </c>
      <c r="E35" s="52">
        <v>602302</v>
      </c>
      <c r="F35" s="52" t="s">
        <v>77</v>
      </c>
      <c r="G35" s="94">
        <v>20</v>
      </c>
      <c r="H35" s="94">
        <v>14</v>
      </c>
      <c r="I35" s="52">
        <f t="shared" si="0"/>
        <v>34</v>
      </c>
      <c r="J35" s="54" t="s">
        <v>834</v>
      </c>
      <c r="K35" s="51" t="s">
        <v>103</v>
      </c>
      <c r="L35" s="51" t="s">
        <v>99</v>
      </c>
      <c r="M35" s="51">
        <v>9401450764</v>
      </c>
      <c r="N35" s="51" t="s">
        <v>100</v>
      </c>
      <c r="O35" s="55">
        <v>8402069086</v>
      </c>
      <c r="P35" s="88">
        <v>43476</v>
      </c>
      <c r="Q35" s="55" t="s">
        <v>680</v>
      </c>
      <c r="R35" s="52">
        <v>39</v>
      </c>
      <c r="S35" s="18"/>
      <c r="T35" s="18"/>
    </row>
    <row r="36" spans="1:20">
      <c r="A36" s="4">
        <v>32</v>
      </c>
      <c r="B36" s="17" t="s">
        <v>66</v>
      </c>
      <c r="C36" s="56" t="s">
        <v>176</v>
      </c>
      <c r="D36" s="57" t="s">
        <v>27</v>
      </c>
      <c r="E36" s="52">
        <v>602802</v>
      </c>
      <c r="F36" s="52" t="s">
        <v>77</v>
      </c>
      <c r="G36" s="94">
        <v>24</v>
      </c>
      <c r="H36" s="94">
        <v>16</v>
      </c>
      <c r="I36" s="52">
        <f t="shared" si="0"/>
        <v>40</v>
      </c>
      <c r="J36" s="54" t="s">
        <v>835</v>
      </c>
      <c r="K36" s="51" t="s">
        <v>170</v>
      </c>
      <c r="L36" s="51" t="s">
        <v>99</v>
      </c>
      <c r="M36" s="51">
        <v>9401839012</v>
      </c>
      <c r="N36" s="51" t="s">
        <v>173</v>
      </c>
      <c r="O36" s="55">
        <v>9678119823</v>
      </c>
      <c r="P36" s="88">
        <v>43476</v>
      </c>
      <c r="Q36" s="55" t="s">
        <v>680</v>
      </c>
      <c r="R36" s="52">
        <v>50</v>
      </c>
      <c r="S36" s="18"/>
      <c r="T36" s="18"/>
    </row>
    <row r="37" spans="1:20">
      <c r="A37" s="4">
        <v>33</v>
      </c>
      <c r="B37" s="17" t="s">
        <v>67</v>
      </c>
      <c r="C37" s="51" t="s">
        <v>684</v>
      </c>
      <c r="D37" s="52" t="s">
        <v>29</v>
      </c>
      <c r="E37" s="52">
        <v>58</v>
      </c>
      <c r="F37" s="52"/>
      <c r="G37" s="20">
        <v>30</v>
      </c>
      <c r="H37" s="20">
        <v>35</v>
      </c>
      <c r="I37" s="52">
        <f t="shared" si="0"/>
        <v>65</v>
      </c>
      <c r="J37" s="54" t="s">
        <v>685</v>
      </c>
      <c r="K37" s="51" t="s">
        <v>74</v>
      </c>
      <c r="L37" s="51" t="s">
        <v>75</v>
      </c>
      <c r="M37" s="51">
        <v>9766619436</v>
      </c>
      <c r="N37" s="51" t="s">
        <v>76</v>
      </c>
      <c r="O37" s="55">
        <v>9859076806</v>
      </c>
      <c r="P37" s="88">
        <v>43476</v>
      </c>
      <c r="Q37" s="55" t="s">
        <v>680</v>
      </c>
      <c r="R37" s="52">
        <v>18</v>
      </c>
      <c r="S37" s="18"/>
      <c r="T37" s="18"/>
    </row>
    <row r="38" spans="1:20">
      <c r="A38" s="4">
        <v>34</v>
      </c>
      <c r="B38" s="17" t="s">
        <v>67</v>
      </c>
      <c r="C38" s="56" t="s">
        <v>686</v>
      </c>
      <c r="D38" s="57" t="s">
        <v>27</v>
      </c>
      <c r="E38" s="52">
        <v>608101</v>
      </c>
      <c r="F38" s="52" t="s">
        <v>77</v>
      </c>
      <c r="G38" s="94">
        <v>38</v>
      </c>
      <c r="H38" s="94">
        <v>29</v>
      </c>
      <c r="I38" s="52">
        <f t="shared" si="0"/>
        <v>67</v>
      </c>
      <c r="J38" s="58" t="s">
        <v>687</v>
      </c>
      <c r="K38" s="51" t="s">
        <v>74</v>
      </c>
      <c r="L38" s="51" t="s">
        <v>75</v>
      </c>
      <c r="M38" s="51">
        <v>9766619436</v>
      </c>
      <c r="N38" s="51" t="s">
        <v>76</v>
      </c>
      <c r="O38" s="55">
        <v>9859076806</v>
      </c>
      <c r="P38" s="88">
        <v>43476</v>
      </c>
      <c r="Q38" s="55" t="s">
        <v>680</v>
      </c>
      <c r="R38" s="52">
        <v>18</v>
      </c>
      <c r="S38" s="18"/>
      <c r="T38" s="18"/>
    </row>
    <row r="39" spans="1:20">
      <c r="A39" s="4">
        <v>35</v>
      </c>
      <c r="B39" s="17" t="s">
        <v>66</v>
      </c>
      <c r="C39" s="51" t="s">
        <v>645</v>
      </c>
      <c r="D39" s="52" t="s">
        <v>29</v>
      </c>
      <c r="E39" s="52">
        <v>9</v>
      </c>
      <c r="F39" s="52"/>
      <c r="G39" s="20">
        <v>34</v>
      </c>
      <c r="H39" s="20">
        <v>28</v>
      </c>
      <c r="I39" s="52">
        <f t="shared" si="0"/>
        <v>62</v>
      </c>
      <c r="J39" s="54" t="s">
        <v>646</v>
      </c>
      <c r="K39" s="51" t="s">
        <v>85</v>
      </c>
      <c r="L39" s="51" t="s">
        <v>86</v>
      </c>
      <c r="M39" s="51">
        <v>9706614463</v>
      </c>
      <c r="N39" s="51" t="s">
        <v>87</v>
      </c>
      <c r="O39" s="55">
        <v>9854539934</v>
      </c>
      <c r="P39" s="88">
        <v>43477</v>
      </c>
      <c r="Q39" s="55" t="s">
        <v>681</v>
      </c>
      <c r="R39" s="52">
        <v>20</v>
      </c>
      <c r="S39" s="18"/>
      <c r="T39" s="18"/>
    </row>
    <row r="40" spans="1:20">
      <c r="A40" s="4">
        <v>36</v>
      </c>
      <c r="B40" s="17" t="s">
        <v>66</v>
      </c>
      <c r="C40" s="56" t="s">
        <v>836</v>
      </c>
      <c r="D40" s="57" t="s">
        <v>27</v>
      </c>
      <c r="E40" s="52">
        <v>608601</v>
      </c>
      <c r="F40" s="52" t="s">
        <v>77</v>
      </c>
      <c r="G40" s="94">
        <v>43</v>
      </c>
      <c r="H40" s="94">
        <v>59</v>
      </c>
      <c r="I40" s="52">
        <f t="shared" si="0"/>
        <v>102</v>
      </c>
      <c r="J40" s="58" t="s">
        <v>837</v>
      </c>
      <c r="K40" s="51" t="s">
        <v>85</v>
      </c>
      <c r="L40" s="51" t="s">
        <v>86</v>
      </c>
      <c r="M40" s="51">
        <v>9706614463</v>
      </c>
      <c r="N40" s="51" t="s">
        <v>87</v>
      </c>
      <c r="O40" s="55">
        <v>9854539934</v>
      </c>
      <c r="P40" s="88">
        <v>43477</v>
      </c>
      <c r="Q40" s="55" t="s">
        <v>681</v>
      </c>
      <c r="R40" s="52">
        <v>29</v>
      </c>
      <c r="S40" s="18"/>
      <c r="T40" s="18"/>
    </row>
    <row r="41" spans="1:20">
      <c r="A41" s="4">
        <v>37</v>
      </c>
      <c r="B41" s="17" t="s">
        <v>67</v>
      </c>
      <c r="C41" s="51" t="s">
        <v>640</v>
      </c>
      <c r="D41" s="52" t="s">
        <v>29</v>
      </c>
      <c r="E41" s="52">
        <v>32</v>
      </c>
      <c r="F41" s="52"/>
      <c r="G41" s="59">
        <v>31</v>
      </c>
      <c r="H41" s="59">
        <v>26</v>
      </c>
      <c r="I41" s="52">
        <f t="shared" si="0"/>
        <v>57</v>
      </c>
      <c r="J41" s="54" t="s">
        <v>641</v>
      </c>
      <c r="K41" s="51" t="s">
        <v>85</v>
      </c>
      <c r="L41" s="51" t="s">
        <v>86</v>
      </c>
      <c r="M41" s="51">
        <v>9706614463</v>
      </c>
      <c r="N41" s="51" t="s">
        <v>642</v>
      </c>
      <c r="O41" s="55">
        <v>9613795430</v>
      </c>
      <c r="P41" s="88">
        <v>43477</v>
      </c>
      <c r="Q41" s="55" t="s">
        <v>681</v>
      </c>
      <c r="R41" s="52">
        <v>45</v>
      </c>
      <c r="S41" s="18"/>
      <c r="T41" s="18"/>
    </row>
    <row r="42" spans="1:20">
      <c r="A42" s="4">
        <v>38</v>
      </c>
      <c r="B42" s="17" t="s">
        <v>67</v>
      </c>
      <c r="C42" s="56" t="s">
        <v>838</v>
      </c>
      <c r="D42" s="57" t="s">
        <v>27</v>
      </c>
      <c r="E42" s="52">
        <v>604201</v>
      </c>
      <c r="F42" s="52" t="s">
        <v>77</v>
      </c>
      <c r="G42" s="94">
        <v>12</v>
      </c>
      <c r="H42" s="94">
        <v>12</v>
      </c>
      <c r="I42" s="52">
        <f t="shared" si="0"/>
        <v>24</v>
      </c>
      <c r="J42" s="58" t="s">
        <v>839</v>
      </c>
      <c r="K42" s="51" t="s">
        <v>85</v>
      </c>
      <c r="L42" s="51" t="s">
        <v>86</v>
      </c>
      <c r="M42" s="51">
        <v>9706614463</v>
      </c>
      <c r="N42" s="51" t="s">
        <v>642</v>
      </c>
      <c r="O42" s="55">
        <v>9613795430</v>
      </c>
      <c r="P42" s="88">
        <v>43477</v>
      </c>
      <c r="Q42" s="55" t="s">
        <v>681</v>
      </c>
      <c r="R42" s="52">
        <v>56</v>
      </c>
      <c r="S42" s="18"/>
      <c r="T42" s="18"/>
    </row>
    <row r="43" spans="1:20">
      <c r="A43" s="4">
        <v>39</v>
      </c>
      <c r="B43" s="17" t="s">
        <v>66</v>
      </c>
      <c r="C43" s="69" t="s">
        <v>840</v>
      </c>
      <c r="D43" s="69"/>
      <c r="E43" s="20"/>
      <c r="F43" s="59"/>
      <c r="G43" s="20">
        <v>47</v>
      </c>
      <c r="H43" s="20">
        <v>56</v>
      </c>
      <c r="I43" s="52">
        <f t="shared" si="0"/>
        <v>103</v>
      </c>
      <c r="J43" s="69"/>
      <c r="K43" s="69" t="s">
        <v>106</v>
      </c>
      <c r="L43" s="51" t="s">
        <v>107</v>
      </c>
      <c r="M43" s="51">
        <v>9401839012</v>
      </c>
      <c r="N43" s="62" t="s">
        <v>198</v>
      </c>
      <c r="O43" s="20">
        <v>9401841191</v>
      </c>
      <c r="P43" s="88">
        <v>43479</v>
      </c>
      <c r="Q43" s="55" t="s">
        <v>676</v>
      </c>
      <c r="R43" s="59"/>
      <c r="S43" s="18"/>
      <c r="T43" s="18"/>
    </row>
    <row r="44" spans="1:20">
      <c r="A44" s="4">
        <v>40</v>
      </c>
      <c r="B44" s="17" t="s">
        <v>67</v>
      </c>
      <c r="C44" s="69" t="s">
        <v>841</v>
      </c>
      <c r="D44" s="69"/>
      <c r="E44" s="20"/>
      <c r="F44" s="59"/>
      <c r="G44" s="20">
        <v>44</v>
      </c>
      <c r="H44" s="20">
        <v>71</v>
      </c>
      <c r="I44" s="52">
        <f t="shared" si="0"/>
        <v>115</v>
      </c>
      <c r="J44" s="69"/>
      <c r="K44" s="69" t="s">
        <v>106</v>
      </c>
      <c r="L44" s="51" t="s">
        <v>107</v>
      </c>
      <c r="M44" s="51">
        <v>9401839012</v>
      </c>
      <c r="N44" s="51" t="s">
        <v>182</v>
      </c>
      <c r="O44" s="20">
        <v>9678119823</v>
      </c>
      <c r="P44" s="88">
        <v>43479</v>
      </c>
      <c r="Q44" s="55" t="s">
        <v>676</v>
      </c>
      <c r="R44" s="59"/>
      <c r="S44" s="18"/>
      <c r="T44" s="18"/>
    </row>
    <row r="45" spans="1:20">
      <c r="A45" s="4">
        <v>41</v>
      </c>
      <c r="B45" s="17" t="s">
        <v>66</v>
      </c>
      <c r="C45" s="51" t="s">
        <v>83</v>
      </c>
      <c r="D45" s="52" t="s">
        <v>29</v>
      </c>
      <c r="E45" s="52">
        <v>35</v>
      </c>
      <c r="F45" s="52"/>
      <c r="G45" s="20">
        <v>27</v>
      </c>
      <c r="H45" s="20">
        <v>28</v>
      </c>
      <c r="I45" s="52">
        <f t="shared" si="0"/>
        <v>55</v>
      </c>
      <c r="J45" s="54" t="s">
        <v>84</v>
      </c>
      <c r="K45" s="51" t="s">
        <v>85</v>
      </c>
      <c r="L45" s="51" t="s">
        <v>86</v>
      </c>
      <c r="M45" s="51">
        <v>9706614463</v>
      </c>
      <c r="N45" s="51" t="s">
        <v>87</v>
      </c>
      <c r="O45" s="55">
        <v>9854539934</v>
      </c>
      <c r="P45" s="88">
        <v>43482</v>
      </c>
      <c r="Q45" s="55" t="s">
        <v>679</v>
      </c>
      <c r="R45" s="52">
        <v>45</v>
      </c>
      <c r="S45" s="18"/>
      <c r="T45" s="18"/>
    </row>
    <row r="46" spans="1:20">
      <c r="A46" s="4">
        <v>42</v>
      </c>
      <c r="B46" s="17" t="s">
        <v>66</v>
      </c>
      <c r="C46" s="51" t="s">
        <v>647</v>
      </c>
      <c r="D46" s="52" t="s">
        <v>29</v>
      </c>
      <c r="E46" s="52">
        <v>93</v>
      </c>
      <c r="F46" s="52"/>
      <c r="G46" s="20">
        <v>29</v>
      </c>
      <c r="H46" s="20">
        <v>36</v>
      </c>
      <c r="I46" s="52">
        <f t="shared" si="0"/>
        <v>65</v>
      </c>
      <c r="J46" s="54" t="s">
        <v>648</v>
      </c>
      <c r="K46" s="51" t="s">
        <v>85</v>
      </c>
      <c r="L46" s="51" t="s">
        <v>86</v>
      </c>
      <c r="M46" s="51">
        <v>9706614463</v>
      </c>
      <c r="N46" s="51" t="s">
        <v>87</v>
      </c>
      <c r="O46" s="55">
        <v>9854539934</v>
      </c>
      <c r="P46" s="88">
        <v>43482</v>
      </c>
      <c r="Q46" s="55" t="s">
        <v>679</v>
      </c>
      <c r="R46" s="52">
        <v>31</v>
      </c>
      <c r="S46" s="18"/>
      <c r="T46" s="18"/>
    </row>
    <row r="47" spans="1:20">
      <c r="A47" s="4">
        <v>43</v>
      </c>
      <c r="B47" s="17" t="s">
        <v>67</v>
      </c>
      <c r="C47" s="51" t="s">
        <v>311</v>
      </c>
      <c r="D47" s="52" t="s">
        <v>29</v>
      </c>
      <c r="E47" s="52">
        <v>67</v>
      </c>
      <c r="F47" s="52"/>
      <c r="G47" s="20">
        <v>44</v>
      </c>
      <c r="H47" s="20">
        <v>62</v>
      </c>
      <c r="I47" s="52">
        <f t="shared" si="0"/>
        <v>106</v>
      </c>
      <c r="J47" s="54" t="s">
        <v>670</v>
      </c>
      <c r="K47" s="51" t="s">
        <v>307</v>
      </c>
      <c r="L47" s="51" t="s">
        <v>308</v>
      </c>
      <c r="M47" s="51">
        <v>9401450744</v>
      </c>
      <c r="N47" s="51" t="s">
        <v>321</v>
      </c>
      <c r="O47" s="55">
        <v>8011753770</v>
      </c>
      <c r="P47" s="88">
        <v>43482</v>
      </c>
      <c r="Q47" s="55" t="s">
        <v>679</v>
      </c>
      <c r="R47" s="52">
        <v>22</v>
      </c>
      <c r="S47" s="18"/>
      <c r="T47" s="18"/>
    </row>
    <row r="48" spans="1:20">
      <c r="A48" s="4">
        <v>44</v>
      </c>
      <c r="B48" s="17" t="s">
        <v>67</v>
      </c>
      <c r="C48" s="51" t="s">
        <v>305</v>
      </c>
      <c r="D48" s="52" t="s">
        <v>29</v>
      </c>
      <c r="E48" s="52">
        <v>69</v>
      </c>
      <c r="F48" s="52"/>
      <c r="G48" s="17">
        <v>45</v>
      </c>
      <c r="H48" s="17">
        <v>30</v>
      </c>
      <c r="I48" s="52">
        <f t="shared" si="0"/>
        <v>75</v>
      </c>
      <c r="J48" s="54" t="s">
        <v>306</v>
      </c>
      <c r="K48" s="51" t="s">
        <v>307</v>
      </c>
      <c r="L48" s="51" t="s">
        <v>308</v>
      </c>
      <c r="M48" s="51">
        <v>9401450744</v>
      </c>
      <c r="N48" s="51" t="s">
        <v>309</v>
      </c>
      <c r="O48" s="55">
        <v>8876283407</v>
      </c>
      <c r="P48" s="88">
        <v>43482</v>
      </c>
      <c r="Q48" s="55" t="s">
        <v>679</v>
      </c>
      <c r="R48" s="52">
        <v>40</v>
      </c>
      <c r="S48" s="18"/>
      <c r="T48" s="18"/>
    </row>
    <row r="49" spans="1:20">
      <c r="A49" s="4">
        <v>45</v>
      </c>
      <c r="B49" s="17" t="s">
        <v>66</v>
      </c>
      <c r="C49" s="56" t="s">
        <v>334</v>
      </c>
      <c r="D49" s="57" t="s">
        <v>27</v>
      </c>
      <c r="E49" s="52">
        <v>603702</v>
      </c>
      <c r="F49" s="52" t="s">
        <v>77</v>
      </c>
      <c r="G49" s="94">
        <v>137</v>
      </c>
      <c r="H49" s="94">
        <v>98</v>
      </c>
      <c r="I49" s="52">
        <f t="shared" si="0"/>
        <v>235</v>
      </c>
      <c r="J49" s="58" t="s">
        <v>335</v>
      </c>
      <c r="K49" s="60" t="s">
        <v>336</v>
      </c>
      <c r="L49" s="60" t="s">
        <v>330</v>
      </c>
      <c r="M49" s="51">
        <v>9864277341</v>
      </c>
      <c r="N49" s="51" t="s">
        <v>337</v>
      </c>
      <c r="O49" s="55">
        <v>9854977714</v>
      </c>
      <c r="P49" s="88">
        <v>43483</v>
      </c>
      <c r="Q49" s="55" t="s">
        <v>680</v>
      </c>
      <c r="R49" s="52">
        <v>21</v>
      </c>
      <c r="S49" s="18"/>
      <c r="T49" s="18"/>
    </row>
    <row r="50" spans="1:20">
      <c r="A50" s="4">
        <v>46</v>
      </c>
      <c r="B50" s="17" t="s">
        <v>67</v>
      </c>
      <c r="C50" s="51" t="s">
        <v>555</v>
      </c>
      <c r="D50" s="52" t="s">
        <v>29</v>
      </c>
      <c r="E50" s="52">
        <v>52</v>
      </c>
      <c r="F50" s="52"/>
      <c r="G50" s="20">
        <v>29</v>
      </c>
      <c r="H50" s="20">
        <v>36</v>
      </c>
      <c r="I50" s="52">
        <f t="shared" si="0"/>
        <v>65</v>
      </c>
      <c r="J50" s="54" t="s">
        <v>556</v>
      </c>
      <c r="K50" s="51" t="s">
        <v>74</v>
      </c>
      <c r="L50" s="51" t="s">
        <v>75</v>
      </c>
      <c r="M50" s="51">
        <v>9766619436</v>
      </c>
      <c r="N50" s="51" t="s">
        <v>554</v>
      </c>
      <c r="O50" s="55">
        <v>9859404961</v>
      </c>
      <c r="P50" s="88">
        <v>43483</v>
      </c>
      <c r="Q50" s="55" t="s">
        <v>680</v>
      </c>
      <c r="R50" s="52">
        <v>26</v>
      </c>
      <c r="S50" s="18"/>
      <c r="T50" s="18"/>
    </row>
    <row r="51" spans="1:20">
      <c r="A51" s="4">
        <v>47</v>
      </c>
      <c r="B51" s="17" t="s">
        <v>67</v>
      </c>
      <c r="C51" s="56" t="s">
        <v>754</v>
      </c>
      <c r="D51" s="57" t="s">
        <v>27</v>
      </c>
      <c r="E51" s="52">
        <v>607201</v>
      </c>
      <c r="F51" s="52" t="s">
        <v>77</v>
      </c>
      <c r="G51" s="94">
        <v>13</v>
      </c>
      <c r="H51" s="94">
        <v>15</v>
      </c>
      <c r="I51" s="52">
        <f t="shared" si="0"/>
        <v>28</v>
      </c>
      <c r="J51" s="58" t="s">
        <v>755</v>
      </c>
      <c r="K51" s="51" t="s">
        <v>513</v>
      </c>
      <c r="L51" s="51" t="s">
        <v>75</v>
      </c>
      <c r="M51" s="51">
        <v>9766619436</v>
      </c>
      <c r="N51" s="51" t="s">
        <v>554</v>
      </c>
      <c r="O51" s="55">
        <v>9859404961</v>
      </c>
      <c r="P51" s="88">
        <v>43483</v>
      </c>
      <c r="Q51" s="55" t="s">
        <v>680</v>
      </c>
      <c r="R51" s="52">
        <v>26</v>
      </c>
      <c r="S51" s="18"/>
      <c r="T51" s="18"/>
    </row>
    <row r="52" spans="1:20">
      <c r="A52" s="4">
        <v>48</v>
      </c>
      <c r="B52" s="17" t="s">
        <v>66</v>
      </c>
      <c r="C52" s="51" t="s">
        <v>673</v>
      </c>
      <c r="D52" s="52" t="s">
        <v>29</v>
      </c>
      <c r="E52" s="52">
        <v>11</v>
      </c>
      <c r="F52" s="52"/>
      <c r="G52" s="20">
        <v>19</v>
      </c>
      <c r="H52" s="20">
        <v>19</v>
      </c>
      <c r="I52" s="52">
        <f t="shared" si="0"/>
        <v>38</v>
      </c>
      <c r="J52" s="54" t="s">
        <v>674</v>
      </c>
      <c r="K52" s="51" t="s">
        <v>610</v>
      </c>
      <c r="L52" s="51" t="s">
        <v>462</v>
      </c>
      <c r="M52" s="51">
        <v>8011339747</v>
      </c>
      <c r="N52" s="51" t="s">
        <v>607</v>
      </c>
      <c r="O52" s="55">
        <v>9954309747</v>
      </c>
      <c r="P52" s="88">
        <v>43484</v>
      </c>
      <c r="Q52" s="55" t="s">
        <v>681</v>
      </c>
      <c r="R52" s="52">
        <v>31</v>
      </c>
      <c r="S52" s="18"/>
      <c r="T52" s="18"/>
    </row>
    <row r="53" spans="1:20">
      <c r="A53" s="4">
        <v>49</v>
      </c>
      <c r="B53" s="17" t="s">
        <v>66</v>
      </c>
      <c r="C53" s="69" t="s">
        <v>822</v>
      </c>
      <c r="D53" s="69"/>
      <c r="E53" s="20"/>
      <c r="F53" s="59" t="s">
        <v>77</v>
      </c>
      <c r="G53" s="94">
        <v>29</v>
      </c>
      <c r="H53" s="94">
        <v>37</v>
      </c>
      <c r="I53" s="52">
        <f t="shared" si="0"/>
        <v>66</v>
      </c>
      <c r="J53" s="62">
        <v>8473806363</v>
      </c>
      <c r="K53" s="69" t="s">
        <v>697</v>
      </c>
      <c r="L53" s="51" t="s">
        <v>462</v>
      </c>
      <c r="M53" s="51">
        <v>8011339747</v>
      </c>
      <c r="N53" s="69" t="s">
        <v>607</v>
      </c>
      <c r="O53" s="55">
        <v>9954309747</v>
      </c>
      <c r="P53" s="88">
        <v>43484</v>
      </c>
      <c r="Q53" s="55" t="s">
        <v>681</v>
      </c>
      <c r="R53" s="59"/>
      <c r="S53" s="18"/>
      <c r="T53" s="18"/>
    </row>
    <row r="54" spans="1:20">
      <c r="A54" s="4">
        <v>50</v>
      </c>
      <c r="B54" s="17" t="s">
        <v>67</v>
      </c>
      <c r="C54" s="56" t="s">
        <v>94</v>
      </c>
      <c r="D54" s="57" t="s">
        <v>27</v>
      </c>
      <c r="E54" s="52">
        <v>600301</v>
      </c>
      <c r="F54" s="52" t="s">
        <v>77</v>
      </c>
      <c r="G54" s="94">
        <v>35</v>
      </c>
      <c r="H54" s="94">
        <v>48</v>
      </c>
      <c r="I54" s="52">
        <f t="shared" si="0"/>
        <v>83</v>
      </c>
      <c r="J54" s="58" t="s">
        <v>95</v>
      </c>
      <c r="K54" s="60" t="s">
        <v>92</v>
      </c>
      <c r="L54" s="51" t="s">
        <v>82</v>
      </c>
      <c r="M54" s="51">
        <v>9957943829</v>
      </c>
      <c r="N54" s="60" t="s">
        <v>93</v>
      </c>
      <c r="O54" s="55">
        <v>8473983210</v>
      </c>
      <c r="P54" s="88">
        <v>43484</v>
      </c>
      <c r="Q54" s="55" t="s">
        <v>681</v>
      </c>
      <c r="R54" s="52">
        <v>60</v>
      </c>
      <c r="S54" s="18"/>
      <c r="T54" s="18"/>
    </row>
    <row r="55" spans="1:20">
      <c r="A55" s="4">
        <v>51</v>
      </c>
      <c r="B55" s="17" t="s">
        <v>66</v>
      </c>
      <c r="C55" s="56" t="s">
        <v>322</v>
      </c>
      <c r="D55" s="57" t="s">
        <v>27</v>
      </c>
      <c r="E55" s="75" t="s">
        <v>323</v>
      </c>
      <c r="F55" s="20" t="s">
        <v>301</v>
      </c>
      <c r="G55" s="94">
        <v>129</v>
      </c>
      <c r="H55" s="94">
        <v>123</v>
      </c>
      <c r="I55" s="52">
        <f t="shared" si="0"/>
        <v>252</v>
      </c>
      <c r="J55" s="62">
        <v>9867099477</v>
      </c>
      <c r="K55" s="51" t="s">
        <v>311</v>
      </c>
      <c r="L55" s="51" t="s">
        <v>308</v>
      </c>
      <c r="M55" s="51">
        <v>9401450744</v>
      </c>
      <c r="N55" s="69"/>
      <c r="O55" s="69"/>
      <c r="P55" s="88">
        <v>43486</v>
      </c>
      <c r="Q55" s="55" t="s">
        <v>676</v>
      </c>
      <c r="R55" s="59"/>
      <c r="S55" s="18"/>
      <c r="T55" s="18"/>
    </row>
    <row r="56" spans="1:20">
      <c r="A56" s="4">
        <v>52</v>
      </c>
      <c r="B56" s="17" t="s">
        <v>67</v>
      </c>
      <c r="C56" s="51" t="s">
        <v>719</v>
      </c>
      <c r="D56" s="52" t="s">
        <v>29</v>
      </c>
      <c r="E56" s="52">
        <v>119</v>
      </c>
      <c r="F56" s="52"/>
      <c r="G56" s="94">
        <v>20</v>
      </c>
      <c r="H56" s="94">
        <v>18</v>
      </c>
      <c r="I56" s="52">
        <f t="shared" si="0"/>
        <v>38</v>
      </c>
      <c r="J56" s="54" t="s">
        <v>720</v>
      </c>
      <c r="K56" s="51" t="s">
        <v>80</v>
      </c>
      <c r="L56" s="51" t="s">
        <v>81</v>
      </c>
      <c r="M56" s="51">
        <v>9401450747</v>
      </c>
      <c r="N56" s="51" t="s">
        <v>243</v>
      </c>
      <c r="O56" s="55">
        <v>9859278830</v>
      </c>
      <c r="P56" s="88">
        <v>43486</v>
      </c>
      <c r="Q56" s="55" t="s">
        <v>676</v>
      </c>
      <c r="R56" s="52">
        <v>39</v>
      </c>
      <c r="S56" s="18"/>
      <c r="T56" s="18"/>
    </row>
    <row r="57" spans="1:20">
      <c r="A57" s="4">
        <v>53</v>
      </c>
      <c r="B57" s="17" t="s">
        <v>67</v>
      </c>
      <c r="C57" s="56" t="s">
        <v>244</v>
      </c>
      <c r="D57" s="52" t="s">
        <v>27</v>
      </c>
      <c r="E57" s="52">
        <v>606602</v>
      </c>
      <c r="F57" s="52" t="s">
        <v>77</v>
      </c>
      <c r="G57" s="94">
        <v>10</v>
      </c>
      <c r="H57" s="94">
        <v>14</v>
      </c>
      <c r="I57" s="52">
        <f t="shared" si="0"/>
        <v>24</v>
      </c>
      <c r="J57" s="62">
        <v>7576866738</v>
      </c>
      <c r="K57" s="51" t="s">
        <v>80</v>
      </c>
      <c r="L57" s="51" t="s">
        <v>81</v>
      </c>
      <c r="M57" s="51">
        <v>9401450747</v>
      </c>
      <c r="N57" s="51" t="s">
        <v>243</v>
      </c>
      <c r="O57" s="55">
        <v>9859278830</v>
      </c>
      <c r="P57" s="88">
        <v>43486</v>
      </c>
      <c r="Q57" s="55" t="s">
        <v>676</v>
      </c>
      <c r="R57" s="52">
        <v>43</v>
      </c>
      <c r="S57" s="18"/>
      <c r="T57" s="18"/>
    </row>
    <row r="58" spans="1:20">
      <c r="A58" s="4">
        <v>54</v>
      </c>
      <c r="B58" s="17" t="s">
        <v>66</v>
      </c>
      <c r="C58" s="51" t="s">
        <v>572</v>
      </c>
      <c r="D58" s="52" t="s">
        <v>29</v>
      </c>
      <c r="E58" s="52">
        <v>64</v>
      </c>
      <c r="F58" s="52"/>
      <c r="G58" s="20">
        <v>22</v>
      </c>
      <c r="H58" s="20">
        <v>27</v>
      </c>
      <c r="I58" s="52">
        <f t="shared" si="0"/>
        <v>49</v>
      </c>
      <c r="J58" s="54" t="s">
        <v>573</v>
      </c>
      <c r="K58" s="51" t="s">
        <v>574</v>
      </c>
      <c r="L58" s="51" t="s">
        <v>575</v>
      </c>
      <c r="M58" s="51">
        <v>9401450745</v>
      </c>
      <c r="N58" s="51" t="s">
        <v>576</v>
      </c>
      <c r="O58" s="55">
        <v>8812943516</v>
      </c>
      <c r="P58" s="88">
        <v>43487</v>
      </c>
      <c r="Q58" s="55" t="s">
        <v>677</v>
      </c>
      <c r="R58" s="52">
        <v>41</v>
      </c>
      <c r="S58" s="18"/>
      <c r="T58" s="18"/>
    </row>
    <row r="59" spans="1:20">
      <c r="A59" s="4">
        <v>55</v>
      </c>
      <c r="B59" s="17" t="s">
        <v>66</v>
      </c>
      <c r="C59" s="56" t="s">
        <v>230</v>
      </c>
      <c r="D59" s="52" t="s">
        <v>27</v>
      </c>
      <c r="E59" s="52">
        <v>607101</v>
      </c>
      <c r="F59" s="52" t="s">
        <v>77</v>
      </c>
      <c r="G59" s="20">
        <v>31</v>
      </c>
      <c r="H59" s="20">
        <v>37</v>
      </c>
      <c r="I59" s="52">
        <f t="shared" si="0"/>
        <v>68</v>
      </c>
      <c r="J59" s="58" t="s">
        <v>842</v>
      </c>
      <c r="K59" s="51" t="s">
        <v>574</v>
      </c>
      <c r="L59" s="51" t="s">
        <v>575</v>
      </c>
      <c r="M59" s="51">
        <v>9401450745</v>
      </c>
      <c r="N59" s="51" t="s">
        <v>576</v>
      </c>
      <c r="O59" s="55">
        <v>8812943516</v>
      </c>
      <c r="P59" s="88">
        <v>43487</v>
      </c>
      <c r="Q59" s="55" t="s">
        <v>677</v>
      </c>
      <c r="R59" s="52">
        <v>38</v>
      </c>
      <c r="S59" s="18"/>
      <c r="T59" s="18"/>
    </row>
    <row r="60" spans="1:20">
      <c r="A60" s="4">
        <v>56</v>
      </c>
      <c r="B60" s="17" t="s">
        <v>67</v>
      </c>
      <c r="C60" s="56" t="s">
        <v>843</v>
      </c>
      <c r="D60" s="57" t="s">
        <v>27</v>
      </c>
      <c r="E60" s="52">
        <v>611507</v>
      </c>
      <c r="F60" s="52" t="s">
        <v>77</v>
      </c>
      <c r="G60" s="20">
        <v>14</v>
      </c>
      <c r="H60" s="20">
        <v>20</v>
      </c>
      <c r="I60" s="52">
        <f t="shared" si="0"/>
        <v>34</v>
      </c>
      <c r="J60" s="54" t="s">
        <v>844</v>
      </c>
      <c r="K60" s="51" t="s">
        <v>574</v>
      </c>
      <c r="L60" s="51" t="s">
        <v>575</v>
      </c>
      <c r="M60" s="51">
        <v>9401450745</v>
      </c>
      <c r="N60" s="51" t="s">
        <v>712</v>
      </c>
      <c r="O60" s="55">
        <v>9859265394</v>
      </c>
      <c r="P60" s="88">
        <v>43487</v>
      </c>
      <c r="Q60" s="55" t="s">
        <v>677</v>
      </c>
      <c r="R60" s="52">
        <v>34</v>
      </c>
      <c r="S60" s="18"/>
      <c r="T60" s="18"/>
    </row>
    <row r="61" spans="1:20">
      <c r="A61" s="4">
        <v>57</v>
      </c>
      <c r="B61" s="17" t="s">
        <v>67</v>
      </c>
      <c r="C61" s="56" t="s">
        <v>845</v>
      </c>
      <c r="D61" s="57" t="s">
        <v>27</v>
      </c>
      <c r="E61" s="52">
        <v>611904</v>
      </c>
      <c r="F61" s="52" t="s">
        <v>77</v>
      </c>
      <c r="G61" s="20">
        <v>12</v>
      </c>
      <c r="H61" s="20">
        <v>19</v>
      </c>
      <c r="I61" s="52">
        <f t="shared" si="0"/>
        <v>31</v>
      </c>
      <c r="J61" s="54" t="s">
        <v>846</v>
      </c>
      <c r="K61" s="51" t="s">
        <v>574</v>
      </c>
      <c r="L61" s="51" t="s">
        <v>575</v>
      </c>
      <c r="M61" s="51">
        <v>9401450745</v>
      </c>
      <c r="N61" s="51" t="s">
        <v>712</v>
      </c>
      <c r="O61" s="55">
        <v>9859265394</v>
      </c>
      <c r="P61" s="88">
        <v>43487</v>
      </c>
      <c r="Q61" s="55" t="s">
        <v>677</v>
      </c>
      <c r="R61" s="52">
        <v>32</v>
      </c>
      <c r="S61" s="18"/>
      <c r="T61" s="18"/>
    </row>
    <row r="62" spans="1:20">
      <c r="A62" s="4">
        <v>58</v>
      </c>
      <c r="B62" s="17" t="s">
        <v>66</v>
      </c>
      <c r="C62" s="51" t="s">
        <v>710</v>
      </c>
      <c r="D62" s="52" t="s">
        <v>29</v>
      </c>
      <c r="E62" s="52">
        <v>132</v>
      </c>
      <c r="F62" s="52"/>
      <c r="G62" s="20">
        <v>41</v>
      </c>
      <c r="H62" s="20">
        <v>55</v>
      </c>
      <c r="I62" s="52">
        <f t="shared" si="0"/>
        <v>96</v>
      </c>
      <c r="J62" s="54" t="s">
        <v>711</v>
      </c>
      <c r="K62" s="51" t="s">
        <v>574</v>
      </c>
      <c r="L62" s="51" t="s">
        <v>575</v>
      </c>
      <c r="M62" s="51">
        <v>9401450745</v>
      </c>
      <c r="N62" s="51" t="s">
        <v>712</v>
      </c>
      <c r="O62" s="55">
        <v>9859265394</v>
      </c>
      <c r="P62" s="88">
        <v>43489</v>
      </c>
      <c r="Q62" s="55" t="s">
        <v>679</v>
      </c>
      <c r="R62" s="52">
        <v>40</v>
      </c>
      <c r="S62" s="18"/>
      <c r="T62" s="18"/>
    </row>
    <row r="63" spans="1:20">
      <c r="A63" s="4">
        <v>59</v>
      </c>
      <c r="B63" s="17" t="s">
        <v>66</v>
      </c>
      <c r="C63" s="56" t="s">
        <v>820</v>
      </c>
      <c r="D63" s="57" t="s">
        <v>27</v>
      </c>
      <c r="E63" s="52">
        <v>612202</v>
      </c>
      <c r="F63" s="52" t="s">
        <v>77</v>
      </c>
      <c r="G63" s="94">
        <v>22</v>
      </c>
      <c r="H63" s="94">
        <v>24</v>
      </c>
      <c r="I63" s="52">
        <f t="shared" si="0"/>
        <v>46</v>
      </c>
      <c r="J63" s="58" t="s">
        <v>821</v>
      </c>
      <c r="K63" s="51" t="s">
        <v>513</v>
      </c>
      <c r="L63" s="51"/>
      <c r="M63" s="51"/>
      <c r="N63" s="51" t="s">
        <v>515</v>
      </c>
      <c r="O63" s="55"/>
      <c r="P63" s="88">
        <v>43489</v>
      </c>
      <c r="Q63" s="55" t="s">
        <v>679</v>
      </c>
      <c r="R63" s="52">
        <v>15</v>
      </c>
      <c r="S63" s="18"/>
      <c r="T63" s="18"/>
    </row>
    <row r="64" spans="1:20">
      <c r="A64" s="4">
        <v>60</v>
      </c>
      <c r="B64" s="17" t="s">
        <v>67</v>
      </c>
      <c r="C64" s="51" t="s">
        <v>551</v>
      </c>
      <c r="D64" s="52" t="s">
        <v>29</v>
      </c>
      <c r="E64" s="52">
        <v>63</v>
      </c>
      <c r="F64" s="52"/>
      <c r="G64" s="20">
        <v>50</v>
      </c>
      <c r="H64" s="20">
        <v>45</v>
      </c>
      <c r="I64" s="52">
        <f t="shared" si="0"/>
        <v>95</v>
      </c>
      <c r="J64" s="54" t="s">
        <v>552</v>
      </c>
      <c r="K64" s="51" t="s">
        <v>553</v>
      </c>
      <c r="L64" s="51" t="s">
        <v>277</v>
      </c>
      <c r="M64" s="51">
        <v>9707531537</v>
      </c>
      <c r="N64" s="51" t="s">
        <v>554</v>
      </c>
      <c r="O64" s="55">
        <v>9859404961</v>
      </c>
      <c r="P64" s="88">
        <v>43489</v>
      </c>
      <c r="Q64" s="55" t="s">
        <v>679</v>
      </c>
      <c r="R64" s="52">
        <v>28</v>
      </c>
      <c r="S64" s="18"/>
      <c r="T64" s="18"/>
    </row>
    <row r="65" spans="1:20">
      <c r="A65" s="4">
        <v>61</v>
      </c>
      <c r="B65" s="17" t="s">
        <v>67</v>
      </c>
      <c r="C65" s="56" t="s">
        <v>823</v>
      </c>
      <c r="D65" s="57" t="s">
        <v>27</v>
      </c>
      <c r="E65" s="52">
        <v>607202</v>
      </c>
      <c r="F65" s="52" t="s">
        <v>77</v>
      </c>
      <c r="G65" s="94">
        <v>13</v>
      </c>
      <c r="H65" s="94">
        <v>22</v>
      </c>
      <c r="I65" s="52">
        <f t="shared" si="0"/>
        <v>35</v>
      </c>
      <c r="J65" s="58" t="s">
        <v>824</v>
      </c>
      <c r="K65" s="51" t="s">
        <v>74</v>
      </c>
      <c r="L65" s="51" t="s">
        <v>75</v>
      </c>
      <c r="M65" s="51">
        <v>9766619436</v>
      </c>
      <c r="N65" s="51" t="s">
        <v>515</v>
      </c>
      <c r="O65" s="55">
        <v>8472802700</v>
      </c>
      <c r="P65" s="88">
        <v>43489</v>
      </c>
      <c r="Q65" s="55" t="s">
        <v>679</v>
      </c>
      <c r="R65" s="52">
        <v>24</v>
      </c>
      <c r="S65" s="18"/>
      <c r="T65" s="18"/>
    </row>
    <row r="66" spans="1:20">
      <c r="A66" s="4">
        <v>62</v>
      </c>
      <c r="B66" s="17" t="s">
        <v>66</v>
      </c>
      <c r="C66" s="51" t="s">
        <v>847</v>
      </c>
      <c r="D66" s="52" t="s">
        <v>27</v>
      </c>
      <c r="E66" s="52">
        <v>600302</v>
      </c>
      <c r="F66" s="52" t="s">
        <v>77</v>
      </c>
      <c r="G66" s="20">
        <v>12</v>
      </c>
      <c r="H66" s="20">
        <v>17</v>
      </c>
      <c r="I66" s="52">
        <f t="shared" si="0"/>
        <v>29</v>
      </c>
      <c r="J66" s="58" t="s">
        <v>848</v>
      </c>
      <c r="K66" s="51" t="s">
        <v>441</v>
      </c>
      <c r="L66" s="51" t="s">
        <v>437</v>
      </c>
      <c r="M66" s="51">
        <v>9401450761</v>
      </c>
      <c r="N66" s="51" t="s">
        <v>442</v>
      </c>
      <c r="O66" s="55">
        <v>9859809905</v>
      </c>
      <c r="P66" s="88">
        <v>43490</v>
      </c>
      <c r="Q66" s="55" t="s">
        <v>680</v>
      </c>
      <c r="R66" s="52">
        <v>62</v>
      </c>
      <c r="S66" s="18"/>
      <c r="T66" s="18"/>
    </row>
    <row r="67" spans="1:20" ht="33">
      <c r="A67" s="4">
        <v>63</v>
      </c>
      <c r="B67" s="17" t="s">
        <v>66</v>
      </c>
      <c r="C67" s="56" t="s">
        <v>849</v>
      </c>
      <c r="D67" s="57" t="s">
        <v>27</v>
      </c>
      <c r="E67" s="52">
        <v>613801</v>
      </c>
      <c r="F67" s="52" t="s">
        <v>77</v>
      </c>
      <c r="G67" s="94">
        <v>16</v>
      </c>
      <c r="H67" s="94">
        <v>14</v>
      </c>
      <c r="I67" s="52">
        <f t="shared" si="0"/>
        <v>30</v>
      </c>
      <c r="J67" s="58" t="s">
        <v>850</v>
      </c>
      <c r="K67" s="51" t="s">
        <v>224</v>
      </c>
      <c r="L67" s="51" t="s">
        <v>221</v>
      </c>
      <c r="M67" s="51">
        <v>9854617818</v>
      </c>
      <c r="N67" s="51" t="s">
        <v>851</v>
      </c>
      <c r="O67" s="55">
        <v>8011917806</v>
      </c>
      <c r="P67" s="88">
        <v>43490</v>
      </c>
      <c r="Q67" s="55" t="s">
        <v>680</v>
      </c>
      <c r="R67" s="52">
        <v>48</v>
      </c>
      <c r="S67" s="18"/>
      <c r="T67" s="18"/>
    </row>
    <row r="68" spans="1:20">
      <c r="A68" s="4">
        <v>64</v>
      </c>
      <c r="B68" s="17" t="s">
        <v>67</v>
      </c>
      <c r="C68" s="51" t="s">
        <v>589</v>
      </c>
      <c r="D68" s="52" t="s">
        <v>29</v>
      </c>
      <c r="E68" s="52">
        <v>20</v>
      </c>
      <c r="F68" s="52"/>
      <c r="G68" s="20">
        <v>49</v>
      </c>
      <c r="H68" s="20">
        <v>43</v>
      </c>
      <c r="I68" s="52">
        <f t="shared" si="0"/>
        <v>92</v>
      </c>
      <c r="J68" s="54" t="s">
        <v>590</v>
      </c>
      <c r="K68" s="51" t="s">
        <v>585</v>
      </c>
      <c r="L68" s="51" t="s">
        <v>591</v>
      </c>
      <c r="M68" s="51">
        <v>8011240134</v>
      </c>
      <c r="N68" s="51" t="s">
        <v>592</v>
      </c>
      <c r="O68" s="55">
        <v>9706223738</v>
      </c>
      <c r="P68" s="88">
        <v>43490</v>
      </c>
      <c r="Q68" s="55" t="s">
        <v>680</v>
      </c>
      <c r="R68" s="52">
        <v>10</v>
      </c>
      <c r="S68" s="18"/>
      <c r="T68" s="18"/>
    </row>
    <row r="69" spans="1:20">
      <c r="A69" s="4">
        <v>65</v>
      </c>
      <c r="B69" s="17" t="s">
        <v>67</v>
      </c>
      <c r="C69" s="56" t="s">
        <v>802</v>
      </c>
      <c r="D69" s="57" t="s">
        <v>27</v>
      </c>
      <c r="E69" s="52">
        <v>601204</v>
      </c>
      <c r="F69" s="52" t="s">
        <v>77</v>
      </c>
      <c r="G69" s="94">
        <v>31</v>
      </c>
      <c r="H69" s="94">
        <v>40</v>
      </c>
      <c r="I69" s="52">
        <f t="shared" si="0"/>
        <v>71</v>
      </c>
      <c r="J69" s="54" t="s">
        <v>803</v>
      </c>
      <c r="K69" s="51" t="s">
        <v>794</v>
      </c>
      <c r="L69" s="51" t="s">
        <v>784</v>
      </c>
      <c r="M69" s="51">
        <v>9401450742</v>
      </c>
      <c r="N69" s="51" t="s">
        <v>592</v>
      </c>
      <c r="O69" s="55">
        <v>9706223738</v>
      </c>
      <c r="P69" s="88">
        <v>43490</v>
      </c>
      <c r="Q69" s="55" t="s">
        <v>680</v>
      </c>
      <c r="R69" s="52">
        <v>8</v>
      </c>
      <c r="S69" s="18"/>
      <c r="T69" s="18"/>
    </row>
    <row r="70" spans="1:20">
      <c r="A70" s="4">
        <v>66</v>
      </c>
      <c r="B70" s="17" t="s">
        <v>66</v>
      </c>
      <c r="C70" s="56" t="s">
        <v>814</v>
      </c>
      <c r="D70" s="57" t="s">
        <v>27</v>
      </c>
      <c r="E70" s="52">
        <v>604001</v>
      </c>
      <c r="F70" s="52" t="s">
        <v>77</v>
      </c>
      <c r="G70" s="94">
        <v>35</v>
      </c>
      <c r="H70" s="94">
        <v>46</v>
      </c>
      <c r="I70" s="52">
        <f t="shared" ref="I70:I71" si="1">SUM(G70:H70)</f>
        <v>81</v>
      </c>
      <c r="J70" s="54" t="s">
        <v>815</v>
      </c>
      <c r="K70" s="51" t="s">
        <v>85</v>
      </c>
      <c r="L70" s="51" t="s">
        <v>86</v>
      </c>
      <c r="M70" s="51">
        <v>9706614463</v>
      </c>
      <c r="N70" s="51" t="s">
        <v>636</v>
      </c>
      <c r="O70" s="55"/>
      <c r="P70" s="88">
        <v>43493</v>
      </c>
      <c r="Q70" s="55" t="s">
        <v>676</v>
      </c>
      <c r="R70" s="52">
        <v>40</v>
      </c>
      <c r="S70" s="18"/>
      <c r="T70" s="18"/>
    </row>
    <row r="71" spans="1:20">
      <c r="A71" s="4">
        <v>67</v>
      </c>
      <c r="B71" s="17" t="s">
        <v>67</v>
      </c>
      <c r="C71" s="51" t="s">
        <v>852</v>
      </c>
      <c r="D71" s="20" t="s">
        <v>27</v>
      </c>
      <c r="E71" s="20">
        <v>600202</v>
      </c>
      <c r="F71" s="57" t="s">
        <v>77</v>
      </c>
      <c r="G71" s="20">
        <v>31</v>
      </c>
      <c r="H71" s="20">
        <v>37</v>
      </c>
      <c r="I71" s="52">
        <f t="shared" si="1"/>
        <v>68</v>
      </c>
      <c r="J71" s="62">
        <v>9365123884</v>
      </c>
      <c r="K71" s="51" t="s">
        <v>347</v>
      </c>
      <c r="L71" s="51" t="s">
        <v>345</v>
      </c>
      <c r="M71" s="51">
        <v>9707748962</v>
      </c>
      <c r="N71" s="51" t="s">
        <v>346</v>
      </c>
      <c r="O71" s="55">
        <v>7896881289</v>
      </c>
      <c r="P71" s="88">
        <v>43493</v>
      </c>
      <c r="Q71" s="55" t="s">
        <v>676</v>
      </c>
      <c r="R71" s="52">
        <v>69</v>
      </c>
      <c r="S71" s="18"/>
      <c r="T71" s="18"/>
    </row>
    <row r="72" spans="1:20">
      <c r="A72" s="4">
        <v>68</v>
      </c>
      <c r="B72" s="17" t="s">
        <v>66</v>
      </c>
      <c r="C72" s="18" t="s">
        <v>728</v>
      </c>
      <c r="D72" s="18"/>
      <c r="E72" s="19"/>
      <c r="F72" s="18"/>
      <c r="G72" s="19"/>
      <c r="H72" s="19"/>
      <c r="I72" s="17">
        <f t="shared" ref="I72:I164" si="2">+G72+H72</f>
        <v>0</v>
      </c>
      <c r="J72" s="18"/>
      <c r="K72" s="18"/>
      <c r="L72" s="18"/>
      <c r="M72" s="18"/>
      <c r="N72" s="18"/>
      <c r="O72" s="18"/>
      <c r="P72" s="24"/>
      <c r="Q72" s="18"/>
      <c r="R72" s="18"/>
      <c r="S72" s="18"/>
      <c r="T72" s="18"/>
    </row>
    <row r="73" spans="1:20">
      <c r="A73" s="4">
        <v>69</v>
      </c>
      <c r="B73" s="17" t="s">
        <v>67</v>
      </c>
      <c r="C73" s="18" t="s">
        <v>728</v>
      </c>
      <c r="D73" s="18"/>
      <c r="E73" s="19"/>
      <c r="F73" s="18"/>
      <c r="G73" s="19"/>
      <c r="H73" s="19"/>
      <c r="I73" s="17">
        <f t="shared" si="2"/>
        <v>0</v>
      </c>
      <c r="J73" s="18"/>
      <c r="K73" s="18"/>
      <c r="L73" s="18"/>
      <c r="M73" s="18"/>
      <c r="N73" s="18"/>
      <c r="O73" s="18"/>
      <c r="P73" s="24"/>
      <c r="Q73" s="18"/>
      <c r="R73" s="18"/>
      <c r="S73" s="18"/>
      <c r="T73" s="18"/>
    </row>
    <row r="74" spans="1:20">
      <c r="A74" s="4">
        <v>70</v>
      </c>
      <c r="B74" s="17"/>
      <c r="C74" s="18"/>
      <c r="D74" s="18"/>
      <c r="E74" s="19"/>
      <c r="F74" s="18"/>
      <c r="G74" s="19"/>
      <c r="H74" s="19"/>
      <c r="I74" s="17">
        <f t="shared" si="2"/>
        <v>0</v>
      </c>
      <c r="J74" s="18"/>
      <c r="K74" s="18"/>
      <c r="L74" s="18"/>
      <c r="M74" s="18"/>
      <c r="N74" s="18"/>
      <c r="O74" s="18"/>
      <c r="P74" s="24"/>
      <c r="Q74" s="18"/>
      <c r="R74" s="18"/>
      <c r="S74" s="18"/>
      <c r="T74" s="18"/>
    </row>
    <row r="75" spans="1:20">
      <c r="A75" s="4">
        <v>71</v>
      </c>
      <c r="B75" s="17"/>
      <c r="C75" s="18"/>
      <c r="D75" s="18"/>
      <c r="E75" s="19"/>
      <c r="F75" s="18"/>
      <c r="G75" s="19"/>
      <c r="H75" s="19"/>
      <c r="I75" s="17">
        <f t="shared" si="2"/>
        <v>0</v>
      </c>
      <c r="J75" s="18"/>
      <c r="K75" s="18"/>
      <c r="L75" s="18"/>
      <c r="M75" s="18"/>
      <c r="N75" s="18"/>
      <c r="O75" s="18"/>
      <c r="P75" s="24"/>
      <c r="Q75" s="18"/>
      <c r="R75" s="18"/>
      <c r="S75" s="18"/>
      <c r="T75" s="18"/>
    </row>
    <row r="76" spans="1:20">
      <c r="A76" s="4">
        <v>72</v>
      </c>
      <c r="B76" s="17"/>
      <c r="C76" s="18"/>
      <c r="D76" s="18"/>
      <c r="E76" s="19"/>
      <c r="F76" s="18"/>
      <c r="G76" s="19"/>
      <c r="H76" s="19"/>
      <c r="I76" s="17">
        <f t="shared" si="2"/>
        <v>0</v>
      </c>
      <c r="J76" s="18"/>
      <c r="K76" s="18"/>
      <c r="L76" s="18"/>
      <c r="M76" s="18"/>
      <c r="N76" s="18"/>
      <c r="O76" s="18"/>
      <c r="P76" s="24"/>
      <c r="Q76" s="18"/>
      <c r="R76" s="18"/>
      <c r="S76" s="18"/>
      <c r="T76" s="18"/>
    </row>
    <row r="77" spans="1:20">
      <c r="A77" s="4">
        <v>73</v>
      </c>
      <c r="B77" s="17"/>
      <c r="C77" s="18"/>
      <c r="D77" s="18"/>
      <c r="E77" s="19"/>
      <c r="F77" s="18"/>
      <c r="G77" s="19"/>
      <c r="H77" s="19"/>
      <c r="I77" s="17">
        <f t="shared" si="2"/>
        <v>0</v>
      </c>
      <c r="J77" s="18"/>
      <c r="K77" s="18"/>
      <c r="L77" s="18"/>
      <c r="M77" s="18"/>
      <c r="N77" s="18"/>
      <c r="O77" s="18"/>
      <c r="P77" s="24"/>
      <c r="Q77" s="18"/>
      <c r="R77" s="18"/>
      <c r="S77" s="18"/>
      <c r="T77" s="18"/>
    </row>
    <row r="78" spans="1:20">
      <c r="A78" s="4">
        <v>74</v>
      </c>
      <c r="B78" s="17"/>
      <c r="C78" s="18"/>
      <c r="D78" s="18"/>
      <c r="E78" s="19"/>
      <c r="F78" s="18"/>
      <c r="G78" s="19"/>
      <c r="H78" s="19"/>
      <c r="I78" s="17">
        <f t="shared" si="2"/>
        <v>0</v>
      </c>
      <c r="J78" s="18"/>
      <c r="K78" s="18"/>
      <c r="L78" s="18"/>
      <c r="M78" s="18"/>
      <c r="N78" s="18"/>
      <c r="O78" s="18"/>
      <c r="P78" s="24"/>
      <c r="Q78" s="18"/>
      <c r="R78" s="18"/>
      <c r="S78" s="18"/>
      <c r="T78" s="18"/>
    </row>
    <row r="79" spans="1:20">
      <c r="A79" s="4">
        <v>75</v>
      </c>
      <c r="B79" s="17"/>
      <c r="C79" s="18"/>
      <c r="D79" s="18"/>
      <c r="E79" s="19"/>
      <c r="F79" s="18"/>
      <c r="G79" s="19"/>
      <c r="H79" s="19"/>
      <c r="I79" s="17">
        <f t="shared" si="2"/>
        <v>0</v>
      </c>
      <c r="J79" s="18"/>
      <c r="K79" s="18"/>
      <c r="L79" s="18"/>
      <c r="M79" s="18"/>
      <c r="N79" s="18"/>
      <c r="O79" s="18"/>
      <c r="P79" s="24"/>
      <c r="Q79" s="18"/>
      <c r="R79" s="18"/>
      <c r="S79" s="18"/>
      <c r="T79" s="18"/>
    </row>
    <row r="80" spans="1:20">
      <c r="A80" s="4">
        <v>76</v>
      </c>
      <c r="B80" s="17"/>
      <c r="C80" s="18"/>
      <c r="D80" s="18"/>
      <c r="E80" s="19"/>
      <c r="F80" s="18"/>
      <c r="G80" s="19"/>
      <c r="H80" s="19"/>
      <c r="I80" s="17">
        <f t="shared" si="2"/>
        <v>0</v>
      </c>
      <c r="J80" s="18"/>
      <c r="K80" s="18"/>
      <c r="L80" s="18"/>
      <c r="M80" s="18"/>
      <c r="N80" s="18"/>
      <c r="O80" s="18"/>
      <c r="P80" s="24"/>
      <c r="Q80" s="18"/>
      <c r="R80" s="18"/>
      <c r="S80" s="18"/>
      <c r="T80" s="18"/>
    </row>
    <row r="81" spans="1:20">
      <c r="A81" s="4">
        <v>77</v>
      </c>
      <c r="B81" s="17"/>
      <c r="C81" s="18"/>
      <c r="D81" s="18"/>
      <c r="E81" s="19"/>
      <c r="F81" s="18"/>
      <c r="G81" s="19"/>
      <c r="H81" s="19"/>
      <c r="I81" s="17">
        <f t="shared" si="2"/>
        <v>0</v>
      </c>
      <c r="J81" s="18"/>
      <c r="K81" s="18"/>
      <c r="L81" s="18"/>
      <c r="M81" s="18"/>
      <c r="N81" s="18"/>
      <c r="O81" s="18"/>
      <c r="P81" s="24"/>
      <c r="Q81" s="18"/>
      <c r="R81" s="18"/>
      <c r="S81" s="18"/>
      <c r="T81" s="18"/>
    </row>
    <row r="82" spans="1:20">
      <c r="A82" s="4">
        <v>78</v>
      </c>
      <c r="B82" s="17"/>
      <c r="C82" s="18"/>
      <c r="D82" s="18"/>
      <c r="E82" s="19"/>
      <c r="F82" s="18"/>
      <c r="G82" s="19"/>
      <c r="H82" s="19"/>
      <c r="I82" s="17">
        <f t="shared" si="2"/>
        <v>0</v>
      </c>
      <c r="J82" s="18"/>
      <c r="K82" s="18"/>
      <c r="L82" s="18"/>
      <c r="M82" s="18"/>
      <c r="N82" s="18"/>
      <c r="O82" s="18"/>
      <c r="P82" s="24"/>
      <c r="Q82" s="18"/>
      <c r="R82" s="18"/>
      <c r="S82" s="18"/>
      <c r="T82" s="18"/>
    </row>
    <row r="83" spans="1:20">
      <c r="A83" s="4">
        <v>79</v>
      </c>
      <c r="B83" s="17"/>
      <c r="C83" s="18"/>
      <c r="D83" s="18"/>
      <c r="E83" s="19"/>
      <c r="F83" s="18"/>
      <c r="G83" s="19"/>
      <c r="H83" s="19"/>
      <c r="I83" s="17">
        <f t="shared" si="2"/>
        <v>0</v>
      </c>
      <c r="J83" s="18"/>
      <c r="K83" s="18"/>
      <c r="L83" s="18"/>
      <c r="M83" s="18"/>
      <c r="N83" s="18"/>
      <c r="O83" s="18"/>
      <c r="P83" s="24"/>
      <c r="Q83" s="18"/>
      <c r="R83" s="18"/>
      <c r="S83" s="18"/>
      <c r="T83" s="18"/>
    </row>
    <row r="84" spans="1:20">
      <c r="A84" s="4">
        <v>80</v>
      </c>
      <c r="B84" s="17"/>
      <c r="C84" s="18"/>
      <c r="D84" s="18"/>
      <c r="E84" s="19"/>
      <c r="F84" s="18"/>
      <c r="G84" s="19"/>
      <c r="H84" s="19"/>
      <c r="I84" s="17">
        <f t="shared" si="2"/>
        <v>0</v>
      </c>
      <c r="J84" s="18"/>
      <c r="K84" s="18"/>
      <c r="L84" s="18"/>
      <c r="M84" s="18"/>
      <c r="N84" s="18"/>
      <c r="O84" s="18"/>
      <c r="P84" s="24"/>
      <c r="Q84" s="18"/>
      <c r="R84" s="18"/>
      <c r="S84" s="18"/>
      <c r="T84" s="18"/>
    </row>
    <row r="85" spans="1:20">
      <c r="A85" s="4">
        <v>81</v>
      </c>
      <c r="B85" s="17"/>
      <c r="C85" s="18"/>
      <c r="D85" s="18"/>
      <c r="E85" s="19"/>
      <c r="F85" s="18"/>
      <c r="G85" s="19"/>
      <c r="H85" s="19"/>
      <c r="I85" s="17">
        <f t="shared" si="2"/>
        <v>0</v>
      </c>
      <c r="J85" s="18"/>
      <c r="K85" s="18"/>
      <c r="L85" s="18"/>
      <c r="M85" s="18"/>
      <c r="N85" s="18"/>
      <c r="O85" s="18"/>
      <c r="P85" s="24"/>
      <c r="Q85" s="18"/>
      <c r="R85" s="18"/>
      <c r="S85" s="18"/>
      <c r="T85" s="18"/>
    </row>
    <row r="86" spans="1:20">
      <c r="A86" s="4">
        <v>82</v>
      </c>
      <c r="B86" s="17"/>
      <c r="C86" s="18"/>
      <c r="D86" s="18"/>
      <c r="E86" s="19"/>
      <c r="F86" s="18"/>
      <c r="G86" s="19"/>
      <c r="H86" s="19"/>
      <c r="I86" s="17">
        <f t="shared" si="2"/>
        <v>0</v>
      </c>
      <c r="J86" s="18"/>
      <c r="K86" s="18"/>
      <c r="L86" s="18"/>
      <c r="M86" s="18"/>
      <c r="N86" s="18"/>
      <c r="O86" s="18"/>
      <c r="P86" s="24"/>
      <c r="Q86" s="18"/>
      <c r="R86" s="18"/>
      <c r="S86" s="18"/>
      <c r="T86" s="18"/>
    </row>
    <row r="87" spans="1:20">
      <c r="A87" s="4">
        <v>83</v>
      </c>
      <c r="B87" s="17"/>
      <c r="C87" s="18"/>
      <c r="D87" s="18"/>
      <c r="E87" s="19"/>
      <c r="F87" s="18"/>
      <c r="G87" s="19"/>
      <c r="H87" s="19"/>
      <c r="I87" s="17">
        <f t="shared" si="2"/>
        <v>0</v>
      </c>
      <c r="J87" s="18"/>
      <c r="K87" s="18"/>
      <c r="L87" s="18"/>
      <c r="M87" s="18"/>
      <c r="N87" s="18"/>
      <c r="O87" s="18"/>
      <c r="P87" s="24"/>
      <c r="Q87" s="18"/>
      <c r="R87" s="18"/>
      <c r="S87" s="18"/>
      <c r="T87" s="18"/>
    </row>
    <row r="88" spans="1:20">
      <c r="A88" s="4">
        <v>84</v>
      </c>
      <c r="B88" s="17"/>
      <c r="C88" s="18"/>
      <c r="D88" s="18"/>
      <c r="E88" s="19"/>
      <c r="F88" s="18"/>
      <c r="G88" s="19"/>
      <c r="H88" s="19"/>
      <c r="I88" s="17">
        <f t="shared" si="2"/>
        <v>0</v>
      </c>
      <c r="J88" s="18"/>
      <c r="K88" s="18"/>
      <c r="L88" s="18"/>
      <c r="M88" s="18"/>
      <c r="N88" s="18"/>
      <c r="O88" s="18"/>
      <c r="P88" s="24"/>
      <c r="Q88" s="18"/>
      <c r="R88" s="18"/>
      <c r="S88" s="18"/>
      <c r="T88" s="18"/>
    </row>
    <row r="89" spans="1:20">
      <c r="A89" s="4">
        <v>85</v>
      </c>
      <c r="B89" s="17"/>
      <c r="C89" s="18"/>
      <c r="D89" s="18"/>
      <c r="E89" s="19"/>
      <c r="F89" s="18"/>
      <c r="G89" s="19"/>
      <c r="H89" s="19"/>
      <c r="I89" s="17">
        <f t="shared" si="2"/>
        <v>0</v>
      </c>
      <c r="J89" s="18"/>
      <c r="K89" s="18"/>
      <c r="L89" s="18"/>
      <c r="M89" s="18"/>
      <c r="N89" s="18"/>
      <c r="O89" s="18"/>
      <c r="P89" s="24"/>
      <c r="Q89" s="18"/>
      <c r="R89" s="18"/>
      <c r="S89" s="18"/>
      <c r="T89" s="18"/>
    </row>
    <row r="90" spans="1:20">
      <c r="A90" s="4">
        <v>86</v>
      </c>
      <c r="B90" s="17"/>
      <c r="C90" s="18"/>
      <c r="D90" s="18"/>
      <c r="E90" s="19"/>
      <c r="F90" s="18"/>
      <c r="G90" s="19"/>
      <c r="H90" s="19"/>
      <c r="I90" s="17">
        <f t="shared" si="2"/>
        <v>0</v>
      </c>
      <c r="J90" s="18"/>
      <c r="K90" s="18"/>
      <c r="L90" s="18"/>
      <c r="M90" s="18"/>
      <c r="N90" s="18"/>
      <c r="O90" s="18"/>
      <c r="P90" s="24"/>
      <c r="Q90" s="18"/>
      <c r="R90" s="18"/>
      <c r="S90" s="18"/>
      <c r="T90" s="18"/>
    </row>
    <row r="91" spans="1:20">
      <c r="A91" s="4">
        <v>87</v>
      </c>
      <c r="B91" s="17"/>
      <c r="C91" s="18"/>
      <c r="D91" s="18"/>
      <c r="E91" s="19"/>
      <c r="F91" s="18"/>
      <c r="G91" s="19"/>
      <c r="H91" s="19"/>
      <c r="I91" s="17">
        <f t="shared" si="2"/>
        <v>0</v>
      </c>
      <c r="J91" s="18"/>
      <c r="K91" s="18"/>
      <c r="L91" s="18"/>
      <c r="M91" s="18"/>
      <c r="N91" s="18"/>
      <c r="O91" s="18"/>
      <c r="P91" s="24"/>
      <c r="Q91" s="18"/>
      <c r="R91" s="18"/>
      <c r="S91" s="18"/>
      <c r="T91" s="18"/>
    </row>
    <row r="92" spans="1:20">
      <c r="A92" s="4">
        <v>88</v>
      </c>
      <c r="B92" s="17"/>
      <c r="C92" s="18"/>
      <c r="D92" s="18"/>
      <c r="E92" s="19"/>
      <c r="F92" s="18"/>
      <c r="G92" s="19"/>
      <c r="H92" s="19"/>
      <c r="I92" s="17">
        <f t="shared" si="2"/>
        <v>0</v>
      </c>
      <c r="J92" s="18"/>
      <c r="K92" s="18"/>
      <c r="L92" s="18"/>
      <c r="M92" s="18"/>
      <c r="N92" s="18"/>
      <c r="O92" s="18"/>
      <c r="P92" s="24"/>
      <c r="Q92" s="18"/>
      <c r="R92" s="18"/>
      <c r="S92" s="18"/>
      <c r="T92" s="18"/>
    </row>
    <row r="93" spans="1:20">
      <c r="A93" s="4">
        <v>89</v>
      </c>
      <c r="B93" s="17"/>
      <c r="C93" s="18"/>
      <c r="D93" s="18"/>
      <c r="E93" s="19"/>
      <c r="F93" s="18"/>
      <c r="G93" s="19"/>
      <c r="H93" s="19"/>
      <c r="I93" s="17">
        <f t="shared" si="2"/>
        <v>0</v>
      </c>
      <c r="J93" s="18"/>
      <c r="K93" s="18"/>
      <c r="L93" s="18"/>
      <c r="M93" s="18"/>
      <c r="N93" s="18"/>
      <c r="O93" s="18"/>
      <c r="P93" s="24"/>
      <c r="Q93" s="18"/>
      <c r="R93" s="18"/>
      <c r="S93" s="18"/>
      <c r="T93" s="18"/>
    </row>
    <row r="94" spans="1:20">
      <c r="A94" s="4">
        <v>90</v>
      </c>
      <c r="B94" s="17"/>
      <c r="C94" s="18"/>
      <c r="D94" s="18"/>
      <c r="E94" s="19"/>
      <c r="F94" s="18"/>
      <c r="G94" s="19"/>
      <c r="H94" s="19"/>
      <c r="I94" s="17">
        <f t="shared" si="2"/>
        <v>0</v>
      </c>
      <c r="J94" s="18"/>
      <c r="K94" s="18"/>
      <c r="L94" s="18"/>
      <c r="M94" s="18"/>
      <c r="N94" s="18"/>
      <c r="O94" s="18"/>
      <c r="P94" s="24"/>
      <c r="Q94" s="18"/>
      <c r="R94" s="18"/>
      <c r="S94" s="18"/>
      <c r="T94" s="18"/>
    </row>
    <row r="95" spans="1:20">
      <c r="A95" s="4">
        <v>91</v>
      </c>
      <c r="B95" s="17"/>
      <c r="C95" s="18"/>
      <c r="D95" s="18"/>
      <c r="E95" s="19"/>
      <c r="F95" s="18"/>
      <c r="G95" s="19"/>
      <c r="H95" s="19"/>
      <c r="I95" s="17">
        <f t="shared" si="2"/>
        <v>0</v>
      </c>
      <c r="J95" s="18"/>
      <c r="K95" s="18"/>
      <c r="L95" s="18"/>
      <c r="M95" s="18"/>
      <c r="N95" s="18"/>
      <c r="O95" s="18"/>
      <c r="P95" s="24"/>
      <c r="Q95" s="18"/>
      <c r="R95" s="18"/>
      <c r="S95" s="18"/>
      <c r="T95" s="18"/>
    </row>
    <row r="96" spans="1:20">
      <c r="A96" s="4">
        <v>92</v>
      </c>
      <c r="B96" s="17"/>
      <c r="C96" s="18"/>
      <c r="D96" s="18"/>
      <c r="E96" s="19"/>
      <c r="F96" s="18"/>
      <c r="G96" s="19"/>
      <c r="H96" s="19"/>
      <c r="I96" s="17">
        <f t="shared" si="2"/>
        <v>0</v>
      </c>
      <c r="J96" s="18"/>
      <c r="K96" s="18"/>
      <c r="L96" s="18"/>
      <c r="M96" s="18"/>
      <c r="N96" s="18"/>
      <c r="O96" s="18"/>
      <c r="P96" s="24"/>
      <c r="Q96" s="18"/>
      <c r="R96" s="18"/>
      <c r="S96" s="18"/>
      <c r="T96" s="18"/>
    </row>
    <row r="97" spans="1:20">
      <c r="A97" s="4">
        <v>93</v>
      </c>
      <c r="B97" s="17"/>
      <c r="C97" s="18"/>
      <c r="D97" s="18"/>
      <c r="E97" s="19"/>
      <c r="F97" s="18"/>
      <c r="G97" s="19"/>
      <c r="H97" s="19"/>
      <c r="I97" s="17">
        <f t="shared" si="2"/>
        <v>0</v>
      </c>
      <c r="J97" s="18"/>
      <c r="K97" s="18"/>
      <c r="L97" s="18"/>
      <c r="M97" s="18"/>
      <c r="N97" s="18"/>
      <c r="O97" s="18"/>
      <c r="P97" s="24"/>
      <c r="Q97" s="18"/>
      <c r="R97" s="18"/>
      <c r="S97" s="18"/>
      <c r="T97" s="18"/>
    </row>
    <row r="98" spans="1:20">
      <c r="A98" s="4">
        <v>94</v>
      </c>
      <c r="B98" s="17"/>
      <c r="C98" s="18"/>
      <c r="D98" s="18"/>
      <c r="E98" s="19"/>
      <c r="F98" s="18"/>
      <c r="G98" s="19"/>
      <c r="H98" s="19"/>
      <c r="I98" s="17">
        <f t="shared" si="2"/>
        <v>0</v>
      </c>
      <c r="J98" s="18"/>
      <c r="K98" s="18"/>
      <c r="L98" s="18"/>
      <c r="M98" s="18"/>
      <c r="N98" s="18"/>
      <c r="O98" s="18"/>
      <c r="P98" s="24"/>
      <c r="Q98" s="18"/>
      <c r="R98" s="18"/>
      <c r="S98" s="18"/>
      <c r="T98" s="18"/>
    </row>
    <row r="99" spans="1:20">
      <c r="A99" s="4">
        <v>95</v>
      </c>
      <c r="B99" s="17"/>
      <c r="C99" s="18"/>
      <c r="D99" s="18"/>
      <c r="E99" s="19"/>
      <c r="F99" s="18"/>
      <c r="G99" s="19"/>
      <c r="H99" s="19"/>
      <c r="I99" s="17">
        <f t="shared" si="2"/>
        <v>0</v>
      </c>
      <c r="J99" s="18"/>
      <c r="K99" s="18"/>
      <c r="L99" s="18"/>
      <c r="M99" s="18"/>
      <c r="N99" s="18"/>
      <c r="O99" s="18"/>
      <c r="P99" s="24"/>
      <c r="Q99" s="18"/>
      <c r="R99" s="18"/>
      <c r="S99" s="18"/>
      <c r="T99" s="18"/>
    </row>
    <row r="100" spans="1:20">
      <c r="A100" s="4">
        <v>96</v>
      </c>
      <c r="B100" s="17"/>
      <c r="C100" s="18"/>
      <c r="D100" s="18"/>
      <c r="E100" s="19"/>
      <c r="F100" s="18"/>
      <c r="G100" s="19"/>
      <c r="H100" s="19"/>
      <c r="I100" s="17">
        <f t="shared" si="2"/>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2"/>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2"/>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2"/>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2"/>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2"/>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2"/>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2"/>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2"/>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2"/>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21" t="s">
        <v>11</v>
      </c>
      <c r="B165" s="41"/>
      <c r="C165" s="21">
        <f>COUNTIFS(C5:C164,"*")</f>
        <v>69</v>
      </c>
      <c r="D165" s="21"/>
      <c r="E165" s="13"/>
      <c r="F165" s="21"/>
      <c r="G165" s="21">
        <f>SUM(G5:G164)</f>
        <v>2410</v>
      </c>
      <c r="H165" s="21">
        <f>SUM(H5:H164)</f>
        <v>2494</v>
      </c>
      <c r="I165" s="21">
        <f>SUM(I5:I164)</f>
        <v>4904</v>
      </c>
      <c r="J165" s="21"/>
      <c r="K165" s="21"/>
      <c r="L165" s="21"/>
      <c r="M165" s="21"/>
      <c r="N165" s="21"/>
      <c r="O165" s="21"/>
      <c r="P165" s="14"/>
      <c r="Q165" s="21"/>
      <c r="R165" s="21"/>
      <c r="S165" s="21"/>
      <c r="T165" s="12"/>
    </row>
    <row r="166" spans="1:20">
      <c r="A166" s="46" t="s">
        <v>66</v>
      </c>
      <c r="B166" s="10">
        <f>COUNTIF(B$5:B$164,"Team 1")</f>
        <v>35</v>
      </c>
      <c r="C166" s="46" t="s">
        <v>29</v>
      </c>
      <c r="D166" s="10">
        <f>COUNTIF(D5:D164,"Anganwadi")</f>
        <v>34</v>
      </c>
    </row>
    <row r="167" spans="1:20">
      <c r="A167" s="46" t="s">
        <v>67</v>
      </c>
      <c r="B167" s="10">
        <f>COUNTIF(B$6:B$164,"Team 2")</f>
        <v>34</v>
      </c>
      <c r="C167" s="46" t="s">
        <v>27</v>
      </c>
      <c r="D167" s="10">
        <f>COUNTIF(D5:D164,"School")</f>
        <v>30</v>
      </c>
    </row>
  </sheetData>
  <sheetProtection formatCells="0" deleteColumns="0" deleteRows="0"/>
  <mergeCells count="20">
    <mergeCell ref="G3:I3"/>
    <mergeCell ref="J3:J4"/>
    <mergeCell ref="K3:K4"/>
    <mergeCell ref="R3:R4"/>
    <mergeCell ref="A1:T1"/>
    <mergeCell ref="S3:S4"/>
    <mergeCell ref="T3:T4"/>
    <mergeCell ref="A2:C2"/>
    <mergeCell ref="L3:L4"/>
    <mergeCell ref="M3:M4"/>
    <mergeCell ref="N3:N4"/>
    <mergeCell ref="O3:O4"/>
    <mergeCell ref="P3:P4"/>
    <mergeCell ref="Q3:Q4"/>
    <mergeCell ref="B3:B4"/>
    <mergeCell ref="A3:A4"/>
    <mergeCell ref="C3:C4"/>
    <mergeCell ref="D3:D4"/>
    <mergeCell ref="E3:E4"/>
    <mergeCell ref="F3:F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4294967292"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zoomScale="55" zoomScaleNormal="55" workbookViewId="0">
      <pane xSplit="3" ySplit="4" topLeftCell="D5" activePane="bottomRight" state="frozen"/>
      <selection pane="topRight" activeCell="C1" sqref="C1"/>
      <selection pane="bottomLeft" activeCell="A5" sqref="A5"/>
      <selection pane="bottomRight" activeCell="C5" sqref="C5"/>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4" t="s">
        <v>862</v>
      </c>
      <c r="B1" s="164"/>
      <c r="C1" s="164"/>
      <c r="D1" s="164"/>
      <c r="E1" s="164"/>
      <c r="F1" s="164"/>
      <c r="G1" s="164"/>
      <c r="H1" s="164"/>
      <c r="I1" s="164"/>
      <c r="J1" s="164"/>
      <c r="K1" s="164"/>
      <c r="L1" s="164"/>
      <c r="M1" s="164"/>
      <c r="N1" s="164"/>
      <c r="O1" s="164"/>
      <c r="P1" s="164"/>
      <c r="Q1" s="164"/>
      <c r="R1" s="164"/>
      <c r="S1" s="164"/>
      <c r="T1" s="164"/>
    </row>
    <row r="2" spans="1:20">
      <c r="A2" s="169" t="s">
        <v>63</v>
      </c>
      <c r="B2" s="170"/>
      <c r="C2" s="170"/>
      <c r="D2" s="25">
        <v>43497</v>
      </c>
      <c r="E2" s="22"/>
      <c r="F2" s="22"/>
      <c r="G2" s="22"/>
      <c r="H2" s="22"/>
      <c r="I2" s="22"/>
      <c r="J2" s="22"/>
      <c r="K2" s="22"/>
      <c r="L2" s="22"/>
      <c r="M2" s="22"/>
      <c r="N2" s="22"/>
      <c r="O2" s="22"/>
      <c r="P2" s="22"/>
      <c r="Q2" s="22"/>
      <c r="R2" s="22"/>
      <c r="S2" s="22"/>
    </row>
    <row r="3" spans="1:20" ht="24" customHeight="1">
      <c r="A3" s="166" t="s">
        <v>14</v>
      </c>
      <c r="B3" s="167" t="s">
        <v>65</v>
      </c>
      <c r="C3" s="165" t="s">
        <v>7</v>
      </c>
      <c r="D3" s="165" t="s">
        <v>59</v>
      </c>
      <c r="E3" s="165" t="s">
        <v>16</v>
      </c>
      <c r="F3" s="171" t="s">
        <v>17</v>
      </c>
      <c r="G3" s="165" t="s">
        <v>8</v>
      </c>
      <c r="H3" s="165"/>
      <c r="I3" s="165"/>
      <c r="J3" s="165" t="s">
        <v>35</v>
      </c>
      <c r="K3" s="167" t="s">
        <v>37</v>
      </c>
      <c r="L3" s="167" t="s">
        <v>54</v>
      </c>
      <c r="M3" s="167" t="s">
        <v>55</v>
      </c>
      <c r="N3" s="167" t="s">
        <v>38</v>
      </c>
      <c r="O3" s="167" t="s">
        <v>39</v>
      </c>
      <c r="P3" s="166" t="s">
        <v>58</v>
      </c>
      <c r="Q3" s="165" t="s">
        <v>56</v>
      </c>
      <c r="R3" s="165" t="s">
        <v>36</v>
      </c>
      <c r="S3" s="165" t="s">
        <v>57</v>
      </c>
      <c r="T3" s="165" t="s">
        <v>13</v>
      </c>
    </row>
    <row r="4" spans="1:20" ht="25.5" customHeight="1">
      <c r="A4" s="166"/>
      <c r="B4" s="172"/>
      <c r="C4" s="165"/>
      <c r="D4" s="165"/>
      <c r="E4" s="165"/>
      <c r="F4" s="171"/>
      <c r="G4" s="23" t="s">
        <v>9</v>
      </c>
      <c r="H4" s="23" t="s">
        <v>10</v>
      </c>
      <c r="I4" s="23" t="s">
        <v>11</v>
      </c>
      <c r="J4" s="165"/>
      <c r="K4" s="168"/>
      <c r="L4" s="168"/>
      <c r="M4" s="168"/>
      <c r="N4" s="168"/>
      <c r="O4" s="168"/>
      <c r="P4" s="166"/>
      <c r="Q4" s="166"/>
      <c r="R4" s="165"/>
      <c r="S4" s="165"/>
      <c r="T4" s="165"/>
    </row>
    <row r="5" spans="1:20">
      <c r="A5" s="4">
        <v>1</v>
      </c>
      <c r="B5" s="17" t="s">
        <v>66</v>
      </c>
      <c r="C5" s="51" t="s">
        <v>312</v>
      </c>
      <c r="D5" s="52" t="s">
        <v>29</v>
      </c>
      <c r="E5" s="52">
        <v>130</v>
      </c>
      <c r="F5" s="52"/>
      <c r="G5" s="20">
        <v>38</v>
      </c>
      <c r="H5" s="20">
        <v>50</v>
      </c>
      <c r="I5" s="52">
        <f>SUM(G5:H5)</f>
        <v>88</v>
      </c>
      <c r="J5" s="54" t="s">
        <v>313</v>
      </c>
      <c r="K5" s="51" t="s">
        <v>314</v>
      </c>
      <c r="L5" s="51" t="s">
        <v>315</v>
      </c>
      <c r="M5" s="51">
        <v>9859085256</v>
      </c>
      <c r="N5" s="51" t="s">
        <v>316</v>
      </c>
      <c r="O5" s="55">
        <v>9577572173</v>
      </c>
      <c r="P5" s="88">
        <v>43497</v>
      </c>
      <c r="Q5" s="55" t="s">
        <v>680</v>
      </c>
      <c r="R5" s="52">
        <v>38</v>
      </c>
      <c r="S5" s="52"/>
      <c r="T5" s="18"/>
    </row>
    <row r="6" spans="1:20">
      <c r="A6" s="4">
        <v>2</v>
      </c>
      <c r="B6" s="17" t="s">
        <v>66</v>
      </c>
      <c r="C6" s="51" t="s">
        <v>370</v>
      </c>
      <c r="D6" s="52" t="s">
        <v>27</v>
      </c>
      <c r="E6" s="52">
        <v>609405</v>
      </c>
      <c r="F6" s="52" t="s">
        <v>77</v>
      </c>
      <c r="G6" s="94">
        <v>9</v>
      </c>
      <c r="H6" s="94">
        <v>25</v>
      </c>
      <c r="I6" s="52">
        <f t="shared" ref="I6:I69" si="0">SUM(G6:H6)</f>
        <v>34</v>
      </c>
      <c r="J6" s="58" t="s">
        <v>371</v>
      </c>
      <c r="K6" s="51" t="s">
        <v>353</v>
      </c>
      <c r="L6" s="51" t="s">
        <v>354</v>
      </c>
      <c r="M6" s="51">
        <v>9854622876</v>
      </c>
      <c r="N6" s="51" t="s">
        <v>369</v>
      </c>
      <c r="O6" s="55">
        <v>9859449308</v>
      </c>
      <c r="P6" s="88">
        <v>43497</v>
      </c>
      <c r="Q6" s="55" t="s">
        <v>680</v>
      </c>
      <c r="R6" s="52">
        <v>26</v>
      </c>
      <c r="S6" s="52"/>
      <c r="T6" s="18"/>
    </row>
    <row r="7" spans="1:20">
      <c r="A7" s="4">
        <v>3</v>
      </c>
      <c r="B7" s="17" t="s">
        <v>67</v>
      </c>
      <c r="C7" s="51" t="s">
        <v>152</v>
      </c>
      <c r="D7" s="52" t="s">
        <v>29</v>
      </c>
      <c r="E7" s="52">
        <v>45</v>
      </c>
      <c r="F7" s="52"/>
      <c r="G7" s="59">
        <v>27</v>
      </c>
      <c r="H7" s="59">
        <v>33</v>
      </c>
      <c r="I7" s="52">
        <f t="shared" si="0"/>
        <v>60</v>
      </c>
      <c r="J7" s="54" t="s">
        <v>153</v>
      </c>
      <c r="K7" s="51" t="s">
        <v>154</v>
      </c>
      <c r="L7" s="51" t="s">
        <v>155</v>
      </c>
      <c r="M7" s="51">
        <v>9401450749</v>
      </c>
      <c r="N7" s="51" t="s">
        <v>156</v>
      </c>
      <c r="O7" s="55">
        <v>8876027550</v>
      </c>
      <c r="P7" s="88">
        <v>43497</v>
      </c>
      <c r="Q7" s="55" t="s">
        <v>680</v>
      </c>
      <c r="R7" s="52">
        <v>38</v>
      </c>
      <c r="S7" s="52"/>
      <c r="T7" s="18"/>
    </row>
    <row r="8" spans="1:20">
      <c r="A8" s="4">
        <v>4</v>
      </c>
      <c r="B8" s="17" t="s">
        <v>67</v>
      </c>
      <c r="C8" s="74" t="s">
        <v>163</v>
      </c>
      <c r="D8" s="52" t="s">
        <v>29</v>
      </c>
      <c r="E8" s="52">
        <v>113</v>
      </c>
      <c r="F8" s="52"/>
      <c r="G8" s="59">
        <v>21</v>
      </c>
      <c r="H8" s="59">
        <v>26</v>
      </c>
      <c r="I8" s="52">
        <f t="shared" si="0"/>
        <v>47</v>
      </c>
      <c r="J8" s="54" t="s">
        <v>164</v>
      </c>
      <c r="K8" s="51" t="s">
        <v>154</v>
      </c>
      <c r="L8" s="51" t="s">
        <v>155</v>
      </c>
      <c r="M8" s="51">
        <v>9401450749</v>
      </c>
      <c r="N8" s="51" t="s">
        <v>165</v>
      </c>
      <c r="O8" s="55" t="s">
        <v>166</v>
      </c>
      <c r="P8" s="88">
        <v>43497</v>
      </c>
      <c r="Q8" s="55" t="s">
        <v>680</v>
      </c>
      <c r="R8" s="52">
        <v>40</v>
      </c>
      <c r="S8" s="52"/>
      <c r="T8" s="18"/>
    </row>
    <row r="9" spans="1:20">
      <c r="A9" s="4">
        <v>5</v>
      </c>
      <c r="B9" s="17" t="s">
        <v>66</v>
      </c>
      <c r="C9" s="51" t="s">
        <v>252</v>
      </c>
      <c r="D9" s="52" t="s">
        <v>29</v>
      </c>
      <c r="E9" s="52">
        <v>42</v>
      </c>
      <c r="F9" s="52"/>
      <c r="G9" s="20">
        <v>45</v>
      </c>
      <c r="H9" s="20">
        <v>46</v>
      </c>
      <c r="I9" s="52">
        <f t="shared" si="0"/>
        <v>91</v>
      </c>
      <c r="J9" s="54" t="s">
        <v>253</v>
      </c>
      <c r="K9" s="51" t="s">
        <v>254</v>
      </c>
      <c r="L9" s="51" t="s">
        <v>255</v>
      </c>
      <c r="M9" s="51">
        <v>9854571633</v>
      </c>
      <c r="N9" s="51" t="s">
        <v>256</v>
      </c>
      <c r="O9" s="55">
        <v>8011376310</v>
      </c>
      <c r="P9" s="88">
        <v>43498</v>
      </c>
      <c r="Q9" s="55" t="s">
        <v>681</v>
      </c>
      <c r="R9" s="52">
        <v>75</v>
      </c>
      <c r="S9" s="52"/>
      <c r="T9" s="18"/>
    </row>
    <row r="10" spans="1:20">
      <c r="A10" s="4">
        <v>6</v>
      </c>
      <c r="B10" s="17" t="s">
        <v>66</v>
      </c>
      <c r="C10" s="51" t="s">
        <v>265</v>
      </c>
      <c r="D10" s="52" t="s">
        <v>29</v>
      </c>
      <c r="E10" s="52">
        <v>78</v>
      </c>
      <c r="F10" s="52"/>
      <c r="G10" s="20">
        <v>24</v>
      </c>
      <c r="H10" s="20">
        <v>23</v>
      </c>
      <c r="I10" s="52">
        <f t="shared" si="0"/>
        <v>47</v>
      </c>
      <c r="J10" s="54" t="s">
        <v>266</v>
      </c>
      <c r="K10" s="51" t="s">
        <v>408</v>
      </c>
      <c r="L10" s="51" t="s">
        <v>267</v>
      </c>
      <c r="M10" s="51">
        <v>9508460308</v>
      </c>
      <c r="N10" s="51" t="s">
        <v>268</v>
      </c>
      <c r="O10" s="55">
        <v>8011376310</v>
      </c>
      <c r="P10" s="88">
        <v>43498</v>
      </c>
      <c r="Q10" s="55" t="s">
        <v>681</v>
      </c>
      <c r="R10" s="52">
        <v>26</v>
      </c>
      <c r="S10" s="52"/>
      <c r="T10" s="18"/>
    </row>
    <row r="11" spans="1:20">
      <c r="A11" s="4">
        <v>7</v>
      </c>
      <c r="B11" s="17" t="s">
        <v>67</v>
      </c>
      <c r="C11" s="51" t="s">
        <v>358</v>
      </c>
      <c r="D11" s="52" t="s">
        <v>29</v>
      </c>
      <c r="E11" s="52">
        <v>133</v>
      </c>
      <c r="F11" s="52"/>
      <c r="G11" s="20">
        <v>26</v>
      </c>
      <c r="H11" s="20">
        <v>38</v>
      </c>
      <c r="I11" s="52">
        <f t="shared" si="0"/>
        <v>64</v>
      </c>
      <c r="J11" s="54" t="s">
        <v>359</v>
      </c>
      <c r="K11" s="51" t="s">
        <v>353</v>
      </c>
      <c r="L11" s="51" t="s">
        <v>354</v>
      </c>
      <c r="M11" s="51">
        <v>9854622876</v>
      </c>
      <c r="N11" s="51" t="s">
        <v>360</v>
      </c>
      <c r="O11" s="55">
        <v>8876807759</v>
      </c>
      <c r="P11" s="88">
        <v>43498</v>
      </c>
      <c r="Q11" s="55" t="s">
        <v>681</v>
      </c>
      <c r="R11" s="52">
        <v>48</v>
      </c>
      <c r="S11" s="52"/>
      <c r="T11" s="18"/>
    </row>
    <row r="12" spans="1:20">
      <c r="A12" s="4">
        <v>8</v>
      </c>
      <c r="B12" s="17" t="s">
        <v>67</v>
      </c>
      <c r="C12" s="51" t="s">
        <v>367</v>
      </c>
      <c r="D12" s="52" t="s">
        <v>29</v>
      </c>
      <c r="E12" s="52">
        <v>116</v>
      </c>
      <c r="F12" s="52"/>
      <c r="G12" s="20">
        <v>39</v>
      </c>
      <c r="H12" s="20">
        <v>32</v>
      </c>
      <c r="I12" s="52">
        <f t="shared" si="0"/>
        <v>71</v>
      </c>
      <c r="J12" s="54" t="s">
        <v>368</v>
      </c>
      <c r="K12" s="51" t="s">
        <v>353</v>
      </c>
      <c r="L12" s="51" t="s">
        <v>361</v>
      </c>
      <c r="M12" s="51">
        <v>9401450746</v>
      </c>
      <c r="N12" s="51" t="s">
        <v>369</v>
      </c>
      <c r="O12" s="55">
        <v>9859449308</v>
      </c>
      <c r="P12" s="88">
        <v>43498</v>
      </c>
      <c r="Q12" s="55" t="s">
        <v>681</v>
      </c>
      <c r="R12" s="52">
        <v>25</v>
      </c>
      <c r="S12" s="52"/>
      <c r="T12" s="18"/>
    </row>
    <row r="13" spans="1:20">
      <c r="A13" s="4">
        <v>9</v>
      </c>
      <c r="B13" s="17" t="s">
        <v>66</v>
      </c>
      <c r="C13" s="51" t="s">
        <v>602</v>
      </c>
      <c r="D13" s="52" t="s">
        <v>29</v>
      </c>
      <c r="E13" s="52">
        <v>53</v>
      </c>
      <c r="F13" s="52"/>
      <c r="G13" s="20">
        <v>45</v>
      </c>
      <c r="H13" s="20">
        <v>47</v>
      </c>
      <c r="I13" s="52">
        <f t="shared" si="0"/>
        <v>92</v>
      </c>
      <c r="J13" s="54" t="s">
        <v>603</v>
      </c>
      <c r="K13" s="51" t="s">
        <v>503</v>
      </c>
      <c r="L13" s="51" t="s">
        <v>351</v>
      </c>
      <c r="M13" s="51">
        <v>9854355250</v>
      </c>
      <c r="N13" s="51" t="s">
        <v>504</v>
      </c>
      <c r="O13" s="55">
        <v>9954528327</v>
      </c>
      <c r="P13" s="88">
        <v>43500</v>
      </c>
      <c r="Q13" s="55" t="s">
        <v>676</v>
      </c>
      <c r="R13" s="52">
        <v>22</v>
      </c>
      <c r="S13" s="52"/>
      <c r="T13" s="18"/>
    </row>
    <row r="14" spans="1:20">
      <c r="A14" s="4">
        <v>10</v>
      </c>
      <c r="B14" s="17" t="s">
        <v>66</v>
      </c>
      <c r="C14" s="51" t="s">
        <v>547</v>
      </c>
      <c r="D14" s="52" t="s">
        <v>29</v>
      </c>
      <c r="E14" s="52">
        <v>82</v>
      </c>
      <c r="F14" s="52"/>
      <c r="G14" s="20">
        <v>39</v>
      </c>
      <c r="H14" s="20">
        <v>43</v>
      </c>
      <c r="I14" s="52">
        <f t="shared" si="0"/>
        <v>82</v>
      </c>
      <c r="J14" s="54" t="s">
        <v>548</v>
      </c>
      <c r="K14" s="51" t="s">
        <v>249</v>
      </c>
      <c r="L14" s="51"/>
      <c r="M14" s="51"/>
      <c r="N14" s="51" t="s">
        <v>231</v>
      </c>
      <c r="O14" s="55"/>
      <c r="P14" s="88">
        <v>43500</v>
      </c>
      <c r="Q14" s="55" t="s">
        <v>676</v>
      </c>
      <c r="R14" s="52">
        <v>41</v>
      </c>
      <c r="S14" s="52"/>
      <c r="T14" s="18"/>
    </row>
    <row r="15" spans="1:20">
      <c r="A15" s="4">
        <v>11</v>
      </c>
      <c r="B15" s="17" t="s">
        <v>67</v>
      </c>
      <c r="C15" s="51" t="s">
        <v>513</v>
      </c>
      <c r="D15" s="52" t="s">
        <v>29</v>
      </c>
      <c r="E15" s="52">
        <v>51</v>
      </c>
      <c r="F15" s="52"/>
      <c r="G15" s="20">
        <v>30</v>
      </c>
      <c r="H15" s="20">
        <v>33</v>
      </c>
      <c r="I15" s="52">
        <f t="shared" si="0"/>
        <v>63</v>
      </c>
      <c r="J15" s="54" t="s">
        <v>514</v>
      </c>
      <c r="K15" s="51" t="s">
        <v>74</v>
      </c>
      <c r="L15" s="51" t="s">
        <v>75</v>
      </c>
      <c r="M15" s="51">
        <v>9766619436</v>
      </c>
      <c r="N15" s="51" t="s">
        <v>515</v>
      </c>
      <c r="O15" s="55">
        <v>8472802700</v>
      </c>
      <c r="P15" s="88">
        <v>43500</v>
      </c>
      <c r="Q15" s="55" t="s">
        <v>676</v>
      </c>
      <c r="R15" s="52">
        <v>28</v>
      </c>
      <c r="S15" s="52"/>
      <c r="T15" s="18"/>
    </row>
    <row r="16" spans="1:20">
      <c r="A16" s="4">
        <v>12</v>
      </c>
      <c r="B16" s="17" t="s">
        <v>67</v>
      </c>
      <c r="C16" s="51" t="s">
        <v>516</v>
      </c>
      <c r="D16" s="52" t="s">
        <v>29</v>
      </c>
      <c r="E16" s="52">
        <v>81</v>
      </c>
      <c r="F16" s="52"/>
      <c r="G16" s="20">
        <v>40</v>
      </c>
      <c r="H16" s="20">
        <v>50</v>
      </c>
      <c r="I16" s="52">
        <f t="shared" si="0"/>
        <v>90</v>
      </c>
      <c r="J16" s="54" t="s">
        <v>517</v>
      </c>
      <c r="K16" s="51" t="s">
        <v>74</v>
      </c>
      <c r="L16" s="51" t="s">
        <v>75</v>
      </c>
      <c r="M16" s="51">
        <v>9766619436</v>
      </c>
      <c r="N16" s="51" t="s">
        <v>515</v>
      </c>
      <c r="O16" s="55">
        <v>8472802700</v>
      </c>
      <c r="P16" s="88">
        <v>43500</v>
      </c>
      <c r="Q16" s="55" t="s">
        <v>676</v>
      </c>
      <c r="R16" s="52">
        <v>29</v>
      </c>
      <c r="S16" s="52"/>
      <c r="T16" s="18"/>
    </row>
    <row r="17" spans="1:20">
      <c r="A17" s="4">
        <v>13</v>
      </c>
      <c r="B17" s="17" t="s">
        <v>66</v>
      </c>
      <c r="C17" s="51" t="s">
        <v>604</v>
      </c>
      <c r="D17" s="52" t="s">
        <v>29</v>
      </c>
      <c r="E17" s="52">
        <v>73</v>
      </c>
      <c r="F17" s="52"/>
      <c r="G17" s="20">
        <v>27</v>
      </c>
      <c r="H17" s="20">
        <v>30</v>
      </c>
      <c r="I17" s="52">
        <f t="shared" si="0"/>
        <v>57</v>
      </c>
      <c r="J17" s="54" t="s">
        <v>605</v>
      </c>
      <c r="K17" s="51" t="s">
        <v>606</v>
      </c>
      <c r="L17" s="51" t="s">
        <v>462</v>
      </c>
      <c r="M17" s="51">
        <v>8011339747</v>
      </c>
      <c r="N17" s="51" t="s">
        <v>607</v>
      </c>
      <c r="O17" s="55">
        <v>9954309747</v>
      </c>
      <c r="P17" s="88">
        <v>43501</v>
      </c>
      <c r="Q17" s="55" t="s">
        <v>677</v>
      </c>
      <c r="R17" s="52">
        <v>32</v>
      </c>
      <c r="S17" s="52"/>
      <c r="T17" s="18"/>
    </row>
    <row r="18" spans="1:20">
      <c r="A18" s="4">
        <v>14</v>
      </c>
      <c r="B18" s="17" t="s">
        <v>66</v>
      </c>
      <c r="C18" s="51" t="s">
        <v>608</v>
      </c>
      <c r="D18" s="52" t="s">
        <v>29</v>
      </c>
      <c r="E18" s="52">
        <v>92</v>
      </c>
      <c r="F18" s="52"/>
      <c r="G18" s="20">
        <v>43</v>
      </c>
      <c r="H18" s="20">
        <v>49</v>
      </c>
      <c r="I18" s="52">
        <f t="shared" si="0"/>
        <v>92</v>
      </c>
      <c r="J18" s="54" t="s">
        <v>609</v>
      </c>
      <c r="K18" s="51" t="s">
        <v>610</v>
      </c>
      <c r="L18" s="51" t="s">
        <v>462</v>
      </c>
      <c r="M18" s="51">
        <v>8011339747</v>
      </c>
      <c r="N18" s="51" t="s">
        <v>607</v>
      </c>
      <c r="O18" s="55">
        <v>9954309747</v>
      </c>
      <c r="P18" s="88">
        <v>43501</v>
      </c>
      <c r="Q18" s="55" t="s">
        <v>677</v>
      </c>
      <c r="R18" s="52">
        <v>30</v>
      </c>
      <c r="S18" s="52"/>
      <c r="T18" s="18"/>
    </row>
    <row r="19" spans="1:20">
      <c r="A19" s="4">
        <v>15</v>
      </c>
      <c r="B19" s="17" t="s">
        <v>67</v>
      </c>
      <c r="C19" s="51" t="s">
        <v>486</v>
      </c>
      <c r="D19" s="52" t="s">
        <v>29</v>
      </c>
      <c r="E19" s="52">
        <v>95</v>
      </c>
      <c r="F19" s="52"/>
      <c r="G19" s="20">
        <v>39</v>
      </c>
      <c r="H19" s="20">
        <v>41</v>
      </c>
      <c r="I19" s="52">
        <f t="shared" si="0"/>
        <v>80</v>
      </c>
      <c r="J19" s="54" t="s">
        <v>487</v>
      </c>
      <c r="K19" s="51" t="s">
        <v>488</v>
      </c>
      <c r="L19" s="51" t="s">
        <v>489</v>
      </c>
      <c r="M19" s="51">
        <v>9707153098</v>
      </c>
      <c r="N19" s="51" t="s">
        <v>490</v>
      </c>
      <c r="O19" s="55">
        <v>9957516797</v>
      </c>
      <c r="P19" s="88">
        <v>43501</v>
      </c>
      <c r="Q19" s="55" t="s">
        <v>677</v>
      </c>
      <c r="R19" s="52">
        <v>35</v>
      </c>
      <c r="S19" s="52"/>
      <c r="T19" s="18"/>
    </row>
    <row r="20" spans="1:20">
      <c r="A20" s="4">
        <v>16</v>
      </c>
      <c r="B20" s="17" t="s">
        <v>67</v>
      </c>
      <c r="C20" s="51" t="s">
        <v>491</v>
      </c>
      <c r="D20" s="52" t="s">
        <v>29</v>
      </c>
      <c r="E20" s="52">
        <v>96</v>
      </c>
      <c r="F20" s="52"/>
      <c r="G20" s="94">
        <v>43</v>
      </c>
      <c r="H20" s="94">
        <v>21</v>
      </c>
      <c r="I20" s="52">
        <f t="shared" si="0"/>
        <v>64</v>
      </c>
      <c r="J20" s="54" t="s">
        <v>492</v>
      </c>
      <c r="K20" s="51" t="s">
        <v>488</v>
      </c>
      <c r="L20" s="51" t="s">
        <v>489</v>
      </c>
      <c r="M20" s="51">
        <v>9707153098</v>
      </c>
      <c r="N20" s="51" t="s">
        <v>493</v>
      </c>
      <c r="O20" s="55">
        <v>9854290905</v>
      </c>
      <c r="P20" s="88">
        <v>43501</v>
      </c>
      <c r="Q20" s="55" t="s">
        <v>677</v>
      </c>
      <c r="R20" s="52">
        <v>32</v>
      </c>
      <c r="S20" s="52"/>
      <c r="T20" s="18"/>
    </row>
    <row r="21" spans="1:20">
      <c r="A21" s="4">
        <v>17</v>
      </c>
      <c r="B21" s="17" t="s">
        <v>66</v>
      </c>
      <c r="C21" s="74" t="s">
        <v>557</v>
      </c>
      <c r="D21" s="75" t="s">
        <v>29</v>
      </c>
      <c r="E21" s="75">
        <v>36</v>
      </c>
      <c r="F21" s="75"/>
      <c r="G21" s="20">
        <v>41</v>
      </c>
      <c r="H21" s="20">
        <v>32</v>
      </c>
      <c r="I21" s="52">
        <f t="shared" si="0"/>
        <v>73</v>
      </c>
      <c r="J21" s="54" t="s">
        <v>558</v>
      </c>
      <c r="K21" s="51" t="s">
        <v>197</v>
      </c>
      <c r="L21" s="51" t="s">
        <v>107</v>
      </c>
      <c r="M21" s="51">
        <v>9401839012</v>
      </c>
      <c r="N21" s="51" t="s">
        <v>198</v>
      </c>
      <c r="O21" s="55">
        <v>9401841191</v>
      </c>
      <c r="P21" s="88">
        <v>43502</v>
      </c>
      <c r="Q21" s="55" t="s">
        <v>678</v>
      </c>
      <c r="R21" s="52">
        <v>46</v>
      </c>
      <c r="S21" s="52"/>
      <c r="T21" s="18"/>
    </row>
    <row r="22" spans="1:20">
      <c r="A22" s="4">
        <v>18</v>
      </c>
      <c r="B22" s="17" t="s">
        <v>66</v>
      </c>
      <c r="C22" s="51" t="s">
        <v>195</v>
      </c>
      <c r="D22" s="52" t="s">
        <v>29</v>
      </c>
      <c r="E22" s="52">
        <v>102</v>
      </c>
      <c r="F22" s="52"/>
      <c r="G22" s="20">
        <v>24</v>
      </c>
      <c r="H22" s="20">
        <v>32</v>
      </c>
      <c r="I22" s="52">
        <f t="shared" si="0"/>
        <v>56</v>
      </c>
      <c r="J22" s="54" t="s">
        <v>196</v>
      </c>
      <c r="K22" s="51" t="s">
        <v>197</v>
      </c>
      <c r="L22" s="51" t="s">
        <v>107</v>
      </c>
      <c r="M22" s="51">
        <v>9401839012</v>
      </c>
      <c r="N22" s="51" t="s">
        <v>198</v>
      </c>
      <c r="O22" s="55">
        <v>9401841191</v>
      </c>
      <c r="P22" s="88">
        <v>43502</v>
      </c>
      <c r="Q22" s="55" t="s">
        <v>678</v>
      </c>
      <c r="R22" s="52">
        <v>45</v>
      </c>
      <c r="S22" s="52"/>
      <c r="T22" s="18"/>
    </row>
    <row r="23" spans="1:20">
      <c r="A23" s="4">
        <v>19</v>
      </c>
      <c r="B23" s="17" t="s">
        <v>67</v>
      </c>
      <c r="C23" s="51" t="s">
        <v>494</v>
      </c>
      <c r="D23" s="52" t="s">
        <v>29</v>
      </c>
      <c r="E23" s="52">
        <v>72</v>
      </c>
      <c r="F23" s="52"/>
      <c r="G23" s="20">
        <v>40</v>
      </c>
      <c r="H23" s="20">
        <v>37</v>
      </c>
      <c r="I23" s="52">
        <f t="shared" si="0"/>
        <v>77</v>
      </c>
      <c r="J23" s="54" t="s">
        <v>495</v>
      </c>
      <c r="K23" s="51" t="s">
        <v>488</v>
      </c>
      <c r="L23" s="51" t="s">
        <v>496</v>
      </c>
      <c r="M23" s="51">
        <v>9707153098</v>
      </c>
      <c r="N23" s="51" t="s">
        <v>497</v>
      </c>
      <c r="O23" s="55">
        <v>8761811225</v>
      </c>
      <c r="P23" s="88">
        <v>43502</v>
      </c>
      <c r="Q23" s="55" t="s">
        <v>678</v>
      </c>
      <c r="R23" s="52">
        <v>30</v>
      </c>
      <c r="S23" s="52"/>
      <c r="T23" s="18"/>
    </row>
    <row r="24" spans="1:20">
      <c r="A24" s="4">
        <v>20</v>
      </c>
      <c r="B24" s="17" t="s">
        <v>67</v>
      </c>
      <c r="C24" s="51" t="s">
        <v>498</v>
      </c>
      <c r="D24" s="52" t="s">
        <v>29</v>
      </c>
      <c r="E24" s="52">
        <v>94</v>
      </c>
      <c r="F24" s="52"/>
      <c r="G24" s="20">
        <v>53</v>
      </c>
      <c r="H24" s="20">
        <v>56</v>
      </c>
      <c r="I24" s="52">
        <f t="shared" si="0"/>
        <v>109</v>
      </c>
      <c r="J24" s="54" t="s">
        <v>499</v>
      </c>
      <c r="K24" s="51" t="s">
        <v>488</v>
      </c>
      <c r="L24" s="51" t="s">
        <v>489</v>
      </c>
      <c r="M24" s="51">
        <v>9707153098</v>
      </c>
      <c r="N24" s="51" t="s">
        <v>500</v>
      </c>
      <c r="O24" s="55">
        <v>9954640637</v>
      </c>
      <c r="P24" s="88">
        <v>43502</v>
      </c>
      <c r="Q24" s="55" t="s">
        <v>678</v>
      </c>
      <c r="R24" s="52">
        <v>32</v>
      </c>
      <c r="S24" s="52"/>
      <c r="T24" s="18"/>
    </row>
    <row r="25" spans="1:20">
      <c r="A25" s="4">
        <v>21</v>
      </c>
      <c r="B25" s="17" t="s">
        <v>66</v>
      </c>
      <c r="C25" s="51" t="s">
        <v>473</v>
      </c>
      <c r="D25" s="52" t="s">
        <v>29</v>
      </c>
      <c r="E25" s="52">
        <v>125</v>
      </c>
      <c r="F25" s="52"/>
      <c r="G25" s="20">
        <v>22</v>
      </c>
      <c r="H25" s="20">
        <v>28</v>
      </c>
      <c r="I25" s="52">
        <f t="shared" si="0"/>
        <v>50</v>
      </c>
      <c r="J25" s="54" t="s">
        <v>474</v>
      </c>
      <c r="K25" s="51" t="s">
        <v>475</v>
      </c>
      <c r="L25" s="51" t="s">
        <v>476</v>
      </c>
      <c r="M25" s="51">
        <v>8723864860</v>
      </c>
      <c r="N25" s="51" t="s">
        <v>477</v>
      </c>
      <c r="O25" s="55">
        <v>9613965017</v>
      </c>
      <c r="P25" s="88">
        <v>43503</v>
      </c>
      <c r="Q25" s="55" t="s">
        <v>679</v>
      </c>
      <c r="R25" s="52">
        <v>31</v>
      </c>
      <c r="S25" s="52"/>
      <c r="T25" s="18"/>
    </row>
    <row r="26" spans="1:20">
      <c r="A26" s="4">
        <v>22</v>
      </c>
      <c r="B26" s="17" t="s">
        <v>66</v>
      </c>
      <c r="C26" s="51" t="s">
        <v>478</v>
      </c>
      <c r="D26" s="52" t="s">
        <v>29</v>
      </c>
      <c r="E26" s="52">
        <v>60</v>
      </c>
      <c r="F26" s="52"/>
      <c r="G26" s="20">
        <v>29</v>
      </c>
      <c r="H26" s="20">
        <v>25</v>
      </c>
      <c r="I26" s="52">
        <f t="shared" si="0"/>
        <v>54</v>
      </c>
      <c r="J26" s="54" t="s">
        <v>479</v>
      </c>
      <c r="K26" s="51" t="s">
        <v>475</v>
      </c>
      <c r="L26" s="51" t="s">
        <v>476</v>
      </c>
      <c r="M26" s="51">
        <v>8723864860</v>
      </c>
      <c r="N26" s="51" t="s">
        <v>477</v>
      </c>
      <c r="O26" s="55">
        <v>9613965017</v>
      </c>
      <c r="P26" s="88">
        <v>43503</v>
      </c>
      <c r="Q26" s="55" t="s">
        <v>679</v>
      </c>
      <c r="R26" s="52">
        <v>32</v>
      </c>
      <c r="S26" s="52"/>
      <c r="T26" s="18"/>
    </row>
    <row r="27" spans="1:20">
      <c r="A27" s="4">
        <v>23</v>
      </c>
      <c r="B27" s="17" t="s">
        <v>67</v>
      </c>
      <c r="C27" s="51" t="s">
        <v>561</v>
      </c>
      <c r="D27" s="52" t="s">
        <v>29</v>
      </c>
      <c r="E27" s="52">
        <v>100</v>
      </c>
      <c r="F27" s="52"/>
      <c r="G27" s="20">
        <v>49</v>
      </c>
      <c r="H27" s="20">
        <v>55</v>
      </c>
      <c r="I27" s="52">
        <f t="shared" si="0"/>
        <v>104</v>
      </c>
      <c r="J27" s="54" t="s">
        <v>562</v>
      </c>
      <c r="K27" s="51" t="s">
        <v>106</v>
      </c>
      <c r="L27" s="51" t="s">
        <v>202</v>
      </c>
      <c r="M27" s="51">
        <v>8486642827</v>
      </c>
      <c r="N27" s="51" t="s">
        <v>563</v>
      </c>
      <c r="O27" s="55">
        <v>8474867446</v>
      </c>
      <c r="P27" s="88">
        <v>43503</v>
      </c>
      <c r="Q27" s="55" t="s">
        <v>679</v>
      </c>
      <c r="R27" s="52">
        <v>62</v>
      </c>
      <c r="S27" s="52"/>
      <c r="T27" s="18"/>
    </row>
    <row r="28" spans="1:20">
      <c r="A28" s="4">
        <v>24</v>
      </c>
      <c r="B28" s="17" t="s">
        <v>67</v>
      </c>
      <c r="C28" s="51" t="s">
        <v>564</v>
      </c>
      <c r="D28" s="52" t="s">
        <v>29</v>
      </c>
      <c r="E28" s="52">
        <v>101</v>
      </c>
      <c r="F28" s="52"/>
      <c r="G28" s="20">
        <v>27</v>
      </c>
      <c r="H28" s="20">
        <v>34</v>
      </c>
      <c r="I28" s="52">
        <f t="shared" si="0"/>
        <v>61</v>
      </c>
      <c r="J28" s="54" t="s">
        <v>565</v>
      </c>
      <c r="K28" s="77" t="s">
        <v>197</v>
      </c>
      <c r="L28" s="77" t="s">
        <v>201</v>
      </c>
      <c r="M28" s="77">
        <v>9706655712</v>
      </c>
      <c r="N28" s="77" t="s">
        <v>566</v>
      </c>
      <c r="O28" s="86"/>
      <c r="P28" s="88">
        <v>43503</v>
      </c>
      <c r="Q28" s="55" t="s">
        <v>679</v>
      </c>
      <c r="R28" s="52">
        <v>63</v>
      </c>
      <c r="S28" s="52"/>
      <c r="T28" s="18"/>
    </row>
    <row r="29" spans="1:20">
      <c r="A29" s="4">
        <v>25</v>
      </c>
      <c r="B29" s="17" t="s">
        <v>66</v>
      </c>
      <c r="C29" s="51" t="s">
        <v>480</v>
      </c>
      <c r="D29" s="52" t="s">
        <v>29</v>
      </c>
      <c r="E29" s="52">
        <v>131</v>
      </c>
      <c r="F29" s="52"/>
      <c r="G29" s="94">
        <v>47</v>
      </c>
      <c r="H29" s="94">
        <v>49</v>
      </c>
      <c r="I29" s="52">
        <f t="shared" si="0"/>
        <v>96</v>
      </c>
      <c r="J29" s="54" t="s">
        <v>481</v>
      </c>
      <c r="K29" s="51" t="s">
        <v>475</v>
      </c>
      <c r="L29" s="51" t="s">
        <v>476</v>
      </c>
      <c r="M29" s="51">
        <v>8723864860</v>
      </c>
      <c r="N29" s="51" t="s">
        <v>482</v>
      </c>
      <c r="O29" s="55">
        <v>7896141517</v>
      </c>
      <c r="P29" s="88">
        <v>43504</v>
      </c>
      <c r="Q29" s="55" t="s">
        <v>680</v>
      </c>
      <c r="R29" s="52">
        <v>33</v>
      </c>
      <c r="S29" s="52"/>
      <c r="T29" s="18"/>
    </row>
    <row r="30" spans="1:20">
      <c r="A30" s="4">
        <v>26</v>
      </c>
      <c r="B30" s="17" t="s">
        <v>66</v>
      </c>
      <c r="C30" s="51" t="s">
        <v>699</v>
      </c>
      <c r="D30" s="52" t="s">
        <v>29</v>
      </c>
      <c r="E30" s="52">
        <v>129</v>
      </c>
      <c r="F30" s="52"/>
      <c r="G30" s="20">
        <v>41</v>
      </c>
      <c r="H30" s="20">
        <v>37</v>
      </c>
      <c r="I30" s="52">
        <f t="shared" si="0"/>
        <v>78</v>
      </c>
      <c r="J30" s="54" t="s">
        <v>700</v>
      </c>
      <c r="K30" s="51" t="s">
        <v>475</v>
      </c>
      <c r="L30" s="51" t="s">
        <v>476</v>
      </c>
      <c r="M30" s="51">
        <v>8723864860</v>
      </c>
      <c r="N30" s="51" t="s">
        <v>701</v>
      </c>
      <c r="O30" s="55">
        <v>8402919707</v>
      </c>
      <c r="P30" s="88">
        <v>43504</v>
      </c>
      <c r="Q30" s="55" t="s">
        <v>680</v>
      </c>
      <c r="R30" s="52">
        <v>35</v>
      </c>
      <c r="S30" s="52"/>
      <c r="T30" s="18"/>
    </row>
    <row r="31" spans="1:20">
      <c r="A31" s="4">
        <v>27</v>
      </c>
      <c r="B31" s="17" t="s">
        <v>67</v>
      </c>
      <c r="C31" s="74" t="s">
        <v>199</v>
      </c>
      <c r="D31" s="75" t="s">
        <v>29</v>
      </c>
      <c r="E31" s="75">
        <v>35</v>
      </c>
      <c r="F31" s="75"/>
      <c r="G31" s="20">
        <v>33</v>
      </c>
      <c r="H31" s="20">
        <v>38</v>
      </c>
      <c r="I31" s="52">
        <f t="shared" si="0"/>
        <v>71</v>
      </c>
      <c r="J31" s="76" t="s">
        <v>200</v>
      </c>
      <c r="K31" s="77" t="s">
        <v>197</v>
      </c>
      <c r="L31" s="77" t="s">
        <v>201</v>
      </c>
      <c r="M31" s="77">
        <v>9706655712</v>
      </c>
      <c r="N31" s="77" t="s">
        <v>791</v>
      </c>
      <c r="O31" s="86"/>
      <c r="P31" s="88">
        <v>43504</v>
      </c>
      <c r="Q31" s="55" t="s">
        <v>680</v>
      </c>
      <c r="R31" s="52">
        <v>65</v>
      </c>
      <c r="S31" s="52"/>
      <c r="T31" s="18"/>
    </row>
    <row r="32" spans="1:20">
      <c r="A32" s="4">
        <v>28</v>
      </c>
      <c r="B32" s="17" t="s">
        <v>67</v>
      </c>
      <c r="C32" s="74" t="s">
        <v>559</v>
      </c>
      <c r="D32" s="52" t="s">
        <v>29</v>
      </c>
      <c r="E32" s="52">
        <v>32</v>
      </c>
      <c r="F32" s="52"/>
      <c r="G32" s="20">
        <v>36</v>
      </c>
      <c r="H32" s="20">
        <v>42</v>
      </c>
      <c r="I32" s="52">
        <f t="shared" si="0"/>
        <v>78</v>
      </c>
      <c r="J32" s="54" t="s">
        <v>560</v>
      </c>
      <c r="K32" s="51" t="s">
        <v>106</v>
      </c>
      <c r="L32" s="51" t="s">
        <v>202</v>
      </c>
      <c r="M32" s="51">
        <v>8486642827</v>
      </c>
      <c r="N32" s="51" t="s">
        <v>853</v>
      </c>
      <c r="O32" s="55">
        <v>9401013110</v>
      </c>
      <c r="P32" s="88">
        <v>43504</v>
      </c>
      <c r="Q32" s="55" t="s">
        <v>680</v>
      </c>
      <c r="R32" s="52">
        <v>50</v>
      </c>
      <c r="S32" s="52"/>
      <c r="T32" s="18"/>
    </row>
    <row r="33" spans="1:20">
      <c r="A33" s="4">
        <v>29</v>
      </c>
      <c r="B33" s="17" t="s">
        <v>66</v>
      </c>
      <c r="C33" s="51" t="s">
        <v>483</v>
      </c>
      <c r="D33" s="52" t="s">
        <v>29</v>
      </c>
      <c r="E33" s="52">
        <v>62</v>
      </c>
      <c r="F33" s="52"/>
      <c r="G33" s="20">
        <v>60</v>
      </c>
      <c r="H33" s="20">
        <v>32</v>
      </c>
      <c r="I33" s="52">
        <f t="shared" si="0"/>
        <v>92</v>
      </c>
      <c r="J33" s="54" t="s">
        <v>484</v>
      </c>
      <c r="K33" s="62" t="s">
        <v>485</v>
      </c>
      <c r="L33" s="51" t="s">
        <v>476</v>
      </c>
      <c r="M33" s="51">
        <v>8723864860</v>
      </c>
      <c r="N33" s="83" t="s">
        <v>482</v>
      </c>
      <c r="O33" s="55">
        <v>7896141517</v>
      </c>
      <c r="P33" s="88">
        <v>43505</v>
      </c>
      <c r="Q33" s="55" t="s">
        <v>681</v>
      </c>
      <c r="R33" s="52">
        <v>30</v>
      </c>
      <c r="S33" s="52"/>
      <c r="T33" s="18"/>
    </row>
    <row r="34" spans="1:20">
      <c r="A34" s="4">
        <v>30</v>
      </c>
      <c r="B34" s="17" t="s">
        <v>66</v>
      </c>
      <c r="C34" s="51" t="s">
        <v>569</v>
      </c>
      <c r="D34" s="52" t="s">
        <v>29</v>
      </c>
      <c r="E34" s="52">
        <v>59</v>
      </c>
      <c r="F34" s="52"/>
      <c r="G34" s="94">
        <v>30</v>
      </c>
      <c r="H34" s="94">
        <v>48</v>
      </c>
      <c r="I34" s="52">
        <f t="shared" si="0"/>
        <v>78</v>
      </c>
      <c r="J34" s="54" t="s">
        <v>570</v>
      </c>
      <c r="K34" s="51" t="s">
        <v>475</v>
      </c>
      <c r="L34" s="51" t="s">
        <v>476</v>
      </c>
      <c r="M34" s="51">
        <v>8723864860</v>
      </c>
      <c r="N34" s="51" t="s">
        <v>571</v>
      </c>
      <c r="O34" s="55">
        <v>9613939790</v>
      </c>
      <c r="P34" s="88">
        <v>43505</v>
      </c>
      <c r="Q34" s="55" t="s">
        <v>681</v>
      </c>
      <c r="R34" s="52">
        <v>30</v>
      </c>
      <c r="S34" s="52"/>
      <c r="T34" s="18"/>
    </row>
    <row r="35" spans="1:20">
      <c r="A35" s="4">
        <v>31</v>
      </c>
      <c r="B35" s="17" t="s">
        <v>67</v>
      </c>
      <c r="C35" s="51" t="s">
        <v>581</v>
      </c>
      <c r="D35" s="52" t="s">
        <v>29</v>
      </c>
      <c r="E35" s="52">
        <v>86</v>
      </c>
      <c r="F35" s="52"/>
      <c r="G35" s="20">
        <v>59</v>
      </c>
      <c r="H35" s="20">
        <v>55</v>
      </c>
      <c r="I35" s="52">
        <f t="shared" si="0"/>
        <v>114</v>
      </c>
      <c r="J35" s="54" t="s">
        <v>582</v>
      </c>
      <c r="K35" s="51" t="s">
        <v>220</v>
      </c>
      <c r="L35" s="51" t="s">
        <v>221</v>
      </c>
      <c r="M35" s="51">
        <v>9854617818</v>
      </c>
      <c r="N35" s="51" t="s">
        <v>222</v>
      </c>
      <c r="O35" s="55">
        <v>9508668176</v>
      </c>
      <c r="P35" s="88">
        <v>43505</v>
      </c>
      <c r="Q35" s="55" t="s">
        <v>681</v>
      </c>
      <c r="R35" s="52">
        <v>55</v>
      </c>
      <c r="S35" s="52"/>
      <c r="T35" s="18"/>
    </row>
    <row r="36" spans="1:20">
      <c r="A36" s="4">
        <v>32</v>
      </c>
      <c r="B36" s="17" t="s">
        <v>67</v>
      </c>
      <c r="C36" s="51" t="s">
        <v>226</v>
      </c>
      <c r="D36" s="52" t="s">
        <v>29</v>
      </c>
      <c r="E36" s="52">
        <v>44</v>
      </c>
      <c r="F36" s="52"/>
      <c r="G36" s="59">
        <v>12</v>
      </c>
      <c r="H36" s="59">
        <v>25</v>
      </c>
      <c r="I36" s="52">
        <f t="shared" si="0"/>
        <v>37</v>
      </c>
      <c r="J36" s="54" t="s">
        <v>227</v>
      </c>
      <c r="K36" s="51" t="s">
        <v>220</v>
      </c>
      <c r="L36" s="51" t="s">
        <v>221</v>
      </c>
      <c r="M36" s="51">
        <v>9854617818</v>
      </c>
      <c r="N36" s="51" t="s">
        <v>222</v>
      </c>
      <c r="O36" s="55">
        <v>9508668176</v>
      </c>
      <c r="P36" s="88">
        <v>43505</v>
      </c>
      <c r="Q36" s="55" t="s">
        <v>681</v>
      </c>
      <c r="R36" s="52">
        <v>45</v>
      </c>
      <c r="S36" s="52"/>
      <c r="T36" s="18"/>
    </row>
    <row r="37" spans="1:20">
      <c r="A37" s="4">
        <v>33</v>
      </c>
      <c r="B37" s="17" t="s">
        <v>66</v>
      </c>
      <c r="C37" s="51" t="s">
        <v>671</v>
      </c>
      <c r="D37" s="52" t="s">
        <v>29</v>
      </c>
      <c r="E37" s="52">
        <v>79</v>
      </c>
      <c r="F37" s="52"/>
      <c r="G37" s="59">
        <v>25</v>
      </c>
      <c r="H37" s="59">
        <v>29</v>
      </c>
      <c r="I37" s="52">
        <f t="shared" si="0"/>
        <v>54</v>
      </c>
      <c r="J37" s="54" t="s">
        <v>672</v>
      </c>
      <c r="K37" s="51" t="s">
        <v>224</v>
      </c>
      <c r="L37" s="51" t="s">
        <v>221</v>
      </c>
      <c r="M37" s="51">
        <v>9854617818</v>
      </c>
      <c r="N37" s="51" t="s">
        <v>238</v>
      </c>
      <c r="O37" s="55">
        <v>9707354616</v>
      </c>
      <c r="P37" s="88">
        <v>43507</v>
      </c>
      <c r="Q37" s="55" t="s">
        <v>676</v>
      </c>
      <c r="R37" s="52">
        <v>62</v>
      </c>
      <c r="S37" s="52"/>
      <c r="T37" s="18"/>
    </row>
    <row r="38" spans="1:20">
      <c r="A38" s="4">
        <v>34</v>
      </c>
      <c r="B38" s="17" t="s">
        <v>66</v>
      </c>
      <c r="C38" s="51" t="s">
        <v>688</v>
      </c>
      <c r="D38" s="52" t="s">
        <v>29</v>
      </c>
      <c r="E38" s="52">
        <v>8</v>
      </c>
      <c r="F38" s="52"/>
      <c r="G38" s="59">
        <v>33</v>
      </c>
      <c r="H38" s="59">
        <v>42</v>
      </c>
      <c r="I38" s="52">
        <f t="shared" si="0"/>
        <v>75</v>
      </c>
      <c r="J38" s="54" t="s">
        <v>689</v>
      </c>
      <c r="K38" s="51" t="s">
        <v>257</v>
      </c>
      <c r="L38" s="51" t="s">
        <v>258</v>
      </c>
      <c r="M38" s="51">
        <v>9864477985</v>
      </c>
      <c r="N38" s="51" t="s">
        <v>690</v>
      </c>
      <c r="O38" s="55">
        <v>8811813199</v>
      </c>
      <c r="P38" s="88">
        <v>43507</v>
      </c>
      <c r="Q38" s="55" t="s">
        <v>676</v>
      </c>
      <c r="R38" s="52">
        <v>57</v>
      </c>
      <c r="S38" s="52"/>
      <c r="T38" s="18"/>
    </row>
    <row r="39" spans="1:20">
      <c r="A39" s="4">
        <v>35</v>
      </c>
      <c r="B39" s="17" t="s">
        <v>67</v>
      </c>
      <c r="C39" s="51" t="s">
        <v>218</v>
      </c>
      <c r="D39" s="52" t="s">
        <v>29</v>
      </c>
      <c r="E39" s="52">
        <v>85</v>
      </c>
      <c r="F39" s="52"/>
      <c r="G39" s="20">
        <v>19</v>
      </c>
      <c r="H39" s="20">
        <v>22</v>
      </c>
      <c r="I39" s="52">
        <f t="shared" si="0"/>
        <v>41</v>
      </c>
      <c r="J39" s="54" t="s">
        <v>219</v>
      </c>
      <c r="K39" s="51" t="s">
        <v>220</v>
      </c>
      <c r="L39" s="51" t="s">
        <v>221</v>
      </c>
      <c r="M39" s="51">
        <v>9854617818</v>
      </c>
      <c r="N39" s="51" t="s">
        <v>222</v>
      </c>
      <c r="O39" s="55">
        <v>9508668176</v>
      </c>
      <c r="P39" s="88">
        <v>43507</v>
      </c>
      <c r="Q39" s="55" t="s">
        <v>676</v>
      </c>
      <c r="R39" s="52">
        <v>43</v>
      </c>
      <c r="S39" s="52"/>
      <c r="T39" s="18"/>
    </row>
    <row r="40" spans="1:20">
      <c r="A40" s="4">
        <v>36</v>
      </c>
      <c r="B40" s="17" t="s">
        <v>67</v>
      </c>
      <c r="C40" s="51" t="s">
        <v>579</v>
      </c>
      <c r="D40" s="52" t="s">
        <v>29</v>
      </c>
      <c r="E40" s="52">
        <v>84</v>
      </c>
      <c r="F40" s="52"/>
      <c r="G40" s="20">
        <v>44</v>
      </c>
      <c r="H40" s="20">
        <v>38</v>
      </c>
      <c r="I40" s="52">
        <f t="shared" si="0"/>
        <v>82</v>
      </c>
      <c r="J40" s="58" t="s">
        <v>580</v>
      </c>
      <c r="K40" s="51" t="s">
        <v>220</v>
      </c>
      <c r="L40" s="51" t="s">
        <v>221</v>
      </c>
      <c r="M40" s="51">
        <v>9854617818</v>
      </c>
      <c r="N40" s="51" t="s">
        <v>222</v>
      </c>
      <c r="O40" s="55">
        <v>9508668176</v>
      </c>
      <c r="P40" s="88">
        <v>43507</v>
      </c>
      <c r="Q40" s="55" t="s">
        <v>676</v>
      </c>
      <c r="R40" s="52">
        <v>45</v>
      </c>
      <c r="S40" s="52"/>
      <c r="T40" s="18"/>
    </row>
    <row r="41" spans="1:20">
      <c r="A41" s="4">
        <v>37</v>
      </c>
      <c r="B41" s="17" t="s">
        <v>66</v>
      </c>
      <c r="C41" s="74" t="s">
        <v>439</v>
      </c>
      <c r="D41" s="75" t="s">
        <v>29</v>
      </c>
      <c r="E41" s="52">
        <v>60</v>
      </c>
      <c r="F41" s="52"/>
      <c r="G41" s="20">
        <v>33</v>
      </c>
      <c r="H41" s="20">
        <v>38</v>
      </c>
      <c r="I41" s="52">
        <f t="shared" si="0"/>
        <v>71</v>
      </c>
      <c r="J41" s="54" t="s">
        <v>440</v>
      </c>
      <c r="K41" s="51" t="s">
        <v>441</v>
      </c>
      <c r="L41" s="51" t="s">
        <v>437</v>
      </c>
      <c r="M41" s="51">
        <v>9401450761</v>
      </c>
      <c r="N41" s="51" t="s">
        <v>442</v>
      </c>
      <c r="O41" s="55">
        <v>9859809905</v>
      </c>
      <c r="P41" s="88">
        <v>43508</v>
      </c>
      <c r="Q41" s="55" t="s">
        <v>677</v>
      </c>
      <c r="R41" s="52">
        <v>55</v>
      </c>
      <c r="S41" s="52"/>
      <c r="T41" s="18"/>
    </row>
    <row r="42" spans="1:20">
      <c r="A42" s="4">
        <v>38</v>
      </c>
      <c r="B42" s="17" t="s">
        <v>66</v>
      </c>
      <c r="C42" s="51" t="s">
        <v>443</v>
      </c>
      <c r="D42" s="52" t="s">
        <v>29</v>
      </c>
      <c r="E42" s="52">
        <v>54</v>
      </c>
      <c r="F42" s="52"/>
      <c r="G42" s="20">
        <v>55</v>
      </c>
      <c r="H42" s="20">
        <v>54</v>
      </c>
      <c r="I42" s="52">
        <f t="shared" si="0"/>
        <v>109</v>
      </c>
      <c r="J42" s="54" t="s">
        <v>444</v>
      </c>
      <c r="K42" s="51" t="s">
        <v>441</v>
      </c>
      <c r="L42" s="51" t="s">
        <v>437</v>
      </c>
      <c r="M42" s="51">
        <v>9401450761</v>
      </c>
      <c r="N42" s="51" t="s">
        <v>442</v>
      </c>
      <c r="O42" s="55">
        <v>9859809905</v>
      </c>
      <c r="P42" s="88">
        <v>43508</v>
      </c>
      <c r="Q42" s="55" t="s">
        <v>677</v>
      </c>
      <c r="R42" s="52">
        <v>23</v>
      </c>
      <c r="S42" s="52"/>
      <c r="T42" s="18"/>
    </row>
    <row r="43" spans="1:20">
      <c r="A43" s="4">
        <v>39</v>
      </c>
      <c r="B43" s="17" t="s">
        <v>67</v>
      </c>
      <c r="C43" s="51" t="s">
        <v>262</v>
      </c>
      <c r="D43" s="52" t="s">
        <v>29</v>
      </c>
      <c r="E43" s="52">
        <v>80</v>
      </c>
      <c r="F43" s="52"/>
      <c r="G43" s="20">
        <v>17</v>
      </c>
      <c r="H43" s="20">
        <v>22</v>
      </c>
      <c r="I43" s="52">
        <f t="shared" si="0"/>
        <v>39</v>
      </c>
      <c r="J43" s="54" t="s">
        <v>263</v>
      </c>
      <c r="K43" s="51" t="s">
        <v>249</v>
      </c>
      <c r="L43" s="51" t="s">
        <v>236</v>
      </c>
      <c r="M43" s="51">
        <v>9859359345</v>
      </c>
      <c r="N43" s="51" t="s">
        <v>264</v>
      </c>
      <c r="O43" s="55">
        <v>9854617681</v>
      </c>
      <c r="P43" s="88">
        <v>43508</v>
      </c>
      <c r="Q43" s="55" t="s">
        <v>677</v>
      </c>
      <c r="R43" s="52">
        <v>42</v>
      </c>
      <c r="S43" s="52"/>
      <c r="T43" s="18"/>
    </row>
    <row r="44" spans="1:20">
      <c r="A44" s="4">
        <v>40</v>
      </c>
      <c r="B44" s="17" t="s">
        <v>67</v>
      </c>
      <c r="C44" s="51" t="s">
        <v>549</v>
      </c>
      <c r="D44" s="52" t="s">
        <v>29</v>
      </c>
      <c r="E44" s="52">
        <v>50</v>
      </c>
      <c r="F44" s="52"/>
      <c r="G44" s="20">
        <v>40</v>
      </c>
      <c r="H44" s="20">
        <v>31</v>
      </c>
      <c r="I44" s="52">
        <f t="shared" si="0"/>
        <v>71</v>
      </c>
      <c r="J44" s="54" t="s">
        <v>550</v>
      </c>
      <c r="K44" s="62" t="s">
        <v>249</v>
      </c>
      <c r="L44" s="51" t="s">
        <v>236</v>
      </c>
      <c r="M44" s="51">
        <v>9859359345</v>
      </c>
      <c r="N44" s="51" t="s">
        <v>231</v>
      </c>
      <c r="O44" s="55">
        <v>9859748277</v>
      </c>
      <c r="P44" s="88">
        <v>43508</v>
      </c>
      <c r="Q44" s="55" t="s">
        <v>677</v>
      </c>
      <c r="R44" s="52">
        <v>43</v>
      </c>
      <c r="S44" s="52"/>
      <c r="T44" s="18"/>
    </row>
    <row r="45" spans="1:20" ht="33">
      <c r="A45" s="4">
        <v>41</v>
      </c>
      <c r="B45" s="17" t="s">
        <v>66</v>
      </c>
      <c r="C45" s="74" t="s">
        <v>434</v>
      </c>
      <c r="D45" s="75" t="s">
        <v>29</v>
      </c>
      <c r="E45" s="52">
        <v>64</v>
      </c>
      <c r="F45" s="52"/>
      <c r="G45" s="20">
        <v>40</v>
      </c>
      <c r="H45" s="20">
        <v>33</v>
      </c>
      <c r="I45" s="52">
        <f t="shared" si="0"/>
        <v>73</v>
      </c>
      <c r="J45" s="54" t="s">
        <v>435</v>
      </c>
      <c r="K45" s="51" t="s">
        <v>436</v>
      </c>
      <c r="L45" s="51" t="s">
        <v>437</v>
      </c>
      <c r="M45" s="51">
        <v>9401450761</v>
      </c>
      <c r="N45" s="51" t="s">
        <v>438</v>
      </c>
      <c r="O45" s="55">
        <v>8486699486</v>
      </c>
      <c r="P45" s="88">
        <v>43509</v>
      </c>
      <c r="Q45" s="55" t="s">
        <v>678</v>
      </c>
      <c r="R45" s="52">
        <v>55</v>
      </c>
      <c r="S45" s="52"/>
      <c r="T45" s="18"/>
    </row>
    <row r="46" spans="1:20">
      <c r="A46" s="4">
        <v>42</v>
      </c>
      <c r="B46" s="17" t="s">
        <v>66</v>
      </c>
      <c r="C46" s="51" t="s">
        <v>445</v>
      </c>
      <c r="D46" s="52" t="s">
        <v>29</v>
      </c>
      <c r="E46" s="52">
        <v>20</v>
      </c>
      <c r="F46" s="52"/>
      <c r="G46" s="94">
        <v>51</v>
      </c>
      <c r="H46" s="94">
        <v>62</v>
      </c>
      <c r="I46" s="52">
        <f t="shared" si="0"/>
        <v>113</v>
      </c>
      <c r="J46" s="54" t="s">
        <v>446</v>
      </c>
      <c r="K46" s="51" t="s">
        <v>441</v>
      </c>
      <c r="L46" s="51" t="s">
        <v>437</v>
      </c>
      <c r="M46" s="51">
        <v>9401450761</v>
      </c>
      <c r="N46" s="51" t="s">
        <v>438</v>
      </c>
      <c r="O46" s="55"/>
      <c r="P46" s="88">
        <v>43509</v>
      </c>
      <c r="Q46" s="55" t="s">
        <v>678</v>
      </c>
      <c r="R46" s="52">
        <v>55</v>
      </c>
      <c r="S46" s="52"/>
      <c r="T46" s="18"/>
    </row>
    <row r="47" spans="1:20">
      <c r="A47" s="4">
        <v>43</v>
      </c>
      <c r="B47" s="17" t="s">
        <v>67</v>
      </c>
      <c r="C47" s="51" t="s">
        <v>634</v>
      </c>
      <c r="D47" s="52" t="s">
        <v>29</v>
      </c>
      <c r="E47" s="64">
        <v>36</v>
      </c>
      <c r="F47" s="64"/>
      <c r="G47" s="20">
        <v>35</v>
      </c>
      <c r="H47" s="20">
        <v>30</v>
      </c>
      <c r="I47" s="52">
        <f t="shared" si="0"/>
        <v>65</v>
      </c>
      <c r="J47" s="54" t="s">
        <v>635</v>
      </c>
      <c r="K47" s="51" t="s">
        <v>85</v>
      </c>
      <c r="L47" s="51" t="s">
        <v>86</v>
      </c>
      <c r="M47" s="51">
        <v>9706614463</v>
      </c>
      <c r="N47" s="51" t="s">
        <v>636</v>
      </c>
      <c r="O47" s="55">
        <v>9864096273</v>
      </c>
      <c r="P47" s="88">
        <v>43509</v>
      </c>
      <c r="Q47" s="55" t="s">
        <v>678</v>
      </c>
      <c r="R47" s="52">
        <v>45</v>
      </c>
      <c r="S47" s="52"/>
      <c r="T47" s="18"/>
    </row>
    <row r="48" spans="1:20">
      <c r="A48" s="4">
        <v>44</v>
      </c>
      <c r="B48" s="17" t="s">
        <v>67</v>
      </c>
      <c r="C48" s="51" t="s">
        <v>637</v>
      </c>
      <c r="D48" s="52" t="s">
        <v>29</v>
      </c>
      <c r="E48" s="52">
        <v>112</v>
      </c>
      <c r="F48" s="52"/>
      <c r="G48" s="20">
        <v>37</v>
      </c>
      <c r="H48" s="20">
        <v>32</v>
      </c>
      <c r="I48" s="52">
        <f t="shared" si="0"/>
        <v>69</v>
      </c>
      <c r="J48" s="54" t="s">
        <v>638</v>
      </c>
      <c r="K48" s="51" t="s">
        <v>85</v>
      </c>
      <c r="L48" s="51" t="s">
        <v>86</v>
      </c>
      <c r="M48" s="51">
        <v>9706614463</v>
      </c>
      <c r="N48" s="51" t="s">
        <v>639</v>
      </c>
      <c r="O48" s="55">
        <v>9864096273</v>
      </c>
      <c r="P48" s="88">
        <v>43509</v>
      </c>
      <c r="Q48" s="55" t="s">
        <v>678</v>
      </c>
      <c r="R48" s="52">
        <v>57</v>
      </c>
      <c r="S48" s="52"/>
      <c r="T48" s="18"/>
    </row>
    <row r="49" spans="1:20">
      <c r="A49" s="4">
        <v>45</v>
      </c>
      <c r="B49" s="17" t="s">
        <v>66</v>
      </c>
      <c r="C49" s="51" t="s">
        <v>567</v>
      </c>
      <c r="D49" s="52" t="s">
        <v>29</v>
      </c>
      <c r="E49" s="52">
        <v>124</v>
      </c>
      <c r="F49" s="52"/>
      <c r="G49" s="94">
        <v>33</v>
      </c>
      <c r="H49" s="94">
        <v>34</v>
      </c>
      <c r="I49" s="52">
        <f t="shared" si="0"/>
        <v>67</v>
      </c>
      <c r="J49" s="54" t="s">
        <v>568</v>
      </c>
      <c r="K49" s="51" t="s">
        <v>475</v>
      </c>
      <c r="L49" s="51" t="s">
        <v>476</v>
      </c>
      <c r="M49" s="51">
        <v>8723864860</v>
      </c>
      <c r="N49" s="51" t="s">
        <v>477</v>
      </c>
      <c r="O49" s="55">
        <v>9613965017</v>
      </c>
      <c r="P49" s="88">
        <v>43510</v>
      </c>
      <c r="Q49" s="55" t="s">
        <v>679</v>
      </c>
      <c r="R49" s="52">
        <v>26</v>
      </c>
      <c r="S49" s="52"/>
      <c r="T49" s="18"/>
    </row>
    <row r="50" spans="1:20">
      <c r="A50" s="4">
        <v>46</v>
      </c>
      <c r="B50" s="17" t="s">
        <v>66</v>
      </c>
      <c r="C50" s="51" t="s">
        <v>595</v>
      </c>
      <c r="D50" s="52" t="s">
        <v>29</v>
      </c>
      <c r="E50" s="52">
        <v>126</v>
      </c>
      <c r="F50" s="52"/>
      <c r="G50" s="20">
        <v>40</v>
      </c>
      <c r="H50" s="20">
        <v>42</v>
      </c>
      <c r="I50" s="52">
        <f t="shared" si="0"/>
        <v>82</v>
      </c>
      <c r="J50" s="54" t="s">
        <v>596</v>
      </c>
      <c r="K50" s="51" t="s">
        <v>585</v>
      </c>
      <c r="L50" s="51" t="s">
        <v>530</v>
      </c>
      <c r="M50" s="51">
        <v>9401450742</v>
      </c>
      <c r="N50" s="51" t="s">
        <v>586</v>
      </c>
      <c r="O50" s="51">
        <v>9508474866</v>
      </c>
      <c r="P50" s="88">
        <v>43510</v>
      </c>
      <c r="Q50" s="55" t="s">
        <v>679</v>
      </c>
      <c r="R50" s="52">
        <v>7</v>
      </c>
      <c r="S50" s="52"/>
      <c r="T50" s="18"/>
    </row>
    <row r="51" spans="1:20">
      <c r="A51" s="4">
        <v>47</v>
      </c>
      <c r="B51" s="17" t="s">
        <v>67</v>
      </c>
      <c r="C51" s="51" t="s">
        <v>629</v>
      </c>
      <c r="D51" s="52" t="s">
        <v>29</v>
      </c>
      <c r="E51" s="52">
        <v>33</v>
      </c>
      <c r="F51" s="52"/>
      <c r="G51" s="94">
        <v>34</v>
      </c>
      <c r="H51" s="94">
        <v>30</v>
      </c>
      <c r="I51" s="52">
        <f t="shared" si="0"/>
        <v>64</v>
      </c>
      <c r="J51" s="54" t="s">
        <v>630</v>
      </c>
      <c r="K51" s="51" t="s">
        <v>85</v>
      </c>
      <c r="L51" s="51" t="s">
        <v>86</v>
      </c>
      <c r="M51" s="51">
        <v>9706614463</v>
      </c>
      <c r="N51" s="51" t="s">
        <v>631</v>
      </c>
      <c r="O51" s="55">
        <v>9706849239</v>
      </c>
      <c r="P51" s="88">
        <v>43510</v>
      </c>
      <c r="Q51" s="55" t="s">
        <v>679</v>
      </c>
      <c r="R51" s="52">
        <v>47</v>
      </c>
      <c r="S51" s="52"/>
      <c r="T51" s="18"/>
    </row>
    <row r="52" spans="1:20">
      <c r="A52" s="4">
        <v>48</v>
      </c>
      <c r="B52" s="17" t="s">
        <v>67</v>
      </c>
      <c r="C52" s="51" t="s">
        <v>632</v>
      </c>
      <c r="D52" s="52" t="s">
        <v>29</v>
      </c>
      <c r="E52" s="52">
        <v>76</v>
      </c>
      <c r="F52" s="52"/>
      <c r="G52" s="20">
        <v>36</v>
      </c>
      <c r="H52" s="20">
        <v>32</v>
      </c>
      <c r="I52" s="52">
        <f t="shared" si="0"/>
        <v>68</v>
      </c>
      <c r="J52" s="54" t="s">
        <v>633</v>
      </c>
      <c r="K52" s="51" t="s">
        <v>85</v>
      </c>
      <c r="L52" s="51" t="s">
        <v>86</v>
      </c>
      <c r="M52" s="51">
        <v>9706614463</v>
      </c>
      <c r="N52" s="51" t="s">
        <v>631</v>
      </c>
      <c r="O52" s="55">
        <v>9706849239</v>
      </c>
      <c r="P52" s="88">
        <v>43510</v>
      </c>
      <c r="Q52" s="55" t="s">
        <v>679</v>
      </c>
      <c r="R52" s="52">
        <v>35</v>
      </c>
      <c r="S52" s="52"/>
      <c r="T52" s="18"/>
    </row>
    <row r="53" spans="1:20">
      <c r="A53" s="4">
        <v>49</v>
      </c>
      <c r="B53" s="17" t="s">
        <v>66</v>
      </c>
      <c r="C53" s="51" t="s">
        <v>583</v>
      </c>
      <c r="D53" s="52" t="s">
        <v>29</v>
      </c>
      <c r="E53" s="52">
        <v>128</v>
      </c>
      <c r="F53" s="52"/>
      <c r="G53" s="20">
        <v>34</v>
      </c>
      <c r="H53" s="20">
        <v>31</v>
      </c>
      <c r="I53" s="52">
        <f t="shared" si="0"/>
        <v>65</v>
      </c>
      <c r="J53" s="54" t="s">
        <v>584</v>
      </c>
      <c r="K53" s="51" t="s">
        <v>585</v>
      </c>
      <c r="L53" s="51" t="s">
        <v>530</v>
      </c>
      <c r="M53" s="51">
        <v>9401450742</v>
      </c>
      <c r="N53" s="51" t="s">
        <v>586</v>
      </c>
      <c r="O53" s="51">
        <v>9508474866</v>
      </c>
      <c r="P53" s="88">
        <v>43511</v>
      </c>
      <c r="Q53" s="55" t="s">
        <v>680</v>
      </c>
      <c r="R53" s="52">
        <v>30</v>
      </c>
      <c r="S53" s="52"/>
      <c r="T53" s="18"/>
    </row>
    <row r="54" spans="1:20">
      <c r="A54" s="4">
        <v>50</v>
      </c>
      <c r="B54" s="17" t="s">
        <v>66</v>
      </c>
      <c r="C54" s="51" t="s">
        <v>587</v>
      </c>
      <c r="D54" s="52" t="s">
        <v>29</v>
      </c>
      <c r="E54" s="52">
        <v>57</v>
      </c>
      <c r="F54" s="52"/>
      <c r="G54" s="20">
        <v>44</v>
      </c>
      <c r="H54" s="20">
        <v>36</v>
      </c>
      <c r="I54" s="52">
        <f t="shared" si="0"/>
        <v>80</v>
      </c>
      <c r="J54" s="54" t="s">
        <v>588</v>
      </c>
      <c r="K54" s="51" t="s">
        <v>585</v>
      </c>
      <c r="L54" s="51" t="s">
        <v>530</v>
      </c>
      <c r="M54" s="51">
        <v>9401450742</v>
      </c>
      <c r="N54" s="51" t="s">
        <v>586</v>
      </c>
      <c r="O54" s="51">
        <v>9508474866</v>
      </c>
      <c r="P54" s="88">
        <v>43511</v>
      </c>
      <c r="Q54" s="55" t="s">
        <v>680</v>
      </c>
      <c r="R54" s="52">
        <v>33</v>
      </c>
      <c r="S54" s="52"/>
      <c r="T54" s="18"/>
    </row>
    <row r="55" spans="1:20">
      <c r="A55" s="4">
        <v>51</v>
      </c>
      <c r="B55" s="17" t="s">
        <v>67</v>
      </c>
      <c r="C55" s="51" t="s">
        <v>597</v>
      </c>
      <c r="D55" s="52" t="s">
        <v>29</v>
      </c>
      <c r="E55" s="52">
        <v>16</v>
      </c>
      <c r="F55" s="52"/>
      <c r="G55" s="20">
        <v>22</v>
      </c>
      <c r="H55" s="20">
        <v>26</v>
      </c>
      <c r="I55" s="52">
        <f t="shared" si="0"/>
        <v>48</v>
      </c>
      <c r="J55" s="54" t="s">
        <v>598</v>
      </c>
      <c r="K55" s="51" t="s">
        <v>585</v>
      </c>
      <c r="L55" s="51" t="s">
        <v>530</v>
      </c>
      <c r="M55" s="51">
        <v>9401450742</v>
      </c>
      <c r="N55" s="51" t="s">
        <v>586</v>
      </c>
      <c r="O55" s="51">
        <v>9508474866</v>
      </c>
      <c r="P55" s="88">
        <v>43511</v>
      </c>
      <c r="Q55" s="55" t="s">
        <v>680</v>
      </c>
      <c r="R55" s="52">
        <v>6</v>
      </c>
      <c r="S55" s="52"/>
      <c r="T55" s="18"/>
    </row>
    <row r="56" spans="1:20">
      <c r="A56" s="4">
        <v>52</v>
      </c>
      <c r="B56" s="17" t="s">
        <v>67</v>
      </c>
      <c r="C56" s="51" t="s">
        <v>593</v>
      </c>
      <c r="D56" s="52" t="s">
        <v>29</v>
      </c>
      <c r="E56" s="52">
        <v>17</v>
      </c>
      <c r="F56" s="52"/>
      <c r="G56" s="20">
        <v>33</v>
      </c>
      <c r="H56" s="20">
        <v>38</v>
      </c>
      <c r="I56" s="52">
        <f t="shared" si="0"/>
        <v>71</v>
      </c>
      <c r="J56" s="54" t="s">
        <v>594</v>
      </c>
      <c r="K56" s="51" t="s">
        <v>585</v>
      </c>
      <c r="L56" s="51" t="s">
        <v>591</v>
      </c>
      <c r="M56" s="51">
        <v>8011240134</v>
      </c>
      <c r="N56" s="51" t="s">
        <v>592</v>
      </c>
      <c r="O56" s="55">
        <v>9706223738</v>
      </c>
      <c r="P56" s="88">
        <v>43511</v>
      </c>
      <c r="Q56" s="55" t="s">
        <v>680</v>
      </c>
      <c r="R56" s="52">
        <v>9</v>
      </c>
      <c r="S56" s="52"/>
      <c r="T56" s="18"/>
    </row>
    <row r="57" spans="1:20">
      <c r="A57" s="4">
        <v>53</v>
      </c>
      <c r="B57" s="17" t="s">
        <v>66</v>
      </c>
      <c r="C57" s="51" t="s">
        <v>466</v>
      </c>
      <c r="D57" s="52" t="s">
        <v>29</v>
      </c>
      <c r="E57" s="52">
        <v>104</v>
      </c>
      <c r="F57" s="52"/>
      <c r="G57" s="20">
        <v>40</v>
      </c>
      <c r="H57" s="20">
        <v>32</v>
      </c>
      <c r="I57" s="52">
        <f t="shared" si="0"/>
        <v>72</v>
      </c>
      <c r="J57" s="54" t="s">
        <v>467</v>
      </c>
      <c r="K57" s="51" t="s">
        <v>468</v>
      </c>
      <c r="L57" s="51" t="s">
        <v>469</v>
      </c>
      <c r="M57" s="51">
        <v>8822327383</v>
      </c>
      <c r="N57" s="51" t="s">
        <v>470</v>
      </c>
      <c r="O57" s="55">
        <v>9678119812</v>
      </c>
      <c r="P57" s="88">
        <v>43512</v>
      </c>
      <c r="Q57" s="55" t="s">
        <v>681</v>
      </c>
      <c r="R57" s="52">
        <v>20</v>
      </c>
      <c r="S57" s="52"/>
      <c r="T57" s="18"/>
    </row>
    <row r="58" spans="1:20">
      <c r="A58" s="4">
        <v>54</v>
      </c>
      <c r="B58" s="17" t="s">
        <v>66</v>
      </c>
      <c r="C58" s="51" t="s">
        <v>471</v>
      </c>
      <c r="D58" s="52" t="s">
        <v>29</v>
      </c>
      <c r="E58" s="52">
        <v>105</v>
      </c>
      <c r="F58" s="52"/>
      <c r="G58" s="20">
        <v>28</v>
      </c>
      <c r="H58" s="20">
        <v>26</v>
      </c>
      <c r="I58" s="52">
        <f t="shared" si="0"/>
        <v>54</v>
      </c>
      <c r="J58" s="54" t="s">
        <v>472</v>
      </c>
      <c r="K58" s="51" t="s">
        <v>468</v>
      </c>
      <c r="L58" s="51" t="s">
        <v>469</v>
      </c>
      <c r="M58" s="51">
        <v>8822327383</v>
      </c>
      <c r="N58" s="51" t="s">
        <v>470</v>
      </c>
      <c r="O58" s="55">
        <v>9678119812</v>
      </c>
      <c r="P58" s="88">
        <v>43512</v>
      </c>
      <c r="Q58" s="55" t="s">
        <v>681</v>
      </c>
      <c r="R58" s="52">
        <v>22</v>
      </c>
      <c r="S58" s="52"/>
      <c r="T58" s="18"/>
    </row>
    <row r="59" spans="1:20">
      <c r="A59" s="4">
        <v>55</v>
      </c>
      <c r="B59" s="17" t="s">
        <v>67</v>
      </c>
      <c r="C59" s="51" t="s">
        <v>455</v>
      </c>
      <c r="D59" s="52" t="s">
        <v>29</v>
      </c>
      <c r="E59" s="52">
        <v>25</v>
      </c>
      <c r="F59" s="52"/>
      <c r="G59" s="20">
        <v>43</v>
      </c>
      <c r="H59" s="20">
        <v>36</v>
      </c>
      <c r="I59" s="52">
        <f t="shared" si="0"/>
        <v>79</v>
      </c>
      <c r="J59" s="54" t="s">
        <v>659</v>
      </c>
      <c r="K59" s="51" t="s">
        <v>468</v>
      </c>
      <c r="L59" s="51" t="s">
        <v>660</v>
      </c>
      <c r="M59" s="51">
        <v>9508490172</v>
      </c>
      <c r="N59" s="51" t="s">
        <v>661</v>
      </c>
      <c r="O59" s="55">
        <v>8876707023</v>
      </c>
      <c r="P59" s="88">
        <v>43512</v>
      </c>
      <c r="Q59" s="55" t="s">
        <v>681</v>
      </c>
      <c r="R59" s="52">
        <v>11</v>
      </c>
      <c r="S59" s="52"/>
      <c r="T59" s="18"/>
    </row>
    <row r="60" spans="1:20">
      <c r="A60" s="4">
        <v>56</v>
      </c>
      <c r="B60" s="17" t="s">
        <v>67</v>
      </c>
      <c r="C60" s="69" t="s">
        <v>854</v>
      </c>
      <c r="D60" s="69"/>
      <c r="E60" s="20"/>
      <c r="F60" s="69"/>
      <c r="G60" s="20">
        <v>44</v>
      </c>
      <c r="H60" s="20">
        <v>51</v>
      </c>
      <c r="I60" s="52">
        <f t="shared" si="0"/>
        <v>95</v>
      </c>
      <c r="J60" s="69"/>
      <c r="K60" s="69" t="s">
        <v>468</v>
      </c>
      <c r="L60" s="69"/>
      <c r="M60" s="69"/>
      <c r="N60" s="69"/>
      <c r="O60" s="69"/>
      <c r="P60" s="88">
        <v>43512</v>
      </c>
      <c r="Q60" s="55" t="s">
        <v>681</v>
      </c>
      <c r="R60" s="59"/>
      <c r="S60" s="59"/>
      <c r="T60" s="18"/>
    </row>
    <row r="61" spans="1:20">
      <c r="A61" s="4">
        <v>57</v>
      </c>
      <c r="B61" s="17" t="s">
        <v>66</v>
      </c>
      <c r="C61" s="51" t="s">
        <v>424</v>
      </c>
      <c r="D61" s="52" t="s">
        <v>29</v>
      </c>
      <c r="E61" s="52">
        <v>23</v>
      </c>
      <c r="F61" s="52"/>
      <c r="G61" s="17">
        <v>42</v>
      </c>
      <c r="H61" s="17">
        <v>39</v>
      </c>
      <c r="I61" s="52">
        <f t="shared" si="0"/>
        <v>81</v>
      </c>
      <c r="J61" s="54" t="s">
        <v>425</v>
      </c>
      <c r="K61" s="51" t="s">
        <v>409</v>
      </c>
      <c r="L61" s="51" t="s">
        <v>419</v>
      </c>
      <c r="M61" s="51"/>
      <c r="N61" s="51" t="s">
        <v>426</v>
      </c>
      <c r="O61" s="55">
        <v>9508414526</v>
      </c>
      <c r="P61" s="88">
        <v>43514</v>
      </c>
      <c r="Q61" s="55" t="s">
        <v>676</v>
      </c>
      <c r="R61" s="52">
        <v>18</v>
      </c>
      <c r="S61" s="52"/>
      <c r="T61" s="18"/>
    </row>
    <row r="62" spans="1:20">
      <c r="A62" s="4">
        <v>58</v>
      </c>
      <c r="B62" s="17" t="s">
        <v>66</v>
      </c>
      <c r="C62" s="51" t="s">
        <v>662</v>
      </c>
      <c r="D62" s="52" t="s">
        <v>29</v>
      </c>
      <c r="E62" s="52">
        <v>75</v>
      </c>
      <c r="F62" s="52"/>
      <c r="G62" s="94">
        <v>44</v>
      </c>
      <c r="H62" s="94">
        <v>43</v>
      </c>
      <c r="I62" s="52">
        <f t="shared" si="0"/>
        <v>87</v>
      </c>
      <c r="J62" s="54" t="s">
        <v>663</v>
      </c>
      <c r="K62" s="51" t="s">
        <v>468</v>
      </c>
      <c r="L62" s="51" t="s">
        <v>469</v>
      </c>
      <c r="M62" s="51">
        <v>8822327383</v>
      </c>
      <c r="N62" s="51" t="s">
        <v>664</v>
      </c>
      <c r="O62" s="51" t="s">
        <v>665</v>
      </c>
      <c r="P62" s="88">
        <v>43514</v>
      </c>
      <c r="Q62" s="55" t="s">
        <v>676</v>
      </c>
      <c r="R62" s="52">
        <v>24</v>
      </c>
      <c r="S62" s="52"/>
      <c r="T62" s="18"/>
    </row>
    <row r="63" spans="1:20">
      <c r="A63" s="4">
        <v>59</v>
      </c>
      <c r="B63" s="17" t="s">
        <v>67</v>
      </c>
      <c r="C63" s="51" t="s">
        <v>289</v>
      </c>
      <c r="D63" s="52" t="s">
        <v>29</v>
      </c>
      <c r="E63" s="52">
        <v>74</v>
      </c>
      <c r="F63" s="52"/>
      <c r="G63" s="59">
        <v>20</v>
      </c>
      <c r="H63" s="59">
        <v>27</v>
      </c>
      <c r="I63" s="52">
        <f t="shared" si="0"/>
        <v>47</v>
      </c>
      <c r="J63" s="54" t="s">
        <v>290</v>
      </c>
      <c r="K63" s="51" t="s">
        <v>291</v>
      </c>
      <c r="L63" s="51" t="s">
        <v>292</v>
      </c>
      <c r="M63" s="51">
        <v>9401450753</v>
      </c>
      <c r="N63" s="51" t="s">
        <v>293</v>
      </c>
      <c r="O63" s="55">
        <v>9854329509</v>
      </c>
      <c r="P63" s="88">
        <v>43514</v>
      </c>
      <c r="Q63" s="55" t="s">
        <v>676</v>
      </c>
      <c r="R63" s="52">
        <v>30</v>
      </c>
      <c r="S63" s="52"/>
      <c r="T63" s="18"/>
    </row>
    <row r="64" spans="1:20">
      <c r="A64" s="4">
        <v>60</v>
      </c>
      <c r="B64" s="17" t="s">
        <v>67</v>
      </c>
      <c r="C64" s="51" t="s">
        <v>295</v>
      </c>
      <c r="D64" s="52" t="s">
        <v>29</v>
      </c>
      <c r="E64" s="52">
        <v>2</v>
      </c>
      <c r="F64" s="52"/>
      <c r="G64" s="20">
        <v>32</v>
      </c>
      <c r="H64" s="20">
        <v>33</v>
      </c>
      <c r="I64" s="52">
        <f t="shared" si="0"/>
        <v>65</v>
      </c>
      <c r="J64" s="54" t="s">
        <v>296</v>
      </c>
      <c r="K64" s="51" t="s">
        <v>291</v>
      </c>
      <c r="L64" s="51" t="s">
        <v>292</v>
      </c>
      <c r="M64" s="51">
        <v>9401450753</v>
      </c>
      <c r="N64" s="51" t="s">
        <v>293</v>
      </c>
      <c r="O64" s="55">
        <v>9854329509</v>
      </c>
      <c r="P64" s="88">
        <v>43514</v>
      </c>
      <c r="Q64" s="55" t="s">
        <v>676</v>
      </c>
      <c r="R64" s="52">
        <v>32</v>
      </c>
      <c r="S64" s="52"/>
      <c r="T64" s="18"/>
    </row>
    <row r="65" spans="1:20">
      <c r="A65" s="4">
        <v>61</v>
      </c>
      <c r="B65" s="17" t="s">
        <v>66</v>
      </c>
      <c r="C65" s="51" t="s">
        <v>488</v>
      </c>
      <c r="D65" s="52" t="s">
        <v>29</v>
      </c>
      <c r="E65" s="52">
        <v>10</v>
      </c>
      <c r="F65" s="52"/>
      <c r="G65" s="20">
        <v>49</v>
      </c>
      <c r="H65" s="20">
        <v>40</v>
      </c>
      <c r="I65" s="52">
        <f t="shared" si="0"/>
        <v>89</v>
      </c>
      <c r="J65" s="54" t="s">
        <v>675</v>
      </c>
      <c r="K65" s="51" t="s">
        <v>488</v>
      </c>
      <c r="L65" s="51" t="s">
        <v>489</v>
      </c>
      <c r="M65" s="51">
        <v>9707153098</v>
      </c>
      <c r="N65" s="51" t="s">
        <v>490</v>
      </c>
      <c r="O65" s="55">
        <v>9957516797</v>
      </c>
      <c r="P65" s="88">
        <v>43516</v>
      </c>
      <c r="Q65" s="55" t="s">
        <v>678</v>
      </c>
      <c r="R65" s="52">
        <v>31</v>
      </c>
      <c r="S65" s="52"/>
      <c r="T65" s="18"/>
    </row>
    <row r="66" spans="1:20">
      <c r="A66" s="4">
        <v>62</v>
      </c>
      <c r="B66" s="17" t="s">
        <v>66</v>
      </c>
      <c r="C66" s="51" t="s">
        <v>331</v>
      </c>
      <c r="D66" s="52" t="s">
        <v>29</v>
      </c>
      <c r="E66" s="52">
        <v>6</v>
      </c>
      <c r="F66" s="52"/>
      <c r="G66" s="94">
        <v>40</v>
      </c>
      <c r="H66" s="94">
        <v>46</v>
      </c>
      <c r="I66" s="52">
        <f t="shared" si="0"/>
        <v>86</v>
      </c>
      <c r="J66" s="54" t="s">
        <v>332</v>
      </c>
      <c r="K66" s="51" t="s">
        <v>329</v>
      </c>
      <c r="L66" s="51" t="s">
        <v>327</v>
      </c>
      <c r="M66" s="51">
        <v>9864690360</v>
      </c>
      <c r="N66" s="51" t="s">
        <v>333</v>
      </c>
      <c r="O66" s="55">
        <v>9854977714</v>
      </c>
      <c r="P66" s="88">
        <v>43516</v>
      </c>
      <c r="Q66" s="55" t="s">
        <v>678</v>
      </c>
      <c r="R66" s="52">
        <v>23</v>
      </c>
      <c r="S66" s="52"/>
      <c r="T66" s="18"/>
    </row>
    <row r="67" spans="1:20">
      <c r="A67" s="4">
        <v>63</v>
      </c>
      <c r="B67" s="17" t="s">
        <v>67</v>
      </c>
      <c r="C67" s="51" t="s">
        <v>611</v>
      </c>
      <c r="D67" s="52" t="s">
        <v>29</v>
      </c>
      <c r="E67" s="52">
        <v>7</v>
      </c>
      <c r="F67" s="52"/>
      <c r="G67" s="20">
        <v>51</v>
      </c>
      <c r="H67" s="20">
        <v>45</v>
      </c>
      <c r="I67" s="52">
        <f t="shared" si="0"/>
        <v>96</v>
      </c>
      <c r="J67" s="54" t="s">
        <v>612</v>
      </c>
      <c r="K67" s="51" t="s">
        <v>610</v>
      </c>
      <c r="L67" s="51" t="s">
        <v>613</v>
      </c>
      <c r="M67" s="51">
        <v>9859265585</v>
      </c>
      <c r="N67" s="51" t="s">
        <v>614</v>
      </c>
      <c r="O67" s="55">
        <v>8011824922</v>
      </c>
      <c r="P67" s="88">
        <v>43516</v>
      </c>
      <c r="Q67" s="55" t="s">
        <v>678</v>
      </c>
      <c r="R67" s="52">
        <v>15</v>
      </c>
      <c r="S67" s="52"/>
      <c r="T67" s="18"/>
    </row>
    <row r="68" spans="1:20">
      <c r="A68" s="4">
        <v>64</v>
      </c>
      <c r="B68" s="17" t="s">
        <v>67</v>
      </c>
      <c r="C68" s="51" t="s">
        <v>615</v>
      </c>
      <c r="D68" s="52" t="s">
        <v>29</v>
      </c>
      <c r="E68" s="52">
        <v>89</v>
      </c>
      <c r="F68" s="52"/>
      <c r="G68" s="20">
        <v>26</v>
      </c>
      <c r="H68" s="20">
        <v>38</v>
      </c>
      <c r="I68" s="52">
        <f t="shared" si="0"/>
        <v>64</v>
      </c>
      <c r="J68" s="54" t="s">
        <v>616</v>
      </c>
      <c r="K68" s="51" t="s">
        <v>610</v>
      </c>
      <c r="L68" s="51" t="s">
        <v>613</v>
      </c>
      <c r="M68" s="51">
        <v>9859265585</v>
      </c>
      <c r="N68" s="51" t="s">
        <v>614</v>
      </c>
      <c r="O68" s="55">
        <v>8011824922</v>
      </c>
      <c r="P68" s="88">
        <v>43516</v>
      </c>
      <c r="Q68" s="55" t="s">
        <v>678</v>
      </c>
      <c r="R68" s="52">
        <v>15</v>
      </c>
      <c r="S68" s="52"/>
      <c r="T68" s="18"/>
    </row>
    <row r="69" spans="1:20">
      <c r="A69" s="4">
        <v>65</v>
      </c>
      <c r="B69" s="17" t="s">
        <v>66</v>
      </c>
      <c r="C69" s="51" t="s">
        <v>544</v>
      </c>
      <c r="D69" s="52" t="s">
        <v>29</v>
      </c>
      <c r="E69" s="52">
        <v>19</v>
      </c>
      <c r="F69" s="52"/>
      <c r="G69" s="20">
        <v>30</v>
      </c>
      <c r="H69" s="20">
        <v>35</v>
      </c>
      <c r="I69" s="52">
        <f t="shared" si="0"/>
        <v>65</v>
      </c>
      <c r="J69" s="54" t="s">
        <v>545</v>
      </c>
      <c r="K69" s="51" t="s">
        <v>529</v>
      </c>
      <c r="L69" s="51" t="s">
        <v>530</v>
      </c>
      <c r="M69" s="51">
        <v>9401450742</v>
      </c>
      <c r="N69" s="51" t="s">
        <v>546</v>
      </c>
      <c r="O69" s="55">
        <v>8822694679</v>
      </c>
      <c r="P69" s="88">
        <v>43517</v>
      </c>
      <c r="Q69" s="55" t="s">
        <v>679</v>
      </c>
      <c r="R69" s="52">
        <v>12</v>
      </c>
      <c r="S69" s="52"/>
      <c r="T69" s="18"/>
    </row>
    <row r="70" spans="1:20">
      <c r="A70" s="4">
        <v>66</v>
      </c>
      <c r="B70" s="17" t="s">
        <v>66</v>
      </c>
      <c r="C70" s="56" t="s">
        <v>855</v>
      </c>
      <c r="D70" s="57" t="s">
        <v>27</v>
      </c>
      <c r="E70" s="20">
        <v>603001</v>
      </c>
      <c r="F70" s="57" t="s">
        <v>77</v>
      </c>
      <c r="G70" s="94">
        <v>16</v>
      </c>
      <c r="H70" s="94">
        <v>18</v>
      </c>
      <c r="I70" s="52">
        <f t="shared" ref="I70:I88" si="1">SUM(G70:H70)</f>
        <v>34</v>
      </c>
      <c r="J70" s="69"/>
      <c r="K70" s="69" t="s">
        <v>794</v>
      </c>
      <c r="L70" s="69"/>
      <c r="M70" s="69"/>
      <c r="N70" s="69" t="s">
        <v>856</v>
      </c>
      <c r="O70" s="69"/>
      <c r="P70" s="88">
        <v>43517</v>
      </c>
      <c r="Q70" s="55" t="s">
        <v>679</v>
      </c>
      <c r="R70" s="59"/>
      <c r="S70" s="59"/>
      <c r="T70" s="18"/>
    </row>
    <row r="71" spans="1:20">
      <c r="A71" s="4">
        <v>67</v>
      </c>
      <c r="B71" s="17" t="s">
        <v>67</v>
      </c>
      <c r="C71" s="51" t="s">
        <v>617</v>
      </c>
      <c r="D71" s="52" t="s">
        <v>29</v>
      </c>
      <c r="E71" s="52">
        <v>24</v>
      </c>
      <c r="F71" s="52"/>
      <c r="G71" s="20">
        <v>41</v>
      </c>
      <c r="H71" s="20">
        <v>35</v>
      </c>
      <c r="I71" s="52">
        <f t="shared" si="1"/>
        <v>76</v>
      </c>
      <c r="J71" s="54" t="s">
        <v>618</v>
      </c>
      <c r="K71" s="51" t="s">
        <v>610</v>
      </c>
      <c r="L71" s="51" t="s">
        <v>613</v>
      </c>
      <c r="M71" s="51">
        <v>9859265585</v>
      </c>
      <c r="N71" s="51" t="s">
        <v>619</v>
      </c>
      <c r="O71" s="55">
        <v>9678479245</v>
      </c>
      <c r="P71" s="88">
        <v>43517</v>
      </c>
      <c r="Q71" s="55" t="s">
        <v>679</v>
      </c>
      <c r="R71" s="52">
        <v>12</v>
      </c>
      <c r="S71" s="52"/>
      <c r="T71" s="18"/>
    </row>
    <row r="72" spans="1:20">
      <c r="A72" s="4">
        <v>68</v>
      </c>
      <c r="B72" s="17" t="s">
        <v>67</v>
      </c>
      <c r="C72" s="51" t="s">
        <v>620</v>
      </c>
      <c r="D72" s="52" t="s">
        <v>29</v>
      </c>
      <c r="E72" s="52">
        <v>91</v>
      </c>
      <c r="F72" s="52"/>
      <c r="G72" s="20">
        <v>40</v>
      </c>
      <c r="H72" s="20">
        <v>39</v>
      </c>
      <c r="I72" s="52">
        <f t="shared" si="1"/>
        <v>79</v>
      </c>
      <c r="J72" s="54" t="s">
        <v>621</v>
      </c>
      <c r="K72" s="51" t="s">
        <v>610</v>
      </c>
      <c r="L72" s="51" t="s">
        <v>462</v>
      </c>
      <c r="M72" s="51">
        <v>8011339747</v>
      </c>
      <c r="N72" s="51" t="s">
        <v>622</v>
      </c>
      <c r="O72" s="55">
        <v>7896788320</v>
      </c>
      <c r="P72" s="88">
        <v>43517</v>
      </c>
      <c r="Q72" s="55" t="s">
        <v>679</v>
      </c>
      <c r="R72" s="52">
        <v>17</v>
      </c>
      <c r="S72" s="52"/>
      <c r="T72" s="18"/>
    </row>
    <row r="73" spans="1:20">
      <c r="A73" s="4">
        <v>69</v>
      </c>
      <c r="B73" s="17" t="s">
        <v>66</v>
      </c>
      <c r="C73" s="51" t="s">
        <v>708</v>
      </c>
      <c r="D73" s="52" t="s">
        <v>29</v>
      </c>
      <c r="E73" s="52">
        <v>14</v>
      </c>
      <c r="F73" s="52"/>
      <c r="G73" s="20">
        <v>31</v>
      </c>
      <c r="H73" s="20">
        <v>51</v>
      </c>
      <c r="I73" s="52">
        <f t="shared" si="1"/>
        <v>82</v>
      </c>
      <c r="J73" s="54" t="s">
        <v>709</v>
      </c>
      <c r="K73" s="51" t="s">
        <v>529</v>
      </c>
      <c r="L73" s="51" t="s">
        <v>292</v>
      </c>
      <c r="M73" s="51">
        <v>9401450753</v>
      </c>
      <c r="N73" s="51" t="s">
        <v>452</v>
      </c>
      <c r="O73" s="55">
        <v>8822276575</v>
      </c>
      <c r="P73" s="88">
        <v>43518</v>
      </c>
      <c r="Q73" s="55" t="s">
        <v>680</v>
      </c>
      <c r="R73" s="52">
        <v>8</v>
      </c>
      <c r="S73" s="52"/>
      <c r="T73" s="18"/>
    </row>
    <row r="74" spans="1:20">
      <c r="A74" s="4">
        <v>70</v>
      </c>
      <c r="B74" s="17" t="s">
        <v>66</v>
      </c>
      <c r="C74" s="51" t="s">
        <v>537</v>
      </c>
      <c r="D74" s="52" t="s">
        <v>29</v>
      </c>
      <c r="E74" s="52">
        <v>15</v>
      </c>
      <c r="F74" s="52"/>
      <c r="G74" s="20">
        <v>34</v>
      </c>
      <c r="H74" s="20">
        <v>39</v>
      </c>
      <c r="I74" s="52">
        <f t="shared" si="1"/>
        <v>73</v>
      </c>
      <c r="J74" s="54" t="s">
        <v>538</v>
      </c>
      <c r="K74" s="51" t="s">
        <v>524</v>
      </c>
      <c r="L74" s="51" t="s">
        <v>525</v>
      </c>
      <c r="M74" s="51">
        <v>9435182976</v>
      </c>
      <c r="N74" s="51" t="s">
        <v>539</v>
      </c>
      <c r="O74" s="55">
        <v>8822590444</v>
      </c>
      <c r="P74" s="88">
        <v>43518</v>
      </c>
      <c r="Q74" s="55" t="s">
        <v>680</v>
      </c>
      <c r="R74" s="52">
        <v>7</v>
      </c>
      <c r="S74" s="52"/>
      <c r="T74" s="18"/>
    </row>
    <row r="75" spans="1:20">
      <c r="A75" s="4">
        <v>71</v>
      </c>
      <c r="B75" s="17" t="s">
        <v>67</v>
      </c>
      <c r="C75" s="51" t="s">
        <v>533</v>
      </c>
      <c r="D75" s="52" t="s">
        <v>29</v>
      </c>
      <c r="E75" s="52">
        <v>99</v>
      </c>
      <c r="F75" s="52"/>
      <c r="G75" s="94">
        <v>25</v>
      </c>
      <c r="H75" s="94">
        <v>24</v>
      </c>
      <c r="I75" s="52">
        <f t="shared" si="1"/>
        <v>49</v>
      </c>
      <c r="J75" s="54" t="s">
        <v>534</v>
      </c>
      <c r="K75" s="51" t="s">
        <v>524</v>
      </c>
      <c r="L75" s="51" t="s">
        <v>525</v>
      </c>
      <c r="M75" s="51">
        <v>9435182976</v>
      </c>
      <c r="N75" s="51" t="s">
        <v>526</v>
      </c>
      <c r="O75" s="55">
        <v>970664993</v>
      </c>
      <c r="P75" s="88">
        <v>43518</v>
      </c>
      <c r="Q75" s="55" t="s">
        <v>680</v>
      </c>
      <c r="R75" s="52">
        <v>6</v>
      </c>
      <c r="S75" s="52"/>
      <c r="T75" s="18"/>
    </row>
    <row r="76" spans="1:20">
      <c r="A76" s="4">
        <v>72</v>
      </c>
      <c r="B76" s="17" t="s">
        <v>67</v>
      </c>
      <c r="C76" s="51" t="s">
        <v>535</v>
      </c>
      <c r="D76" s="52" t="s">
        <v>29</v>
      </c>
      <c r="E76" s="52">
        <v>74</v>
      </c>
      <c r="F76" s="52"/>
      <c r="G76" s="94">
        <v>20</v>
      </c>
      <c r="H76" s="94">
        <v>19</v>
      </c>
      <c r="I76" s="52">
        <f t="shared" si="1"/>
        <v>39</v>
      </c>
      <c r="J76" s="54" t="s">
        <v>536</v>
      </c>
      <c r="K76" s="51" t="s">
        <v>524</v>
      </c>
      <c r="L76" s="51" t="s">
        <v>525</v>
      </c>
      <c r="M76" s="51">
        <v>9435182976</v>
      </c>
      <c r="N76" s="51" t="s">
        <v>526</v>
      </c>
      <c r="O76" s="55">
        <v>970664993</v>
      </c>
      <c r="P76" s="88">
        <v>43518</v>
      </c>
      <c r="Q76" s="55" t="s">
        <v>680</v>
      </c>
      <c r="R76" s="52">
        <v>6</v>
      </c>
      <c r="S76" s="52"/>
      <c r="T76" s="18"/>
    </row>
    <row r="77" spans="1:20">
      <c r="A77" s="4">
        <v>73</v>
      </c>
      <c r="B77" s="17" t="s">
        <v>66</v>
      </c>
      <c r="C77" s="51" t="s">
        <v>522</v>
      </c>
      <c r="D77" s="52" t="s">
        <v>29</v>
      </c>
      <c r="E77" s="52">
        <v>21</v>
      </c>
      <c r="F77" s="52"/>
      <c r="G77" s="20">
        <v>27</v>
      </c>
      <c r="H77" s="20">
        <v>23</v>
      </c>
      <c r="I77" s="52">
        <f t="shared" si="1"/>
        <v>50</v>
      </c>
      <c r="J77" s="54" t="s">
        <v>523</v>
      </c>
      <c r="K77" s="51" t="s">
        <v>524</v>
      </c>
      <c r="L77" s="51" t="s">
        <v>525</v>
      </c>
      <c r="M77" s="51">
        <v>9435182976</v>
      </c>
      <c r="N77" s="51" t="s">
        <v>526</v>
      </c>
      <c r="O77" s="55">
        <v>970664993</v>
      </c>
      <c r="P77" s="88">
        <v>43519</v>
      </c>
      <c r="Q77" s="55" t="s">
        <v>681</v>
      </c>
      <c r="R77" s="52">
        <v>5</v>
      </c>
      <c r="S77" s="52"/>
      <c r="T77" s="18"/>
    </row>
    <row r="78" spans="1:20">
      <c r="A78" s="4">
        <v>74</v>
      </c>
      <c r="B78" s="17" t="s">
        <v>66</v>
      </c>
      <c r="C78" s="51" t="s">
        <v>706</v>
      </c>
      <c r="D78" s="52" t="s">
        <v>29</v>
      </c>
      <c r="E78" s="52">
        <v>100</v>
      </c>
      <c r="F78" s="52"/>
      <c r="G78" s="20">
        <v>20</v>
      </c>
      <c r="H78" s="20">
        <v>18</v>
      </c>
      <c r="I78" s="52">
        <f t="shared" si="1"/>
        <v>38</v>
      </c>
      <c r="J78" s="54" t="s">
        <v>707</v>
      </c>
      <c r="K78" s="51" t="s">
        <v>524</v>
      </c>
      <c r="L78" s="51" t="s">
        <v>525</v>
      </c>
      <c r="M78" s="51">
        <v>9435182976</v>
      </c>
      <c r="N78" s="51" t="s">
        <v>526</v>
      </c>
      <c r="O78" s="55">
        <v>970664993</v>
      </c>
      <c r="P78" s="88">
        <v>43519</v>
      </c>
      <c r="Q78" s="55" t="s">
        <v>681</v>
      </c>
      <c r="R78" s="52">
        <v>11</v>
      </c>
      <c r="S78" s="52"/>
      <c r="T78" s="18"/>
    </row>
    <row r="79" spans="1:20">
      <c r="A79" s="4">
        <v>75</v>
      </c>
      <c r="B79" s="17" t="s">
        <v>67</v>
      </c>
      <c r="C79" s="51" t="s">
        <v>627</v>
      </c>
      <c r="D79" s="52" t="s">
        <v>29</v>
      </c>
      <c r="E79" s="52">
        <v>107</v>
      </c>
      <c r="F79" s="52"/>
      <c r="G79" s="20">
        <v>25</v>
      </c>
      <c r="H79" s="20">
        <v>17</v>
      </c>
      <c r="I79" s="52">
        <f t="shared" si="1"/>
        <v>42</v>
      </c>
      <c r="J79" s="54" t="s">
        <v>628</v>
      </c>
      <c r="K79" s="51" t="s">
        <v>455</v>
      </c>
      <c r="L79" s="51" t="s">
        <v>625</v>
      </c>
      <c r="M79" s="51">
        <v>9854451434</v>
      </c>
      <c r="N79" s="51" t="s">
        <v>302</v>
      </c>
      <c r="O79" s="55">
        <v>7399487572</v>
      </c>
      <c r="P79" s="88">
        <v>43519</v>
      </c>
      <c r="Q79" s="55" t="s">
        <v>681</v>
      </c>
      <c r="R79" s="52">
        <v>22</v>
      </c>
      <c r="S79" s="52"/>
      <c r="T79" s="18"/>
    </row>
    <row r="80" spans="1:20">
      <c r="A80" s="4">
        <v>76</v>
      </c>
      <c r="B80" s="17" t="s">
        <v>67</v>
      </c>
      <c r="C80" s="51" t="s">
        <v>691</v>
      </c>
      <c r="D80" s="52" t="s">
        <v>29</v>
      </c>
      <c r="E80" s="52">
        <v>28</v>
      </c>
      <c r="F80" s="52"/>
      <c r="G80" s="94">
        <v>35</v>
      </c>
      <c r="H80" s="94">
        <v>32</v>
      </c>
      <c r="I80" s="52">
        <f t="shared" si="1"/>
        <v>67</v>
      </c>
      <c r="J80" s="54" t="s">
        <v>692</v>
      </c>
      <c r="K80" s="51" t="s">
        <v>455</v>
      </c>
      <c r="L80" s="51" t="s">
        <v>456</v>
      </c>
      <c r="M80" s="51">
        <v>8472036979</v>
      </c>
      <c r="N80" s="51" t="s">
        <v>693</v>
      </c>
      <c r="O80" s="55">
        <v>8486403983</v>
      </c>
      <c r="P80" s="88">
        <v>43519</v>
      </c>
      <c r="Q80" s="55" t="s">
        <v>681</v>
      </c>
      <c r="R80" s="52">
        <v>20</v>
      </c>
      <c r="S80" s="52"/>
      <c r="T80" s="18"/>
    </row>
    <row r="81" spans="1:20">
      <c r="A81" s="4">
        <v>77</v>
      </c>
      <c r="B81" s="17" t="s">
        <v>66</v>
      </c>
      <c r="C81" s="51" t="s">
        <v>447</v>
      </c>
      <c r="D81" s="52" t="s">
        <v>29</v>
      </c>
      <c r="E81" s="52">
        <v>127</v>
      </c>
      <c r="F81" s="52"/>
      <c r="G81" s="20">
        <v>22</v>
      </c>
      <c r="H81" s="20">
        <v>28</v>
      </c>
      <c r="I81" s="52">
        <f t="shared" si="1"/>
        <v>50</v>
      </c>
      <c r="J81" s="54" t="s">
        <v>448</v>
      </c>
      <c r="K81" s="51" t="s">
        <v>449</v>
      </c>
      <c r="L81" s="51" t="s">
        <v>292</v>
      </c>
      <c r="M81" s="51">
        <v>9401450753</v>
      </c>
      <c r="N81" s="51" t="s">
        <v>293</v>
      </c>
      <c r="O81" s="55">
        <v>9854329509</v>
      </c>
      <c r="P81" s="88">
        <v>43521</v>
      </c>
      <c r="Q81" s="55" t="s">
        <v>676</v>
      </c>
      <c r="R81" s="52">
        <v>24</v>
      </c>
      <c r="S81" s="52"/>
      <c r="T81" s="18"/>
    </row>
    <row r="82" spans="1:20">
      <c r="A82" s="4">
        <v>78</v>
      </c>
      <c r="B82" s="17" t="s">
        <v>66</v>
      </c>
      <c r="C82" s="51" t="s">
        <v>540</v>
      </c>
      <c r="D82" s="52" t="s">
        <v>29</v>
      </c>
      <c r="E82" s="52">
        <v>101</v>
      </c>
      <c r="F82" s="52"/>
      <c r="G82" s="17">
        <v>15</v>
      </c>
      <c r="H82" s="17">
        <v>16</v>
      </c>
      <c r="I82" s="52">
        <f t="shared" si="1"/>
        <v>31</v>
      </c>
      <c r="J82" s="54" t="s">
        <v>541</v>
      </c>
      <c r="K82" s="51" t="s">
        <v>529</v>
      </c>
      <c r="L82" s="51" t="s">
        <v>530</v>
      </c>
      <c r="M82" s="51">
        <v>9401450742</v>
      </c>
      <c r="N82" s="51" t="s">
        <v>531</v>
      </c>
      <c r="O82" s="85" t="s">
        <v>532</v>
      </c>
      <c r="P82" s="88">
        <v>43521</v>
      </c>
      <c r="Q82" s="55" t="s">
        <v>676</v>
      </c>
      <c r="R82" s="52">
        <v>8</v>
      </c>
      <c r="S82" s="52"/>
      <c r="T82" s="18"/>
    </row>
    <row r="83" spans="1:20">
      <c r="A83" s="4">
        <v>79</v>
      </c>
      <c r="B83" s="17" t="s">
        <v>67</v>
      </c>
      <c r="C83" s="51" t="s">
        <v>655</v>
      </c>
      <c r="D83" s="52" t="s">
        <v>29</v>
      </c>
      <c r="E83" s="52">
        <v>57</v>
      </c>
      <c r="F83" s="52"/>
      <c r="G83" s="94">
        <v>92</v>
      </c>
      <c r="H83" s="94">
        <v>79</v>
      </c>
      <c r="I83" s="52">
        <f t="shared" si="1"/>
        <v>171</v>
      </c>
      <c r="J83" s="54" t="s">
        <v>656</v>
      </c>
      <c r="K83" s="51" t="s">
        <v>653</v>
      </c>
      <c r="L83" s="51" t="s">
        <v>668</v>
      </c>
      <c r="M83" s="51">
        <v>9401450765</v>
      </c>
      <c r="N83" s="51" t="s">
        <v>658</v>
      </c>
      <c r="O83" s="55">
        <v>7399204596</v>
      </c>
      <c r="P83" s="88">
        <v>43521</v>
      </c>
      <c r="Q83" s="55" t="s">
        <v>676</v>
      </c>
      <c r="R83" s="52">
        <v>41</v>
      </c>
      <c r="S83" s="52"/>
      <c r="T83" s="18"/>
    </row>
    <row r="84" spans="1:20">
      <c r="A84" s="4">
        <v>80</v>
      </c>
      <c r="B84" s="17" t="s">
        <v>67</v>
      </c>
      <c r="C84" s="51" t="s">
        <v>666</v>
      </c>
      <c r="D84" s="52" t="s">
        <v>29</v>
      </c>
      <c r="E84" s="52">
        <v>4</v>
      </c>
      <c r="F84" s="52"/>
      <c r="G84" s="59">
        <v>41</v>
      </c>
      <c r="H84" s="59">
        <v>37</v>
      </c>
      <c r="I84" s="52">
        <f t="shared" si="1"/>
        <v>78</v>
      </c>
      <c r="J84" s="54" t="s">
        <v>667</v>
      </c>
      <c r="K84" s="51" t="s">
        <v>653</v>
      </c>
      <c r="L84" s="51" t="s">
        <v>668</v>
      </c>
      <c r="M84" s="51">
        <v>9401450765</v>
      </c>
      <c r="N84" s="51" t="s">
        <v>669</v>
      </c>
      <c r="O84" s="55"/>
      <c r="P84" s="88">
        <v>43521</v>
      </c>
      <c r="Q84" s="55" t="s">
        <v>676</v>
      </c>
      <c r="R84" s="52">
        <v>80</v>
      </c>
      <c r="S84" s="52"/>
      <c r="T84" s="18"/>
    </row>
    <row r="85" spans="1:20">
      <c r="A85" s="4">
        <v>81</v>
      </c>
      <c r="B85" s="17" t="s">
        <v>66</v>
      </c>
      <c r="C85" s="51" t="s">
        <v>459</v>
      </c>
      <c r="D85" s="52" t="s">
        <v>29</v>
      </c>
      <c r="E85" s="52">
        <v>30</v>
      </c>
      <c r="F85" s="52"/>
      <c r="G85" s="20">
        <v>14</v>
      </c>
      <c r="H85" s="20">
        <v>19</v>
      </c>
      <c r="I85" s="52">
        <f t="shared" si="1"/>
        <v>33</v>
      </c>
      <c r="J85" s="54" t="s">
        <v>460</v>
      </c>
      <c r="K85" s="51" t="s">
        <v>461</v>
      </c>
      <c r="L85" s="51" t="s">
        <v>462</v>
      </c>
      <c r="M85" s="51">
        <v>9401974087</v>
      </c>
      <c r="N85" s="51" t="s">
        <v>463</v>
      </c>
      <c r="O85" s="55"/>
      <c r="P85" s="88">
        <v>43522</v>
      </c>
      <c r="Q85" s="55" t="s">
        <v>677</v>
      </c>
      <c r="R85" s="52">
        <v>23</v>
      </c>
      <c r="S85" s="52"/>
      <c r="T85" s="18"/>
    </row>
    <row r="86" spans="1:20">
      <c r="A86" s="4">
        <v>82</v>
      </c>
      <c r="B86" s="17" t="s">
        <v>66</v>
      </c>
      <c r="C86" s="51" t="s">
        <v>464</v>
      </c>
      <c r="D86" s="52" t="s">
        <v>29</v>
      </c>
      <c r="E86" s="52">
        <v>110</v>
      </c>
      <c r="F86" s="52"/>
      <c r="G86" s="20">
        <v>19</v>
      </c>
      <c r="H86" s="20">
        <v>20</v>
      </c>
      <c r="I86" s="52">
        <f t="shared" si="1"/>
        <v>39</v>
      </c>
      <c r="J86" s="54" t="s">
        <v>465</v>
      </c>
      <c r="K86" s="51" t="s">
        <v>461</v>
      </c>
      <c r="L86" s="51" t="s">
        <v>462</v>
      </c>
      <c r="M86" s="51">
        <v>9401974087</v>
      </c>
      <c r="N86" s="51" t="s">
        <v>463</v>
      </c>
      <c r="O86" s="55"/>
      <c r="P86" s="88">
        <v>43522</v>
      </c>
      <c r="Q86" s="55" t="s">
        <v>677</v>
      </c>
      <c r="R86" s="52">
        <v>25</v>
      </c>
      <c r="S86" s="52"/>
      <c r="T86" s="18"/>
    </row>
    <row r="87" spans="1:20">
      <c r="A87" s="4">
        <v>83</v>
      </c>
      <c r="B87" s="17" t="s">
        <v>67</v>
      </c>
      <c r="C87" s="51" t="s">
        <v>159</v>
      </c>
      <c r="D87" s="52" t="s">
        <v>29</v>
      </c>
      <c r="E87" s="52">
        <v>38</v>
      </c>
      <c r="F87" s="52"/>
      <c r="G87" s="20">
        <v>65</v>
      </c>
      <c r="H87" s="20">
        <v>87</v>
      </c>
      <c r="I87" s="52">
        <f t="shared" si="1"/>
        <v>152</v>
      </c>
      <c r="J87" s="54" t="s">
        <v>160</v>
      </c>
      <c r="K87" s="51" t="s">
        <v>154</v>
      </c>
      <c r="L87" s="51" t="s">
        <v>155</v>
      </c>
      <c r="M87" s="51">
        <v>9401450749</v>
      </c>
      <c r="N87" s="51" t="s">
        <v>161</v>
      </c>
      <c r="O87" s="55">
        <v>9854539453</v>
      </c>
      <c r="P87" s="88">
        <v>43523</v>
      </c>
      <c r="Q87" s="55" t="s">
        <v>678</v>
      </c>
      <c r="R87" s="52">
        <v>30</v>
      </c>
      <c r="S87" s="52"/>
      <c r="T87" s="18"/>
    </row>
    <row r="88" spans="1:20">
      <c r="A88" s="4">
        <v>84</v>
      </c>
      <c r="B88" s="17" t="s">
        <v>66</v>
      </c>
      <c r="C88" s="51" t="s">
        <v>694</v>
      </c>
      <c r="D88" s="52" t="s">
        <v>29</v>
      </c>
      <c r="E88" s="52">
        <v>105</v>
      </c>
      <c r="F88" s="52"/>
      <c r="G88" s="20">
        <v>21</v>
      </c>
      <c r="H88" s="20">
        <v>29</v>
      </c>
      <c r="I88" s="52">
        <f t="shared" si="1"/>
        <v>50</v>
      </c>
      <c r="J88" s="54" t="s">
        <v>695</v>
      </c>
      <c r="K88" s="51" t="s">
        <v>154</v>
      </c>
      <c r="L88" s="51" t="s">
        <v>155</v>
      </c>
      <c r="M88" s="51">
        <v>9401450749</v>
      </c>
      <c r="N88" s="51" t="s">
        <v>156</v>
      </c>
      <c r="O88" s="55">
        <v>8876027550</v>
      </c>
      <c r="P88" s="88">
        <v>43523</v>
      </c>
      <c r="Q88" s="55" t="s">
        <v>678</v>
      </c>
      <c r="R88" s="52">
        <v>41</v>
      </c>
      <c r="S88" s="52"/>
      <c r="T88" s="18"/>
    </row>
    <row r="89" spans="1:20">
      <c r="A89" s="4">
        <v>85</v>
      </c>
      <c r="B89" s="17" t="s">
        <v>66</v>
      </c>
      <c r="C89" s="18" t="s">
        <v>728</v>
      </c>
      <c r="D89" s="18"/>
      <c r="E89" s="19"/>
      <c r="F89" s="18"/>
      <c r="G89" s="19"/>
      <c r="H89" s="19"/>
      <c r="I89" s="17">
        <f t="shared" ref="I89:I164" si="2">+G89+H89</f>
        <v>0</v>
      </c>
      <c r="J89" s="18"/>
      <c r="K89" s="18"/>
      <c r="L89" s="18"/>
      <c r="M89" s="18"/>
      <c r="N89" s="18"/>
      <c r="O89" s="18"/>
      <c r="P89" s="24"/>
      <c r="Q89" s="18"/>
      <c r="R89" s="18"/>
      <c r="S89" s="18"/>
      <c r="T89" s="18"/>
    </row>
    <row r="90" spans="1:20">
      <c r="A90" s="4">
        <v>86</v>
      </c>
      <c r="B90" s="17" t="s">
        <v>67</v>
      </c>
      <c r="C90" s="18" t="s">
        <v>728</v>
      </c>
      <c r="D90" s="18"/>
      <c r="E90" s="19"/>
      <c r="F90" s="18"/>
      <c r="G90" s="19"/>
      <c r="H90" s="19"/>
      <c r="I90" s="17">
        <f t="shared" si="2"/>
        <v>0</v>
      </c>
      <c r="J90" s="18"/>
      <c r="K90" s="18"/>
      <c r="L90" s="18"/>
      <c r="M90" s="18"/>
      <c r="N90" s="18"/>
      <c r="O90" s="18"/>
      <c r="P90" s="24"/>
      <c r="Q90" s="18"/>
      <c r="R90" s="18"/>
      <c r="S90" s="18"/>
      <c r="T90" s="18"/>
    </row>
    <row r="91" spans="1:20">
      <c r="A91" s="4">
        <v>87</v>
      </c>
      <c r="B91" s="17"/>
      <c r="C91" s="18"/>
      <c r="D91" s="18"/>
      <c r="E91" s="19"/>
      <c r="F91" s="18"/>
      <c r="G91" s="19"/>
      <c r="H91" s="19"/>
      <c r="I91" s="17">
        <f t="shared" si="2"/>
        <v>0</v>
      </c>
      <c r="J91" s="18"/>
      <c r="K91" s="18"/>
      <c r="L91" s="18"/>
      <c r="M91" s="18"/>
      <c r="N91" s="18"/>
      <c r="O91" s="18"/>
      <c r="P91" s="24"/>
      <c r="Q91" s="18"/>
      <c r="R91" s="18"/>
      <c r="S91" s="18"/>
      <c r="T91" s="18"/>
    </row>
    <row r="92" spans="1:20">
      <c r="A92" s="4">
        <v>88</v>
      </c>
      <c r="B92" s="17"/>
      <c r="C92" s="18"/>
      <c r="D92" s="18"/>
      <c r="E92" s="19"/>
      <c r="F92" s="18"/>
      <c r="G92" s="19"/>
      <c r="H92" s="19"/>
      <c r="I92" s="17">
        <f t="shared" si="2"/>
        <v>0</v>
      </c>
      <c r="J92" s="18"/>
      <c r="K92" s="18"/>
      <c r="L92" s="18"/>
      <c r="M92" s="18"/>
      <c r="N92" s="18"/>
      <c r="O92" s="18"/>
      <c r="P92" s="24"/>
      <c r="Q92" s="18"/>
      <c r="R92" s="18"/>
      <c r="S92" s="18"/>
      <c r="T92" s="18"/>
    </row>
    <row r="93" spans="1:20">
      <c r="A93" s="4">
        <v>89</v>
      </c>
      <c r="B93" s="17"/>
      <c r="C93" s="18"/>
      <c r="D93" s="18"/>
      <c r="E93" s="19"/>
      <c r="F93" s="18"/>
      <c r="G93" s="19"/>
      <c r="H93" s="19"/>
      <c r="I93" s="17">
        <f t="shared" si="2"/>
        <v>0</v>
      </c>
      <c r="J93" s="18"/>
      <c r="K93" s="18"/>
      <c r="L93" s="18"/>
      <c r="M93" s="18"/>
      <c r="N93" s="18"/>
      <c r="O93" s="18"/>
      <c r="P93" s="24"/>
      <c r="Q93" s="18"/>
      <c r="R93" s="18"/>
      <c r="S93" s="18"/>
      <c r="T93" s="18"/>
    </row>
    <row r="94" spans="1:20">
      <c r="A94" s="4">
        <v>90</v>
      </c>
      <c r="B94" s="17"/>
      <c r="C94" s="18"/>
      <c r="D94" s="18"/>
      <c r="E94" s="19"/>
      <c r="F94" s="18"/>
      <c r="G94" s="19"/>
      <c r="H94" s="19"/>
      <c r="I94" s="17">
        <f t="shared" si="2"/>
        <v>0</v>
      </c>
      <c r="J94" s="18"/>
      <c r="K94" s="18"/>
      <c r="L94" s="18"/>
      <c r="M94" s="18"/>
      <c r="N94" s="18"/>
      <c r="O94" s="18"/>
      <c r="P94" s="24"/>
      <c r="Q94" s="18"/>
      <c r="R94" s="18"/>
      <c r="S94" s="18"/>
      <c r="T94" s="18"/>
    </row>
    <row r="95" spans="1:20">
      <c r="A95" s="4">
        <v>91</v>
      </c>
      <c r="B95" s="17"/>
      <c r="C95" s="18"/>
      <c r="D95" s="18"/>
      <c r="E95" s="19"/>
      <c r="F95" s="18"/>
      <c r="G95" s="19"/>
      <c r="H95" s="19"/>
      <c r="I95" s="17">
        <f t="shared" si="2"/>
        <v>0</v>
      </c>
      <c r="J95" s="18"/>
      <c r="K95" s="18"/>
      <c r="L95" s="18"/>
      <c r="M95" s="18"/>
      <c r="N95" s="18"/>
      <c r="O95" s="18"/>
      <c r="P95" s="24"/>
      <c r="Q95" s="18"/>
      <c r="R95" s="18"/>
      <c r="S95" s="18"/>
      <c r="T95" s="18"/>
    </row>
    <row r="96" spans="1:20">
      <c r="A96" s="4">
        <v>92</v>
      </c>
      <c r="B96" s="17"/>
      <c r="C96" s="18"/>
      <c r="D96" s="18"/>
      <c r="E96" s="19"/>
      <c r="F96" s="18"/>
      <c r="G96" s="19"/>
      <c r="H96" s="19"/>
      <c r="I96" s="17">
        <f t="shared" si="2"/>
        <v>0</v>
      </c>
      <c r="J96" s="18"/>
      <c r="K96" s="18"/>
      <c r="L96" s="18"/>
      <c r="M96" s="18"/>
      <c r="N96" s="18"/>
      <c r="O96" s="18"/>
      <c r="P96" s="24"/>
      <c r="Q96" s="18"/>
      <c r="R96" s="18"/>
      <c r="S96" s="18"/>
      <c r="T96" s="18"/>
    </row>
    <row r="97" spans="1:20">
      <c r="A97" s="4">
        <v>93</v>
      </c>
      <c r="B97" s="17"/>
      <c r="C97" s="18"/>
      <c r="D97" s="18"/>
      <c r="E97" s="19"/>
      <c r="F97" s="18"/>
      <c r="G97" s="19"/>
      <c r="H97" s="19"/>
      <c r="I97" s="17">
        <f t="shared" si="2"/>
        <v>0</v>
      </c>
      <c r="J97" s="18"/>
      <c r="K97" s="18"/>
      <c r="L97" s="18"/>
      <c r="M97" s="18"/>
      <c r="N97" s="18"/>
      <c r="O97" s="18"/>
      <c r="P97" s="24"/>
      <c r="Q97" s="18"/>
      <c r="R97" s="18"/>
      <c r="S97" s="18"/>
      <c r="T97" s="18"/>
    </row>
    <row r="98" spans="1:20">
      <c r="A98" s="4">
        <v>94</v>
      </c>
      <c r="B98" s="17"/>
      <c r="C98" s="18"/>
      <c r="D98" s="18"/>
      <c r="E98" s="19"/>
      <c r="F98" s="18"/>
      <c r="G98" s="19"/>
      <c r="H98" s="19"/>
      <c r="I98" s="17">
        <f t="shared" si="2"/>
        <v>0</v>
      </c>
      <c r="J98" s="18"/>
      <c r="K98" s="18"/>
      <c r="L98" s="18"/>
      <c r="M98" s="18"/>
      <c r="N98" s="18"/>
      <c r="O98" s="18"/>
      <c r="P98" s="24"/>
      <c r="Q98" s="18"/>
      <c r="R98" s="18"/>
      <c r="S98" s="18"/>
      <c r="T98" s="18"/>
    </row>
    <row r="99" spans="1:20">
      <c r="A99" s="4">
        <v>95</v>
      </c>
      <c r="B99" s="17"/>
      <c r="C99" s="18"/>
      <c r="D99" s="18"/>
      <c r="E99" s="19"/>
      <c r="F99" s="18"/>
      <c r="G99" s="19"/>
      <c r="H99" s="19"/>
      <c r="I99" s="17">
        <f t="shared" si="2"/>
        <v>0</v>
      </c>
      <c r="J99" s="18"/>
      <c r="K99" s="18"/>
      <c r="L99" s="18"/>
      <c r="M99" s="18"/>
      <c r="N99" s="18"/>
      <c r="O99" s="18"/>
      <c r="P99" s="24"/>
      <c r="Q99" s="18"/>
      <c r="R99" s="18"/>
      <c r="S99" s="18"/>
      <c r="T99" s="18"/>
    </row>
    <row r="100" spans="1:20">
      <c r="A100" s="4">
        <v>96</v>
      </c>
      <c r="B100" s="17"/>
      <c r="C100" s="18"/>
      <c r="D100" s="18"/>
      <c r="E100" s="19"/>
      <c r="F100" s="18"/>
      <c r="G100" s="19"/>
      <c r="H100" s="19"/>
      <c r="I100" s="17">
        <f t="shared" si="2"/>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2"/>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2"/>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2"/>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2"/>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2"/>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2"/>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2"/>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2"/>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2"/>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21" t="s">
        <v>11</v>
      </c>
      <c r="B165" s="41"/>
      <c r="C165" s="21">
        <f>COUNTIFS(C5:C164,"*")</f>
        <v>86</v>
      </c>
      <c r="D165" s="21"/>
      <c r="E165" s="13"/>
      <c r="F165" s="21"/>
      <c r="G165" s="21">
        <f>SUM(G5:G164)</f>
        <v>2935</v>
      </c>
      <c r="H165" s="21">
        <f>SUM(H5:H164)</f>
        <v>3035</v>
      </c>
      <c r="I165" s="21">
        <f>SUM(I5:I164)</f>
        <v>5970</v>
      </c>
      <c r="J165" s="21"/>
      <c r="K165" s="21"/>
      <c r="L165" s="21"/>
      <c r="M165" s="21"/>
      <c r="N165" s="21"/>
      <c r="O165" s="21"/>
      <c r="P165" s="14"/>
      <c r="Q165" s="21"/>
      <c r="R165" s="21"/>
      <c r="S165" s="21"/>
      <c r="T165" s="12"/>
    </row>
    <row r="166" spans="1:20">
      <c r="A166" s="46" t="s">
        <v>66</v>
      </c>
      <c r="B166" s="10">
        <f>COUNTIF(B$5:B$164,"Team 1")</f>
        <v>44</v>
      </c>
      <c r="C166" s="46" t="s">
        <v>29</v>
      </c>
      <c r="D166" s="10">
        <f>COUNTIF(D5:D164,"Anganwadi")</f>
        <v>81</v>
      </c>
    </row>
    <row r="167" spans="1:20">
      <c r="A167" s="46" t="s">
        <v>67</v>
      </c>
      <c r="B167" s="10">
        <f>COUNTIF(B$6:B$164,"Team 2")</f>
        <v>42</v>
      </c>
      <c r="C167" s="46" t="s">
        <v>27</v>
      </c>
      <c r="D167" s="10">
        <f>COUNTIF(D5:D164,"School")</f>
        <v>2</v>
      </c>
    </row>
  </sheetData>
  <sheetProtection formatCells="0" deleteColumns="0" deleteRows="0"/>
  <mergeCells count="20">
    <mergeCell ref="G3:I3"/>
    <mergeCell ref="J3:J4"/>
    <mergeCell ref="K3:K4"/>
    <mergeCell ref="R3:R4"/>
    <mergeCell ref="A1:T1"/>
    <mergeCell ref="S3:S4"/>
    <mergeCell ref="T3:T4"/>
    <mergeCell ref="A2:C2"/>
    <mergeCell ref="L3:L4"/>
    <mergeCell ref="M3:M4"/>
    <mergeCell ref="N3:N4"/>
    <mergeCell ref="O3:O4"/>
    <mergeCell ref="P3:P4"/>
    <mergeCell ref="Q3:Q4"/>
    <mergeCell ref="B3:B4"/>
    <mergeCell ref="A3:A4"/>
    <mergeCell ref="C3:C4"/>
    <mergeCell ref="D3:D4"/>
    <mergeCell ref="E3:E4"/>
    <mergeCell ref="F3:F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4294967292"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zoomScale="70" zoomScaleNormal="70" workbookViewId="0">
      <pane xSplit="3" ySplit="4" topLeftCell="F5" activePane="bottomRight" state="frozen"/>
      <selection pane="topRight" activeCell="C1" sqref="C1"/>
      <selection pane="bottomLeft" activeCell="A5" sqref="A5"/>
      <selection pane="bottomRight" activeCell="F6" sqref="F6"/>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4" t="s">
        <v>862</v>
      </c>
      <c r="B1" s="164"/>
      <c r="C1" s="164"/>
      <c r="D1" s="164"/>
      <c r="E1" s="164"/>
      <c r="F1" s="164"/>
      <c r="G1" s="164"/>
      <c r="H1" s="164"/>
      <c r="I1" s="164"/>
      <c r="J1" s="164"/>
      <c r="K1" s="164"/>
      <c r="L1" s="164"/>
      <c r="M1" s="164"/>
      <c r="N1" s="164"/>
      <c r="O1" s="164"/>
      <c r="P1" s="164"/>
      <c r="Q1" s="164"/>
      <c r="R1" s="164"/>
      <c r="S1" s="164"/>
      <c r="T1" s="164"/>
    </row>
    <row r="2" spans="1:20">
      <c r="A2" s="169" t="s">
        <v>63</v>
      </c>
      <c r="B2" s="170"/>
      <c r="C2" s="170"/>
      <c r="D2" s="25">
        <v>43525</v>
      </c>
      <c r="E2" s="22"/>
      <c r="F2" s="22"/>
      <c r="G2" s="22"/>
      <c r="H2" s="22"/>
      <c r="I2" s="22"/>
      <c r="J2" s="22"/>
      <c r="K2" s="22"/>
      <c r="L2" s="22"/>
      <c r="M2" s="22"/>
      <c r="N2" s="22"/>
      <c r="O2" s="22"/>
      <c r="P2" s="22"/>
      <c r="Q2" s="22"/>
      <c r="R2" s="22"/>
      <c r="S2" s="22"/>
    </row>
    <row r="3" spans="1:20" ht="24" customHeight="1">
      <c r="A3" s="166" t="s">
        <v>14</v>
      </c>
      <c r="B3" s="167" t="s">
        <v>65</v>
      </c>
      <c r="C3" s="165" t="s">
        <v>7</v>
      </c>
      <c r="D3" s="165" t="s">
        <v>59</v>
      </c>
      <c r="E3" s="165" t="s">
        <v>16</v>
      </c>
      <c r="F3" s="171" t="s">
        <v>17</v>
      </c>
      <c r="G3" s="165" t="s">
        <v>8</v>
      </c>
      <c r="H3" s="165"/>
      <c r="I3" s="165"/>
      <c r="J3" s="165" t="s">
        <v>35</v>
      </c>
      <c r="K3" s="167" t="s">
        <v>37</v>
      </c>
      <c r="L3" s="167" t="s">
        <v>54</v>
      </c>
      <c r="M3" s="167" t="s">
        <v>55</v>
      </c>
      <c r="N3" s="167" t="s">
        <v>38</v>
      </c>
      <c r="O3" s="167" t="s">
        <v>39</v>
      </c>
      <c r="P3" s="166" t="s">
        <v>58</v>
      </c>
      <c r="Q3" s="165" t="s">
        <v>56</v>
      </c>
      <c r="R3" s="165" t="s">
        <v>36</v>
      </c>
      <c r="S3" s="165" t="s">
        <v>57</v>
      </c>
      <c r="T3" s="165" t="s">
        <v>13</v>
      </c>
    </row>
    <row r="4" spans="1:20" ht="25.5" customHeight="1">
      <c r="A4" s="166"/>
      <c r="B4" s="172"/>
      <c r="C4" s="165"/>
      <c r="D4" s="165"/>
      <c r="E4" s="165"/>
      <c r="F4" s="171"/>
      <c r="G4" s="23" t="s">
        <v>9</v>
      </c>
      <c r="H4" s="23" t="s">
        <v>10</v>
      </c>
      <c r="I4" s="23" t="s">
        <v>11</v>
      </c>
      <c r="J4" s="165"/>
      <c r="K4" s="168"/>
      <c r="L4" s="168"/>
      <c r="M4" s="168"/>
      <c r="N4" s="168"/>
      <c r="O4" s="168"/>
      <c r="P4" s="166"/>
      <c r="Q4" s="166"/>
      <c r="R4" s="165"/>
      <c r="S4" s="165"/>
      <c r="T4" s="165"/>
    </row>
    <row r="5" spans="1:20">
      <c r="A5" s="4">
        <v>1</v>
      </c>
      <c r="B5" s="17" t="s">
        <v>66</v>
      </c>
      <c r="C5" s="51" t="s">
        <v>527</v>
      </c>
      <c r="D5" s="52" t="s">
        <v>29</v>
      </c>
      <c r="E5" s="52">
        <v>102</v>
      </c>
      <c r="F5" s="52"/>
      <c r="G5" s="17">
        <v>29</v>
      </c>
      <c r="H5" s="17">
        <v>25</v>
      </c>
      <c r="I5" s="52">
        <f>SUM(G5:H5)</f>
        <v>54</v>
      </c>
      <c r="J5" s="54" t="s">
        <v>528</v>
      </c>
      <c r="K5" s="51" t="s">
        <v>529</v>
      </c>
      <c r="L5" s="51" t="s">
        <v>530</v>
      </c>
      <c r="M5" s="51">
        <v>9401450742</v>
      </c>
      <c r="N5" s="51" t="s">
        <v>531</v>
      </c>
      <c r="O5" s="85" t="s">
        <v>532</v>
      </c>
      <c r="P5" s="112">
        <v>43525</v>
      </c>
      <c r="Q5" s="85" t="s">
        <v>680</v>
      </c>
      <c r="R5" s="51">
        <v>6</v>
      </c>
      <c r="S5" s="18"/>
      <c r="T5" s="18"/>
    </row>
    <row r="6" spans="1:20">
      <c r="A6" s="4">
        <v>2</v>
      </c>
      <c r="B6" s="17" t="s">
        <v>66</v>
      </c>
      <c r="C6" s="51" t="s">
        <v>542</v>
      </c>
      <c r="D6" s="52" t="s">
        <v>29</v>
      </c>
      <c r="E6" s="52">
        <v>18</v>
      </c>
      <c r="F6" s="52"/>
      <c r="G6" s="17">
        <v>22</v>
      </c>
      <c r="H6" s="17">
        <v>19</v>
      </c>
      <c r="I6" s="52">
        <f t="shared" ref="I6:I20" si="0">SUM(G6:H6)</f>
        <v>41</v>
      </c>
      <c r="J6" s="54" t="s">
        <v>543</v>
      </c>
      <c r="K6" s="51" t="s">
        <v>529</v>
      </c>
      <c r="L6" s="51" t="s">
        <v>530</v>
      </c>
      <c r="M6" s="51">
        <v>9401450742</v>
      </c>
      <c r="N6" s="51" t="s">
        <v>531</v>
      </c>
      <c r="O6" s="85" t="s">
        <v>532</v>
      </c>
      <c r="P6" s="112">
        <v>43525</v>
      </c>
      <c r="Q6" s="85" t="s">
        <v>680</v>
      </c>
      <c r="R6" s="51">
        <v>8</v>
      </c>
      <c r="S6" s="18"/>
      <c r="T6" s="18"/>
    </row>
    <row r="7" spans="1:20">
      <c r="A7" s="4">
        <v>3</v>
      </c>
      <c r="B7" s="17" t="s">
        <v>67</v>
      </c>
      <c r="C7" s="51" t="s">
        <v>432</v>
      </c>
      <c r="D7" s="52" t="s">
        <v>29</v>
      </c>
      <c r="E7" s="52">
        <v>88</v>
      </c>
      <c r="F7" s="52"/>
      <c r="G7" s="20">
        <v>47</v>
      </c>
      <c r="H7" s="20">
        <v>42</v>
      </c>
      <c r="I7" s="52">
        <f t="shared" si="0"/>
        <v>89</v>
      </c>
      <c r="J7" s="54" t="s">
        <v>433</v>
      </c>
      <c r="K7" s="51" t="s">
        <v>409</v>
      </c>
      <c r="L7" s="51" t="s">
        <v>412</v>
      </c>
      <c r="M7" s="51"/>
      <c r="N7" s="51" t="s">
        <v>173</v>
      </c>
      <c r="O7" s="55">
        <v>9678119823</v>
      </c>
      <c r="P7" s="112">
        <v>43525</v>
      </c>
      <c r="Q7" s="85" t="s">
        <v>680</v>
      </c>
      <c r="R7" s="51">
        <v>41</v>
      </c>
      <c r="S7" s="18"/>
      <c r="T7" s="18"/>
    </row>
    <row r="8" spans="1:20">
      <c r="A8" s="4">
        <v>4</v>
      </c>
      <c r="B8" s="17" t="s">
        <v>67</v>
      </c>
      <c r="C8" s="51" t="s">
        <v>386</v>
      </c>
      <c r="D8" s="52" t="s">
        <v>29</v>
      </c>
      <c r="E8" s="52">
        <v>86</v>
      </c>
      <c r="F8" s="52"/>
      <c r="G8" s="59">
        <v>31</v>
      </c>
      <c r="H8" s="59">
        <v>35</v>
      </c>
      <c r="I8" s="52">
        <f t="shared" si="0"/>
        <v>66</v>
      </c>
      <c r="J8" s="54" t="s">
        <v>387</v>
      </c>
      <c r="K8" s="51" t="s">
        <v>329</v>
      </c>
      <c r="L8" s="51" t="s">
        <v>330</v>
      </c>
      <c r="M8" s="51">
        <v>9864277341</v>
      </c>
      <c r="N8" s="51" t="s">
        <v>338</v>
      </c>
      <c r="O8" s="55">
        <v>8402061661</v>
      </c>
      <c r="P8" s="112">
        <v>43525</v>
      </c>
      <c r="Q8" s="85" t="s">
        <v>680</v>
      </c>
      <c r="R8" s="51">
        <v>25</v>
      </c>
      <c r="S8" s="18"/>
      <c r="T8" s="18"/>
    </row>
    <row r="9" spans="1:20">
      <c r="A9" s="4">
        <v>5</v>
      </c>
      <c r="B9" s="17" t="s">
        <v>66</v>
      </c>
      <c r="C9" s="51" t="s">
        <v>123</v>
      </c>
      <c r="D9" s="52" t="s">
        <v>29</v>
      </c>
      <c r="E9" s="52">
        <v>40</v>
      </c>
      <c r="F9" s="52"/>
      <c r="G9" s="20">
        <v>32</v>
      </c>
      <c r="H9" s="20">
        <v>22</v>
      </c>
      <c r="I9" s="52">
        <f t="shared" si="0"/>
        <v>54</v>
      </c>
      <c r="J9" s="54" t="s">
        <v>125</v>
      </c>
      <c r="K9" s="51" t="s">
        <v>126</v>
      </c>
      <c r="L9" s="51" t="s">
        <v>124</v>
      </c>
      <c r="M9" s="51">
        <v>9401450750</v>
      </c>
      <c r="N9" s="51" t="s">
        <v>127</v>
      </c>
      <c r="O9" s="55">
        <v>9854479588</v>
      </c>
      <c r="P9" s="112">
        <v>43526</v>
      </c>
      <c r="Q9" s="85" t="s">
        <v>681</v>
      </c>
      <c r="R9" s="51">
        <v>41</v>
      </c>
      <c r="S9" s="18"/>
      <c r="T9" s="18"/>
    </row>
    <row r="10" spans="1:20">
      <c r="A10" s="4">
        <v>6</v>
      </c>
      <c r="B10" s="17" t="s">
        <v>66</v>
      </c>
      <c r="C10" s="51" t="s">
        <v>232</v>
      </c>
      <c r="D10" s="52" t="s">
        <v>29</v>
      </c>
      <c r="E10" s="52">
        <v>121</v>
      </c>
      <c r="F10" s="52"/>
      <c r="G10" s="20">
        <v>25</v>
      </c>
      <c r="H10" s="20">
        <v>33</v>
      </c>
      <c r="I10" s="52">
        <f t="shared" si="0"/>
        <v>58</v>
      </c>
      <c r="J10" s="54" t="s">
        <v>233</v>
      </c>
      <c r="K10" s="51" t="s">
        <v>185</v>
      </c>
      <c r="L10" s="51" t="s">
        <v>178</v>
      </c>
      <c r="M10" s="51">
        <v>8254936762</v>
      </c>
      <c r="N10" s="51" t="s">
        <v>190</v>
      </c>
      <c r="O10" s="55">
        <v>9864447067</v>
      </c>
      <c r="P10" s="112">
        <v>43526</v>
      </c>
      <c r="Q10" s="85" t="s">
        <v>681</v>
      </c>
      <c r="R10" s="51">
        <v>34</v>
      </c>
      <c r="S10" s="18"/>
      <c r="T10" s="18"/>
    </row>
    <row r="11" spans="1:20">
      <c r="A11" s="4">
        <v>7</v>
      </c>
      <c r="B11" s="17" t="s">
        <v>67</v>
      </c>
      <c r="C11" s="51" t="s">
        <v>713</v>
      </c>
      <c r="D11" s="52" t="s">
        <v>29</v>
      </c>
      <c r="E11" s="52">
        <v>6</v>
      </c>
      <c r="F11" s="52"/>
      <c r="G11" s="59">
        <v>41</v>
      </c>
      <c r="H11" s="59">
        <v>44</v>
      </c>
      <c r="I11" s="52">
        <f t="shared" si="0"/>
        <v>85</v>
      </c>
      <c r="J11" s="54" t="s">
        <v>714</v>
      </c>
      <c r="K11" s="51" t="s">
        <v>653</v>
      </c>
      <c r="L11" s="51" t="s">
        <v>668</v>
      </c>
      <c r="M11" s="51">
        <v>9401450765</v>
      </c>
      <c r="N11" s="51"/>
      <c r="O11" s="55"/>
      <c r="P11" s="112">
        <v>43526</v>
      </c>
      <c r="Q11" s="85" t="s">
        <v>681</v>
      </c>
      <c r="R11" s="51">
        <v>65</v>
      </c>
      <c r="S11" s="18"/>
      <c r="T11" s="18"/>
    </row>
    <row r="12" spans="1:20">
      <c r="A12" s="4">
        <v>8</v>
      </c>
      <c r="B12" s="17" t="s">
        <v>67</v>
      </c>
      <c r="C12" s="69" t="s">
        <v>715</v>
      </c>
      <c r="D12" s="59" t="s">
        <v>29</v>
      </c>
      <c r="E12" s="20"/>
      <c r="F12" s="20"/>
      <c r="G12" s="20">
        <v>31</v>
      </c>
      <c r="H12" s="20">
        <v>39</v>
      </c>
      <c r="I12" s="52">
        <f t="shared" si="0"/>
        <v>70</v>
      </c>
      <c r="J12" s="62">
        <v>8472073694</v>
      </c>
      <c r="K12" s="62" t="s">
        <v>653</v>
      </c>
      <c r="L12" s="51" t="s">
        <v>668</v>
      </c>
      <c r="M12" s="51">
        <v>9401450765</v>
      </c>
      <c r="N12" s="62"/>
      <c r="O12" s="62"/>
      <c r="P12" s="112">
        <v>43526</v>
      </c>
      <c r="Q12" s="85" t="s">
        <v>681</v>
      </c>
      <c r="R12" s="62"/>
      <c r="S12" s="18"/>
      <c r="T12" s="18"/>
    </row>
    <row r="13" spans="1:20">
      <c r="A13" s="4">
        <v>9</v>
      </c>
      <c r="B13" s="17" t="s">
        <v>66</v>
      </c>
      <c r="C13" s="51" t="s">
        <v>450</v>
      </c>
      <c r="D13" s="52" t="s">
        <v>29</v>
      </c>
      <c r="E13" s="52">
        <v>22</v>
      </c>
      <c r="F13" s="52"/>
      <c r="G13" s="59">
        <v>30</v>
      </c>
      <c r="H13" s="59">
        <v>34</v>
      </c>
      <c r="I13" s="52">
        <f t="shared" si="0"/>
        <v>64</v>
      </c>
      <c r="J13" s="54" t="s">
        <v>451</v>
      </c>
      <c r="K13" s="51" t="s">
        <v>524</v>
      </c>
      <c r="L13" s="51" t="s">
        <v>292</v>
      </c>
      <c r="M13" s="51">
        <v>9401450753</v>
      </c>
      <c r="N13" s="51" t="s">
        <v>452</v>
      </c>
      <c r="O13" s="55">
        <v>8822276575</v>
      </c>
      <c r="P13" s="112">
        <v>43528</v>
      </c>
      <c r="Q13" s="85" t="s">
        <v>676</v>
      </c>
      <c r="R13" s="51">
        <v>5</v>
      </c>
      <c r="S13" s="18"/>
      <c r="T13" s="18"/>
    </row>
    <row r="14" spans="1:20">
      <c r="A14" s="4">
        <v>10</v>
      </c>
      <c r="B14" s="17" t="s">
        <v>66</v>
      </c>
      <c r="C14" s="51" t="s">
        <v>857</v>
      </c>
      <c r="D14" s="57" t="s">
        <v>27</v>
      </c>
      <c r="E14" s="52">
        <v>601605</v>
      </c>
      <c r="F14" s="52" t="s">
        <v>149</v>
      </c>
      <c r="G14" s="20">
        <v>0</v>
      </c>
      <c r="H14" s="20">
        <v>50</v>
      </c>
      <c r="I14" s="52">
        <f t="shared" si="0"/>
        <v>50</v>
      </c>
      <c r="J14" s="54" t="s">
        <v>858</v>
      </c>
      <c r="K14" s="51" t="s">
        <v>524</v>
      </c>
      <c r="L14" s="51" t="s">
        <v>859</v>
      </c>
      <c r="M14" s="51"/>
      <c r="N14" s="51" t="s">
        <v>860</v>
      </c>
      <c r="O14" s="55"/>
      <c r="P14" s="112">
        <v>43528</v>
      </c>
      <c r="Q14" s="85" t="s">
        <v>676</v>
      </c>
      <c r="R14" s="51">
        <v>1</v>
      </c>
      <c r="S14" s="18"/>
      <c r="T14" s="18"/>
    </row>
    <row r="15" spans="1:20">
      <c r="A15" s="4">
        <v>11</v>
      </c>
      <c r="B15" s="17" t="s">
        <v>67</v>
      </c>
      <c r="C15" s="51" t="s">
        <v>356</v>
      </c>
      <c r="D15" s="52" t="s">
        <v>29</v>
      </c>
      <c r="E15" s="52">
        <v>50</v>
      </c>
      <c r="F15" s="52"/>
      <c r="G15" s="20">
        <v>29</v>
      </c>
      <c r="H15" s="20">
        <v>37</v>
      </c>
      <c r="I15" s="52">
        <f t="shared" si="0"/>
        <v>66</v>
      </c>
      <c r="J15" s="54" t="s">
        <v>357</v>
      </c>
      <c r="K15" s="51" t="s">
        <v>353</v>
      </c>
      <c r="L15" s="51" t="s">
        <v>354</v>
      </c>
      <c r="M15" s="51">
        <v>9854622876</v>
      </c>
      <c r="N15" s="51" t="s">
        <v>355</v>
      </c>
      <c r="O15" s="55">
        <v>9854618770</v>
      </c>
      <c r="P15" s="112">
        <v>43528</v>
      </c>
      <c r="Q15" s="85" t="s">
        <v>676</v>
      </c>
      <c r="R15" s="51">
        <v>22</v>
      </c>
      <c r="S15" s="18"/>
      <c r="T15" s="18"/>
    </row>
    <row r="16" spans="1:20">
      <c r="A16" s="4">
        <v>12</v>
      </c>
      <c r="B16" s="17" t="s">
        <v>67</v>
      </c>
      <c r="C16" s="51" t="s">
        <v>388</v>
      </c>
      <c r="D16" s="52" t="s">
        <v>29</v>
      </c>
      <c r="E16" s="52">
        <v>39</v>
      </c>
      <c r="F16" s="52"/>
      <c r="G16" s="59">
        <v>14</v>
      </c>
      <c r="H16" s="59">
        <v>19</v>
      </c>
      <c r="I16" s="52">
        <f t="shared" si="0"/>
        <v>33</v>
      </c>
      <c r="J16" s="54" t="s">
        <v>389</v>
      </c>
      <c r="K16" s="51" t="s">
        <v>390</v>
      </c>
      <c r="L16" s="51" t="s">
        <v>391</v>
      </c>
      <c r="M16" s="51">
        <v>9401450748</v>
      </c>
      <c r="N16" s="51" t="s">
        <v>392</v>
      </c>
      <c r="O16" s="55">
        <v>9508860444</v>
      </c>
      <c r="P16" s="112">
        <v>43528</v>
      </c>
      <c r="Q16" s="85" t="s">
        <v>676</v>
      </c>
      <c r="R16" s="51">
        <v>72</v>
      </c>
      <c r="S16" s="18"/>
      <c r="T16" s="18"/>
    </row>
    <row r="17" spans="1:20">
      <c r="A17" s="4">
        <v>13</v>
      </c>
      <c r="B17" s="17" t="s">
        <v>66</v>
      </c>
      <c r="C17" s="51" t="s">
        <v>623</v>
      </c>
      <c r="D17" s="52" t="s">
        <v>29</v>
      </c>
      <c r="E17" s="52">
        <v>29</v>
      </c>
      <c r="F17" s="52"/>
      <c r="G17" s="20">
        <v>36</v>
      </c>
      <c r="H17" s="20">
        <v>41</v>
      </c>
      <c r="I17" s="52">
        <f t="shared" si="0"/>
        <v>77</v>
      </c>
      <c r="J17" s="54" t="s">
        <v>624</v>
      </c>
      <c r="K17" s="51" t="s">
        <v>455</v>
      </c>
      <c r="L17" s="51" t="s">
        <v>625</v>
      </c>
      <c r="M17" s="51">
        <v>9854451434</v>
      </c>
      <c r="N17" s="51" t="s">
        <v>626</v>
      </c>
      <c r="O17" s="55">
        <v>9577008718</v>
      </c>
      <c r="P17" s="112">
        <v>43529</v>
      </c>
      <c r="Q17" s="85" t="s">
        <v>677</v>
      </c>
      <c r="R17" s="51">
        <v>33</v>
      </c>
      <c r="S17" s="18"/>
      <c r="T17" s="18"/>
    </row>
    <row r="18" spans="1:20">
      <c r="A18" s="4">
        <v>14</v>
      </c>
      <c r="B18" s="17" t="s">
        <v>67</v>
      </c>
      <c r="C18" s="51" t="s">
        <v>643</v>
      </c>
      <c r="D18" s="52" t="s">
        <v>29</v>
      </c>
      <c r="E18" s="52">
        <v>34</v>
      </c>
      <c r="F18" s="52"/>
      <c r="G18" s="20">
        <v>17</v>
      </c>
      <c r="H18" s="20">
        <v>34</v>
      </c>
      <c r="I18" s="52">
        <f t="shared" si="0"/>
        <v>51</v>
      </c>
      <c r="J18" s="54" t="s">
        <v>644</v>
      </c>
      <c r="K18" s="51" t="s">
        <v>85</v>
      </c>
      <c r="L18" s="51" t="s">
        <v>86</v>
      </c>
      <c r="M18" s="51">
        <v>9706614463</v>
      </c>
      <c r="N18" s="51" t="s">
        <v>642</v>
      </c>
      <c r="O18" s="55">
        <v>9613795430</v>
      </c>
      <c r="P18" s="112">
        <v>43529</v>
      </c>
      <c r="Q18" s="85" t="s">
        <v>677</v>
      </c>
      <c r="R18" s="51">
        <v>55</v>
      </c>
      <c r="S18" s="18"/>
      <c r="T18" s="18"/>
    </row>
    <row r="19" spans="1:20">
      <c r="A19" s="4">
        <v>15</v>
      </c>
      <c r="B19" s="17" t="s">
        <v>66</v>
      </c>
      <c r="C19" s="74" t="s">
        <v>716</v>
      </c>
      <c r="D19" s="52" t="s">
        <v>29</v>
      </c>
      <c r="E19" s="52">
        <v>114</v>
      </c>
      <c r="F19" s="52"/>
      <c r="G19" s="20">
        <v>45</v>
      </c>
      <c r="H19" s="20">
        <v>39</v>
      </c>
      <c r="I19" s="52">
        <f t="shared" si="0"/>
        <v>84</v>
      </c>
      <c r="J19" s="54" t="s">
        <v>717</v>
      </c>
      <c r="K19" s="51" t="s">
        <v>390</v>
      </c>
      <c r="L19" s="51" t="s">
        <v>391</v>
      </c>
      <c r="M19" s="51">
        <v>9401450748</v>
      </c>
      <c r="N19" s="51" t="s">
        <v>399</v>
      </c>
      <c r="O19" s="55">
        <v>7086231369</v>
      </c>
      <c r="P19" s="112">
        <v>43530</v>
      </c>
      <c r="Q19" s="85" t="s">
        <v>678</v>
      </c>
      <c r="R19" s="51">
        <v>69</v>
      </c>
      <c r="S19" s="18"/>
      <c r="T19" s="18"/>
    </row>
    <row r="20" spans="1:20">
      <c r="A20" s="4">
        <v>16</v>
      </c>
      <c r="B20" s="17" t="s">
        <v>67</v>
      </c>
      <c r="C20" s="51" t="s">
        <v>651</v>
      </c>
      <c r="D20" s="52" t="s">
        <v>29</v>
      </c>
      <c r="E20" s="64">
        <v>61</v>
      </c>
      <c r="F20" s="64"/>
      <c r="G20" s="64">
        <v>28</v>
      </c>
      <c r="H20" s="64">
        <v>33</v>
      </c>
      <c r="I20" s="52">
        <f t="shared" si="0"/>
        <v>61</v>
      </c>
      <c r="J20" s="115" t="s">
        <v>652</v>
      </c>
      <c r="K20" s="51" t="s">
        <v>653</v>
      </c>
      <c r="L20" s="51" t="s">
        <v>668</v>
      </c>
      <c r="M20" s="51">
        <v>9401450765</v>
      </c>
      <c r="N20" s="51" t="s">
        <v>654</v>
      </c>
      <c r="O20" s="55">
        <v>9859903057</v>
      </c>
      <c r="P20" s="112">
        <v>43530</v>
      </c>
      <c r="Q20" s="85" t="s">
        <v>678</v>
      </c>
      <c r="R20" s="51">
        <v>62</v>
      </c>
      <c r="S20" s="18"/>
      <c r="T20" s="18"/>
    </row>
    <row r="21" spans="1:20">
      <c r="A21" s="4">
        <v>17</v>
      </c>
      <c r="B21" s="17"/>
      <c r="C21" s="56"/>
      <c r="D21" s="57"/>
      <c r="E21" s="52"/>
      <c r="F21" s="52"/>
      <c r="G21" s="20"/>
      <c r="H21" s="20"/>
      <c r="I21" s="52"/>
      <c r="J21" s="58"/>
      <c r="K21" s="51"/>
      <c r="L21" s="51"/>
      <c r="M21" s="51"/>
      <c r="N21" s="51"/>
      <c r="O21" s="55"/>
      <c r="P21" s="88"/>
      <c r="Q21" s="55"/>
      <c r="R21" s="52"/>
      <c r="S21" s="18"/>
      <c r="T21" s="18"/>
    </row>
    <row r="22" spans="1:20">
      <c r="A22" s="4">
        <v>18</v>
      </c>
      <c r="B22" s="17"/>
      <c r="C22" s="69"/>
      <c r="D22" s="69"/>
      <c r="E22" s="20"/>
      <c r="F22" s="59"/>
      <c r="G22" s="20"/>
      <c r="H22" s="20"/>
      <c r="I22" s="52"/>
      <c r="J22" s="69"/>
      <c r="K22" s="69"/>
      <c r="L22" s="69"/>
      <c r="M22" s="69"/>
      <c r="N22" s="69"/>
      <c r="O22" s="55"/>
      <c r="P22" s="88"/>
      <c r="Q22" s="55"/>
      <c r="R22" s="52"/>
      <c r="S22" s="18"/>
      <c r="T22" s="18"/>
    </row>
    <row r="23" spans="1:20">
      <c r="A23" s="4">
        <v>19</v>
      </c>
      <c r="B23" s="17"/>
      <c r="C23" s="56"/>
      <c r="D23" s="57"/>
      <c r="E23" s="52"/>
      <c r="F23" s="52"/>
      <c r="G23" s="59"/>
      <c r="H23" s="59"/>
      <c r="I23" s="52"/>
      <c r="J23" s="58"/>
      <c r="K23" s="51"/>
      <c r="L23" s="51"/>
      <c r="M23" s="51"/>
      <c r="N23" s="51"/>
      <c r="O23" s="55"/>
      <c r="P23" s="88"/>
      <c r="Q23" s="55"/>
      <c r="R23" s="52"/>
      <c r="S23" s="18"/>
      <c r="T23" s="18"/>
    </row>
    <row r="24" spans="1:20">
      <c r="A24" s="4">
        <v>20</v>
      </c>
      <c r="B24" s="17"/>
      <c r="C24" s="56"/>
      <c r="D24" s="57"/>
      <c r="E24" s="52"/>
      <c r="F24" s="52"/>
      <c r="G24" s="20"/>
      <c r="H24" s="20"/>
      <c r="I24" s="52"/>
      <c r="J24" s="58"/>
      <c r="K24" s="51"/>
      <c r="L24" s="51"/>
      <c r="M24" s="51"/>
      <c r="N24" s="51"/>
      <c r="O24" s="55"/>
      <c r="P24" s="88"/>
      <c r="Q24" s="55"/>
      <c r="R24" s="52"/>
      <c r="S24" s="18"/>
      <c r="T24" s="18"/>
    </row>
    <row r="25" spans="1:20">
      <c r="A25" s="4">
        <v>21</v>
      </c>
      <c r="B25" s="17"/>
      <c r="C25" s="89"/>
      <c r="D25" s="90"/>
      <c r="E25" s="75"/>
      <c r="F25" s="75"/>
      <c r="G25" s="20"/>
      <c r="H25" s="20"/>
      <c r="I25" s="52"/>
      <c r="J25" s="58"/>
      <c r="K25" s="51"/>
      <c r="L25" s="51"/>
      <c r="M25" s="51"/>
      <c r="N25" s="51"/>
      <c r="O25" s="55"/>
      <c r="P25" s="88"/>
      <c r="Q25" s="55"/>
      <c r="R25" s="52"/>
      <c r="S25" s="18"/>
      <c r="T25" s="18"/>
    </row>
    <row r="26" spans="1:20">
      <c r="A26" s="4">
        <v>22</v>
      </c>
      <c r="B26" s="17"/>
      <c r="C26" s="56"/>
      <c r="D26" s="57"/>
      <c r="E26" s="52"/>
      <c r="F26" s="52"/>
      <c r="G26" s="20"/>
      <c r="H26" s="20"/>
      <c r="I26" s="52"/>
      <c r="J26" s="58"/>
      <c r="K26" s="51"/>
      <c r="L26" s="51"/>
      <c r="M26" s="51"/>
      <c r="N26" s="51"/>
      <c r="O26" s="55"/>
      <c r="P26" s="88"/>
      <c r="Q26" s="55"/>
      <c r="R26" s="52"/>
      <c r="S26" s="18"/>
      <c r="T26" s="18"/>
    </row>
    <row r="27" spans="1:20">
      <c r="A27" s="4">
        <v>23</v>
      </c>
      <c r="B27" s="17"/>
      <c r="C27" s="92"/>
      <c r="D27" s="57"/>
      <c r="E27" s="67"/>
      <c r="F27" s="67"/>
      <c r="G27" s="67"/>
      <c r="H27" s="67"/>
      <c r="I27" s="52"/>
      <c r="J27" s="70"/>
      <c r="K27" s="69"/>
      <c r="L27" s="51"/>
      <c r="M27" s="51"/>
      <c r="N27" s="51"/>
      <c r="O27" s="55"/>
      <c r="P27" s="88"/>
      <c r="Q27" s="55"/>
      <c r="R27" s="52"/>
      <c r="S27" s="18"/>
      <c r="T27" s="18"/>
    </row>
    <row r="28" spans="1:20">
      <c r="A28" s="4">
        <v>24</v>
      </c>
      <c r="B28" s="17"/>
      <c r="C28" s="56"/>
      <c r="D28" s="52"/>
      <c r="E28" s="52"/>
      <c r="F28" s="52"/>
      <c r="G28" s="53"/>
      <c r="H28" s="53"/>
      <c r="I28" s="52"/>
      <c r="J28" s="58"/>
      <c r="K28" s="51"/>
      <c r="L28" s="51"/>
      <c r="M28" s="51"/>
      <c r="N28" s="51"/>
      <c r="O28" s="55"/>
      <c r="P28" s="88"/>
      <c r="Q28" s="55"/>
      <c r="R28" s="52"/>
      <c r="S28" s="18"/>
      <c r="T28" s="18"/>
    </row>
    <row r="29" spans="1:20">
      <c r="A29" s="4">
        <v>25</v>
      </c>
      <c r="B29" s="17"/>
      <c r="C29" s="56"/>
      <c r="D29" s="57"/>
      <c r="E29" s="52"/>
      <c r="F29" s="52"/>
      <c r="G29" s="53"/>
      <c r="H29" s="53"/>
      <c r="I29" s="52"/>
      <c r="J29" s="58"/>
      <c r="K29" s="51"/>
      <c r="L29" s="51"/>
      <c r="M29" s="51"/>
      <c r="N29" s="51"/>
      <c r="O29" s="55"/>
      <c r="P29" s="88"/>
      <c r="Q29" s="55"/>
      <c r="R29" s="52"/>
      <c r="S29" s="18"/>
      <c r="T29" s="18"/>
    </row>
    <row r="30" spans="1:20">
      <c r="A30" s="4">
        <v>26</v>
      </c>
      <c r="B30" s="17"/>
      <c r="C30" s="18"/>
      <c r="D30" s="18"/>
      <c r="E30" s="19"/>
      <c r="F30" s="18"/>
      <c r="G30" s="19"/>
      <c r="H30" s="19"/>
      <c r="I30" s="17">
        <f t="shared" ref="I30:I70" si="1">+G30+H30</f>
        <v>0</v>
      </c>
      <c r="J30" s="18"/>
      <c r="K30" s="18"/>
      <c r="L30" s="18"/>
      <c r="M30" s="18"/>
      <c r="N30" s="18"/>
      <c r="O30" s="18"/>
      <c r="P30" s="24"/>
      <c r="Q30" s="18"/>
      <c r="R30" s="18"/>
      <c r="S30" s="18"/>
      <c r="T30" s="18"/>
    </row>
    <row r="31" spans="1:20">
      <c r="A31" s="4">
        <v>27</v>
      </c>
      <c r="B31" s="17"/>
      <c r="C31" s="18"/>
      <c r="D31" s="18"/>
      <c r="E31" s="19"/>
      <c r="F31" s="18"/>
      <c r="G31" s="19"/>
      <c r="H31" s="19"/>
      <c r="I31" s="17">
        <f t="shared" si="1"/>
        <v>0</v>
      </c>
      <c r="J31" s="18"/>
      <c r="K31" s="18"/>
      <c r="L31" s="18"/>
      <c r="M31" s="18"/>
      <c r="N31" s="18"/>
      <c r="O31" s="18"/>
      <c r="P31" s="24"/>
      <c r="Q31" s="18"/>
      <c r="R31" s="18"/>
      <c r="S31" s="18"/>
      <c r="T31" s="18"/>
    </row>
    <row r="32" spans="1:20">
      <c r="A32" s="4">
        <v>28</v>
      </c>
      <c r="B32" s="17"/>
      <c r="C32" s="18"/>
      <c r="D32" s="18"/>
      <c r="E32" s="19"/>
      <c r="F32" s="18"/>
      <c r="G32" s="19"/>
      <c r="H32" s="19"/>
      <c r="I32" s="17">
        <f t="shared" si="1"/>
        <v>0</v>
      </c>
      <c r="J32" s="18"/>
      <c r="K32" s="18"/>
      <c r="L32" s="18"/>
      <c r="M32" s="18"/>
      <c r="N32" s="18"/>
      <c r="O32" s="18"/>
      <c r="P32" s="24"/>
      <c r="Q32" s="18"/>
      <c r="R32" s="18"/>
      <c r="S32" s="18"/>
      <c r="T32" s="18"/>
    </row>
    <row r="33" spans="1:20">
      <c r="A33" s="4">
        <v>29</v>
      </c>
      <c r="B33" s="17"/>
      <c r="C33" s="18"/>
      <c r="D33" s="18"/>
      <c r="E33" s="19"/>
      <c r="F33" s="18"/>
      <c r="G33" s="19"/>
      <c r="H33" s="19"/>
      <c r="I33" s="17">
        <f t="shared" si="1"/>
        <v>0</v>
      </c>
      <c r="J33" s="18"/>
      <c r="K33" s="18"/>
      <c r="L33" s="18"/>
      <c r="M33" s="18"/>
      <c r="N33" s="18"/>
      <c r="O33" s="18"/>
      <c r="P33" s="24"/>
      <c r="Q33" s="18"/>
      <c r="R33" s="18"/>
      <c r="S33" s="18"/>
      <c r="T33" s="18"/>
    </row>
    <row r="34" spans="1:20">
      <c r="A34" s="4">
        <v>30</v>
      </c>
      <c r="B34" s="17"/>
      <c r="C34" s="18"/>
      <c r="D34" s="18"/>
      <c r="E34" s="19"/>
      <c r="F34" s="18"/>
      <c r="G34" s="19"/>
      <c r="H34" s="19"/>
      <c r="I34" s="17">
        <f t="shared" si="1"/>
        <v>0</v>
      </c>
      <c r="J34" s="18"/>
      <c r="K34" s="18"/>
      <c r="L34" s="18"/>
      <c r="M34" s="18"/>
      <c r="N34" s="18"/>
      <c r="O34" s="18"/>
      <c r="P34" s="24"/>
      <c r="Q34" s="18"/>
      <c r="R34" s="18"/>
      <c r="S34" s="18"/>
      <c r="T34" s="18"/>
    </row>
    <row r="35" spans="1:20">
      <c r="A35" s="4">
        <v>31</v>
      </c>
      <c r="B35" s="17"/>
      <c r="C35" s="18"/>
      <c r="D35" s="18"/>
      <c r="E35" s="19"/>
      <c r="F35" s="18"/>
      <c r="G35" s="19"/>
      <c r="H35" s="19"/>
      <c r="I35" s="17">
        <f t="shared" si="1"/>
        <v>0</v>
      </c>
      <c r="J35" s="18"/>
      <c r="K35" s="18"/>
      <c r="L35" s="18"/>
      <c r="M35" s="18"/>
      <c r="N35" s="18"/>
      <c r="O35" s="18"/>
      <c r="P35" s="24"/>
      <c r="Q35" s="18"/>
      <c r="R35" s="18"/>
      <c r="S35" s="18"/>
      <c r="T35" s="18"/>
    </row>
    <row r="36" spans="1:20">
      <c r="A36" s="4">
        <v>32</v>
      </c>
      <c r="B36" s="17"/>
      <c r="C36" s="18"/>
      <c r="D36" s="18"/>
      <c r="E36" s="19"/>
      <c r="F36" s="18"/>
      <c r="G36" s="19"/>
      <c r="H36" s="19"/>
      <c r="I36" s="17">
        <f t="shared" si="1"/>
        <v>0</v>
      </c>
      <c r="J36" s="18"/>
      <c r="K36" s="18"/>
      <c r="L36" s="18"/>
      <c r="M36" s="18"/>
      <c r="N36" s="18"/>
      <c r="O36" s="18"/>
      <c r="P36" s="24"/>
      <c r="Q36" s="18"/>
      <c r="R36" s="18"/>
      <c r="S36" s="18"/>
      <c r="T36" s="18"/>
    </row>
    <row r="37" spans="1:20">
      <c r="A37" s="4">
        <v>33</v>
      </c>
      <c r="B37" s="17"/>
      <c r="C37" s="18"/>
      <c r="D37" s="18"/>
      <c r="E37" s="19"/>
      <c r="F37" s="18"/>
      <c r="G37" s="19"/>
      <c r="H37" s="19"/>
      <c r="I37" s="17">
        <f t="shared" si="1"/>
        <v>0</v>
      </c>
      <c r="J37" s="18"/>
      <c r="K37" s="18"/>
      <c r="L37" s="18"/>
      <c r="M37" s="18"/>
      <c r="N37" s="18"/>
      <c r="O37" s="18"/>
      <c r="P37" s="24"/>
      <c r="Q37" s="18"/>
      <c r="R37" s="18"/>
      <c r="S37" s="18"/>
      <c r="T37" s="18"/>
    </row>
    <row r="38" spans="1:20">
      <c r="A38" s="4">
        <v>34</v>
      </c>
      <c r="B38" s="17"/>
      <c r="C38" s="18"/>
      <c r="D38" s="18"/>
      <c r="E38" s="19"/>
      <c r="F38" s="18"/>
      <c r="G38" s="19"/>
      <c r="H38" s="19"/>
      <c r="I38" s="17">
        <f t="shared" si="1"/>
        <v>0</v>
      </c>
      <c r="J38" s="18"/>
      <c r="K38" s="18"/>
      <c r="L38" s="18"/>
      <c r="M38" s="18"/>
      <c r="N38" s="18"/>
      <c r="O38" s="18"/>
      <c r="P38" s="24"/>
      <c r="Q38" s="18"/>
      <c r="R38" s="18"/>
      <c r="S38" s="18"/>
      <c r="T38" s="18"/>
    </row>
    <row r="39" spans="1:20">
      <c r="A39" s="4">
        <v>35</v>
      </c>
      <c r="B39" s="17"/>
      <c r="C39" s="18"/>
      <c r="D39" s="18"/>
      <c r="E39" s="19"/>
      <c r="F39" s="18"/>
      <c r="G39" s="19"/>
      <c r="H39" s="19"/>
      <c r="I39" s="17">
        <f t="shared" si="1"/>
        <v>0</v>
      </c>
      <c r="J39" s="18"/>
      <c r="K39" s="18"/>
      <c r="L39" s="18"/>
      <c r="M39" s="18"/>
      <c r="N39" s="18"/>
      <c r="O39" s="18"/>
      <c r="P39" s="24"/>
      <c r="Q39" s="18"/>
      <c r="R39" s="18"/>
      <c r="S39" s="18"/>
      <c r="T39" s="18"/>
    </row>
    <row r="40" spans="1:20">
      <c r="A40" s="4">
        <v>36</v>
      </c>
      <c r="B40" s="17"/>
      <c r="C40" s="18"/>
      <c r="D40" s="18"/>
      <c r="E40" s="19"/>
      <c r="F40" s="18"/>
      <c r="G40" s="19"/>
      <c r="H40" s="19"/>
      <c r="I40" s="17">
        <f t="shared" si="1"/>
        <v>0</v>
      </c>
      <c r="J40" s="18"/>
      <c r="K40" s="18"/>
      <c r="L40" s="18"/>
      <c r="M40" s="18"/>
      <c r="N40" s="18"/>
      <c r="O40" s="18"/>
      <c r="P40" s="24"/>
      <c r="Q40" s="18"/>
      <c r="R40" s="18"/>
      <c r="S40" s="18"/>
      <c r="T40" s="18"/>
    </row>
    <row r="41" spans="1:20">
      <c r="A41" s="4">
        <v>37</v>
      </c>
      <c r="B41" s="17"/>
      <c r="C41" s="18"/>
      <c r="D41" s="18"/>
      <c r="E41" s="19"/>
      <c r="F41" s="18"/>
      <c r="G41" s="19"/>
      <c r="H41" s="19"/>
      <c r="I41" s="17">
        <f t="shared" si="1"/>
        <v>0</v>
      </c>
      <c r="J41" s="18"/>
      <c r="K41" s="18"/>
      <c r="L41" s="18"/>
      <c r="M41" s="18"/>
      <c r="N41" s="18"/>
      <c r="O41" s="18"/>
      <c r="P41" s="24"/>
      <c r="Q41" s="18"/>
      <c r="R41" s="18"/>
      <c r="S41" s="18"/>
      <c r="T41" s="18"/>
    </row>
    <row r="42" spans="1:20">
      <c r="A42" s="4">
        <v>38</v>
      </c>
      <c r="B42" s="17"/>
      <c r="C42" s="18"/>
      <c r="D42" s="18"/>
      <c r="E42" s="19"/>
      <c r="F42" s="18"/>
      <c r="G42" s="19"/>
      <c r="H42" s="19"/>
      <c r="I42" s="17">
        <f t="shared" si="1"/>
        <v>0</v>
      </c>
      <c r="J42" s="18"/>
      <c r="K42" s="18"/>
      <c r="L42" s="18"/>
      <c r="M42" s="18"/>
      <c r="N42" s="18"/>
      <c r="O42" s="18"/>
      <c r="P42" s="24"/>
      <c r="Q42" s="18"/>
      <c r="R42" s="18"/>
      <c r="S42" s="18"/>
      <c r="T42" s="18"/>
    </row>
    <row r="43" spans="1:20">
      <c r="A43" s="4">
        <v>39</v>
      </c>
      <c r="B43" s="17"/>
      <c r="C43" s="18"/>
      <c r="D43" s="18"/>
      <c r="E43" s="19"/>
      <c r="F43" s="18"/>
      <c r="G43" s="19"/>
      <c r="H43" s="19"/>
      <c r="I43" s="17">
        <f t="shared" si="1"/>
        <v>0</v>
      </c>
      <c r="J43" s="18"/>
      <c r="K43" s="18"/>
      <c r="L43" s="18"/>
      <c r="M43" s="18"/>
      <c r="N43" s="18"/>
      <c r="O43" s="18"/>
      <c r="P43" s="24"/>
      <c r="Q43" s="18"/>
      <c r="R43" s="18"/>
      <c r="S43" s="18"/>
      <c r="T43" s="18"/>
    </row>
    <row r="44" spans="1:20">
      <c r="A44" s="4">
        <v>40</v>
      </c>
      <c r="B44" s="17"/>
      <c r="C44" s="18"/>
      <c r="D44" s="18"/>
      <c r="E44" s="19"/>
      <c r="F44" s="18"/>
      <c r="G44" s="19"/>
      <c r="H44" s="19"/>
      <c r="I44" s="17">
        <f t="shared" si="1"/>
        <v>0</v>
      </c>
      <c r="J44" s="18"/>
      <c r="K44" s="18"/>
      <c r="L44" s="18"/>
      <c r="M44" s="18"/>
      <c r="N44" s="18"/>
      <c r="O44" s="18"/>
      <c r="P44" s="24"/>
      <c r="Q44" s="18"/>
      <c r="R44" s="18"/>
      <c r="S44" s="18"/>
      <c r="T44" s="18"/>
    </row>
    <row r="45" spans="1:20">
      <c r="A45" s="4">
        <v>41</v>
      </c>
      <c r="B45" s="17"/>
      <c r="C45" s="18"/>
      <c r="D45" s="18"/>
      <c r="E45" s="19"/>
      <c r="F45" s="18"/>
      <c r="G45" s="19"/>
      <c r="H45" s="19"/>
      <c r="I45" s="17">
        <f t="shared" si="1"/>
        <v>0</v>
      </c>
      <c r="J45" s="18"/>
      <c r="K45" s="18"/>
      <c r="L45" s="18"/>
      <c r="M45" s="18"/>
      <c r="N45" s="18"/>
      <c r="O45" s="18"/>
      <c r="P45" s="24"/>
      <c r="Q45" s="18"/>
      <c r="R45" s="18"/>
      <c r="S45" s="18"/>
      <c r="T45" s="18"/>
    </row>
    <row r="46" spans="1:20">
      <c r="A46" s="4">
        <v>42</v>
      </c>
      <c r="B46" s="17"/>
      <c r="C46" s="18"/>
      <c r="D46" s="18"/>
      <c r="E46" s="19"/>
      <c r="F46" s="18"/>
      <c r="G46" s="19"/>
      <c r="H46" s="19"/>
      <c r="I46" s="17">
        <f t="shared" si="1"/>
        <v>0</v>
      </c>
      <c r="J46" s="18"/>
      <c r="K46" s="18"/>
      <c r="L46" s="18"/>
      <c r="M46" s="18"/>
      <c r="N46" s="18"/>
      <c r="O46" s="18"/>
      <c r="P46" s="24"/>
      <c r="Q46" s="18"/>
      <c r="R46" s="18"/>
      <c r="S46" s="18"/>
      <c r="T46" s="18"/>
    </row>
    <row r="47" spans="1:20">
      <c r="A47" s="4">
        <v>43</v>
      </c>
      <c r="B47" s="17"/>
      <c r="C47" s="18"/>
      <c r="D47" s="18"/>
      <c r="E47" s="19"/>
      <c r="F47" s="18"/>
      <c r="G47" s="19"/>
      <c r="H47" s="19"/>
      <c r="I47" s="17">
        <f t="shared" si="1"/>
        <v>0</v>
      </c>
      <c r="J47" s="18"/>
      <c r="K47" s="18"/>
      <c r="L47" s="18"/>
      <c r="M47" s="18"/>
      <c r="N47" s="18"/>
      <c r="O47" s="18"/>
      <c r="P47" s="24"/>
      <c r="Q47" s="18"/>
      <c r="R47" s="18"/>
      <c r="S47" s="18"/>
      <c r="T47" s="18"/>
    </row>
    <row r="48" spans="1:20">
      <c r="A48" s="4">
        <v>44</v>
      </c>
      <c r="B48" s="17"/>
      <c r="C48" s="18"/>
      <c r="D48" s="18"/>
      <c r="E48" s="19"/>
      <c r="F48" s="18"/>
      <c r="G48" s="19"/>
      <c r="H48" s="19"/>
      <c r="I48" s="17">
        <f t="shared" si="1"/>
        <v>0</v>
      </c>
      <c r="J48" s="18"/>
      <c r="K48" s="18"/>
      <c r="L48" s="18"/>
      <c r="M48" s="18"/>
      <c r="N48" s="18"/>
      <c r="O48" s="18"/>
      <c r="P48" s="24"/>
      <c r="Q48" s="18"/>
      <c r="R48" s="18"/>
      <c r="S48" s="18"/>
      <c r="T48" s="18"/>
    </row>
    <row r="49" spans="1:20">
      <c r="A49" s="4">
        <v>45</v>
      </c>
      <c r="B49" s="17"/>
      <c r="C49" s="18"/>
      <c r="D49" s="18"/>
      <c r="E49" s="19"/>
      <c r="F49" s="18"/>
      <c r="G49" s="19"/>
      <c r="H49" s="19"/>
      <c r="I49" s="17">
        <f t="shared" si="1"/>
        <v>0</v>
      </c>
      <c r="J49" s="18"/>
      <c r="K49" s="18"/>
      <c r="L49" s="18"/>
      <c r="M49" s="18"/>
      <c r="N49" s="18"/>
      <c r="O49" s="18"/>
      <c r="P49" s="24"/>
      <c r="Q49" s="18"/>
      <c r="R49" s="18"/>
      <c r="S49" s="18"/>
      <c r="T49" s="18"/>
    </row>
    <row r="50" spans="1:20">
      <c r="A50" s="4">
        <v>46</v>
      </c>
      <c r="B50" s="17"/>
      <c r="C50" s="18"/>
      <c r="D50" s="18"/>
      <c r="E50" s="19"/>
      <c r="F50" s="18"/>
      <c r="G50" s="19"/>
      <c r="H50" s="19"/>
      <c r="I50" s="17">
        <f t="shared" si="1"/>
        <v>0</v>
      </c>
      <c r="J50" s="18"/>
      <c r="K50" s="18"/>
      <c r="L50" s="18"/>
      <c r="M50" s="18"/>
      <c r="N50" s="18"/>
      <c r="O50" s="18"/>
      <c r="P50" s="24"/>
      <c r="Q50" s="18"/>
      <c r="R50" s="18"/>
      <c r="S50" s="18"/>
      <c r="T50" s="18"/>
    </row>
    <row r="51" spans="1:20">
      <c r="A51" s="4">
        <v>47</v>
      </c>
      <c r="B51" s="17"/>
      <c r="C51" s="18"/>
      <c r="D51" s="18"/>
      <c r="E51" s="19"/>
      <c r="F51" s="18"/>
      <c r="G51" s="19"/>
      <c r="H51" s="19"/>
      <c r="I51" s="17">
        <f t="shared" si="1"/>
        <v>0</v>
      </c>
      <c r="J51" s="18"/>
      <c r="K51" s="18"/>
      <c r="L51" s="18"/>
      <c r="M51" s="18"/>
      <c r="N51" s="18"/>
      <c r="O51" s="18"/>
      <c r="P51" s="24"/>
      <c r="Q51" s="18"/>
      <c r="R51" s="18"/>
      <c r="S51" s="18"/>
      <c r="T51" s="18"/>
    </row>
    <row r="52" spans="1:20">
      <c r="A52" s="4">
        <v>48</v>
      </c>
      <c r="B52" s="17"/>
      <c r="C52" s="18"/>
      <c r="D52" s="18"/>
      <c r="E52" s="19"/>
      <c r="F52" s="18"/>
      <c r="G52" s="19"/>
      <c r="H52" s="19"/>
      <c r="I52" s="17">
        <f t="shared" si="1"/>
        <v>0</v>
      </c>
      <c r="J52" s="18"/>
      <c r="K52" s="18"/>
      <c r="L52" s="18"/>
      <c r="M52" s="18"/>
      <c r="N52" s="18"/>
      <c r="O52" s="18"/>
      <c r="P52" s="24"/>
      <c r="Q52" s="18"/>
      <c r="R52" s="18"/>
      <c r="S52" s="18"/>
      <c r="T52" s="18"/>
    </row>
    <row r="53" spans="1:20">
      <c r="A53" s="4">
        <v>49</v>
      </c>
      <c r="B53" s="17"/>
      <c r="C53" s="18"/>
      <c r="D53" s="18"/>
      <c r="E53" s="19"/>
      <c r="F53" s="18"/>
      <c r="G53" s="19"/>
      <c r="H53" s="19"/>
      <c r="I53" s="17">
        <f t="shared" si="1"/>
        <v>0</v>
      </c>
      <c r="J53" s="18"/>
      <c r="K53" s="18"/>
      <c r="L53" s="18"/>
      <c r="M53" s="18"/>
      <c r="N53" s="18"/>
      <c r="O53" s="18"/>
      <c r="P53" s="24"/>
      <c r="Q53" s="18"/>
      <c r="R53" s="18"/>
      <c r="S53" s="18"/>
      <c r="T53" s="18"/>
    </row>
    <row r="54" spans="1:20">
      <c r="A54" s="4">
        <v>50</v>
      </c>
      <c r="B54" s="17"/>
      <c r="C54" s="18"/>
      <c r="D54" s="18"/>
      <c r="E54" s="19"/>
      <c r="F54" s="18"/>
      <c r="G54" s="19"/>
      <c r="H54" s="19"/>
      <c r="I54" s="17">
        <f t="shared" si="1"/>
        <v>0</v>
      </c>
      <c r="J54" s="18"/>
      <c r="K54" s="18"/>
      <c r="L54" s="18"/>
      <c r="M54" s="18"/>
      <c r="N54" s="18"/>
      <c r="O54" s="18"/>
      <c r="P54" s="24"/>
      <c r="Q54" s="18"/>
      <c r="R54" s="18"/>
      <c r="S54" s="18"/>
      <c r="T54" s="18"/>
    </row>
    <row r="55" spans="1:20">
      <c r="A55" s="4">
        <v>51</v>
      </c>
      <c r="B55" s="17"/>
      <c r="C55" s="18"/>
      <c r="D55" s="18"/>
      <c r="E55" s="19"/>
      <c r="F55" s="18"/>
      <c r="G55" s="19"/>
      <c r="H55" s="19"/>
      <c r="I55" s="17">
        <f t="shared" si="1"/>
        <v>0</v>
      </c>
      <c r="J55" s="18"/>
      <c r="K55" s="18"/>
      <c r="L55" s="18"/>
      <c r="M55" s="18"/>
      <c r="N55" s="18"/>
      <c r="O55" s="18"/>
      <c r="P55" s="24"/>
      <c r="Q55" s="18"/>
      <c r="R55" s="18"/>
      <c r="S55" s="18"/>
      <c r="T55" s="18"/>
    </row>
    <row r="56" spans="1:20">
      <c r="A56" s="4">
        <v>52</v>
      </c>
      <c r="B56" s="17"/>
      <c r="C56" s="18"/>
      <c r="D56" s="18"/>
      <c r="E56" s="19"/>
      <c r="F56" s="18"/>
      <c r="G56" s="19"/>
      <c r="H56" s="19"/>
      <c r="I56" s="17">
        <f t="shared" si="1"/>
        <v>0</v>
      </c>
      <c r="J56" s="18"/>
      <c r="K56" s="18"/>
      <c r="L56" s="18"/>
      <c r="M56" s="18"/>
      <c r="N56" s="18"/>
      <c r="O56" s="18"/>
      <c r="P56" s="24"/>
      <c r="Q56" s="18"/>
      <c r="R56" s="18"/>
      <c r="S56" s="18"/>
      <c r="T56" s="18"/>
    </row>
    <row r="57" spans="1:20">
      <c r="A57" s="4">
        <v>53</v>
      </c>
      <c r="B57" s="17"/>
      <c r="C57" s="18"/>
      <c r="D57" s="18"/>
      <c r="E57" s="19"/>
      <c r="F57" s="18"/>
      <c r="G57" s="19"/>
      <c r="H57" s="19"/>
      <c r="I57" s="17">
        <f t="shared" si="1"/>
        <v>0</v>
      </c>
      <c r="J57" s="18"/>
      <c r="K57" s="18"/>
      <c r="L57" s="18"/>
      <c r="M57" s="18"/>
      <c r="N57" s="18"/>
      <c r="O57" s="18"/>
      <c r="P57" s="24"/>
      <c r="Q57" s="18"/>
      <c r="R57" s="18"/>
      <c r="S57" s="18"/>
      <c r="T57" s="18"/>
    </row>
    <row r="58" spans="1:20">
      <c r="A58" s="4">
        <v>54</v>
      </c>
      <c r="B58" s="17"/>
      <c r="C58" s="18"/>
      <c r="D58" s="18"/>
      <c r="E58" s="19"/>
      <c r="F58" s="18"/>
      <c r="G58" s="19"/>
      <c r="H58" s="19"/>
      <c r="I58" s="17">
        <f t="shared" si="1"/>
        <v>0</v>
      </c>
      <c r="J58" s="18"/>
      <c r="K58" s="18"/>
      <c r="L58" s="18"/>
      <c r="M58" s="18"/>
      <c r="N58" s="18"/>
      <c r="O58" s="18"/>
      <c r="P58" s="24"/>
      <c r="Q58" s="18"/>
      <c r="R58" s="18"/>
      <c r="S58" s="18"/>
      <c r="T58" s="18"/>
    </row>
    <row r="59" spans="1:20">
      <c r="A59" s="4">
        <v>55</v>
      </c>
      <c r="B59" s="17"/>
      <c r="C59" s="18"/>
      <c r="D59" s="18"/>
      <c r="E59" s="19"/>
      <c r="F59" s="18"/>
      <c r="G59" s="19"/>
      <c r="H59" s="19"/>
      <c r="I59" s="17">
        <f t="shared" si="1"/>
        <v>0</v>
      </c>
      <c r="J59" s="18"/>
      <c r="K59" s="18"/>
      <c r="L59" s="18"/>
      <c r="M59" s="18"/>
      <c r="N59" s="18"/>
      <c r="O59" s="18"/>
      <c r="P59" s="24"/>
      <c r="Q59" s="18"/>
      <c r="R59" s="18"/>
      <c r="S59" s="18"/>
      <c r="T59" s="18"/>
    </row>
    <row r="60" spans="1:20">
      <c r="A60" s="4">
        <v>56</v>
      </c>
      <c r="B60" s="17"/>
      <c r="C60" s="18"/>
      <c r="D60" s="18"/>
      <c r="E60" s="19"/>
      <c r="F60" s="18"/>
      <c r="G60" s="19"/>
      <c r="H60" s="19"/>
      <c r="I60" s="17">
        <f t="shared" si="1"/>
        <v>0</v>
      </c>
      <c r="J60" s="18"/>
      <c r="K60" s="18"/>
      <c r="L60" s="18"/>
      <c r="M60" s="18"/>
      <c r="N60" s="18"/>
      <c r="O60" s="18"/>
      <c r="P60" s="24"/>
      <c r="Q60" s="18"/>
      <c r="R60" s="18"/>
      <c r="S60" s="18"/>
      <c r="T60" s="18"/>
    </row>
    <row r="61" spans="1:20">
      <c r="A61" s="4">
        <v>57</v>
      </c>
      <c r="B61" s="17"/>
      <c r="C61" s="18"/>
      <c r="D61" s="18"/>
      <c r="E61" s="19"/>
      <c r="F61" s="18"/>
      <c r="G61" s="19"/>
      <c r="H61" s="19"/>
      <c r="I61" s="17">
        <f t="shared" si="1"/>
        <v>0</v>
      </c>
      <c r="J61" s="18"/>
      <c r="K61" s="18"/>
      <c r="L61" s="18"/>
      <c r="M61" s="18"/>
      <c r="N61" s="18"/>
      <c r="O61" s="18"/>
      <c r="P61" s="24"/>
      <c r="Q61" s="18"/>
      <c r="R61" s="18"/>
      <c r="S61" s="18"/>
      <c r="T61" s="18"/>
    </row>
    <row r="62" spans="1:20">
      <c r="A62" s="4">
        <v>58</v>
      </c>
      <c r="B62" s="17"/>
      <c r="C62" s="18"/>
      <c r="D62" s="18"/>
      <c r="E62" s="19"/>
      <c r="F62" s="18"/>
      <c r="G62" s="19"/>
      <c r="H62" s="19"/>
      <c r="I62" s="17">
        <f t="shared" si="1"/>
        <v>0</v>
      </c>
      <c r="J62" s="18"/>
      <c r="K62" s="18"/>
      <c r="L62" s="18"/>
      <c r="M62" s="18"/>
      <c r="N62" s="18"/>
      <c r="O62" s="18"/>
      <c r="P62" s="24"/>
      <c r="Q62" s="18"/>
      <c r="R62" s="18"/>
      <c r="S62" s="18"/>
      <c r="T62" s="18"/>
    </row>
    <row r="63" spans="1:20">
      <c r="A63" s="4">
        <v>59</v>
      </c>
      <c r="B63" s="17"/>
      <c r="C63" s="18"/>
      <c r="D63" s="18"/>
      <c r="E63" s="19"/>
      <c r="F63" s="18"/>
      <c r="G63" s="19"/>
      <c r="H63" s="19"/>
      <c r="I63" s="17">
        <f t="shared" si="1"/>
        <v>0</v>
      </c>
      <c r="J63" s="18"/>
      <c r="K63" s="18"/>
      <c r="L63" s="18"/>
      <c r="M63" s="18"/>
      <c r="N63" s="18"/>
      <c r="O63" s="18"/>
      <c r="P63" s="24"/>
      <c r="Q63" s="18"/>
      <c r="R63" s="18"/>
      <c r="S63" s="18"/>
      <c r="T63" s="18"/>
    </row>
    <row r="64" spans="1:20">
      <c r="A64" s="4">
        <v>60</v>
      </c>
      <c r="B64" s="17"/>
      <c r="C64" s="18"/>
      <c r="D64" s="18"/>
      <c r="E64" s="19"/>
      <c r="F64" s="18"/>
      <c r="G64" s="19"/>
      <c r="H64" s="19"/>
      <c r="I64" s="17">
        <f t="shared" si="1"/>
        <v>0</v>
      </c>
      <c r="J64" s="18"/>
      <c r="K64" s="18"/>
      <c r="L64" s="18"/>
      <c r="M64" s="18"/>
      <c r="N64" s="18"/>
      <c r="O64" s="18"/>
      <c r="P64" s="24"/>
      <c r="Q64" s="18"/>
      <c r="R64" s="18"/>
      <c r="S64" s="18"/>
      <c r="T64" s="18"/>
    </row>
    <row r="65" spans="1:20">
      <c r="A65" s="4">
        <v>61</v>
      </c>
      <c r="B65" s="17"/>
      <c r="C65" s="18"/>
      <c r="D65" s="18"/>
      <c r="E65" s="19"/>
      <c r="F65" s="18"/>
      <c r="G65" s="19"/>
      <c r="H65" s="19"/>
      <c r="I65" s="17">
        <f t="shared" si="1"/>
        <v>0</v>
      </c>
      <c r="J65" s="18"/>
      <c r="K65" s="18"/>
      <c r="L65" s="18"/>
      <c r="M65" s="18"/>
      <c r="N65" s="18"/>
      <c r="O65" s="18"/>
      <c r="P65" s="24"/>
      <c r="Q65" s="18"/>
      <c r="R65" s="18"/>
      <c r="S65" s="18"/>
      <c r="T65" s="18"/>
    </row>
    <row r="66" spans="1:20">
      <c r="A66" s="4">
        <v>62</v>
      </c>
      <c r="B66" s="17"/>
      <c r="C66" s="18"/>
      <c r="D66" s="18"/>
      <c r="E66" s="19"/>
      <c r="F66" s="18"/>
      <c r="G66" s="19"/>
      <c r="H66" s="19"/>
      <c r="I66" s="17">
        <f t="shared" si="1"/>
        <v>0</v>
      </c>
      <c r="J66" s="18"/>
      <c r="K66" s="18"/>
      <c r="L66" s="18"/>
      <c r="M66" s="18"/>
      <c r="N66" s="18"/>
      <c r="O66" s="18"/>
      <c r="P66" s="24"/>
      <c r="Q66" s="18"/>
      <c r="R66" s="18"/>
      <c r="S66" s="18"/>
      <c r="T66" s="18"/>
    </row>
    <row r="67" spans="1:20">
      <c r="A67" s="4">
        <v>63</v>
      </c>
      <c r="B67" s="17"/>
      <c r="C67" s="18"/>
      <c r="D67" s="18"/>
      <c r="E67" s="19"/>
      <c r="F67" s="18"/>
      <c r="G67" s="19"/>
      <c r="H67" s="19"/>
      <c r="I67" s="17">
        <f t="shared" si="1"/>
        <v>0</v>
      </c>
      <c r="J67" s="18"/>
      <c r="K67" s="18"/>
      <c r="L67" s="18"/>
      <c r="M67" s="18"/>
      <c r="N67" s="18"/>
      <c r="O67" s="18"/>
      <c r="P67" s="24"/>
      <c r="Q67" s="18"/>
      <c r="R67" s="18"/>
      <c r="S67" s="18"/>
      <c r="T67" s="18"/>
    </row>
    <row r="68" spans="1:20">
      <c r="A68" s="4">
        <v>64</v>
      </c>
      <c r="B68" s="17"/>
      <c r="C68" s="18"/>
      <c r="D68" s="18"/>
      <c r="E68" s="19"/>
      <c r="F68" s="18"/>
      <c r="G68" s="19"/>
      <c r="H68" s="19"/>
      <c r="I68" s="17">
        <f t="shared" si="1"/>
        <v>0</v>
      </c>
      <c r="J68" s="18"/>
      <c r="K68" s="18"/>
      <c r="L68" s="18"/>
      <c r="M68" s="18"/>
      <c r="N68" s="18"/>
      <c r="O68" s="18"/>
      <c r="P68" s="24"/>
      <c r="Q68" s="18"/>
      <c r="R68" s="18"/>
      <c r="S68" s="18"/>
      <c r="T68" s="18"/>
    </row>
    <row r="69" spans="1:20">
      <c r="A69" s="4">
        <v>65</v>
      </c>
      <c r="B69" s="17"/>
      <c r="C69" s="18"/>
      <c r="D69" s="18"/>
      <c r="E69" s="19"/>
      <c r="F69" s="18"/>
      <c r="G69" s="19"/>
      <c r="H69" s="19"/>
      <c r="I69" s="17">
        <f t="shared" si="1"/>
        <v>0</v>
      </c>
      <c r="J69" s="18"/>
      <c r="K69" s="18"/>
      <c r="L69" s="18"/>
      <c r="M69" s="18"/>
      <c r="N69" s="18"/>
      <c r="O69" s="18"/>
      <c r="P69" s="24"/>
      <c r="Q69" s="18"/>
      <c r="R69" s="18"/>
      <c r="S69" s="18"/>
      <c r="T69" s="18"/>
    </row>
    <row r="70" spans="1:20">
      <c r="A70" s="4">
        <v>66</v>
      </c>
      <c r="B70" s="17"/>
      <c r="C70" s="18"/>
      <c r="D70" s="18"/>
      <c r="E70" s="19"/>
      <c r="F70" s="18"/>
      <c r="G70" s="19"/>
      <c r="H70" s="19"/>
      <c r="I70" s="17">
        <f t="shared" si="1"/>
        <v>0</v>
      </c>
      <c r="J70" s="18"/>
      <c r="K70" s="18"/>
      <c r="L70" s="18"/>
      <c r="M70" s="18"/>
      <c r="N70" s="18"/>
      <c r="O70" s="18"/>
      <c r="P70" s="24"/>
      <c r="Q70" s="18"/>
      <c r="R70" s="18"/>
      <c r="S70" s="18"/>
      <c r="T70" s="18"/>
    </row>
    <row r="71" spans="1:20">
      <c r="A71" s="4">
        <v>67</v>
      </c>
      <c r="B71" s="17"/>
      <c r="C71" s="18"/>
      <c r="D71" s="18"/>
      <c r="E71" s="19"/>
      <c r="F71" s="18"/>
      <c r="G71" s="19"/>
      <c r="H71" s="19"/>
      <c r="I71" s="17">
        <f t="shared" ref="I71:I164" si="2">+G71+H71</f>
        <v>0</v>
      </c>
      <c r="J71" s="18"/>
      <c r="K71" s="18"/>
      <c r="L71" s="18"/>
      <c r="M71" s="18"/>
      <c r="N71" s="18"/>
      <c r="O71" s="18"/>
      <c r="P71" s="24"/>
      <c r="Q71" s="18"/>
      <c r="R71" s="18"/>
      <c r="S71" s="18"/>
      <c r="T71" s="18"/>
    </row>
    <row r="72" spans="1:20">
      <c r="A72" s="4">
        <v>68</v>
      </c>
      <c r="B72" s="17"/>
      <c r="C72" s="18"/>
      <c r="D72" s="18"/>
      <c r="E72" s="19"/>
      <c r="F72" s="18"/>
      <c r="G72" s="19"/>
      <c r="H72" s="19"/>
      <c r="I72" s="17">
        <f t="shared" si="2"/>
        <v>0</v>
      </c>
      <c r="J72" s="18"/>
      <c r="K72" s="18"/>
      <c r="L72" s="18"/>
      <c r="M72" s="18"/>
      <c r="N72" s="18"/>
      <c r="O72" s="18"/>
      <c r="P72" s="24"/>
      <c r="Q72" s="18"/>
      <c r="R72" s="18"/>
      <c r="S72" s="18"/>
      <c r="T72" s="18"/>
    </row>
    <row r="73" spans="1:20">
      <c r="A73" s="4">
        <v>69</v>
      </c>
      <c r="B73" s="17"/>
      <c r="C73" s="18"/>
      <c r="D73" s="18"/>
      <c r="E73" s="19"/>
      <c r="F73" s="18"/>
      <c r="G73" s="19"/>
      <c r="H73" s="19"/>
      <c r="I73" s="17">
        <f t="shared" si="2"/>
        <v>0</v>
      </c>
      <c r="J73" s="18"/>
      <c r="K73" s="18"/>
      <c r="L73" s="18"/>
      <c r="M73" s="18"/>
      <c r="N73" s="18"/>
      <c r="O73" s="18"/>
      <c r="P73" s="24"/>
      <c r="Q73" s="18"/>
      <c r="R73" s="18"/>
      <c r="S73" s="18"/>
      <c r="T73" s="18"/>
    </row>
    <row r="74" spans="1:20">
      <c r="A74" s="4">
        <v>70</v>
      </c>
      <c r="B74" s="17"/>
      <c r="C74" s="18"/>
      <c r="D74" s="18"/>
      <c r="E74" s="19"/>
      <c r="F74" s="18"/>
      <c r="G74" s="19"/>
      <c r="H74" s="19"/>
      <c r="I74" s="17">
        <f t="shared" si="2"/>
        <v>0</v>
      </c>
      <c r="J74" s="18"/>
      <c r="K74" s="18"/>
      <c r="L74" s="18"/>
      <c r="M74" s="18"/>
      <c r="N74" s="18"/>
      <c r="O74" s="18"/>
      <c r="P74" s="24"/>
      <c r="Q74" s="18"/>
      <c r="R74" s="18"/>
      <c r="S74" s="18"/>
      <c r="T74" s="18"/>
    </row>
    <row r="75" spans="1:20">
      <c r="A75" s="4">
        <v>71</v>
      </c>
      <c r="B75" s="17"/>
      <c r="C75" s="18"/>
      <c r="D75" s="18"/>
      <c r="E75" s="19"/>
      <c r="F75" s="18"/>
      <c r="G75" s="19"/>
      <c r="H75" s="19"/>
      <c r="I75" s="17">
        <f t="shared" si="2"/>
        <v>0</v>
      </c>
      <c r="J75" s="18"/>
      <c r="K75" s="18"/>
      <c r="L75" s="18"/>
      <c r="M75" s="18"/>
      <c r="N75" s="18"/>
      <c r="O75" s="18"/>
      <c r="P75" s="24"/>
      <c r="Q75" s="18"/>
      <c r="R75" s="18"/>
      <c r="S75" s="18"/>
      <c r="T75" s="18"/>
    </row>
    <row r="76" spans="1:20">
      <c r="A76" s="4">
        <v>72</v>
      </c>
      <c r="B76" s="17"/>
      <c r="C76" s="18"/>
      <c r="D76" s="18"/>
      <c r="E76" s="19"/>
      <c r="F76" s="18"/>
      <c r="G76" s="19"/>
      <c r="H76" s="19"/>
      <c r="I76" s="17">
        <f t="shared" si="2"/>
        <v>0</v>
      </c>
      <c r="J76" s="18"/>
      <c r="K76" s="18"/>
      <c r="L76" s="18"/>
      <c r="M76" s="18"/>
      <c r="N76" s="18"/>
      <c r="O76" s="18"/>
      <c r="P76" s="24"/>
      <c r="Q76" s="18"/>
      <c r="R76" s="18"/>
      <c r="S76" s="18"/>
      <c r="T76" s="18"/>
    </row>
    <row r="77" spans="1:20">
      <c r="A77" s="4">
        <v>73</v>
      </c>
      <c r="B77" s="17"/>
      <c r="C77" s="18"/>
      <c r="D77" s="18"/>
      <c r="E77" s="19"/>
      <c r="F77" s="18"/>
      <c r="G77" s="19"/>
      <c r="H77" s="19"/>
      <c r="I77" s="17">
        <f t="shared" si="2"/>
        <v>0</v>
      </c>
      <c r="J77" s="18"/>
      <c r="K77" s="18"/>
      <c r="L77" s="18"/>
      <c r="M77" s="18"/>
      <c r="N77" s="18"/>
      <c r="O77" s="18"/>
      <c r="P77" s="24"/>
      <c r="Q77" s="18"/>
      <c r="R77" s="18"/>
      <c r="S77" s="18"/>
      <c r="T77" s="18"/>
    </row>
    <row r="78" spans="1:20">
      <c r="A78" s="4">
        <v>74</v>
      </c>
      <c r="B78" s="17"/>
      <c r="C78" s="18"/>
      <c r="D78" s="18"/>
      <c r="E78" s="19"/>
      <c r="F78" s="18"/>
      <c r="G78" s="19"/>
      <c r="H78" s="19"/>
      <c r="I78" s="17">
        <f t="shared" si="2"/>
        <v>0</v>
      </c>
      <c r="J78" s="18"/>
      <c r="K78" s="18"/>
      <c r="L78" s="18"/>
      <c r="M78" s="18"/>
      <c r="N78" s="18"/>
      <c r="O78" s="18"/>
      <c r="P78" s="24"/>
      <c r="Q78" s="18"/>
      <c r="R78" s="18"/>
      <c r="S78" s="18"/>
      <c r="T78" s="18"/>
    </row>
    <row r="79" spans="1:20">
      <c r="A79" s="4">
        <v>75</v>
      </c>
      <c r="B79" s="17"/>
      <c r="C79" s="18"/>
      <c r="D79" s="18"/>
      <c r="E79" s="19"/>
      <c r="F79" s="18"/>
      <c r="G79" s="19"/>
      <c r="H79" s="19"/>
      <c r="I79" s="17">
        <f t="shared" si="2"/>
        <v>0</v>
      </c>
      <c r="J79" s="18"/>
      <c r="K79" s="18"/>
      <c r="L79" s="18"/>
      <c r="M79" s="18"/>
      <c r="N79" s="18"/>
      <c r="O79" s="18"/>
      <c r="P79" s="24"/>
      <c r="Q79" s="18"/>
      <c r="R79" s="18"/>
      <c r="S79" s="18"/>
      <c r="T79" s="18"/>
    </row>
    <row r="80" spans="1:20">
      <c r="A80" s="4">
        <v>76</v>
      </c>
      <c r="B80" s="17"/>
      <c r="C80" s="18"/>
      <c r="D80" s="18"/>
      <c r="E80" s="19"/>
      <c r="F80" s="18"/>
      <c r="G80" s="19"/>
      <c r="H80" s="19"/>
      <c r="I80" s="17">
        <f t="shared" si="2"/>
        <v>0</v>
      </c>
      <c r="J80" s="18"/>
      <c r="K80" s="18"/>
      <c r="L80" s="18"/>
      <c r="M80" s="18"/>
      <c r="N80" s="18"/>
      <c r="O80" s="18"/>
      <c r="P80" s="24"/>
      <c r="Q80" s="18"/>
      <c r="R80" s="18"/>
      <c r="S80" s="18"/>
      <c r="T80" s="18"/>
    </row>
    <row r="81" spans="1:20">
      <c r="A81" s="4">
        <v>77</v>
      </c>
      <c r="B81" s="17"/>
      <c r="C81" s="18"/>
      <c r="D81" s="18"/>
      <c r="E81" s="19"/>
      <c r="F81" s="18"/>
      <c r="G81" s="19"/>
      <c r="H81" s="19"/>
      <c r="I81" s="17">
        <f t="shared" si="2"/>
        <v>0</v>
      </c>
      <c r="J81" s="18"/>
      <c r="K81" s="18"/>
      <c r="L81" s="18"/>
      <c r="M81" s="18"/>
      <c r="N81" s="18"/>
      <c r="O81" s="18"/>
      <c r="P81" s="24"/>
      <c r="Q81" s="18"/>
      <c r="R81" s="18"/>
      <c r="S81" s="18"/>
      <c r="T81" s="18"/>
    </row>
    <row r="82" spans="1:20">
      <c r="A82" s="4">
        <v>78</v>
      </c>
      <c r="B82" s="17"/>
      <c r="C82" s="18"/>
      <c r="D82" s="18"/>
      <c r="E82" s="19"/>
      <c r="F82" s="18"/>
      <c r="G82" s="19"/>
      <c r="H82" s="19"/>
      <c r="I82" s="17">
        <f t="shared" si="2"/>
        <v>0</v>
      </c>
      <c r="J82" s="18"/>
      <c r="K82" s="18"/>
      <c r="L82" s="18"/>
      <c r="M82" s="18"/>
      <c r="N82" s="18"/>
      <c r="O82" s="18"/>
      <c r="P82" s="24"/>
      <c r="Q82" s="18"/>
      <c r="R82" s="18"/>
      <c r="S82" s="18"/>
      <c r="T82" s="18"/>
    </row>
    <row r="83" spans="1:20">
      <c r="A83" s="4">
        <v>79</v>
      </c>
      <c r="B83" s="17"/>
      <c r="C83" s="18"/>
      <c r="D83" s="18"/>
      <c r="E83" s="19"/>
      <c r="F83" s="18"/>
      <c r="G83" s="19"/>
      <c r="H83" s="19"/>
      <c r="I83" s="17">
        <f t="shared" si="2"/>
        <v>0</v>
      </c>
      <c r="J83" s="18"/>
      <c r="K83" s="18"/>
      <c r="L83" s="18"/>
      <c r="M83" s="18"/>
      <c r="N83" s="18"/>
      <c r="O83" s="18"/>
      <c r="P83" s="24"/>
      <c r="Q83" s="18"/>
      <c r="R83" s="18"/>
      <c r="S83" s="18"/>
      <c r="T83" s="18"/>
    </row>
    <row r="84" spans="1:20">
      <c r="A84" s="4">
        <v>80</v>
      </c>
      <c r="B84" s="17"/>
      <c r="C84" s="18"/>
      <c r="D84" s="18"/>
      <c r="E84" s="19"/>
      <c r="F84" s="18"/>
      <c r="G84" s="19"/>
      <c r="H84" s="19"/>
      <c r="I84" s="17">
        <f t="shared" si="2"/>
        <v>0</v>
      </c>
      <c r="J84" s="18"/>
      <c r="K84" s="18"/>
      <c r="L84" s="18"/>
      <c r="M84" s="18"/>
      <c r="N84" s="18"/>
      <c r="O84" s="18"/>
      <c r="P84" s="24"/>
      <c r="Q84" s="18"/>
      <c r="R84" s="18"/>
      <c r="S84" s="18"/>
      <c r="T84" s="18"/>
    </row>
    <row r="85" spans="1:20">
      <c r="A85" s="4">
        <v>81</v>
      </c>
      <c r="B85" s="17"/>
      <c r="C85" s="18"/>
      <c r="D85" s="18"/>
      <c r="E85" s="19"/>
      <c r="F85" s="18"/>
      <c r="G85" s="19"/>
      <c r="H85" s="19"/>
      <c r="I85" s="17">
        <f t="shared" si="2"/>
        <v>0</v>
      </c>
      <c r="J85" s="18"/>
      <c r="K85" s="18"/>
      <c r="L85" s="18"/>
      <c r="M85" s="18"/>
      <c r="N85" s="18"/>
      <c r="O85" s="18"/>
      <c r="P85" s="24"/>
      <c r="Q85" s="18"/>
      <c r="R85" s="18"/>
      <c r="S85" s="18"/>
      <c r="T85" s="18"/>
    </row>
    <row r="86" spans="1:20">
      <c r="A86" s="4">
        <v>82</v>
      </c>
      <c r="B86" s="17"/>
      <c r="C86" s="18"/>
      <c r="D86" s="18"/>
      <c r="E86" s="19"/>
      <c r="F86" s="18"/>
      <c r="G86" s="19"/>
      <c r="H86" s="19"/>
      <c r="I86" s="17">
        <f t="shared" si="2"/>
        <v>0</v>
      </c>
      <c r="J86" s="18"/>
      <c r="K86" s="18"/>
      <c r="L86" s="18"/>
      <c r="M86" s="18"/>
      <c r="N86" s="18"/>
      <c r="O86" s="18"/>
      <c r="P86" s="24"/>
      <c r="Q86" s="18"/>
      <c r="R86" s="18"/>
      <c r="S86" s="18"/>
      <c r="T86" s="18"/>
    </row>
    <row r="87" spans="1:20">
      <c r="A87" s="4">
        <v>83</v>
      </c>
      <c r="B87" s="17"/>
      <c r="C87" s="18"/>
      <c r="D87" s="18"/>
      <c r="E87" s="19"/>
      <c r="F87" s="18"/>
      <c r="G87" s="19"/>
      <c r="H87" s="19"/>
      <c r="I87" s="17">
        <f t="shared" si="2"/>
        <v>0</v>
      </c>
      <c r="J87" s="18"/>
      <c r="K87" s="18"/>
      <c r="L87" s="18"/>
      <c r="M87" s="18"/>
      <c r="N87" s="18"/>
      <c r="O87" s="18"/>
      <c r="P87" s="24"/>
      <c r="Q87" s="18"/>
      <c r="R87" s="18"/>
      <c r="S87" s="18"/>
      <c r="T87" s="18"/>
    </row>
    <row r="88" spans="1:20">
      <c r="A88" s="4">
        <v>84</v>
      </c>
      <c r="B88" s="17"/>
      <c r="C88" s="18"/>
      <c r="D88" s="18"/>
      <c r="E88" s="19"/>
      <c r="F88" s="18"/>
      <c r="G88" s="19"/>
      <c r="H88" s="19"/>
      <c r="I88" s="17">
        <f t="shared" si="2"/>
        <v>0</v>
      </c>
      <c r="J88" s="18"/>
      <c r="K88" s="18"/>
      <c r="L88" s="18"/>
      <c r="M88" s="18"/>
      <c r="N88" s="18"/>
      <c r="O88" s="18"/>
      <c r="P88" s="24"/>
      <c r="Q88" s="18"/>
      <c r="R88" s="18"/>
      <c r="S88" s="18"/>
      <c r="T88" s="18"/>
    </row>
    <row r="89" spans="1:20">
      <c r="A89" s="4">
        <v>85</v>
      </c>
      <c r="B89" s="17"/>
      <c r="C89" s="18"/>
      <c r="D89" s="18"/>
      <c r="E89" s="19"/>
      <c r="F89" s="18"/>
      <c r="G89" s="19"/>
      <c r="H89" s="19"/>
      <c r="I89" s="17">
        <f t="shared" si="2"/>
        <v>0</v>
      </c>
      <c r="J89" s="18"/>
      <c r="K89" s="18"/>
      <c r="L89" s="18"/>
      <c r="M89" s="18"/>
      <c r="N89" s="18"/>
      <c r="O89" s="18"/>
      <c r="P89" s="24"/>
      <c r="Q89" s="18"/>
      <c r="R89" s="18"/>
      <c r="S89" s="18"/>
      <c r="T89" s="18"/>
    </row>
    <row r="90" spans="1:20">
      <c r="A90" s="4">
        <v>86</v>
      </c>
      <c r="B90" s="17"/>
      <c r="C90" s="18"/>
      <c r="D90" s="18"/>
      <c r="E90" s="19"/>
      <c r="F90" s="18"/>
      <c r="G90" s="19"/>
      <c r="H90" s="19"/>
      <c r="I90" s="17">
        <f t="shared" si="2"/>
        <v>0</v>
      </c>
      <c r="J90" s="18"/>
      <c r="K90" s="18"/>
      <c r="L90" s="18"/>
      <c r="M90" s="18"/>
      <c r="N90" s="18"/>
      <c r="O90" s="18"/>
      <c r="P90" s="24"/>
      <c r="Q90" s="18"/>
      <c r="R90" s="18"/>
      <c r="S90" s="18"/>
      <c r="T90" s="18"/>
    </row>
    <row r="91" spans="1:20">
      <c r="A91" s="4">
        <v>87</v>
      </c>
      <c r="B91" s="17"/>
      <c r="C91" s="18"/>
      <c r="D91" s="18"/>
      <c r="E91" s="19"/>
      <c r="F91" s="18"/>
      <c r="G91" s="19"/>
      <c r="H91" s="19"/>
      <c r="I91" s="17">
        <f t="shared" si="2"/>
        <v>0</v>
      </c>
      <c r="J91" s="18"/>
      <c r="K91" s="18"/>
      <c r="L91" s="18"/>
      <c r="M91" s="18"/>
      <c r="N91" s="18"/>
      <c r="O91" s="18"/>
      <c r="P91" s="24"/>
      <c r="Q91" s="18"/>
      <c r="R91" s="18"/>
      <c r="S91" s="18"/>
      <c r="T91" s="18"/>
    </row>
    <row r="92" spans="1:20">
      <c r="A92" s="4">
        <v>88</v>
      </c>
      <c r="B92" s="17"/>
      <c r="C92" s="18"/>
      <c r="D92" s="18"/>
      <c r="E92" s="19"/>
      <c r="F92" s="18"/>
      <c r="G92" s="19"/>
      <c r="H92" s="19"/>
      <c r="I92" s="17">
        <f t="shared" si="2"/>
        <v>0</v>
      </c>
      <c r="J92" s="18"/>
      <c r="K92" s="18"/>
      <c r="L92" s="18"/>
      <c r="M92" s="18"/>
      <c r="N92" s="18"/>
      <c r="O92" s="18"/>
      <c r="P92" s="24"/>
      <c r="Q92" s="18"/>
      <c r="R92" s="18"/>
      <c r="S92" s="18"/>
      <c r="T92" s="18"/>
    </row>
    <row r="93" spans="1:20">
      <c r="A93" s="4">
        <v>89</v>
      </c>
      <c r="B93" s="17"/>
      <c r="C93" s="18"/>
      <c r="D93" s="18"/>
      <c r="E93" s="19"/>
      <c r="F93" s="18"/>
      <c r="G93" s="19"/>
      <c r="H93" s="19"/>
      <c r="I93" s="17">
        <f t="shared" si="2"/>
        <v>0</v>
      </c>
      <c r="J93" s="18"/>
      <c r="K93" s="18"/>
      <c r="L93" s="18"/>
      <c r="M93" s="18"/>
      <c r="N93" s="18"/>
      <c r="O93" s="18"/>
      <c r="P93" s="24"/>
      <c r="Q93" s="18"/>
      <c r="R93" s="18"/>
      <c r="S93" s="18"/>
      <c r="T93" s="18"/>
    </row>
    <row r="94" spans="1:20">
      <c r="A94" s="4">
        <v>90</v>
      </c>
      <c r="B94" s="17"/>
      <c r="C94" s="18"/>
      <c r="D94" s="18"/>
      <c r="E94" s="19"/>
      <c r="F94" s="18"/>
      <c r="G94" s="19"/>
      <c r="H94" s="19"/>
      <c r="I94" s="17">
        <f t="shared" si="2"/>
        <v>0</v>
      </c>
      <c r="J94" s="18"/>
      <c r="K94" s="18"/>
      <c r="L94" s="18"/>
      <c r="M94" s="18"/>
      <c r="N94" s="18"/>
      <c r="O94" s="18"/>
      <c r="P94" s="24"/>
      <c r="Q94" s="18"/>
      <c r="R94" s="18"/>
      <c r="S94" s="18"/>
      <c r="T94" s="18"/>
    </row>
    <row r="95" spans="1:20">
      <c r="A95" s="4">
        <v>91</v>
      </c>
      <c r="B95" s="17"/>
      <c r="C95" s="18"/>
      <c r="D95" s="18"/>
      <c r="E95" s="19"/>
      <c r="F95" s="18"/>
      <c r="G95" s="19"/>
      <c r="H95" s="19"/>
      <c r="I95" s="17">
        <f t="shared" si="2"/>
        <v>0</v>
      </c>
      <c r="J95" s="18"/>
      <c r="K95" s="18"/>
      <c r="L95" s="18"/>
      <c r="M95" s="18"/>
      <c r="N95" s="18"/>
      <c r="O95" s="18"/>
      <c r="P95" s="24"/>
      <c r="Q95" s="18"/>
      <c r="R95" s="18"/>
      <c r="S95" s="18"/>
      <c r="T95" s="18"/>
    </row>
    <row r="96" spans="1:20">
      <c r="A96" s="4">
        <v>92</v>
      </c>
      <c r="B96" s="17"/>
      <c r="C96" s="18"/>
      <c r="D96" s="18"/>
      <c r="E96" s="19"/>
      <c r="F96" s="18"/>
      <c r="G96" s="19"/>
      <c r="H96" s="19"/>
      <c r="I96" s="17">
        <f t="shared" si="2"/>
        <v>0</v>
      </c>
      <c r="J96" s="18"/>
      <c r="K96" s="18"/>
      <c r="L96" s="18"/>
      <c r="M96" s="18"/>
      <c r="N96" s="18"/>
      <c r="O96" s="18"/>
      <c r="P96" s="24"/>
      <c r="Q96" s="18"/>
      <c r="R96" s="18"/>
      <c r="S96" s="18"/>
      <c r="T96" s="18"/>
    </row>
    <row r="97" spans="1:20">
      <c r="A97" s="4">
        <v>93</v>
      </c>
      <c r="B97" s="17"/>
      <c r="C97" s="18"/>
      <c r="D97" s="18"/>
      <c r="E97" s="19"/>
      <c r="F97" s="18"/>
      <c r="G97" s="19"/>
      <c r="H97" s="19"/>
      <c r="I97" s="17">
        <f t="shared" si="2"/>
        <v>0</v>
      </c>
      <c r="J97" s="18"/>
      <c r="K97" s="18"/>
      <c r="L97" s="18"/>
      <c r="M97" s="18"/>
      <c r="N97" s="18"/>
      <c r="O97" s="18"/>
      <c r="P97" s="24"/>
      <c r="Q97" s="18"/>
      <c r="R97" s="18"/>
      <c r="S97" s="18"/>
      <c r="T97" s="18"/>
    </row>
    <row r="98" spans="1:20">
      <c r="A98" s="4">
        <v>94</v>
      </c>
      <c r="B98" s="17"/>
      <c r="C98" s="18"/>
      <c r="D98" s="18"/>
      <c r="E98" s="19"/>
      <c r="F98" s="18"/>
      <c r="G98" s="19"/>
      <c r="H98" s="19"/>
      <c r="I98" s="17">
        <f t="shared" si="2"/>
        <v>0</v>
      </c>
      <c r="J98" s="18"/>
      <c r="K98" s="18"/>
      <c r="L98" s="18"/>
      <c r="M98" s="18"/>
      <c r="N98" s="18"/>
      <c r="O98" s="18"/>
      <c r="P98" s="24"/>
      <c r="Q98" s="18"/>
      <c r="R98" s="18"/>
      <c r="S98" s="18"/>
      <c r="T98" s="18"/>
    </row>
    <row r="99" spans="1:20">
      <c r="A99" s="4">
        <v>95</v>
      </c>
      <c r="B99" s="17"/>
      <c r="C99" s="18"/>
      <c r="D99" s="18"/>
      <c r="E99" s="19"/>
      <c r="F99" s="18"/>
      <c r="G99" s="19"/>
      <c r="H99" s="19"/>
      <c r="I99" s="17">
        <f t="shared" si="2"/>
        <v>0</v>
      </c>
      <c r="J99" s="18"/>
      <c r="K99" s="18"/>
      <c r="L99" s="18"/>
      <c r="M99" s="18"/>
      <c r="N99" s="18"/>
      <c r="O99" s="18"/>
      <c r="P99" s="24"/>
      <c r="Q99" s="18"/>
      <c r="R99" s="18"/>
      <c r="S99" s="18"/>
      <c r="T99" s="18"/>
    </row>
    <row r="100" spans="1:20">
      <c r="A100" s="4">
        <v>96</v>
      </c>
      <c r="B100" s="17"/>
      <c r="C100" s="18"/>
      <c r="D100" s="18"/>
      <c r="E100" s="19"/>
      <c r="F100" s="18"/>
      <c r="G100" s="19"/>
      <c r="H100" s="19"/>
      <c r="I100" s="17">
        <f t="shared" si="2"/>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2"/>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2"/>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2"/>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2"/>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2"/>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2"/>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2"/>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2"/>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2"/>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21" t="s">
        <v>11</v>
      </c>
      <c r="B165" s="41"/>
      <c r="C165" s="21">
        <f>COUNTIFS(C5:C164,"*")</f>
        <v>16</v>
      </c>
      <c r="D165" s="21"/>
      <c r="E165" s="13"/>
      <c r="F165" s="21"/>
      <c r="G165" s="21">
        <f>SUM(G5:G164)</f>
        <v>457</v>
      </c>
      <c r="H165" s="21">
        <f>SUM(H5:H164)</f>
        <v>546</v>
      </c>
      <c r="I165" s="21">
        <f>SUM(I5:I164)</f>
        <v>1003</v>
      </c>
      <c r="J165" s="21"/>
      <c r="K165" s="21"/>
      <c r="L165" s="21"/>
      <c r="M165" s="21"/>
      <c r="N165" s="21"/>
      <c r="O165" s="21"/>
      <c r="P165" s="14"/>
      <c r="Q165" s="21"/>
      <c r="R165" s="21"/>
      <c r="S165" s="21"/>
      <c r="T165" s="12"/>
    </row>
    <row r="166" spans="1:20">
      <c r="A166" s="46" t="s">
        <v>66</v>
      </c>
      <c r="B166" s="10">
        <f>COUNTIF(B$5:B$164,"Team 1")</f>
        <v>8</v>
      </c>
      <c r="C166" s="46" t="s">
        <v>29</v>
      </c>
      <c r="D166" s="10">
        <f>COUNTIF(D5:D164,"Anganwadi")</f>
        <v>15</v>
      </c>
    </row>
    <row r="167" spans="1:20">
      <c r="A167" s="46" t="s">
        <v>67</v>
      </c>
      <c r="B167" s="10">
        <f>COUNTIF(B$6:B$164,"Team 2")</f>
        <v>8</v>
      </c>
      <c r="C167" s="46" t="s">
        <v>27</v>
      </c>
      <c r="D167" s="10">
        <f>COUNTIF(D5:D164,"School")</f>
        <v>1</v>
      </c>
    </row>
  </sheetData>
  <sheetProtection formatCells="0" deleteColumns="0" deleteRows="0"/>
  <mergeCells count="20">
    <mergeCell ref="G3:I3"/>
    <mergeCell ref="J3:J4"/>
    <mergeCell ref="K3:K4"/>
    <mergeCell ref="R3:R4"/>
    <mergeCell ref="A1:T1"/>
    <mergeCell ref="S3:S4"/>
    <mergeCell ref="T3:T4"/>
    <mergeCell ref="A2:C2"/>
    <mergeCell ref="L3:L4"/>
    <mergeCell ref="M3:M4"/>
    <mergeCell ref="N3:N4"/>
    <mergeCell ref="O3:O4"/>
    <mergeCell ref="P3:P4"/>
    <mergeCell ref="Q3:Q4"/>
    <mergeCell ref="B3:B4"/>
    <mergeCell ref="A3:A4"/>
    <mergeCell ref="C3:C4"/>
    <mergeCell ref="D3:D4"/>
    <mergeCell ref="E3:E4"/>
    <mergeCell ref="F3:F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4294967292"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activeCell="B16" sqref="B16:B27"/>
    </sheetView>
  </sheetViews>
  <sheetFormatPr defaultRowHeight="16.5"/>
  <cols>
    <col min="1" max="1" width="6.42578125" style="36"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74" t="s">
        <v>863</v>
      </c>
      <c r="B1" s="174"/>
      <c r="C1" s="174"/>
      <c r="D1" s="174"/>
      <c r="E1" s="174"/>
      <c r="F1" s="175"/>
      <c r="G1" s="175"/>
      <c r="H1" s="175"/>
      <c r="I1" s="175"/>
      <c r="J1" s="175"/>
    </row>
    <row r="2" spans="1:11" ht="25.5">
      <c r="A2" s="176" t="s">
        <v>0</v>
      </c>
      <c r="B2" s="177"/>
      <c r="C2" s="178" t="str">
        <f>'Block at a Glance'!C2:D2</f>
        <v>Assam</v>
      </c>
      <c r="D2" s="179"/>
      <c r="E2" s="27" t="s">
        <v>1</v>
      </c>
      <c r="F2" s="180" t="str">
        <f>'Block at a Glance'!F2:I2</f>
        <v>Sonitpur</v>
      </c>
      <c r="G2" s="181"/>
      <c r="H2" s="28" t="s">
        <v>28</v>
      </c>
      <c r="I2" s="180" t="str">
        <f>'Block at a Glance'!M2:M2</f>
        <v>BEHALI</v>
      </c>
      <c r="J2" s="181"/>
    </row>
    <row r="3" spans="1:11" ht="28.5" customHeight="1">
      <c r="A3" s="185" t="s">
        <v>70</v>
      </c>
      <c r="B3" s="185"/>
      <c r="C3" s="185"/>
      <c r="D3" s="185"/>
      <c r="E3" s="185"/>
      <c r="F3" s="185"/>
      <c r="G3" s="185"/>
      <c r="H3" s="185"/>
      <c r="I3" s="185"/>
      <c r="J3" s="185"/>
    </row>
    <row r="4" spans="1:11">
      <c r="A4" s="184" t="s">
        <v>31</v>
      </c>
      <c r="B4" s="183" t="s">
        <v>32</v>
      </c>
      <c r="C4" s="182" t="s">
        <v>33</v>
      </c>
      <c r="D4" s="182" t="s">
        <v>40</v>
      </c>
      <c r="E4" s="182"/>
      <c r="F4" s="182"/>
      <c r="G4" s="182" t="s">
        <v>34</v>
      </c>
      <c r="H4" s="182" t="s">
        <v>41</v>
      </c>
      <c r="I4" s="182"/>
      <c r="J4" s="182"/>
    </row>
    <row r="5" spans="1:11" ht="22.5" customHeight="1">
      <c r="A5" s="184"/>
      <c r="B5" s="183"/>
      <c r="C5" s="182"/>
      <c r="D5" s="29" t="s">
        <v>9</v>
      </c>
      <c r="E5" s="29" t="s">
        <v>10</v>
      </c>
      <c r="F5" s="29" t="s">
        <v>11</v>
      </c>
      <c r="G5" s="182"/>
      <c r="H5" s="29" t="s">
        <v>9</v>
      </c>
      <c r="I5" s="29" t="s">
        <v>10</v>
      </c>
      <c r="J5" s="29" t="s">
        <v>11</v>
      </c>
    </row>
    <row r="6" spans="1:11" ht="22.5" customHeight="1">
      <c r="A6" s="47">
        <v>1</v>
      </c>
      <c r="B6" s="48" t="s">
        <v>864</v>
      </c>
      <c r="C6" s="32">
        <f>COUNTIFS('Oct-18'!D$5:D$164,"Anganwadi")</f>
        <v>24</v>
      </c>
      <c r="D6" s="33">
        <f>SUMIF('Oct-18'!$D$5:$D$164,"Anganwadi",'Oct-18'!$G$5:$G$164)</f>
        <v>1005</v>
      </c>
      <c r="E6" s="33">
        <f>SUMIF('Oct-18'!$D$5:$D$164,"Anganwadi",'Oct-18'!$H$5:$H$164)</f>
        <v>1115</v>
      </c>
      <c r="F6" s="33">
        <f>+D6+E6</f>
        <v>2120</v>
      </c>
      <c r="G6" s="32">
        <f>COUNTIF('Oct-18'!D5:D164,"School")</f>
        <v>49</v>
      </c>
      <c r="H6" s="33">
        <f>SUMIF('Oct-18'!$D$5:$D$164,"School",'Oct-18'!$G$5:$G$164)</f>
        <v>3792</v>
      </c>
      <c r="I6" s="33">
        <f>SUMIF('Oct-18'!$D$5:$D$164,"School",'Oct-18'!$H$5:$H$164)</f>
        <v>3472</v>
      </c>
      <c r="J6" s="33">
        <f>+H6+I6</f>
        <v>7264</v>
      </c>
      <c r="K6" s="34"/>
    </row>
    <row r="7" spans="1:11" ht="22.5" customHeight="1">
      <c r="A7" s="30">
        <v>2</v>
      </c>
      <c r="B7" s="31" t="s">
        <v>865</v>
      </c>
      <c r="C7" s="32">
        <f>COUNTIF('Nov-18'!D5:D164,"Anganwadi")</f>
        <v>48</v>
      </c>
      <c r="D7" s="33">
        <f>SUMIF('Nov-18'!$D$5:$D$164,"Anganwadi",'Nov-18'!$G$5:$G$164)</f>
        <v>1415</v>
      </c>
      <c r="E7" s="33">
        <f>SUMIF('Nov-18'!$D$5:$D$164,"Anganwadi",'Nov-18'!$H$5:$H$164)</f>
        <v>1569</v>
      </c>
      <c r="F7" s="33">
        <f t="shared" ref="F7:F11" si="0">+D7+E7</f>
        <v>2984</v>
      </c>
      <c r="G7" s="32">
        <f>COUNTIF('Nov-18'!D5:D164,"School")</f>
        <v>25</v>
      </c>
      <c r="H7" s="33">
        <f>SUMIF('Nov-18'!$D$5:$D$164,"School",'Nov-18'!$G$5:$G$164)</f>
        <v>1072</v>
      </c>
      <c r="I7" s="33">
        <f>SUMIF('Nov-18'!$D$5:$D$164,"School",'Nov-18'!$H$5:$H$164)</f>
        <v>1120</v>
      </c>
      <c r="J7" s="33">
        <f t="shared" ref="J7:J11" si="1">+H7+I7</f>
        <v>2192</v>
      </c>
    </row>
    <row r="8" spans="1:11" ht="22.5" customHeight="1">
      <c r="A8" s="30">
        <v>3</v>
      </c>
      <c r="B8" s="31" t="s">
        <v>866</v>
      </c>
      <c r="C8" s="32">
        <f>COUNTIF('Dec-18'!D5:D164,"Anganwadi")</f>
        <v>81</v>
      </c>
      <c r="D8" s="33">
        <f>SUMIF('Dec-18'!$D$5:$D$164,"Anganwadi",'Dec-18'!$G$5:$G$164)</f>
        <v>2687</v>
      </c>
      <c r="E8" s="33">
        <f>SUMIF('Dec-18'!$D$5:$D$164,"Anganwadi",'Dec-18'!$H$5:$H$164)</f>
        <v>2808</v>
      </c>
      <c r="F8" s="33">
        <f t="shared" si="0"/>
        <v>5495</v>
      </c>
      <c r="G8" s="32">
        <f>COUNTIF('Dec-18'!D5:D164,"School")</f>
        <v>5</v>
      </c>
      <c r="H8" s="33">
        <f>SUMIF('Dec-18'!$D$5:$D$164,"School",'Dec-18'!$G$5:$G$164)</f>
        <v>172</v>
      </c>
      <c r="I8" s="33">
        <f>SUMIF('Dec-18'!$D$5:$D$164,"School",'Dec-18'!$H$5:$H$164)</f>
        <v>193</v>
      </c>
      <c r="J8" s="33">
        <f t="shared" si="1"/>
        <v>365</v>
      </c>
    </row>
    <row r="9" spans="1:11" ht="22.5" customHeight="1">
      <c r="A9" s="30">
        <v>4</v>
      </c>
      <c r="B9" s="31" t="s">
        <v>867</v>
      </c>
      <c r="C9" s="32">
        <f>COUNTIF('Jan-19'!D5:D164,"Anganwadi")</f>
        <v>34</v>
      </c>
      <c r="D9" s="33">
        <f>SUMIF('Jan-19'!$D$5:$D$164,"Anganwadi",'Jan-19'!$G$5:$G$164)</f>
        <v>1253</v>
      </c>
      <c r="E9" s="33">
        <f>SUMIF('Jan-19'!$D$5:$D$164,"Anganwadi",'Jan-19'!$H$5:$H$164)</f>
        <v>1292</v>
      </c>
      <c r="F9" s="33">
        <f t="shared" si="0"/>
        <v>2545</v>
      </c>
      <c r="G9" s="32">
        <f>COUNTIF('Jan-19'!D5:D164,"School")</f>
        <v>30</v>
      </c>
      <c r="H9" s="33">
        <f>SUMIF('Jan-19'!$D$5:$D$164,"School",'Jan-19'!$G$5:$G$164)</f>
        <v>1037</v>
      </c>
      <c r="I9" s="33">
        <f>SUMIF('Jan-19'!$D$5:$D$164,"School",'Jan-19'!$H$5:$H$164)</f>
        <v>1038</v>
      </c>
      <c r="J9" s="33">
        <f t="shared" si="1"/>
        <v>2075</v>
      </c>
    </row>
    <row r="10" spans="1:11" ht="22.5" customHeight="1">
      <c r="A10" s="30">
        <v>5</v>
      </c>
      <c r="B10" s="31" t="s">
        <v>868</v>
      </c>
      <c r="C10" s="32">
        <f>COUNTIF('Feb-19'!D5:D164,"Anganwadi")</f>
        <v>81</v>
      </c>
      <c r="D10" s="33">
        <f>SUMIF('Feb-19'!$D$5:$D$164,"Anganwadi",'Feb-19'!$G$5:$G$164)</f>
        <v>2866</v>
      </c>
      <c r="E10" s="33">
        <f>SUMIF('Feb-19'!$D$5:$D$164,"Anganwadi",'Feb-19'!$H$5:$H$164)</f>
        <v>2941</v>
      </c>
      <c r="F10" s="33">
        <f t="shared" si="0"/>
        <v>5807</v>
      </c>
      <c r="G10" s="32">
        <f>COUNTIF('Feb-19'!D5:D164,"School")</f>
        <v>2</v>
      </c>
      <c r="H10" s="33">
        <f>SUMIF('Feb-19'!$D$5:$D$164,"School",'Feb-19'!$G$5:$G$164)</f>
        <v>25</v>
      </c>
      <c r="I10" s="33">
        <f>SUMIF('Feb-19'!$D$5:$D$164,"School",'Feb-19'!$H$5:$H$164)</f>
        <v>43</v>
      </c>
      <c r="J10" s="33">
        <f t="shared" si="1"/>
        <v>68</v>
      </c>
    </row>
    <row r="11" spans="1:11" ht="22.5" customHeight="1">
      <c r="A11" s="30">
        <v>6</v>
      </c>
      <c r="B11" s="31" t="s">
        <v>869</v>
      </c>
      <c r="C11" s="32">
        <f>COUNTIF('March-19'!D5:D164,"Anganwadi")</f>
        <v>15</v>
      </c>
      <c r="D11" s="33">
        <f>SUMIF('March-19'!$D$5:$D$164,"Anganwadi",'March-19'!$G$5:$G$164)</f>
        <v>457</v>
      </c>
      <c r="E11" s="33">
        <f>SUMIF('March-19'!$D$5:$D$164,"Anganwadi",'March-19'!$H$5:$H$164)</f>
        <v>496</v>
      </c>
      <c r="F11" s="33">
        <f t="shared" si="0"/>
        <v>953</v>
      </c>
      <c r="G11" s="32">
        <f>COUNTIF('March-19'!D5:D164,"School")</f>
        <v>1</v>
      </c>
      <c r="H11" s="33">
        <f>SUMIF('March-19'!$D$5:$D$164,"School",'March-19'!$G$5:$G$164)</f>
        <v>0</v>
      </c>
      <c r="I11" s="33">
        <f>SUMIF('March-19'!$D$5:$D$164,"School",'March-19'!$H$5:$H$164)</f>
        <v>50</v>
      </c>
      <c r="J11" s="33">
        <f t="shared" si="1"/>
        <v>50</v>
      </c>
    </row>
    <row r="12" spans="1:11" ht="19.5" customHeight="1">
      <c r="A12" s="173" t="s">
        <v>42</v>
      </c>
      <c r="B12" s="173"/>
      <c r="C12" s="35">
        <f>SUM(C6:C11)</f>
        <v>283</v>
      </c>
      <c r="D12" s="35">
        <f t="shared" ref="D12:J12" si="2">SUM(D6:D11)</f>
        <v>9683</v>
      </c>
      <c r="E12" s="35">
        <f t="shared" si="2"/>
        <v>10221</v>
      </c>
      <c r="F12" s="35">
        <f t="shared" si="2"/>
        <v>19904</v>
      </c>
      <c r="G12" s="35">
        <f t="shared" si="2"/>
        <v>112</v>
      </c>
      <c r="H12" s="35">
        <f t="shared" si="2"/>
        <v>6098</v>
      </c>
      <c r="I12" s="35">
        <f t="shared" si="2"/>
        <v>5916</v>
      </c>
      <c r="J12" s="35">
        <f t="shared" si="2"/>
        <v>12014</v>
      </c>
    </row>
    <row r="14" spans="1:11">
      <c r="A14" s="186" t="s">
        <v>71</v>
      </c>
      <c r="B14" s="186"/>
      <c r="C14" s="186"/>
      <c r="D14" s="186"/>
      <c r="E14" s="186"/>
      <c r="F14" s="186"/>
    </row>
    <row r="15" spans="1:11" ht="82.5">
      <c r="A15" s="45" t="s">
        <v>31</v>
      </c>
      <c r="B15" s="44" t="s">
        <v>32</v>
      </c>
      <c r="C15" s="49" t="s">
        <v>68</v>
      </c>
      <c r="D15" s="43" t="s">
        <v>33</v>
      </c>
      <c r="E15" s="43" t="s">
        <v>34</v>
      </c>
      <c r="F15" s="43" t="s">
        <v>69</v>
      </c>
    </row>
    <row r="16" spans="1:11">
      <c r="A16" s="189">
        <v>1</v>
      </c>
      <c r="B16" s="187" t="s">
        <v>864</v>
      </c>
      <c r="C16" s="50" t="s">
        <v>66</v>
      </c>
      <c r="D16" s="32">
        <f>COUNTIFS('Oct-18'!B$5:B$164,"Team 1",'Oct-18'!D$5:D$164,"Anganwadi")</f>
        <v>11</v>
      </c>
      <c r="E16" s="32">
        <f>COUNTIFS('Oct-18'!B$5:B$164,"Team 1",'Oct-18'!D$5:D$164,"School")</f>
        <v>26</v>
      </c>
      <c r="F16" s="33">
        <f>SUMIF('Oct-18'!$B$5:$B$164,"Team 1",'Oct-18'!$I$5:$I$164)</f>
        <v>4781</v>
      </c>
    </row>
    <row r="17" spans="1:6">
      <c r="A17" s="190"/>
      <c r="B17" s="188"/>
      <c r="C17" s="50" t="s">
        <v>67</v>
      </c>
      <c r="D17" s="32">
        <f>COUNTIFS('Oct-18'!B$5:B$164,"Team 2",'Oct-18'!D$5:D$164,"Anganwadi")</f>
        <v>13</v>
      </c>
      <c r="E17" s="32">
        <f>COUNTIFS('Oct-18'!B$5:B$164,"Team 2",'Oct-18'!D$5:D$164,"School")</f>
        <v>23</v>
      </c>
      <c r="F17" s="33">
        <f>SUMIF('Oct-18'!$B$5:$B$164,"Team 2",'Oct-18'!$I$5:$I$164)</f>
        <v>4603</v>
      </c>
    </row>
    <row r="18" spans="1:6">
      <c r="A18" s="189">
        <v>2</v>
      </c>
      <c r="B18" s="187" t="s">
        <v>865</v>
      </c>
      <c r="C18" s="50" t="s">
        <v>66</v>
      </c>
      <c r="D18" s="32">
        <f>COUNTIFS('Nov-18'!B$5:B$164,"Team 1",'Nov-18'!D$5:D$164,"Anganwadi")</f>
        <v>23</v>
      </c>
      <c r="E18" s="32">
        <f>COUNTIFS('Nov-18'!B$5:B$164,"Team 1",'Nov-18'!D$5:D$164,"School")</f>
        <v>14</v>
      </c>
      <c r="F18" s="33">
        <f>SUMIF('Nov-18'!$B$5:$B$164,"Team 1",'Nov-18'!$I$5:$I$164)</f>
        <v>2382</v>
      </c>
    </row>
    <row r="19" spans="1:6">
      <c r="A19" s="190"/>
      <c r="B19" s="188"/>
      <c r="C19" s="50" t="s">
        <v>67</v>
      </c>
      <c r="D19" s="32">
        <f>COUNTIFS('Nov-18'!B$5:B$164,"Team 2",'Nov-18'!D$5:D$164,"Anganwadi")</f>
        <v>25</v>
      </c>
      <c r="E19" s="32">
        <f>COUNTIFS('Nov-18'!B$5:B$164,"Team 2",'Nov-18'!D$5:D$164,"School")</f>
        <v>11</v>
      </c>
      <c r="F19" s="33">
        <f>SUMIF('Nov-18'!$B$5:$B$164,"Team 2",'Nov-18'!$I$5:$I$164)</f>
        <v>2794</v>
      </c>
    </row>
    <row r="20" spans="1:6">
      <c r="A20" s="189">
        <v>3</v>
      </c>
      <c r="B20" s="187" t="s">
        <v>866</v>
      </c>
      <c r="C20" s="50" t="s">
        <v>66</v>
      </c>
      <c r="D20" s="32">
        <f>COUNTIFS('Dec-18'!B$5:B$164,"Team 1",'Dec-18'!D$5:D$164,"Anganwadi")</f>
        <v>41</v>
      </c>
      <c r="E20" s="32">
        <f>COUNTIFS('Dec-18'!B$5:B$164,"Team 1",'Dec-18'!D$5:D$164,"School")</f>
        <v>2</v>
      </c>
      <c r="F20" s="33">
        <f>SUMIF('Dec-18'!$B$5:$B$164,"Team 1",'Dec-18'!$I$5:$I$164)</f>
        <v>2792</v>
      </c>
    </row>
    <row r="21" spans="1:6">
      <c r="A21" s="190"/>
      <c r="B21" s="188"/>
      <c r="C21" s="50" t="s">
        <v>67</v>
      </c>
      <c r="D21" s="32">
        <f>COUNTIFS('Dec-18'!B$5:B$164,"Team 2",'Dec-18'!D$5:D$164,"Anganwadi")</f>
        <v>40</v>
      </c>
      <c r="E21" s="32">
        <f>COUNTIFS('Dec-18'!B$5:B$164,"Team 2",'Dec-18'!D$5:D$164,"School")</f>
        <v>3</v>
      </c>
      <c r="F21" s="33">
        <f>SUMIF('Dec-18'!$B$5:$B$164,"Team 2",'Dec-18'!$I$5:$I$164)</f>
        <v>3068</v>
      </c>
    </row>
    <row r="22" spans="1:6">
      <c r="A22" s="189">
        <v>4</v>
      </c>
      <c r="B22" s="187" t="s">
        <v>867</v>
      </c>
      <c r="C22" s="50" t="s">
        <v>66</v>
      </c>
      <c r="D22" s="32">
        <f>COUNTIFS('Jan-19'!B$5:B$164,"Team 1",'Jan-19'!D$5:D$164,"Anganwadi")</f>
        <v>17</v>
      </c>
      <c r="E22" s="32">
        <f>COUNTIFS('Jan-19'!B$5:B$164,"Team 1",'Jan-19'!D$5:D$164,"School")</f>
        <v>15</v>
      </c>
      <c r="F22" s="33">
        <f>SUMIF('Jan-19'!$B$5:$B$164,"Team 1",'Jan-19'!$I$5:$I$164)</f>
        <v>2742</v>
      </c>
    </row>
    <row r="23" spans="1:6">
      <c r="A23" s="190"/>
      <c r="B23" s="188"/>
      <c r="C23" s="50" t="s">
        <v>67</v>
      </c>
      <c r="D23" s="32">
        <f>COUNTIFS('Jan-19'!B$5:B$164,"Team 2",'Jan-19'!D$5:D$164,"Anganwadi")</f>
        <v>17</v>
      </c>
      <c r="E23" s="32">
        <f>COUNTIFS('Jan-19'!B$5:B$164,"Team 2",'Jan-19'!D$5:D$164,"School")</f>
        <v>15</v>
      </c>
      <c r="F23" s="33">
        <f>SUMIF('Jan-19'!$B$5:$B$164,"Team 2",'Jan-19'!$I$5:$I$164)</f>
        <v>2162</v>
      </c>
    </row>
    <row r="24" spans="1:6">
      <c r="A24" s="189">
        <v>5</v>
      </c>
      <c r="B24" s="187" t="s">
        <v>868</v>
      </c>
      <c r="C24" s="50" t="s">
        <v>66</v>
      </c>
      <c r="D24" s="32">
        <f>COUNTIFS('Feb-19'!B$5:B$164,"Team 1",'Feb-19'!D$5:D$164,"Anganwadi")</f>
        <v>41</v>
      </c>
      <c r="E24" s="32">
        <f>COUNTIFS('Feb-19'!B$5:B$164,"Team 1",'Feb-19'!D$5:D$164,"School")</f>
        <v>2</v>
      </c>
      <c r="F24" s="33">
        <f>SUMIF('Feb-19'!$B$5:$B$164,"Team 1",'Feb-19'!$I$5:$I$164)</f>
        <v>2963</v>
      </c>
    </row>
    <row r="25" spans="1:6">
      <c r="A25" s="190"/>
      <c r="B25" s="188"/>
      <c r="C25" s="50" t="s">
        <v>67</v>
      </c>
      <c r="D25" s="32">
        <f>COUNTIFS('Feb-19'!B$5:B$164,"Team 2",'Feb-19'!D$5:D$164,"Anganwadi")</f>
        <v>40</v>
      </c>
      <c r="E25" s="32">
        <f>COUNTIFS('Feb-19'!B$5:B$164,"Team 2",'Feb-19'!D$5:D$164,"School")</f>
        <v>0</v>
      </c>
      <c r="F25" s="33">
        <f>SUMIF('Feb-19'!$B$5:$B$164,"Team 2",'Feb-19'!$I$5:$I$164)</f>
        <v>3007</v>
      </c>
    </row>
    <row r="26" spans="1:6">
      <c r="A26" s="189">
        <v>6</v>
      </c>
      <c r="B26" s="187" t="s">
        <v>869</v>
      </c>
      <c r="C26" s="50" t="s">
        <v>66</v>
      </c>
      <c r="D26" s="32">
        <f>COUNTIFS('March-19'!B$5:B$164,"Team 1",'March-19'!D$5:D$164,"Anganwadi")</f>
        <v>7</v>
      </c>
      <c r="E26" s="32">
        <f>COUNTIFS('March-19'!B$5:B$164,"Team 1",'March-19'!D$5:D$164,"School")</f>
        <v>1</v>
      </c>
      <c r="F26" s="33">
        <f>SUMIF('March-19'!$B$5:$B$164,"Team 1",'March-19'!$I$5:$I$164)</f>
        <v>482</v>
      </c>
    </row>
    <row r="27" spans="1:6">
      <c r="A27" s="190"/>
      <c r="B27" s="188"/>
      <c r="C27" s="50" t="s">
        <v>67</v>
      </c>
      <c r="D27" s="32">
        <f>COUNTIFS('March-19'!B$5:B$164,"Team 2",'March-19'!D$5:D$164,"Anganwadi")</f>
        <v>8</v>
      </c>
      <c r="E27" s="32">
        <f>COUNTIFS('March-19'!B$5:B$164,"Team 2",'March-19'!D$5:D$164,"School")</f>
        <v>0</v>
      </c>
      <c r="F27" s="33">
        <f>SUMIF('March-19'!$B$5:$B$164,"Team 2",'March-19'!$I$5:$I$164)</f>
        <v>521</v>
      </c>
    </row>
    <row r="28" spans="1:6">
      <c r="A28" s="42" t="s">
        <v>42</v>
      </c>
      <c r="B28" s="42"/>
      <c r="C28" s="42"/>
      <c r="D28" s="42">
        <f>SUM(D16:D27)</f>
        <v>283</v>
      </c>
      <c r="E28" s="42">
        <f>SUM(E16:E27)</f>
        <v>112</v>
      </c>
      <c r="F28" s="42">
        <f>SUM(F16:F27)</f>
        <v>32297</v>
      </c>
    </row>
  </sheetData>
  <mergeCells count="26">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March-19</vt:lpstr>
      <vt:lpstr>Summary Sheet</vt:lpstr>
      <vt:lpstr>'Dec-18'!Print_Titles</vt:lpstr>
      <vt:lpstr>'Feb-19'!Print_Titles</vt:lpstr>
      <vt:lpstr>'Jan-19'!Print_Titles</vt:lpstr>
      <vt:lpstr>'March-19'!Print_Titles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2018-12-24T08:46:59Z</dcterms:modified>
</cp:coreProperties>
</file>