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1" r:id="rId1"/>
    <sheet name="Oct-18" sheetId="5" r:id="rId2"/>
    <sheet name="Nov-18" sheetId="17" r:id="rId3"/>
    <sheet name="Dec-18" sheetId="18" r:id="rId4"/>
    <sheet name="Jan-19" sheetId="19" r:id="rId5"/>
    <sheet name="Feb-19" sheetId="20" r:id="rId6"/>
    <sheet name="Mar-19" sheetId="21" r:id="rId7"/>
    <sheet name="Summary Sheet" sheetId="11" r:id="rId8"/>
    <sheet name="Sheet1" sheetId="22" state="hidden" r:id="rId9"/>
    <sheet name="Sheet2" sheetId="23" state="hidden" r:id="rId10"/>
    <sheet name="AP" sheetId="24" state="hidden" r:id="rId11"/>
  </sheets>
  <externalReferences>
    <externalReference r:id="rId12"/>
    <externalReference r:id="rId13"/>
    <externalReference r:id="rId14"/>
  </externalReferences>
  <definedNames>
    <definedName name="_xlnm._FilterDatabase" localSheetId="10" hidden="1">AP!$A$4:$T$576</definedName>
    <definedName name="_xlnm._FilterDatabase" localSheetId="0" hidden="1">'Block at a Glance'!$A$4:$M$14</definedName>
    <definedName name="_xlnm._FilterDatabase" localSheetId="8" hidden="1">Sheet1!$A$4:$M$47</definedName>
    <definedName name="_xlnm._FilterDatabase" localSheetId="9" hidden="1">Sheet2!$A$4:$T$167</definedName>
    <definedName name="_xlnm.Print_Titles" localSheetId="3">'Dec-18'!$3:$4</definedName>
    <definedName name="_xlnm.Print_Titles" localSheetId="5">'Feb-19'!$3:$4</definedName>
    <definedName name="_xlnm.Print_Titles" localSheetId="4">'Jan-19'!$3:$4</definedName>
    <definedName name="_xlnm.Print_Titles" localSheetId="6">'Mar-19'!$3:$4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I6" i="5"/>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H308" i="24"/>
  <c r="K490"/>
  <c r="K491"/>
  <c r="O73" l="1"/>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5"/>
  <c r="O196"/>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3"/>
  <c r="O234"/>
  <c r="O235"/>
  <c r="O236"/>
  <c r="O237"/>
  <c r="O238"/>
  <c r="O239"/>
  <c r="O240"/>
  <c r="O241"/>
  <c r="O242"/>
  <c r="O243"/>
  <c r="O244"/>
  <c r="O245"/>
  <c r="O246"/>
  <c r="O247"/>
  <c r="O248"/>
  <c r="O249"/>
  <c r="O250"/>
  <c r="O251"/>
  <c r="O252"/>
  <c r="O253"/>
  <c r="O254"/>
  <c r="O255"/>
  <c r="O256"/>
  <c r="O257"/>
  <c r="O258"/>
  <c r="O259"/>
  <c r="O260"/>
  <c r="O261"/>
  <c r="O262"/>
  <c r="O263"/>
  <c r="O264"/>
  <c r="O265"/>
  <c r="O266"/>
  <c r="O267"/>
  <c r="O268"/>
  <c r="O269"/>
  <c r="O270"/>
  <c r="O271"/>
  <c r="O272"/>
  <c r="O273"/>
  <c r="O274"/>
  <c r="O275"/>
  <c r="O276"/>
  <c r="O277"/>
  <c r="O278"/>
  <c r="O279"/>
  <c r="O280"/>
  <c r="O281"/>
  <c r="O282"/>
  <c r="O283"/>
  <c r="O284"/>
  <c r="O285"/>
  <c r="O286"/>
  <c r="O287"/>
  <c r="O288"/>
  <c r="O289"/>
  <c r="O290"/>
  <c r="O291"/>
  <c r="O292"/>
  <c r="O293"/>
  <c r="O294"/>
  <c r="O295"/>
  <c r="O296"/>
  <c r="O297"/>
  <c r="O298"/>
  <c r="O299"/>
  <c r="O300"/>
  <c r="O301"/>
  <c r="O302"/>
  <c r="O303"/>
  <c r="O304"/>
  <c r="O305"/>
  <c r="O306"/>
  <c r="O307"/>
  <c r="O308"/>
  <c r="O309"/>
  <c r="O310"/>
  <c r="O311"/>
  <c r="O312"/>
  <c r="O313"/>
  <c r="O314"/>
  <c r="O315"/>
  <c r="O316"/>
  <c r="O317"/>
  <c r="O318"/>
  <c r="O319"/>
  <c r="O320"/>
  <c r="O321"/>
  <c r="O322"/>
  <c r="O323"/>
  <c r="O324"/>
  <c r="O325"/>
  <c r="O326"/>
  <c r="O327"/>
  <c r="O328"/>
  <c r="O329"/>
  <c r="O330"/>
  <c r="O331"/>
  <c r="O332"/>
  <c r="O333"/>
  <c r="O334"/>
  <c r="O335"/>
  <c r="O336"/>
  <c r="O337"/>
  <c r="O338"/>
  <c r="O339"/>
  <c r="O340"/>
  <c r="O341"/>
  <c r="O342"/>
  <c r="O343"/>
  <c r="O344"/>
  <c r="O345"/>
  <c r="O346"/>
  <c r="O347"/>
  <c r="O348"/>
  <c r="O349"/>
  <c r="O350"/>
  <c r="O351"/>
  <c r="O352"/>
  <c r="O353"/>
  <c r="O354"/>
  <c r="O355"/>
  <c r="O356"/>
  <c r="O357"/>
  <c r="O358"/>
  <c r="O359"/>
  <c r="O360"/>
  <c r="O361"/>
  <c r="O362"/>
  <c r="O363"/>
  <c r="O364"/>
  <c r="O365"/>
  <c r="O366"/>
  <c r="O367"/>
  <c r="O368"/>
  <c r="O369"/>
  <c r="O370"/>
  <c r="O371"/>
  <c r="O372"/>
  <c r="O373"/>
  <c r="O374"/>
  <c r="O375"/>
  <c r="O376"/>
  <c r="O377"/>
  <c r="O378"/>
  <c r="O379"/>
  <c r="O380"/>
  <c r="O381"/>
  <c r="O382"/>
  <c r="O383"/>
  <c r="O384"/>
  <c r="O385"/>
  <c r="O386"/>
  <c r="O387"/>
  <c r="O388"/>
  <c r="O389"/>
  <c r="O390"/>
  <c r="O391"/>
  <c r="O392"/>
  <c r="O393"/>
  <c r="O394"/>
  <c r="O395"/>
  <c r="O396"/>
  <c r="O397"/>
  <c r="O398"/>
  <c r="O399"/>
  <c r="O400"/>
  <c r="O401"/>
  <c r="O402"/>
  <c r="O403"/>
  <c r="O404"/>
  <c r="O405"/>
  <c r="O406"/>
  <c r="O407"/>
  <c r="O408"/>
  <c r="O409"/>
  <c r="O410"/>
  <c r="O411"/>
  <c r="O412"/>
  <c r="O413"/>
  <c r="O414"/>
  <c r="O415"/>
  <c r="O416"/>
  <c r="O417"/>
  <c r="O418"/>
  <c r="O419"/>
  <c r="O420"/>
  <c r="O421"/>
  <c r="O422"/>
  <c r="O423"/>
  <c r="O424"/>
  <c r="O425"/>
  <c r="O426"/>
  <c r="O427"/>
  <c r="O428"/>
  <c r="O429"/>
  <c r="O430"/>
  <c r="O431"/>
  <c r="O432"/>
  <c r="O433"/>
  <c r="O434"/>
  <c r="O435"/>
  <c r="O436"/>
  <c r="O437"/>
  <c r="O438"/>
  <c r="O439"/>
  <c r="O440"/>
  <c r="O441"/>
  <c r="O442"/>
  <c r="O443"/>
  <c r="O444"/>
  <c r="O445"/>
  <c r="O446"/>
  <c r="O447"/>
  <c r="O448"/>
  <c r="O449"/>
  <c r="O450"/>
  <c r="O451"/>
  <c r="O452"/>
  <c r="O453"/>
  <c r="O454"/>
  <c r="O455"/>
  <c r="O456"/>
  <c r="O457"/>
  <c r="O458"/>
  <c r="O459"/>
  <c r="O460"/>
  <c r="O461"/>
  <c r="O462"/>
  <c r="O463"/>
  <c r="O464"/>
  <c r="O465"/>
  <c r="O466"/>
  <c r="O467"/>
  <c r="O468"/>
  <c r="O469"/>
  <c r="O470"/>
  <c r="O471"/>
  <c r="O472"/>
  <c r="O473"/>
  <c r="O474"/>
  <c r="O475"/>
  <c r="O476"/>
  <c r="O477"/>
  <c r="O478"/>
  <c r="O479"/>
  <c r="O480"/>
  <c r="O481"/>
  <c r="O482"/>
  <c r="O483"/>
  <c r="O484"/>
  <c r="O485"/>
  <c r="O486"/>
  <c r="O487"/>
  <c r="O488"/>
  <c r="O489"/>
  <c r="O490"/>
  <c r="O491"/>
  <c r="O492"/>
  <c r="O493"/>
  <c r="O494"/>
  <c r="O495"/>
  <c r="O496"/>
  <c r="O497"/>
  <c r="O498"/>
  <c r="O499"/>
  <c r="O500"/>
  <c r="O501"/>
  <c r="O502"/>
  <c r="O503"/>
  <c r="O504"/>
  <c r="O505"/>
  <c r="O506"/>
  <c r="O507"/>
  <c r="O508"/>
  <c r="O509"/>
  <c r="O510"/>
  <c r="O511"/>
  <c r="O512"/>
  <c r="O513"/>
  <c r="O514"/>
  <c r="O515"/>
  <c r="O516"/>
  <c r="O517"/>
  <c r="O518"/>
  <c r="O519"/>
  <c r="O520"/>
  <c r="O521"/>
  <c r="O522"/>
  <c r="O523"/>
  <c r="O524"/>
  <c r="O525"/>
  <c r="O526"/>
  <c r="O527"/>
  <c r="O528"/>
  <c r="O529"/>
  <c r="O530"/>
  <c r="O531"/>
  <c r="O532"/>
  <c r="O533"/>
  <c r="O534"/>
  <c r="O535"/>
  <c r="O536"/>
  <c r="O537"/>
  <c r="O538"/>
  <c r="O539"/>
  <c r="O540"/>
  <c r="O541"/>
  <c r="O542"/>
  <c r="O543"/>
  <c r="O544"/>
  <c r="O545"/>
  <c r="O546"/>
  <c r="O547"/>
  <c r="O548"/>
  <c r="O549"/>
  <c r="O550"/>
  <c r="O551"/>
  <c r="O552"/>
  <c r="O553"/>
  <c r="O554"/>
  <c r="O555"/>
  <c r="O556"/>
  <c r="O557"/>
  <c r="O558"/>
  <c r="O559"/>
  <c r="O560"/>
  <c r="O561"/>
  <c r="O562"/>
  <c r="O563"/>
  <c r="O564"/>
  <c r="O565"/>
  <c r="O566"/>
  <c r="O567"/>
  <c r="O568"/>
  <c r="O569"/>
  <c r="O570"/>
  <c r="O571"/>
  <c r="O572"/>
  <c r="O573"/>
  <c r="O574"/>
  <c r="O575"/>
  <c r="O576"/>
  <c r="O6"/>
  <c r="O7"/>
  <c r="O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5"/>
  <c r="M576" l="1"/>
  <c r="M575"/>
  <c r="M574"/>
  <c r="M573"/>
  <c r="M572"/>
  <c r="M571"/>
  <c r="M570"/>
  <c r="M569"/>
  <c r="M568"/>
  <c r="M567"/>
  <c r="M566"/>
  <c r="L565"/>
  <c r="M565" s="1"/>
  <c r="L564"/>
  <c r="M564" s="1"/>
  <c r="M563"/>
  <c r="L562"/>
  <c r="M562" s="1"/>
  <c r="M561"/>
  <c r="M560"/>
  <c r="M559"/>
  <c r="M558"/>
  <c r="M557"/>
  <c r="M556"/>
  <c r="M555"/>
  <c r="L554"/>
  <c r="M554" s="1"/>
  <c r="M553"/>
  <c r="M552"/>
  <c r="L551"/>
  <c r="M551" s="1"/>
  <c r="L550"/>
  <c r="M550" s="1"/>
  <c r="M549"/>
  <c r="M548"/>
  <c r="M547"/>
  <c r="M546"/>
  <c r="M545"/>
  <c r="M544"/>
  <c r="M543"/>
  <c r="M542"/>
  <c r="M541"/>
  <c r="M540"/>
  <c r="M539"/>
  <c r="M538"/>
  <c r="M537"/>
  <c r="M536"/>
  <c r="M535"/>
  <c r="M534"/>
  <c r="M533"/>
  <c r="M532"/>
  <c r="M531"/>
  <c r="M530"/>
  <c r="M529"/>
  <c r="M528"/>
  <c r="M527"/>
  <c r="M526"/>
  <c r="M525"/>
  <c r="M524"/>
  <c r="L523"/>
  <c r="M523" s="1"/>
  <c r="M522"/>
  <c r="M521"/>
  <c r="L520"/>
  <c r="M520" s="1"/>
  <c r="M519"/>
  <c r="L518"/>
  <c r="M518" s="1"/>
  <c r="M517"/>
  <c r="M516"/>
  <c r="M515"/>
  <c r="M514"/>
  <c r="M513"/>
  <c r="M512"/>
  <c r="L511"/>
  <c r="M511" s="1"/>
  <c r="L510"/>
  <c r="M510" s="1"/>
  <c r="M509"/>
  <c r="M508"/>
  <c r="M507"/>
  <c r="M506"/>
  <c r="L505"/>
  <c r="M505" s="1"/>
  <c r="M504"/>
  <c r="M503"/>
  <c r="M502"/>
  <c r="M501"/>
  <c r="M500"/>
  <c r="M499"/>
  <c r="M498"/>
  <c r="M497"/>
  <c r="L496"/>
  <c r="M496" s="1"/>
  <c r="M495"/>
  <c r="L494"/>
  <c r="M494" s="1"/>
  <c r="M493"/>
  <c r="L492"/>
  <c r="M492" s="1"/>
  <c r="M491"/>
  <c r="M490"/>
  <c r="L489"/>
  <c r="M489" s="1"/>
  <c r="M488"/>
  <c r="M487"/>
  <c r="M486"/>
  <c r="M485"/>
  <c r="M484"/>
  <c r="M483"/>
  <c r="L482"/>
  <c r="M482" s="1"/>
  <c r="M481"/>
  <c r="M480"/>
  <c r="M479"/>
  <c r="M478"/>
  <c r="M477"/>
  <c r="M476"/>
  <c r="M475"/>
  <c r="M474"/>
  <c r="M473"/>
  <c r="M472"/>
  <c r="M471"/>
  <c r="L470"/>
  <c r="M470" s="1"/>
  <c r="M469"/>
  <c r="M468"/>
  <c r="M467"/>
  <c r="L466"/>
  <c r="M466" s="1"/>
  <c r="M465"/>
  <c r="M464"/>
  <c r="M463"/>
  <c r="L462"/>
  <c r="M462" s="1"/>
  <c r="M461"/>
  <c r="M460"/>
  <c r="M459"/>
  <c r="M458"/>
  <c r="M457"/>
  <c r="M456"/>
  <c r="M455"/>
  <c r="L454"/>
  <c r="M454" s="1"/>
  <c r="M453"/>
  <c r="M452"/>
  <c r="L451"/>
  <c r="M451" s="1"/>
  <c r="M450"/>
  <c r="M449"/>
  <c r="M448"/>
  <c r="L447"/>
  <c r="M447" s="1"/>
  <c r="M446"/>
  <c r="M445"/>
  <c r="M444"/>
  <c r="M443"/>
  <c r="M442"/>
  <c r="L441"/>
  <c r="M441" s="1"/>
  <c r="M440"/>
  <c r="L439"/>
  <c r="M439" s="1"/>
  <c r="M438"/>
  <c r="L437"/>
  <c r="M437" s="1"/>
  <c r="M436"/>
  <c r="M435"/>
  <c r="M434"/>
  <c r="M433"/>
  <c r="M432"/>
  <c r="M431"/>
  <c r="M430"/>
  <c r="M429"/>
  <c r="M428"/>
  <c r="M427"/>
  <c r="M426"/>
  <c r="M425"/>
  <c r="M424"/>
  <c r="M423"/>
  <c r="M422"/>
  <c r="M421"/>
  <c r="M420"/>
  <c r="M419"/>
  <c r="M418"/>
  <c r="M417"/>
  <c r="M416"/>
  <c r="M415"/>
  <c r="M414"/>
  <c r="M413"/>
  <c r="M412"/>
  <c r="M411"/>
  <c r="M410"/>
  <c r="M409"/>
  <c r="M408"/>
  <c r="M407"/>
  <c r="M406"/>
  <c r="M405"/>
  <c r="M404"/>
  <c r="M403"/>
  <c r="L402"/>
  <c r="M402" s="1"/>
  <c r="M401"/>
  <c r="M400"/>
  <c r="M399"/>
  <c r="M398"/>
  <c r="M397"/>
  <c r="M396"/>
  <c r="M395"/>
  <c r="M394"/>
  <c r="M393"/>
  <c r="M392"/>
  <c r="M391"/>
  <c r="M390"/>
  <c r="M389"/>
  <c r="M388"/>
  <c r="M387"/>
  <c r="M386"/>
  <c r="M385"/>
  <c r="M384"/>
  <c r="M383"/>
  <c r="M382"/>
  <c r="M381"/>
  <c r="M380"/>
  <c r="M379"/>
  <c r="M378"/>
  <c r="M377"/>
  <c r="M376"/>
  <c r="L375"/>
  <c r="M375" s="1"/>
  <c r="L374"/>
  <c r="M374" s="1"/>
  <c r="M373"/>
  <c r="M372"/>
  <c r="M371"/>
  <c r="L370"/>
  <c r="M370" s="1"/>
  <c r="M369"/>
  <c r="M368"/>
  <c r="M367"/>
  <c r="M366"/>
  <c r="M365"/>
  <c r="M364"/>
  <c r="M363"/>
  <c r="M362"/>
  <c r="M361"/>
  <c r="M360"/>
  <c r="M359"/>
  <c r="M358"/>
  <c r="L357"/>
  <c r="M357" s="1"/>
  <c r="M356"/>
  <c r="M355"/>
  <c r="M354"/>
  <c r="M353"/>
  <c r="L352"/>
  <c r="M352" s="1"/>
  <c r="L351"/>
  <c r="M351" s="1"/>
  <c r="M350"/>
  <c r="M349"/>
  <c r="M348"/>
  <c r="M347"/>
  <c r="M346"/>
  <c r="M345"/>
  <c r="M344"/>
  <c r="M343"/>
  <c r="L342"/>
  <c r="M342" s="1"/>
  <c r="M341"/>
  <c r="M340"/>
  <c r="M339"/>
  <c r="M338"/>
  <c r="M337"/>
  <c r="M336"/>
  <c r="M335"/>
  <c r="M334"/>
  <c r="M333"/>
  <c r="M332"/>
  <c r="M331"/>
  <c r="L330"/>
  <c r="M330" s="1"/>
  <c r="M329"/>
  <c r="M328"/>
  <c r="M327"/>
  <c r="L326"/>
  <c r="M326" s="1"/>
  <c r="L325"/>
  <c r="M325" s="1"/>
  <c r="M324"/>
  <c r="M323"/>
  <c r="M322"/>
  <c r="M321"/>
  <c r="L320"/>
  <c r="M320" s="1"/>
  <c r="L319"/>
  <c r="M319" s="1"/>
  <c r="M318"/>
  <c r="M317"/>
  <c r="M316"/>
  <c r="M315"/>
  <c r="M314"/>
  <c r="M313"/>
  <c r="M312"/>
  <c r="M311"/>
  <c r="M310"/>
  <c r="M309"/>
  <c r="M308"/>
  <c r="M307"/>
  <c r="M306"/>
  <c r="M305"/>
  <c r="L304"/>
  <c r="M304" s="1"/>
  <c r="M303"/>
  <c r="M302"/>
  <c r="L301"/>
  <c r="M301" s="1"/>
  <c r="M300"/>
  <c r="M299"/>
  <c r="M298"/>
  <c r="M297"/>
  <c r="M296"/>
  <c r="M295"/>
  <c r="M294"/>
  <c r="M293"/>
  <c r="M292"/>
  <c r="M291"/>
  <c r="M290"/>
  <c r="M289"/>
  <c r="L288"/>
  <c r="M288" s="1"/>
  <c r="M287"/>
  <c r="M286"/>
  <c r="M285"/>
  <c r="M284"/>
  <c r="M283"/>
  <c r="M282"/>
  <c r="M281"/>
  <c r="M280"/>
  <c r="L279"/>
  <c r="M279" s="1"/>
  <c r="M278"/>
  <c r="M277"/>
  <c r="M276"/>
  <c r="M275"/>
  <c r="L274"/>
  <c r="M274" s="1"/>
  <c r="M273"/>
  <c r="M272"/>
  <c r="M271"/>
  <c r="M270"/>
  <c r="M269"/>
  <c r="M268"/>
  <c r="M267"/>
  <c r="M266"/>
  <c r="M265"/>
  <c r="M264"/>
  <c r="M263"/>
  <c r="M262"/>
  <c r="M261"/>
  <c r="M260"/>
  <c r="M259"/>
  <c r="M258"/>
  <c r="M257"/>
  <c r="M256"/>
  <c r="M255"/>
  <c r="M254"/>
  <c r="M253"/>
  <c r="M252"/>
  <c r="M251"/>
  <c r="L250"/>
  <c r="M250" s="1"/>
  <c r="M249"/>
  <c r="L248"/>
  <c r="M248" s="1"/>
  <c r="M247"/>
  <c r="M246"/>
  <c r="M245"/>
  <c r="L244"/>
  <c r="M244" s="1"/>
  <c r="L243"/>
  <c r="M243" s="1"/>
  <c r="L242"/>
  <c r="M242" s="1"/>
  <c r="L241"/>
  <c r="M241" s="1"/>
  <c r="L240"/>
  <c r="M240" s="1"/>
  <c r="L239"/>
  <c r="M239" s="1"/>
  <c r="L238"/>
  <c r="M238" s="1"/>
  <c r="L237"/>
  <c r="M237" s="1"/>
  <c r="L236"/>
  <c r="M236" s="1"/>
  <c r="L235"/>
  <c r="M235" s="1"/>
  <c r="L234"/>
  <c r="M234" s="1"/>
  <c r="L233"/>
  <c r="M233" s="1"/>
  <c r="L232"/>
  <c r="M232" s="1"/>
  <c r="L231"/>
  <c r="M231" s="1"/>
  <c r="L230"/>
  <c r="M230" s="1"/>
  <c r="M229"/>
  <c r="M228"/>
  <c r="M227"/>
  <c r="M226"/>
  <c r="M225"/>
  <c r="M224"/>
  <c r="L223"/>
  <c r="M223" s="1"/>
  <c r="L222"/>
  <c r="M222" s="1"/>
  <c r="M221"/>
  <c r="M220"/>
  <c r="M219"/>
  <c r="M218"/>
  <c r="L217"/>
  <c r="M217" s="1"/>
  <c r="L216"/>
  <c r="M216" s="1"/>
  <c r="L215"/>
  <c r="M215" s="1"/>
  <c r="L214"/>
  <c r="M214" s="1"/>
  <c r="L213"/>
  <c r="M213" s="1"/>
  <c r="L212"/>
  <c r="M212" s="1"/>
  <c r="M211"/>
  <c r="M210"/>
  <c r="M209"/>
  <c r="M208"/>
  <c r="M207"/>
  <c r="L206"/>
  <c r="M206" s="1"/>
  <c r="M205"/>
  <c r="M204"/>
  <c r="L203"/>
  <c r="M203" s="1"/>
  <c r="M202"/>
  <c r="M201"/>
  <c r="L200"/>
  <c r="M200" s="1"/>
  <c r="L199"/>
  <c r="M199" s="1"/>
  <c r="M198"/>
  <c r="M197"/>
  <c r="L196"/>
  <c r="M196" s="1"/>
  <c r="L195"/>
  <c r="M195" s="1"/>
  <c r="M194"/>
  <c r="L193"/>
  <c r="M193" s="1"/>
  <c r="M192"/>
  <c r="M191"/>
  <c r="M190"/>
  <c r="L189"/>
  <c r="M189" s="1"/>
  <c r="L188"/>
  <c r="M188" s="1"/>
  <c r="M187"/>
  <c r="L186"/>
  <c r="M186" s="1"/>
  <c r="M185"/>
  <c r="M184"/>
  <c r="L183"/>
  <c r="M183" s="1"/>
  <c r="M182"/>
  <c r="M181"/>
  <c r="M180"/>
  <c r="M179"/>
  <c r="L178"/>
  <c r="M178" s="1"/>
  <c r="L177"/>
  <c r="M177" s="1"/>
  <c r="M176"/>
  <c r="M175"/>
  <c r="M174"/>
  <c r="M173"/>
  <c r="M172"/>
  <c r="M171"/>
  <c r="M170"/>
  <c r="M169"/>
  <c r="M168"/>
  <c r="M167"/>
  <c r="M166"/>
  <c r="M165"/>
  <c r="M164"/>
  <c r="M163"/>
  <c r="L162"/>
  <c r="M162" s="1"/>
  <c r="M161"/>
  <c r="M160"/>
  <c r="L159"/>
  <c r="M159" s="1"/>
  <c r="L158"/>
  <c r="M158" s="1"/>
  <c r="L157"/>
  <c r="M157" s="1"/>
  <c r="M156"/>
  <c r="M155"/>
  <c r="M154"/>
  <c r="L153"/>
  <c r="M153" s="1"/>
  <c r="L152"/>
  <c r="M152" s="1"/>
  <c r="M151"/>
  <c r="M150"/>
  <c r="M149"/>
  <c r="M148"/>
  <c r="M147"/>
  <c r="M146"/>
  <c r="M145"/>
  <c r="M144"/>
  <c r="M143"/>
  <c r="M142"/>
  <c r="M141"/>
  <c r="M140"/>
  <c r="M139"/>
  <c r="M138"/>
  <c r="M137"/>
  <c r="M136"/>
  <c r="L135"/>
  <c r="M135" s="1"/>
  <c r="L134"/>
  <c r="M134" s="1"/>
  <c r="M133"/>
  <c r="M132"/>
  <c r="M131"/>
  <c r="L130"/>
  <c r="M130" s="1"/>
  <c r="M129"/>
  <c r="M128"/>
  <c r="L127"/>
  <c r="M127" s="1"/>
  <c r="M126"/>
  <c r="M125"/>
  <c r="M124"/>
  <c r="M123"/>
  <c r="L122"/>
  <c r="M122" s="1"/>
  <c r="L121"/>
  <c r="M121" s="1"/>
  <c r="M120"/>
  <c r="M119"/>
  <c r="L118"/>
  <c r="M118" s="1"/>
  <c r="L117"/>
  <c r="M117" s="1"/>
  <c r="M116"/>
  <c r="M115"/>
  <c r="M114"/>
  <c r="M113"/>
  <c r="M112"/>
  <c r="M111"/>
  <c r="M110"/>
  <c r="L109"/>
  <c r="M109" s="1"/>
  <c r="L108"/>
  <c r="M108" s="1"/>
  <c r="M107"/>
  <c r="M106"/>
  <c r="L105"/>
  <c r="M105" s="1"/>
  <c r="M104"/>
  <c r="M103"/>
  <c r="L102"/>
  <c r="M102" s="1"/>
  <c r="M101"/>
  <c r="L100"/>
  <c r="M100" s="1"/>
  <c r="L99"/>
  <c r="M99" s="1"/>
  <c r="M98"/>
  <c r="M97"/>
  <c r="M96"/>
  <c r="M95"/>
  <c r="L94"/>
  <c r="M94" s="1"/>
  <c r="L93"/>
  <c r="M93" s="1"/>
  <c r="M92"/>
  <c r="M91"/>
  <c r="M90"/>
  <c r="L89"/>
  <c r="M89" s="1"/>
  <c r="M88"/>
  <c r="M87"/>
  <c r="M86"/>
  <c r="M85"/>
  <c r="M84"/>
  <c r="M83"/>
  <c r="M82"/>
  <c r="M81"/>
  <c r="M80"/>
  <c r="M79"/>
  <c r="M78"/>
  <c r="M77"/>
  <c r="M76"/>
  <c r="M75"/>
  <c r="M74"/>
  <c r="M73"/>
  <c r="M72"/>
  <c r="M71"/>
  <c r="M70"/>
  <c r="M69"/>
  <c r="M68"/>
  <c r="M67"/>
  <c r="M66"/>
  <c r="M65"/>
  <c r="M64"/>
  <c r="M63"/>
  <c r="M62"/>
  <c r="M61"/>
  <c r="M60"/>
  <c r="M59"/>
  <c r="M58"/>
  <c r="L57"/>
  <c r="M57" s="1"/>
  <c r="L56"/>
  <c r="M56" s="1"/>
  <c r="L55"/>
  <c r="M55" s="1"/>
  <c r="L54"/>
  <c r="M54" s="1"/>
  <c r="M53"/>
  <c r="L52"/>
  <c r="M52" s="1"/>
  <c r="L51"/>
  <c r="M51" s="1"/>
  <c r="M50"/>
  <c r="M49"/>
  <c r="L48"/>
  <c r="M48" s="1"/>
  <c r="M47"/>
  <c r="M46"/>
  <c r="M45"/>
  <c r="L44"/>
  <c r="M44" s="1"/>
  <c r="L43"/>
  <c r="M43" s="1"/>
  <c r="M42"/>
  <c r="M41"/>
  <c r="M40"/>
  <c r="L39"/>
  <c r="M39" s="1"/>
  <c r="M38"/>
  <c r="M37"/>
  <c r="M36"/>
  <c r="L35"/>
  <c r="M35" s="1"/>
  <c r="M34"/>
  <c r="M33"/>
  <c r="M32"/>
  <c r="M31"/>
  <c r="M30"/>
  <c r="M29"/>
  <c r="M28"/>
  <c r="L27"/>
  <c r="M27" s="1"/>
  <c r="M26"/>
  <c r="L25"/>
  <c r="M25" s="1"/>
  <c r="L24"/>
  <c r="M24" s="1"/>
  <c r="L23"/>
  <c r="M23" s="1"/>
  <c r="L22"/>
  <c r="M22" s="1"/>
  <c r="L21"/>
  <c r="M21" s="1"/>
  <c r="L20"/>
  <c r="M20" s="1"/>
  <c r="L19"/>
  <c r="M19" s="1"/>
  <c r="M18"/>
  <c r="M17"/>
  <c r="L16"/>
  <c r="M16" s="1"/>
  <c r="L15"/>
  <c r="M15" s="1"/>
  <c r="L14"/>
  <c r="M14" s="1"/>
  <c r="L13"/>
  <c r="M13" s="1"/>
  <c r="L12"/>
  <c r="M12" s="1"/>
  <c r="L11"/>
  <c r="M11" s="1"/>
  <c r="L10"/>
  <c r="M10" s="1"/>
  <c r="M9"/>
  <c r="M8"/>
  <c r="L7"/>
  <c r="M7" s="1"/>
  <c r="L6"/>
  <c r="M6" s="1"/>
  <c r="L5"/>
  <c r="M5" s="1"/>
  <c r="K576"/>
  <c r="K575"/>
  <c r="K574"/>
  <c r="K573"/>
  <c r="K572"/>
  <c r="K571"/>
  <c r="K570"/>
  <c r="K569"/>
  <c r="K568"/>
  <c r="K567"/>
  <c r="K566"/>
  <c r="K565"/>
  <c r="K564"/>
  <c r="K563"/>
  <c r="K562"/>
  <c r="K561"/>
  <c r="K560"/>
  <c r="K559"/>
  <c r="K558"/>
  <c r="K557"/>
  <c r="K556"/>
  <c r="K555"/>
  <c r="K554"/>
  <c r="K553"/>
  <c r="K552"/>
  <c r="K551"/>
  <c r="K550"/>
  <c r="K549"/>
  <c r="K548"/>
  <c r="K547"/>
  <c r="K546"/>
  <c r="K545"/>
  <c r="K544"/>
  <c r="K543"/>
  <c r="K542"/>
  <c r="K541"/>
  <c r="K540"/>
  <c r="K539"/>
  <c r="K538"/>
  <c r="K537"/>
  <c r="K536"/>
  <c r="K535"/>
  <c r="K534"/>
  <c r="K533"/>
  <c r="K532"/>
  <c r="K531"/>
  <c r="K530"/>
  <c r="K529"/>
  <c r="K528"/>
  <c r="K527"/>
  <c r="K526"/>
  <c r="K525"/>
  <c r="K524"/>
  <c r="K523"/>
  <c r="K522"/>
  <c r="K521"/>
  <c r="K520"/>
  <c r="K519"/>
  <c r="K518"/>
  <c r="K517"/>
  <c r="K516"/>
  <c r="K515"/>
  <c r="K514"/>
  <c r="K513"/>
  <c r="K512"/>
  <c r="K511"/>
  <c r="K510"/>
  <c r="K509"/>
  <c r="K508"/>
  <c r="K507"/>
  <c r="K506"/>
  <c r="K505"/>
  <c r="K504"/>
  <c r="K503"/>
  <c r="K502"/>
  <c r="K501"/>
  <c r="K500"/>
  <c r="K499"/>
  <c r="K498"/>
  <c r="K497"/>
  <c r="K496"/>
  <c r="K495"/>
  <c r="K494"/>
  <c r="K493"/>
  <c r="K492"/>
  <c r="K489"/>
  <c r="K488"/>
  <c r="K487"/>
  <c r="K486"/>
  <c r="K485"/>
  <c r="K484"/>
  <c r="K483"/>
  <c r="K482"/>
  <c r="K481"/>
  <c r="K480"/>
  <c r="K479"/>
  <c r="K478"/>
  <c r="K477"/>
  <c r="K476"/>
  <c r="K475"/>
  <c r="K474"/>
  <c r="K473"/>
  <c r="K472"/>
  <c r="K471"/>
  <c r="K470"/>
  <c r="K469"/>
  <c r="K468"/>
  <c r="K467"/>
  <c r="K466"/>
  <c r="K465"/>
  <c r="K464"/>
  <c r="K463"/>
  <c r="K462"/>
  <c r="K461"/>
  <c r="K460"/>
  <c r="K459"/>
  <c r="K458"/>
  <c r="K457"/>
  <c r="K456"/>
  <c r="K455"/>
  <c r="K454"/>
  <c r="K453"/>
  <c r="K452"/>
  <c r="K451"/>
  <c r="K450"/>
  <c r="K449"/>
  <c r="K448"/>
  <c r="K447"/>
  <c r="K446"/>
  <c r="K445"/>
  <c r="K444"/>
  <c r="K443"/>
  <c r="K442"/>
  <c r="K441"/>
  <c r="K440"/>
  <c r="K439"/>
  <c r="K438"/>
  <c r="K437"/>
  <c r="K436"/>
  <c r="K435"/>
  <c r="K434"/>
  <c r="K433"/>
  <c r="K432"/>
  <c r="K431"/>
  <c r="K430"/>
  <c r="K429"/>
  <c r="K428"/>
  <c r="K427"/>
  <c r="K426"/>
  <c r="K425"/>
  <c r="K424"/>
  <c r="K423"/>
  <c r="K422"/>
  <c r="K421"/>
  <c r="K420"/>
  <c r="K419"/>
  <c r="K418"/>
  <c r="K417"/>
  <c r="K416"/>
  <c r="K415"/>
  <c r="K414"/>
  <c r="K413"/>
  <c r="K412"/>
  <c r="K411"/>
  <c r="K410"/>
  <c r="K409"/>
  <c r="K408"/>
  <c r="K407"/>
  <c r="K406"/>
  <c r="K405"/>
  <c r="K404"/>
  <c r="K403"/>
  <c r="K402"/>
  <c r="K401"/>
  <c r="K400"/>
  <c r="K399"/>
  <c r="K398"/>
  <c r="K397"/>
  <c r="K396"/>
  <c r="K395"/>
  <c r="K394"/>
  <c r="K393"/>
  <c r="K392"/>
  <c r="K391"/>
  <c r="K390"/>
  <c r="K389"/>
  <c r="K388"/>
  <c r="K387"/>
  <c r="K386"/>
  <c r="K385"/>
  <c r="K384"/>
  <c r="K383"/>
  <c r="K382"/>
  <c r="K381"/>
  <c r="K380"/>
  <c r="K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5"/>
  <c r="K304"/>
  <c r="K303"/>
  <c r="K302"/>
  <c r="K301"/>
  <c r="K300"/>
  <c r="K299"/>
  <c r="K298"/>
  <c r="K297"/>
  <c r="K296"/>
  <c r="K295"/>
  <c r="K294"/>
  <c r="K293"/>
  <c r="K292"/>
  <c r="K291"/>
  <c r="K290"/>
  <c r="K289"/>
  <c r="K288"/>
  <c r="K287"/>
  <c r="K286"/>
  <c r="K285"/>
  <c r="K284"/>
  <c r="K283"/>
  <c r="K282"/>
  <c r="K281"/>
  <c r="K280"/>
  <c r="K279"/>
  <c r="K278"/>
  <c r="K277"/>
  <c r="K276"/>
  <c r="K275"/>
  <c r="K274"/>
  <c r="K273"/>
  <c r="K272"/>
  <c r="K271"/>
  <c r="K270"/>
  <c r="K269"/>
  <c r="K268"/>
  <c r="K267"/>
  <c r="K266"/>
  <c r="K265"/>
  <c r="K264"/>
  <c r="K263"/>
  <c r="K262"/>
  <c r="K261"/>
  <c r="K260"/>
  <c r="K259"/>
  <c r="K258"/>
  <c r="K257"/>
  <c r="K256"/>
  <c r="K255"/>
  <c r="K254"/>
  <c r="K253"/>
  <c r="K252"/>
  <c r="K251"/>
  <c r="K250"/>
  <c r="K249"/>
  <c r="K248"/>
  <c r="K247"/>
  <c r="K246"/>
  <c r="K245"/>
  <c r="K244"/>
  <c r="K243"/>
  <c r="K242"/>
  <c r="K241"/>
  <c r="K240"/>
  <c r="K239"/>
  <c r="K238"/>
  <c r="K237"/>
  <c r="K236"/>
  <c r="K235"/>
  <c r="K234"/>
  <c r="K233"/>
  <c r="K232"/>
  <c r="K231"/>
  <c r="K230"/>
  <c r="K229"/>
  <c r="K228"/>
  <c r="K227"/>
  <c r="K226"/>
  <c r="K225"/>
  <c r="K224"/>
  <c r="K223"/>
  <c r="K222"/>
  <c r="K221"/>
  <c r="K220"/>
  <c r="K219"/>
  <c r="K218"/>
  <c r="K217"/>
  <c r="K216"/>
  <c r="K215"/>
  <c r="K214"/>
  <c r="K213"/>
  <c r="K212"/>
  <c r="K211"/>
  <c r="K210"/>
  <c r="K209"/>
  <c r="K208"/>
  <c r="K207"/>
  <c r="K206"/>
  <c r="K205"/>
  <c r="K204"/>
  <c r="K203"/>
  <c r="K202"/>
  <c r="K201"/>
  <c r="K200"/>
  <c r="K199"/>
  <c r="K198"/>
  <c r="K197"/>
  <c r="K196"/>
  <c r="K195"/>
  <c r="K194"/>
  <c r="K193"/>
  <c r="K192"/>
  <c r="K191"/>
  <c r="K190"/>
  <c r="K189"/>
  <c r="K188"/>
  <c r="K187"/>
  <c r="K186"/>
  <c r="K185"/>
  <c r="K184"/>
  <c r="K183"/>
  <c r="K182"/>
  <c r="K181"/>
  <c r="K180"/>
  <c r="K179"/>
  <c r="K178"/>
  <c r="K177"/>
  <c r="K176"/>
  <c r="K175"/>
  <c r="K174"/>
  <c r="K173"/>
  <c r="K172"/>
  <c r="K171"/>
  <c r="K170"/>
  <c r="K169"/>
  <c r="K168"/>
  <c r="K167"/>
  <c r="K166"/>
  <c r="K165"/>
  <c r="K164"/>
  <c r="K163"/>
  <c r="K162"/>
  <c r="K161"/>
  <c r="K160"/>
  <c r="K159"/>
  <c r="K158"/>
  <c r="K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G6"/>
  <c r="H6"/>
  <c r="G7"/>
  <c r="H7"/>
  <c r="G8"/>
  <c r="H8"/>
  <c r="G9"/>
  <c r="H9"/>
  <c r="G10"/>
  <c r="H10"/>
  <c r="G11"/>
  <c r="H11"/>
  <c r="G12"/>
  <c r="H12"/>
  <c r="G13"/>
  <c r="H13"/>
  <c r="G14"/>
  <c r="H14"/>
  <c r="G15"/>
  <c r="H15"/>
  <c r="G16"/>
  <c r="H16"/>
  <c r="G17"/>
  <c r="H17"/>
  <c r="G18"/>
  <c r="H18"/>
  <c r="G19"/>
  <c r="H19"/>
  <c r="G20"/>
  <c r="H20"/>
  <c r="G21"/>
  <c r="H21"/>
  <c r="G22"/>
  <c r="H22"/>
  <c r="G23"/>
  <c r="H23"/>
  <c r="G24"/>
  <c r="H24"/>
  <c r="G25"/>
  <c r="H25"/>
  <c r="G26"/>
  <c r="H26"/>
  <c r="G27"/>
  <c r="H27"/>
  <c r="G28"/>
  <c r="H28"/>
  <c r="G29"/>
  <c r="H29"/>
  <c r="G30"/>
  <c r="H30"/>
  <c r="G31"/>
  <c r="H31"/>
  <c r="G32"/>
  <c r="H32"/>
  <c r="G33"/>
  <c r="H33"/>
  <c r="G34"/>
  <c r="H34"/>
  <c r="G35"/>
  <c r="H35"/>
  <c r="G36"/>
  <c r="H36"/>
  <c r="G37"/>
  <c r="H37"/>
  <c r="G38"/>
  <c r="H38"/>
  <c r="G39"/>
  <c r="H39"/>
  <c r="G40"/>
  <c r="H40"/>
  <c r="G41"/>
  <c r="H41"/>
  <c r="G42"/>
  <c r="H42"/>
  <c r="G43"/>
  <c r="H43"/>
  <c r="G44"/>
  <c r="H44"/>
  <c r="G45"/>
  <c r="H45"/>
  <c r="G46"/>
  <c r="H46"/>
  <c r="G47"/>
  <c r="H47"/>
  <c r="G48"/>
  <c r="H48"/>
  <c r="G49"/>
  <c r="H49"/>
  <c r="G50"/>
  <c r="H50"/>
  <c r="G51"/>
  <c r="H51"/>
  <c r="G52"/>
  <c r="H52"/>
  <c r="G53"/>
  <c r="H53"/>
  <c r="G54"/>
  <c r="H54"/>
  <c r="G55"/>
  <c r="H55"/>
  <c r="G56"/>
  <c r="H56"/>
  <c r="G57"/>
  <c r="H57"/>
  <c r="G58"/>
  <c r="H58"/>
  <c r="G59"/>
  <c r="H59"/>
  <c r="G60"/>
  <c r="H60"/>
  <c r="G61"/>
  <c r="H61"/>
  <c r="G62"/>
  <c r="H62"/>
  <c r="G63"/>
  <c r="H63"/>
  <c r="G64"/>
  <c r="H64"/>
  <c r="G65"/>
  <c r="H65"/>
  <c r="G66"/>
  <c r="H66"/>
  <c r="G67"/>
  <c r="H67"/>
  <c r="G68"/>
  <c r="H68"/>
  <c r="G69"/>
  <c r="H69"/>
  <c r="G70"/>
  <c r="H70"/>
  <c r="G71"/>
  <c r="H71"/>
  <c r="G72"/>
  <c r="H72"/>
  <c r="G73"/>
  <c r="H73"/>
  <c r="G74"/>
  <c r="H74"/>
  <c r="G75"/>
  <c r="H75"/>
  <c r="G76"/>
  <c r="H76"/>
  <c r="G77"/>
  <c r="H77"/>
  <c r="G78"/>
  <c r="H78"/>
  <c r="G79"/>
  <c r="H79"/>
  <c r="G80"/>
  <c r="H80"/>
  <c r="G81"/>
  <c r="H81"/>
  <c r="G82"/>
  <c r="H82"/>
  <c r="G83"/>
  <c r="H83"/>
  <c r="G84"/>
  <c r="H84"/>
  <c r="G85"/>
  <c r="H85"/>
  <c r="G86"/>
  <c r="H86"/>
  <c r="G87"/>
  <c r="H87"/>
  <c r="G88"/>
  <c r="H88"/>
  <c r="G89"/>
  <c r="H89"/>
  <c r="G90"/>
  <c r="H90"/>
  <c r="G91"/>
  <c r="H91"/>
  <c r="G92"/>
  <c r="H92"/>
  <c r="G93"/>
  <c r="H93"/>
  <c r="G94"/>
  <c r="H94"/>
  <c r="G95"/>
  <c r="H95"/>
  <c r="G96"/>
  <c r="H96"/>
  <c r="G97"/>
  <c r="H97"/>
  <c r="G98"/>
  <c r="H98"/>
  <c r="G99"/>
  <c r="H99"/>
  <c r="G100"/>
  <c r="H100"/>
  <c r="G101"/>
  <c r="H101"/>
  <c r="G102"/>
  <c r="H102"/>
  <c r="G103"/>
  <c r="H103"/>
  <c r="G104"/>
  <c r="H104"/>
  <c r="G105"/>
  <c r="H105"/>
  <c r="G106"/>
  <c r="H106"/>
  <c r="G107"/>
  <c r="H107"/>
  <c r="G108"/>
  <c r="H108"/>
  <c r="G109"/>
  <c r="H109"/>
  <c r="G110"/>
  <c r="H110"/>
  <c r="G111"/>
  <c r="H111"/>
  <c r="G112"/>
  <c r="H112"/>
  <c r="G113"/>
  <c r="H113"/>
  <c r="G114"/>
  <c r="H114"/>
  <c r="G115"/>
  <c r="H115"/>
  <c r="G116"/>
  <c r="H116"/>
  <c r="G117"/>
  <c r="H117"/>
  <c r="G118"/>
  <c r="H118"/>
  <c r="G119"/>
  <c r="H119"/>
  <c r="G120"/>
  <c r="H120"/>
  <c r="G121"/>
  <c r="H121"/>
  <c r="G122"/>
  <c r="H122"/>
  <c r="G123"/>
  <c r="H123"/>
  <c r="G124"/>
  <c r="H124"/>
  <c r="G125"/>
  <c r="H125"/>
  <c r="G126"/>
  <c r="H126"/>
  <c r="G127"/>
  <c r="H127"/>
  <c r="G128"/>
  <c r="H128"/>
  <c r="G129"/>
  <c r="H129"/>
  <c r="G130"/>
  <c r="H130"/>
  <c r="G131"/>
  <c r="H131"/>
  <c r="G132"/>
  <c r="H132"/>
  <c r="G133"/>
  <c r="H133"/>
  <c r="G134"/>
  <c r="H134"/>
  <c r="G135"/>
  <c r="H135"/>
  <c r="G136"/>
  <c r="H136"/>
  <c r="G137"/>
  <c r="H137"/>
  <c r="G138"/>
  <c r="H138"/>
  <c r="G139"/>
  <c r="H139"/>
  <c r="G140"/>
  <c r="H140"/>
  <c r="G141"/>
  <c r="H141"/>
  <c r="G142"/>
  <c r="H142"/>
  <c r="G143"/>
  <c r="H143"/>
  <c r="G144"/>
  <c r="H144"/>
  <c r="G145"/>
  <c r="H145"/>
  <c r="G146"/>
  <c r="H146"/>
  <c r="G147"/>
  <c r="H147"/>
  <c r="G148"/>
  <c r="H148"/>
  <c r="G149"/>
  <c r="H149"/>
  <c r="G150"/>
  <c r="H150"/>
  <c r="G151"/>
  <c r="H151"/>
  <c r="G152"/>
  <c r="H152"/>
  <c r="G153"/>
  <c r="H153"/>
  <c r="G154"/>
  <c r="H154"/>
  <c r="G155"/>
  <c r="H155"/>
  <c r="G156"/>
  <c r="H156"/>
  <c r="G157"/>
  <c r="H157"/>
  <c r="G158"/>
  <c r="H158"/>
  <c r="G159"/>
  <c r="H159"/>
  <c r="G160"/>
  <c r="H160"/>
  <c r="G161"/>
  <c r="H161"/>
  <c r="G162"/>
  <c r="H162"/>
  <c r="G163"/>
  <c r="H163"/>
  <c r="G164"/>
  <c r="H164"/>
  <c r="G165"/>
  <c r="H165"/>
  <c r="G166"/>
  <c r="H166"/>
  <c r="G167"/>
  <c r="H167"/>
  <c r="G168"/>
  <c r="H168"/>
  <c r="G169"/>
  <c r="H169"/>
  <c r="G170"/>
  <c r="H170"/>
  <c r="G171"/>
  <c r="H171"/>
  <c r="G172"/>
  <c r="H172"/>
  <c r="G173"/>
  <c r="H173"/>
  <c r="G174"/>
  <c r="H174"/>
  <c r="G175"/>
  <c r="H175"/>
  <c r="G176"/>
  <c r="H176"/>
  <c r="G177"/>
  <c r="H177"/>
  <c r="G178"/>
  <c r="H178"/>
  <c r="G179"/>
  <c r="H179"/>
  <c r="G180"/>
  <c r="H180"/>
  <c r="G181"/>
  <c r="H181"/>
  <c r="G182"/>
  <c r="H182"/>
  <c r="G183"/>
  <c r="H183"/>
  <c r="G184"/>
  <c r="H184"/>
  <c r="G185"/>
  <c r="H185"/>
  <c r="G186"/>
  <c r="H186"/>
  <c r="G187"/>
  <c r="H187"/>
  <c r="G188"/>
  <c r="H188"/>
  <c r="G189"/>
  <c r="H189"/>
  <c r="G190"/>
  <c r="H190"/>
  <c r="G191"/>
  <c r="H191"/>
  <c r="G192"/>
  <c r="H192"/>
  <c r="G193"/>
  <c r="H193"/>
  <c r="G194"/>
  <c r="H194"/>
  <c r="G195"/>
  <c r="H195"/>
  <c r="G196"/>
  <c r="H196"/>
  <c r="G197"/>
  <c r="H197"/>
  <c r="G198"/>
  <c r="H198"/>
  <c r="G199"/>
  <c r="H199"/>
  <c r="G200"/>
  <c r="H200"/>
  <c r="G201"/>
  <c r="H201"/>
  <c r="G202"/>
  <c r="H202"/>
  <c r="G203"/>
  <c r="H203"/>
  <c r="G204"/>
  <c r="H204"/>
  <c r="G205"/>
  <c r="H205"/>
  <c r="G206"/>
  <c r="H206"/>
  <c r="G207"/>
  <c r="H207"/>
  <c r="G208"/>
  <c r="H208"/>
  <c r="G209"/>
  <c r="H209"/>
  <c r="G210"/>
  <c r="H210"/>
  <c r="G211"/>
  <c r="H211"/>
  <c r="G212"/>
  <c r="H212"/>
  <c r="G213"/>
  <c r="H213"/>
  <c r="G214"/>
  <c r="H214"/>
  <c r="G215"/>
  <c r="H215"/>
  <c r="G216"/>
  <c r="H216"/>
  <c r="G217"/>
  <c r="H217"/>
  <c r="G218"/>
  <c r="H218"/>
  <c r="G219"/>
  <c r="H219"/>
  <c r="G220"/>
  <c r="H220"/>
  <c r="G221"/>
  <c r="H221"/>
  <c r="G222"/>
  <c r="H222"/>
  <c r="G223"/>
  <c r="H223"/>
  <c r="G224"/>
  <c r="H224"/>
  <c r="G225"/>
  <c r="H225"/>
  <c r="G226"/>
  <c r="H226"/>
  <c r="G227"/>
  <c r="H227"/>
  <c r="G228"/>
  <c r="H228"/>
  <c r="G229"/>
  <c r="H229"/>
  <c r="G230"/>
  <c r="H230"/>
  <c r="G231"/>
  <c r="H231"/>
  <c r="G232"/>
  <c r="H232"/>
  <c r="G233"/>
  <c r="H233"/>
  <c r="G234"/>
  <c r="H234"/>
  <c r="G235"/>
  <c r="H235"/>
  <c r="G236"/>
  <c r="H236"/>
  <c r="G237"/>
  <c r="H237"/>
  <c r="G238"/>
  <c r="H238"/>
  <c r="G239"/>
  <c r="H239"/>
  <c r="G240"/>
  <c r="H240"/>
  <c r="G241"/>
  <c r="H241"/>
  <c r="G242"/>
  <c r="H242"/>
  <c r="G243"/>
  <c r="H243"/>
  <c r="G244"/>
  <c r="H244"/>
  <c r="G245"/>
  <c r="H245"/>
  <c r="G246"/>
  <c r="H246"/>
  <c r="G247"/>
  <c r="H247"/>
  <c r="G248"/>
  <c r="H248"/>
  <c r="G249"/>
  <c r="H249"/>
  <c r="G250"/>
  <c r="H250"/>
  <c r="G251"/>
  <c r="H251"/>
  <c r="G252"/>
  <c r="H252"/>
  <c r="G253"/>
  <c r="H253"/>
  <c r="G254"/>
  <c r="H254"/>
  <c r="G255"/>
  <c r="H255"/>
  <c r="G256"/>
  <c r="H256"/>
  <c r="G257"/>
  <c r="H257"/>
  <c r="G258"/>
  <c r="H258"/>
  <c r="G259"/>
  <c r="H259"/>
  <c r="G260"/>
  <c r="H260"/>
  <c r="G261"/>
  <c r="H261"/>
  <c r="G262"/>
  <c r="H262"/>
  <c r="G263"/>
  <c r="H263"/>
  <c r="G264"/>
  <c r="H264"/>
  <c r="G265"/>
  <c r="H265"/>
  <c r="G266"/>
  <c r="H266"/>
  <c r="G267"/>
  <c r="H267"/>
  <c r="G268"/>
  <c r="H268"/>
  <c r="G269"/>
  <c r="H269"/>
  <c r="G270"/>
  <c r="H270"/>
  <c r="G271"/>
  <c r="H271"/>
  <c r="G272"/>
  <c r="H272"/>
  <c r="G273"/>
  <c r="H273"/>
  <c r="G274"/>
  <c r="H274"/>
  <c r="G275"/>
  <c r="H275"/>
  <c r="G276"/>
  <c r="H276"/>
  <c r="G277"/>
  <c r="H277"/>
  <c r="G278"/>
  <c r="H278"/>
  <c r="G279"/>
  <c r="H279"/>
  <c r="G280"/>
  <c r="H280"/>
  <c r="G281"/>
  <c r="H281"/>
  <c r="G282"/>
  <c r="H282"/>
  <c r="G283"/>
  <c r="H283"/>
  <c r="G284"/>
  <c r="H284"/>
  <c r="G285"/>
  <c r="H285"/>
  <c r="G286"/>
  <c r="H286"/>
  <c r="G287"/>
  <c r="H287"/>
  <c r="G288"/>
  <c r="H288"/>
  <c r="G289"/>
  <c r="H289"/>
  <c r="G290"/>
  <c r="H290"/>
  <c r="G291"/>
  <c r="H291"/>
  <c r="G292"/>
  <c r="H292"/>
  <c r="G293"/>
  <c r="H293"/>
  <c r="G294"/>
  <c r="H294"/>
  <c r="G295"/>
  <c r="H295"/>
  <c r="G296"/>
  <c r="H296"/>
  <c r="G297"/>
  <c r="H297"/>
  <c r="G298"/>
  <c r="H298"/>
  <c r="G299"/>
  <c r="H299"/>
  <c r="G300"/>
  <c r="H300"/>
  <c r="G301"/>
  <c r="H301"/>
  <c r="G302"/>
  <c r="H302"/>
  <c r="G303"/>
  <c r="H303"/>
  <c r="G304"/>
  <c r="H304"/>
  <c r="G305"/>
  <c r="H305"/>
  <c r="G307"/>
  <c r="H307"/>
  <c r="G308"/>
  <c r="G309"/>
  <c r="H309"/>
  <c r="G310"/>
  <c r="H310"/>
  <c r="G311"/>
  <c r="H311"/>
  <c r="G312"/>
  <c r="H312"/>
  <c r="G313"/>
  <c r="H313"/>
  <c r="G314"/>
  <c r="H314"/>
  <c r="G315"/>
  <c r="H315"/>
  <c r="G316"/>
  <c r="H316"/>
  <c r="G317"/>
  <c r="H317"/>
  <c r="G318"/>
  <c r="H318"/>
  <c r="G319"/>
  <c r="H319"/>
  <c r="G320"/>
  <c r="H320"/>
  <c r="G321"/>
  <c r="H321"/>
  <c r="G322"/>
  <c r="H322"/>
  <c r="G323"/>
  <c r="H323"/>
  <c r="G324"/>
  <c r="H324"/>
  <c r="G325"/>
  <c r="H325"/>
  <c r="G326"/>
  <c r="H326"/>
  <c r="G327"/>
  <c r="H327"/>
  <c r="G328"/>
  <c r="H328"/>
  <c r="G329"/>
  <c r="H329"/>
  <c r="G330"/>
  <c r="H330"/>
  <c r="G331"/>
  <c r="H331"/>
  <c r="G332"/>
  <c r="H332"/>
  <c r="G333"/>
  <c r="H333"/>
  <c r="G334"/>
  <c r="H334"/>
  <c r="G335"/>
  <c r="H335"/>
  <c r="G336"/>
  <c r="H336"/>
  <c r="G337"/>
  <c r="H337"/>
  <c r="G338"/>
  <c r="H338"/>
  <c r="G339"/>
  <c r="H339"/>
  <c r="G340"/>
  <c r="H340"/>
  <c r="G341"/>
  <c r="H341"/>
  <c r="G342"/>
  <c r="H342"/>
  <c r="G343"/>
  <c r="H343"/>
  <c r="G344"/>
  <c r="H344"/>
  <c r="G345"/>
  <c r="H345"/>
  <c r="G346"/>
  <c r="H346"/>
  <c r="G347"/>
  <c r="H347"/>
  <c r="G348"/>
  <c r="H348"/>
  <c r="G349"/>
  <c r="H349"/>
  <c r="G350"/>
  <c r="H350"/>
  <c r="G351"/>
  <c r="H351"/>
  <c r="G352"/>
  <c r="H352"/>
  <c r="G353"/>
  <c r="H353"/>
  <c r="G354"/>
  <c r="H354"/>
  <c r="G355"/>
  <c r="H355"/>
  <c r="G356"/>
  <c r="H356"/>
  <c r="G357"/>
  <c r="H357"/>
  <c r="G358"/>
  <c r="H358"/>
  <c r="G359"/>
  <c r="H359"/>
  <c r="G360"/>
  <c r="H360"/>
  <c r="G361"/>
  <c r="H361"/>
  <c r="G362"/>
  <c r="H362"/>
  <c r="G363"/>
  <c r="H363"/>
  <c r="G364"/>
  <c r="H364"/>
  <c r="G365"/>
  <c r="H365"/>
  <c r="G366"/>
  <c r="H366"/>
  <c r="G367"/>
  <c r="H367"/>
  <c r="G368"/>
  <c r="H368"/>
  <c r="G369"/>
  <c r="H369"/>
  <c r="G370"/>
  <c r="H370"/>
  <c r="G371"/>
  <c r="H371"/>
  <c r="G372"/>
  <c r="H372"/>
  <c r="G373"/>
  <c r="H373"/>
  <c r="G374"/>
  <c r="H374"/>
  <c r="G375"/>
  <c r="H375"/>
  <c r="G376"/>
  <c r="H376"/>
  <c r="G377"/>
  <c r="H377"/>
  <c r="G378"/>
  <c r="H378"/>
  <c r="G379"/>
  <c r="H379"/>
  <c r="G380"/>
  <c r="H380"/>
  <c r="G381"/>
  <c r="H381"/>
  <c r="G382"/>
  <c r="H382"/>
  <c r="G383"/>
  <c r="H383"/>
  <c r="G384"/>
  <c r="H384"/>
  <c r="G385"/>
  <c r="H385"/>
  <c r="G386"/>
  <c r="H386"/>
  <c r="G387"/>
  <c r="H387"/>
  <c r="G388"/>
  <c r="H388"/>
  <c r="G389"/>
  <c r="H389"/>
  <c r="G390"/>
  <c r="H390"/>
  <c r="G391"/>
  <c r="H391"/>
  <c r="G392"/>
  <c r="H392"/>
  <c r="G393"/>
  <c r="H393"/>
  <c r="G394"/>
  <c r="H394"/>
  <c r="G395"/>
  <c r="H395"/>
  <c r="G396"/>
  <c r="H396"/>
  <c r="G397"/>
  <c r="H397"/>
  <c r="G398"/>
  <c r="H398"/>
  <c r="G399"/>
  <c r="H399"/>
  <c r="G400"/>
  <c r="H400"/>
  <c r="G401"/>
  <c r="H401"/>
  <c r="G402"/>
  <c r="H402"/>
  <c r="G403"/>
  <c r="H403"/>
  <c r="G404"/>
  <c r="H404"/>
  <c r="G405"/>
  <c r="H405"/>
  <c r="G406"/>
  <c r="H406"/>
  <c r="G407"/>
  <c r="H407"/>
  <c r="G408"/>
  <c r="H408"/>
  <c r="G409"/>
  <c r="H409"/>
  <c r="G410"/>
  <c r="H410"/>
  <c r="G411"/>
  <c r="H411"/>
  <c r="G412"/>
  <c r="H412"/>
  <c r="G413"/>
  <c r="H413"/>
  <c r="G414"/>
  <c r="H414"/>
  <c r="G415"/>
  <c r="H415"/>
  <c r="G416"/>
  <c r="H416"/>
  <c r="G417"/>
  <c r="H417"/>
  <c r="G418"/>
  <c r="H418"/>
  <c r="G419"/>
  <c r="H419"/>
  <c r="G420"/>
  <c r="H420"/>
  <c r="G421"/>
  <c r="H421"/>
  <c r="G422"/>
  <c r="H422"/>
  <c r="G423"/>
  <c r="H423"/>
  <c r="G424"/>
  <c r="H424"/>
  <c r="G425"/>
  <c r="H425"/>
  <c r="G426"/>
  <c r="H426"/>
  <c r="G427"/>
  <c r="H427"/>
  <c r="G428"/>
  <c r="H428"/>
  <c r="G429"/>
  <c r="H429"/>
  <c r="G430"/>
  <c r="H430"/>
  <c r="G431"/>
  <c r="H431"/>
  <c r="G432"/>
  <c r="H432"/>
  <c r="G433"/>
  <c r="H433"/>
  <c r="G434"/>
  <c r="H434"/>
  <c r="G435"/>
  <c r="H435"/>
  <c r="G436"/>
  <c r="H436"/>
  <c r="G437"/>
  <c r="H437"/>
  <c r="G438"/>
  <c r="H438"/>
  <c r="G439"/>
  <c r="H439"/>
  <c r="G440"/>
  <c r="H440"/>
  <c r="G441"/>
  <c r="H441"/>
  <c r="G442"/>
  <c r="H442"/>
  <c r="G443"/>
  <c r="H443"/>
  <c r="G444"/>
  <c r="H444"/>
  <c r="G445"/>
  <c r="H445"/>
  <c r="G446"/>
  <c r="H446"/>
  <c r="G447"/>
  <c r="H447"/>
  <c r="G448"/>
  <c r="H448"/>
  <c r="G449"/>
  <c r="H449"/>
  <c r="G450"/>
  <c r="H450"/>
  <c r="G451"/>
  <c r="H451"/>
  <c r="G452"/>
  <c r="H452"/>
  <c r="G453"/>
  <c r="H453"/>
  <c r="G454"/>
  <c r="H454"/>
  <c r="G455"/>
  <c r="H455"/>
  <c r="G456"/>
  <c r="H456"/>
  <c r="G457"/>
  <c r="H457"/>
  <c r="G458"/>
  <c r="H458"/>
  <c r="G459"/>
  <c r="H459"/>
  <c r="G460"/>
  <c r="H460"/>
  <c r="G461"/>
  <c r="H461"/>
  <c r="G462"/>
  <c r="H462"/>
  <c r="G463"/>
  <c r="H463"/>
  <c r="G464"/>
  <c r="H464"/>
  <c r="G465"/>
  <c r="H465"/>
  <c r="G466"/>
  <c r="H466"/>
  <c r="G467"/>
  <c r="H467"/>
  <c r="G468"/>
  <c r="H468"/>
  <c r="G469"/>
  <c r="H469"/>
  <c r="G470"/>
  <c r="H470"/>
  <c r="G471"/>
  <c r="H471"/>
  <c r="G472"/>
  <c r="H472"/>
  <c r="G473"/>
  <c r="H473"/>
  <c r="G474"/>
  <c r="H474"/>
  <c r="G475"/>
  <c r="H475"/>
  <c r="G476"/>
  <c r="H476"/>
  <c r="G477"/>
  <c r="H477"/>
  <c r="G478"/>
  <c r="H478"/>
  <c r="G479"/>
  <c r="H479"/>
  <c r="G480"/>
  <c r="H480"/>
  <c r="G481"/>
  <c r="H481"/>
  <c r="G482"/>
  <c r="H482"/>
  <c r="G483"/>
  <c r="H483"/>
  <c r="G484"/>
  <c r="H484"/>
  <c r="G485"/>
  <c r="H485"/>
  <c r="G486"/>
  <c r="H486"/>
  <c r="G487"/>
  <c r="H487"/>
  <c r="G488"/>
  <c r="H488"/>
  <c r="G489"/>
  <c r="H489"/>
  <c r="G490"/>
  <c r="H490"/>
  <c r="G491"/>
  <c r="H491"/>
  <c r="G492"/>
  <c r="H492"/>
  <c r="G493"/>
  <c r="H493"/>
  <c r="G494"/>
  <c r="H494"/>
  <c r="G495"/>
  <c r="H495"/>
  <c r="G496"/>
  <c r="H496"/>
  <c r="G497"/>
  <c r="H497"/>
  <c r="G498"/>
  <c r="H498"/>
  <c r="G499"/>
  <c r="H499"/>
  <c r="G500"/>
  <c r="H500"/>
  <c r="G501"/>
  <c r="H501"/>
  <c r="G502"/>
  <c r="H502"/>
  <c r="G503"/>
  <c r="H503"/>
  <c r="G504"/>
  <c r="H504"/>
  <c r="G505"/>
  <c r="H505"/>
  <c r="G506"/>
  <c r="H506"/>
  <c r="G507"/>
  <c r="H507"/>
  <c r="G508"/>
  <c r="H508"/>
  <c r="G509"/>
  <c r="H509"/>
  <c r="G510"/>
  <c r="H510"/>
  <c r="G511"/>
  <c r="H511"/>
  <c r="G512"/>
  <c r="H512"/>
  <c r="G513"/>
  <c r="H513"/>
  <c r="G514"/>
  <c r="H514"/>
  <c r="G515"/>
  <c r="H515"/>
  <c r="G516"/>
  <c r="H516"/>
  <c r="G517"/>
  <c r="H517"/>
  <c r="G518"/>
  <c r="H518"/>
  <c r="G519"/>
  <c r="H519"/>
  <c r="G520"/>
  <c r="H520"/>
  <c r="G521"/>
  <c r="H521"/>
  <c r="G522"/>
  <c r="H522"/>
  <c r="G523"/>
  <c r="H523"/>
  <c r="G524"/>
  <c r="H524"/>
  <c r="G525"/>
  <c r="H525"/>
  <c r="G526"/>
  <c r="H526"/>
  <c r="G527"/>
  <c r="H527"/>
  <c r="G528"/>
  <c r="H528"/>
  <c r="G529"/>
  <c r="H529"/>
  <c r="G530"/>
  <c r="H530"/>
  <c r="G531"/>
  <c r="H531"/>
  <c r="G532"/>
  <c r="H532"/>
  <c r="G533"/>
  <c r="H533"/>
  <c r="G534"/>
  <c r="H534"/>
  <c r="G535"/>
  <c r="H535"/>
  <c r="G536"/>
  <c r="H536"/>
  <c r="G537"/>
  <c r="H537"/>
  <c r="G538"/>
  <c r="H538"/>
  <c r="G539"/>
  <c r="H539"/>
  <c r="G540"/>
  <c r="H540"/>
  <c r="G541"/>
  <c r="H541"/>
  <c r="G542"/>
  <c r="H542"/>
  <c r="G543"/>
  <c r="H543"/>
  <c r="G544"/>
  <c r="H544"/>
  <c r="G545"/>
  <c r="H545"/>
  <c r="G546"/>
  <c r="H546"/>
  <c r="G547"/>
  <c r="H547"/>
  <c r="G548"/>
  <c r="H548"/>
  <c r="G549"/>
  <c r="H549"/>
  <c r="G550"/>
  <c r="H550"/>
  <c r="G551"/>
  <c r="H551"/>
  <c r="G552"/>
  <c r="H552"/>
  <c r="G553"/>
  <c r="H553"/>
  <c r="G554"/>
  <c r="H554"/>
  <c r="G555"/>
  <c r="H555"/>
  <c r="G556"/>
  <c r="H556"/>
  <c r="G557"/>
  <c r="H557"/>
  <c r="G558"/>
  <c r="H558"/>
  <c r="G559"/>
  <c r="H559"/>
  <c r="G560"/>
  <c r="H560"/>
  <c r="G561"/>
  <c r="H561"/>
  <c r="G562"/>
  <c r="H562"/>
  <c r="G563"/>
  <c r="H563"/>
  <c r="G564"/>
  <c r="H564"/>
  <c r="G565"/>
  <c r="H565"/>
  <c r="G566"/>
  <c r="H566"/>
  <c r="G567"/>
  <c r="H567"/>
  <c r="G568"/>
  <c r="H568"/>
  <c r="G569"/>
  <c r="H569"/>
  <c r="G570"/>
  <c r="H570"/>
  <c r="G571"/>
  <c r="H571"/>
  <c r="G572"/>
  <c r="H572"/>
  <c r="G573"/>
  <c r="H573"/>
  <c r="G574"/>
  <c r="H574"/>
  <c r="G575"/>
  <c r="H575"/>
  <c r="G576"/>
  <c r="H576"/>
  <c r="H5"/>
  <c r="G5"/>
  <c r="I6" l="1"/>
  <c r="I262"/>
  <c r="I253"/>
  <c r="I249"/>
  <c r="I247"/>
  <c r="I246"/>
  <c r="I119"/>
  <c r="I57"/>
  <c r="I30"/>
  <c r="I19"/>
  <c r="I13"/>
  <c r="I9"/>
  <c r="I8"/>
  <c r="I7"/>
  <c r="I325"/>
  <c r="I309"/>
  <c r="I301"/>
  <c r="I297"/>
  <c r="I295"/>
  <c r="I294"/>
  <c r="I285"/>
  <c r="I281"/>
  <c r="I279"/>
  <c r="I278"/>
  <c r="I269"/>
  <c r="I265"/>
  <c r="I263"/>
  <c r="I569"/>
  <c r="I357"/>
  <c r="I245"/>
  <c r="I573"/>
  <c r="I571"/>
  <c r="I570"/>
  <c r="I565"/>
  <c r="I561"/>
  <c r="I557"/>
  <c r="I553"/>
  <c r="I181"/>
  <c r="I149"/>
  <c r="I133"/>
  <c r="I125"/>
  <c r="I122"/>
  <c r="I120"/>
  <c r="I473"/>
  <c r="I385"/>
  <c r="I377"/>
  <c r="I365"/>
  <c r="I363"/>
  <c r="I362"/>
  <c r="I359"/>
  <c r="I358"/>
  <c r="I213"/>
  <c r="I197"/>
  <c r="I189"/>
  <c r="I185"/>
  <c r="I183"/>
  <c r="I182"/>
  <c r="I87"/>
  <c r="I73"/>
  <c r="I66"/>
  <c r="I62"/>
  <c r="I58"/>
  <c r="I521"/>
  <c r="I493"/>
  <c r="I477"/>
  <c r="I475"/>
  <c r="I474"/>
  <c r="I341"/>
  <c r="I333"/>
  <c r="I329"/>
  <c r="I327"/>
  <c r="I326"/>
  <c r="I229"/>
  <c r="I221"/>
  <c r="I217"/>
  <c r="I215"/>
  <c r="I214"/>
  <c r="I165"/>
  <c r="I157"/>
  <c r="I153"/>
  <c r="I151"/>
  <c r="I150"/>
  <c r="I103"/>
  <c r="I95"/>
  <c r="I92"/>
  <c r="I89"/>
  <c r="I88"/>
  <c r="I45"/>
  <c r="I38"/>
  <c r="I34"/>
  <c r="I32"/>
  <c r="I31"/>
  <c r="I545"/>
  <c r="I533"/>
  <c r="I531"/>
  <c r="I530"/>
  <c r="I527"/>
  <c r="I526"/>
  <c r="I523"/>
  <c r="I522"/>
  <c r="I517"/>
  <c r="I513"/>
  <c r="I509"/>
  <c r="I505"/>
  <c r="I501"/>
  <c r="I453"/>
  <c r="I449"/>
  <c r="I447"/>
  <c r="I446"/>
  <c r="I443"/>
  <c r="I442"/>
  <c r="I439"/>
  <c r="I438"/>
  <c r="I435"/>
  <c r="I434"/>
  <c r="I431"/>
  <c r="I430"/>
  <c r="I427"/>
  <c r="I426"/>
  <c r="I423"/>
  <c r="I422"/>
  <c r="I419"/>
  <c r="I418"/>
  <c r="I393"/>
  <c r="I391"/>
  <c r="I390"/>
  <c r="I387"/>
  <c r="I386"/>
  <c r="I349"/>
  <c r="I345"/>
  <c r="I343"/>
  <c r="I342"/>
  <c r="I317"/>
  <c r="I313"/>
  <c r="I311"/>
  <c r="I310"/>
  <c r="I293"/>
  <c r="I277"/>
  <c r="I261"/>
  <c r="I237"/>
  <c r="I233"/>
  <c r="I231"/>
  <c r="I230"/>
  <c r="I205"/>
  <c r="I201"/>
  <c r="I199"/>
  <c r="I198"/>
  <c r="I173"/>
  <c r="I169"/>
  <c r="I167"/>
  <c r="I166"/>
  <c r="I141"/>
  <c r="I137"/>
  <c r="I135"/>
  <c r="I134"/>
  <c r="I111"/>
  <c r="I107"/>
  <c r="I105"/>
  <c r="I104"/>
  <c r="I80"/>
  <c r="I77"/>
  <c r="I75"/>
  <c r="I74"/>
  <c r="I51"/>
  <c r="I48"/>
  <c r="I46"/>
  <c r="I25"/>
  <c r="I21"/>
  <c r="I20"/>
  <c r="I549"/>
  <c r="I547"/>
  <c r="I546"/>
  <c r="I541"/>
  <c r="I537"/>
  <c r="I497"/>
  <c r="I495"/>
  <c r="I494"/>
  <c r="I489"/>
  <c r="I485"/>
  <c r="I481"/>
  <c r="I469"/>
  <c r="I467"/>
  <c r="I466"/>
  <c r="I463"/>
  <c r="I462"/>
  <c r="I459"/>
  <c r="I458"/>
  <c r="I455"/>
  <c r="I454"/>
  <c r="I417"/>
  <c r="I413"/>
  <c r="I409"/>
  <c r="I405"/>
  <c r="I401"/>
  <c r="I397"/>
  <c r="I381"/>
  <c r="I379"/>
  <c r="I378"/>
  <c r="I373"/>
  <c r="I369"/>
  <c r="I353"/>
  <c r="I351"/>
  <c r="I350"/>
  <c r="I337"/>
  <c r="I335"/>
  <c r="I334"/>
  <c r="I321"/>
  <c r="I319"/>
  <c r="I318"/>
  <c r="I305"/>
  <c r="I303"/>
  <c r="I302"/>
  <c r="I289"/>
  <c r="I287"/>
  <c r="I286"/>
  <c r="I273"/>
  <c r="I271"/>
  <c r="I270"/>
  <c r="I257"/>
  <c r="I255"/>
  <c r="I254"/>
  <c r="I241"/>
  <c r="I239"/>
  <c r="I238"/>
  <c r="I225"/>
  <c r="I223"/>
  <c r="I222"/>
  <c r="I209"/>
  <c r="I207"/>
  <c r="I206"/>
  <c r="I193"/>
  <c r="I191"/>
  <c r="I190"/>
  <c r="I177"/>
  <c r="I175"/>
  <c r="I174"/>
  <c r="I161"/>
  <c r="I159"/>
  <c r="I158"/>
  <c r="I145"/>
  <c r="I143"/>
  <c r="I142"/>
  <c r="I129"/>
  <c r="I127"/>
  <c r="I126"/>
  <c r="I115"/>
  <c r="I113"/>
  <c r="I112"/>
  <c r="I99"/>
  <c r="I97"/>
  <c r="I96"/>
  <c r="I83"/>
  <c r="I82"/>
  <c r="I81"/>
  <c r="I69"/>
  <c r="I67"/>
  <c r="I54"/>
  <c r="I53"/>
  <c r="I52"/>
  <c r="I42"/>
  <c r="I41"/>
  <c r="I40"/>
  <c r="I39"/>
  <c r="I27"/>
  <c r="I26"/>
  <c r="I15"/>
  <c r="I14"/>
  <c r="I575"/>
  <c r="I574"/>
  <c r="I567"/>
  <c r="I566"/>
  <c r="I563"/>
  <c r="I562"/>
  <c r="I559"/>
  <c r="I558"/>
  <c r="I555"/>
  <c r="I554"/>
  <c r="I551"/>
  <c r="I550"/>
  <c r="I543"/>
  <c r="I542"/>
  <c r="I539"/>
  <c r="I538"/>
  <c r="I535"/>
  <c r="I534"/>
  <c r="I529"/>
  <c r="I525"/>
  <c r="I519"/>
  <c r="I518"/>
  <c r="I515"/>
  <c r="I514"/>
  <c r="I511"/>
  <c r="I510"/>
  <c r="I507"/>
  <c r="I506"/>
  <c r="I503"/>
  <c r="I502"/>
  <c r="I499"/>
  <c r="I498"/>
  <c r="I491"/>
  <c r="I490"/>
  <c r="I487"/>
  <c r="I486"/>
  <c r="I483"/>
  <c r="I482"/>
  <c r="I479"/>
  <c r="I478"/>
  <c r="I471"/>
  <c r="I470"/>
  <c r="I465"/>
  <c r="I461"/>
  <c r="I457"/>
  <c r="I451"/>
  <c r="I450"/>
  <c r="I445"/>
  <c r="I441"/>
  <c r="I437"/>
  <c r="I433"/>
  <c r="I429"/>
  <c r="I425"/>
  <c r="I421"/>
  <c r="I415"/>
  <c r="I414"/>
  <c r="I411"/>
  <c r="I410"/>
  <c r="I407"/>
  <c r="I406"/>
  <c r="I403"/>
  <c r="I402"/>
  <c r="I399"/>
  <c r="I398"/>
  <c r="I395"/>
  <c r="I394"/>
  <c r="I389"/>
  <c r="I383"/>
  <c r="I382"/>
  <c r="I375"/>
  <c r="I374"/>
  <c r="I371"/>
  <c r="I370"/>
  <c r="I367"/>
  <c r="I366"/>
  <c r="I361"/>
  <c r="I355"/>
  <c r="I354"/>
  <c r="I347"/>
  <c r="I346"/>
  <c r="I339"/>
  <c r="I338"/>
  <c r="I331"/>
  <c r="I330"/>
  <c r="I323"/>
  <c r="I322"/>
  <c r="I315"/>
  <c r="I314"/>
  <c r="I307"/>
  <c r="I306"/>
  <c r="I299"/>
  <c r="I298"/>
  <c r="I291"/>
  <c r="I290"/>
  <c r="I283"/>
  <c r="I282"/>
  <c r="I275"/>
  <c r="I274"/>
  <c r="I267"/>
  <c r="I266"/>
  <c r="I259"/>
  <c r="I258"/>
  <c r="I251"/>
  <c r="I250"/>
  <c r="I243"/>
  <c r="I242"/>
  <c r="I235"/>
  <c r="I234"/>
  <c r="I227"/>
  <c r="I226"/>
  <c r="I219"/>
  <c r="I218"/>
  <c r="I211"/>
  <c r="I210"/>
  <c r="I203"/>
  <c r="I202"/>
  <c r="I195"/>
  <c r="I194"/>
  <c r="I187"/>
  <c r="I186"/>
  <c r="I179"/>
  <c r="I178"/>
  <c r="I171"/>
  <c r="I170"/>
  <c r="I163"/>
  <c r="I162"/>
  <c r="I155"/>
  <c r="I154"/>
  <c r="I147"/>
  <c r="I146"/>
  <c r="I139"/>
  <c r="I138"/>
  <c r="I131"/>
  <c r="I130"/>
  <c r="I124"/>
  <c r="I123"/>
  <c r="I117"/>
  <c r="I116"/>
  <c r="I110"/>
  <c r="I109"/>
  <c r="I108"/>
  <c r="I101"/>
  <c r="I100"/>
  <c r="I94"/>
  <c r="I93"/>
  <c r="I85"/>
  <c r="I84"/>
  <c r="I78"/>
  <c r="I71"/>
  <c r="I70"/>
  <c r="I64"/>
  <c r="I63"/>
  <c r="I56"/>
  <c r="I55"/>
  <c r="I50"/>
  <c r="I49"/>
  <c r="I43"/>
  <c r="I36"/>
  <c r="I35"/>
  <c r="I28"/>
  <c r="I23"/>
  <c r="I22"/>
  <c r="I17"/>
  <c r="I16"/>
  <c r="I12"/>
  <c r="I11"/>
  <c r="I10"/>
  <c r="I576"/>
  <c r="I572"/>
  <c r="I568"/>
  <c r="I564"/>
  <c r="I560"/>
  <c r="I556"/>
  <c r="I552"/>
  <c r="I548"/>
  <c r="I544"/>
  <c r="I540"/>
  <c r="I536"/>
  <c r="I532"/>
  <c r="I528"/>
  <c r="I524"/>
  <c r="I520"/>
  <c r="I516"/>
  <c r="I512"/>
  <c r="I508"/>
  <c r="I504"/>
  <c r="I500"/>
  <c r="I496"/>
  <c r="I492"/>
  <c r="I488"/>
  <c r="I484"/>
  <c r="I480"/>
  <c r="I476"/>
  <c r="I472"/>
  <c r="I468"/>
  <c r="I464"/>
  <c r="I460"/>
  <c r="I456"/>
  <c r="I452"/>
  <c r="I448"/>
  <c r="I444"/>
  <c r="I440"/>
  <c r="I436"/>
  <c r="I432"/>
  <c r="I428"/>
  <c r="I424"/>
  <c r="I420"/>
  <c r="I416"/>
  <c r="I412"/>
  <c r="I408"/>
  <c r="I404"/>
  <c r="I400"/>
  <c r="I396"/>
  <c r="I392"/>
  <c r="I388"/>
  <c r="I384"/>
  <c r="I380"/>
  <c r="I376"/>
  <c r="I372"/>
  <c r="I368"/>
  <c r="I364"/>
  <c r="I360"/>
  <c r="I356"/>
  <c r="I352"/>
  <c r="I348"/>
  <c r="I344"/>
  <c r="I340"/>
  <c r="I336"/>
  <c r="I332"/>
  <c r="I328"/>
  <c r="I324"/>
  <c r="I320"/>
  <c r="I316"/>
  <c r="I312"/>
  <c r="I308"/>
  <c r="I304"/>
  <c r="I300"/>
  <c r="I296"/>
  <c r="I292"/>
  <c r="I288"/>
  <c r="I284"/>
  <c r="I280"/>
  <c r="I276"/>
  <c r="I272"/>
  <c r="I268"/>
  <c r="I264"/>
  <c r="I260"/>
  <c r="I256"/>
  <c r="I252"/>
  <c r="I248"/>
  <c r="I244"/>
  <c r="I240"/>
  <c r="I236"/>
  <c r="I232"/>
  <c r="I228"/>
  <c r="I224"/>
  <c r="I220"/>
  <c r="I216"/>
  <c r="I212"/>
  <c r="I208"/>
  <c r="I204"/>
  <c r="I200"/>
  <c r="I196"/>
  <c r="I192"/>
  <c r="I188"/>
  <c r="I184"/>
  <c r="I180"/>
  <c r="I176"/>
  <c r="I172"/>
  <c r="I168"/>
  <c r="I164"/>
  <c r="I160"/>
  <c r="I156"/>
  <c r="I152"/>
  <c r="I148"/>
  <c r="I144"/>
  <c r="I140"/>
  <c r="I136"/>
  <c r="I132"/>
  <c r="I128"/>
  <c r="I121"/>
  <c r="I118"/>
  <c r="I114"/>
  <c r="I106"/>
  <c r="I102"/>
  <c r="I98"/>
  <c r="I91"/>
  <c r="I90"/>
  <c r="I86"/>
  <c r="I79"/>
  <c r="I76"/>
  <c r="I72"/>
  <c r="I68"/>
  <c r="I65"/>
  <c r="I61"/>
  <c r="I60"/>
  <c r="I59"/>
  <c r="I47"/>
  <c r="I44"/>
  <c r="I37"/>
  <c r="I33"/>
  <c r="I29"/>
  <c r="I24"/>
  <c r="I18"/>
  <c r="I5"/>
  <c r="D167" i="23"/>
  <c r="B167"/>
  <c r="D166"/>
  <c r="B166"/>
  <c r="H165"/>
  <c r="G165"/>
  <c r="C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165" s="1"/>
  <c r="B47" i="22"/>
  <c r="B46"/>
  <c r="G45"/>
  <c r="F45"/>
  <c r="C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5" l="1"/>
  <c r="I103" i="20"/>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4" i="18"/>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7" i="1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7"/>
  <c r="C2"/>
  <c r="I2"/>
  <c r="F2"/>
  <c r="F26" l="1"/>
  <c r="F19"/>
  <c r="F27"/>
  <c r="F25"/>
  <c r="F24"/>
  <c r="I165" i="20"/>
  <c r="I165" i="17"/>
  <c r="I165" i="21"/>
  <c r="I165" i="19"/>
  <c r="I165" i="18"/>
  <c r="H12" i="11"/>
  <c r="G12"/>
  <c r="D12"/>
  <c r="E12"/>
  <c r="I12"/>
  <c r="F11"/>
  <c r="J11"/>
  <c r="J10"/>
  <c r="F10"/>
  <c r="F9"/>
  <c r="J9"/>
  <c r="F8"/>
  <c r="J8"/>
  <c r="J7"/>
  <c r="F7"/>
  <c r="F6"/>
  <c r="J6"/>
  <c r="F16"/>
  <c r="F28" l="1"/>
  <c r="C12"/>
  <c r="I165" i="5"/>
  <c r="F12" i="11"/>
  <c r="J12"/>
</calcChain>
</file>

<file path=xl/comments1.xml><?xml version="1.0" encoding="utf-8"?>
<comments xmlns="http://schemas.openxmlformats.org/spreadsheetml/2006/main">
  <authors>
    <author>Author</author>
  </authors>
  <commentList>
    <comment ref="C67" authorId="0">
      <text>
        <r>
          <rPr>
            <b/>
            <sz val="9"/>
            <color indexed="81"/>
            <rFont val="Tahoma"/>
            <family val="2"/>
          </rPr>
          <t>Author:</t>
        </r>
        <r>
          <rPr>
            <sz val="9"/>
            <color indexed="81"/>
            <rFont val="Tahoma"/>
            <family val="2"/>
          </rPr>
          <t xml:space="preserve">
Shyamanta Deuri LPS</t>
        </r>
      </text>
    </comment>
  </commentList>
</comments>
</file>

<file path=xl/comments2.xml><?xml version="1.0" encoding="utf-8"?>
<comments xmlns="http://schemas.openxmlformats.org/spreadsheetml/2006/main">
  <authors>
    <author>Author</author>
  </authors>
  <commentList>
    <comment ref="C24" authorId="0">
      <text>
        <r>
          <rPr>
            <b/>
            <sz val="9"/>
            <color indexed="8"/>
            <rFont val="Tahoma"/>
            <family val="2"/>
          </rPr>
          <t xml:space="preserve">Author:
</t>
        </r>
        <r>
          <rPr>
            <sz val="9"/>
            <color indexed="8"/>
            <rFont val="Tahoma"/>
            <family val="2"/>
          </rPr>
          <t xml:space="preserve">June Nil
</t>
        </r>
      </text>
    </comment>
    <comment ref="C37" authorId="0">
      <text>
        <r>
          <rPr>
            <b/>
            <sz val="9"/>
            <color indexed="8"/>
            <rFont val="Tahoma"/>
            <family val="2"/>
          </rPr>
          <t xml:space="preserve">Author:
</t>
        </r>
        <r>
          <rPr>
            <sz val="9"/>
            <color indexed="8"/>
            <rFont val="Tahoma"/>
            <family val="2"/>
          </rPr>
          <t>Adi Alengi Satra</t>
        </r>
      </text>
    </comment>
  </commentList>
</comments>
</file>

<file path=xl/comments3.xml><?xml version="1.0" encoding="utf-8"?>
<comments xmlns="http://schemas.openxmlformats.org/spreadsheetml/2006/main">
  <authors>
    <author>Author</author>
  </authors>
  <commentList>
    <comment ref="C41" authorId="0">
      <text>
        <r>
          <rPr>
            <b/>
            <sz val="9"/>
            <color indexed="8"/>
            <rFont val="Tahoma"/>
            <family val="2"/>
          </rPr>
          <t xml:space="preserve">Author:
</t>
        </r>
        <r>
          <rPr>
            <sz val="9"/>
            <color indexed="8"/>
            <rFont val="Tahoma"/>
            <family val="2"/>
          </rPr>
          <t>wrong school, another school available with same name</t>
        </r>
      </text>
    </comment>
    <comment ref="C64" authorId="0">
      <text>
        <r>
          <rPr>
            <b/>
            <sz val="9"/>
            <color indexed="8"/>
            <rFont val="Tahoma"/>
            <family val="2"/>
          </rPr>
          <t xml:space="preserve">Author:
</t>
        </r>
        <r>
          <rPr>
            <sz val="9"/>
            <color indexed="8"/>
            <rFont val="Tahoma"/>
            <family val="2"/>
          </rPr>
          <t>Pachimpara</t>
        </r>
      </text>
    </comment>
    <comment ref="C73" authorId="0">
      <text>
        <r>
          <rPr>
            <b/>
            <sz val="9"/>
            <color indexed="8"/>
            <rFont val="Tahoma"/>
            <family val="2"/>
          </rPr>
          <t xml:space="preserve">Author:
</t>
        </r>
        <r>
          <rPr>
            <sz val="9"/>
            <color indexed="8"/>
            <rFont val="Tahoma"/>
            <family val="2"/>
          </rPr>
          <t>Kawaimari Gohaiphukuri</t>
        </r>
      </text>
    </comment>
  </commentList>
</comments>
</file>

<file path=xl/comments4.xml><?xml version="1.0" encoding="utf-8"?>
<comments xmlns="http://schemas.openxmlformats.org/spreadsheetml/2006/main">
  <authors>
    <author>Author</author>
  </authors>
  <commentList>
    <comment ref="C67" authorId="0">
      <text>
        <r>
          <rPr>
            <b/>
            <sz val="9"/>
            <color indexed="81"/>
            <rFont val="Tahoma"/>
            <family val="2"/>
          </rPr>
          <t>Author:</t>
        </r>
        <r>
          <rPr>
            <sz val="9"/>
            <color indexed="81"/>
            <rFont val="Tahoma"/>
            <family val="2"/>
          </rPr>
          <t xml:space="preserve">
Shyamanta Deuri LPS</t>
        </r>
      </text>
    </comment>
    <comment ref="C294" authorId="0">
      <text>
        <r>
          <rPr>
            <b/>
            <sz val="9"/>
            <color indexed="8"/>
            <rFont val="Tahoma"/>
            <family val="2"/>
          </rPr>
          <t xml:space="preserve">Author:
</t>
        </r>
        <r>
          <rPr>
            <sz val="9"/>
            <color indexed="8"/>
            <rFont val="Tahoma"/>
            <family val="2"/>
          </rPr>
          <t xml:space="preserve">June Nil
</t>
        </r>
      </text>
    </comment>
    <comment ref="C307" authorId="0">
      <text>
        <r>
          <rPr>
            <b/>
            <sz val="9"/>
            <color indexed="8"/>
            <rFont val="Tahoma"/>
            <family val="2"/>
          </rPr>
          <t xml:space="preserve">Author:
</t>
        </r>
        <r>
          <rPr>
            <sz val="9"/>
            <color indexed="8"/>
            <rFont val="Tahoma"/>
            <family val="2"/>
          </rPr>
          <t>Adi Alengi Satra</t>
        </r>
      </text>
    </comment>
    <comment ref="C412" authorId="0">
      <text>
        <r>
          <rPr>
            <b/>
            <sz val="9"/>
            <color indexed="8"/>
            <rFont val="Tahoma"/>
            <family val="2"/>
          </rPr>
          <t xml:space="preserve">Author:
</t>
        </r>
        <r>
          <rPr>
            <sz val="9"/>
            <color indexed="8"/>
            <rFont val="Tahoma"/>
            <family val="2"/>
          </rPr>
          <t>wrong school, another school available with same name</t>
        </r>
      </text>
    </comment>
    <comment ref="C435" authorId="0">
      <text>
        <r>
          <rPr>
            <b/>
            <sz val="9"/>
            <color indexed="8"/>
            <rFont val="Tahoma"/>
            <family val="2"/>
          </rPr>
          <t xml:space="preserve">Author:
</t>
        </r>
        <r>
          <rPr>
            <sz val="9"/>
            <color indexed="8"/>
            <rFont val="Tahoma"/>
            <family val="2"/>
          </rPr>
          <t>Pachimpara</t>
        </r>
      </text>
    </comment>
    <comment ref="C444" authorId="0">
      <text>
        <r>
          <rPr>
            <b/>
            <sz val="9"/>
            <color indexed="8"/>
            <rFont val="Tahoma"/>
            <family val="2"/>
          </rPr>
          <t xml:space="preserve">Author:
</t>
        </r>
        <r>
          <rPr>
            <sz val="9"/>
            <color indexed="8"/>
            <rFont val="Tahoma"/>
            <family val="2"/>
          </rPr>
          <t>Kawaimari Gohaiphukuri</t>
        </r>
      </text>
    </comment>
    <comment ref="C478" authorId="0">
      <text>
        <r>
          <rPr>
            <b/>
            <sz val="9"/>
            <color indexed="8"/>
            <rFont val="Tahoma"/>
            <family val="2"/>
          </rPr>
          <t xml:space="preserve">Author:
</t>
        </r>
        <r>
          <rPr>
            <sz val="9"/>
            <color indexed="8"/>
            <rFont val="Tahoma"/>
            <family val="2"/>
          </rPr>
          <t>bazar eleka</t>
        </r>
      </text>
    </comment>
    <comment ref="C480" authorId="0">
      <text>
        <r>
          <rPr>
            <b/>
            <sz val="9"/>
            <color indexed="8"/>
            <rFont val="Arial"/>
            <family val="2"/>
          </rPr>
          <t xml:space="preserve">acer:
</t>
        </r>
        <r>
          <rPr>
            <sz val="9"/>
            <color indexed="8"/>
            <rFont val="Arial"/>
            <family val="2"/>
          </rPr>
          <t>dubi</t>
        </r>
      </text>
    </comment>
    <comment ref="C521" authorId="0">
      <text>
        <r>
          <rPr>
            <b/>
            <sz val="9"/>
            <color indexed="8"/>
            <rFont val="Tahoma"/>
            <family val="2"/>
          </rPr>
          <t xml:space="preserve">Author:
</t>
        </r>
        <r>
          <rPr>
            <sz val="9"/>
            <color indexed="8"/>
            <rFont val="Tahoma"/>
            <family val="2"/>
          </rPr>
          <t>(A)</t>
        </r>
      </text>
    </comment>
    <comment ref="C532" authorId="0">
      <text>
        <r>
          <rPr>
            <b/>
            <sz val="9"/>
            <color indexed="8"/>
            <rFont val="Tahoma"/>
            <family val="2"/>
          </rPr>
          <t xml:space="preserve">Author:
</t>
        </r>
        <r>
          <rPr>
            <sz val="9"/>
            <color indexed="8"/>
            <rFont val="Tahoma"/>
            <family val="2"/>
          </rPr>
          <t>b</t>
        </r>
      </text>
    </comment>
    <comment ref="C549" authorId="0">
      <text>
        <r>
          <rPr>
            <b/>
            <sz val="9"/>
            <color indexed="8"/>
            <rFont val="Tahoma"/>
            <family val="2"/>
          </rPr>
          <t xml:space="preserve">Author:
</t>
        </r>
        <r>
          <rPr>
            <sz val="9"/>
            <color indexed="8"/>
            <rFont val="Tahoma"/>
            <family val="2"/>
          </rPr>
          <t>Adibashi</t>
        </r>
      </text>
    </comment>
    <comment ref="C562" authorId="0">
      <text>
        <r>
          <rPr>
            <b/>
            <sz val="9"/>
            <color indexed="8"/>
            <rFont val="Tahoma"/>
            <family val="2"/>
          </rPr>
          <t xml:space="preserve">Author:
</t>
        </r>
        <r>
          <rPr>
            <sz val="9"/>
            <color indexed="8"/>
            <rFont val="Tahoma"/>
            <family val="2"/>
          </rPr>
          <t>from laluk</t>
        </r>
      </text>
    </comment>
    <comment ref="C574" authorId="0">
      <text>
        <r>
          <rPr>
            <b/>
            <sz val="9"/>
            <color indexed="8"/>
            <rFont val="Tahoma"/>
            <family val="2"/>
          </rPr>
          <t xml:space="preserve">Author:
</t>
        </r>
        <r>
          <rPr>
            <sz val="9"/>
            <color indexed="8"/>
            <rFont val="Tahoma"/>
            <family val="2"/>
          </rPr>
          <t>from laluk</t>
        </r>
      </text>
    </comment>
  </commentList>
</comments>
</file>

<file path=xl/sharedStrings.xml><?xml version="1.0" encoding="utf-8"?>
<sst xmlns="http://schemas.openxmlformats.org/spreadsheetml/2006/main" count="11463" uniqueCount="1455">
  <si>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</si>
  <si>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</si>
  <si>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</si>
  <si>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</si>
  <si>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</si>
  <si>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</si>
  <si>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</si>
  <si>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</si>
  <si>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</si>
  <si>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</si>
  <si>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</si>
  <si>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</si>
  <si>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</si>
  <si>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</si>
  <si>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</si>
  <si>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</si>
  <si>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</si>
  <si>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</si>
  <si>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</si>
  <si>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</si>
  <si>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</si>
  <si>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</si>
  <si>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</si>
  <si>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</si>
  <si>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</si>
  <si>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</si>
  <si>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</si>
  <si>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</si>
  <si>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</si>
  <si>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</si>
  <si>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</si>
  <si>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</si>
  <si>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</si>
  <si>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</si>
  <si>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</si>
  <si>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</si>
  <si>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</si>
  <si>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</si>
  <si>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</si>
  <si>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</si>
  <si>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</si>
  <si>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</si>
  <si>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</si>
  <si>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</si>
  <si>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</si>
  <si>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</si>
  <si>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</si>
  <si>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</si>
  <si>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</si>
  <si>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</si>
  <si>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</si>
  <si>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</si>
  <si>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</si>
  <si>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</si>
  <si>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</si>
  <si>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</si>
  <si>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</si>
  <si>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</si>
  <si>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</si>
  <si>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</si>
  <si>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</si>
  <si>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</si>
  <si>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</si>
  <si>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</si>
  <si>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</si>
  <si>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rPr>
        <b/>
        <sz val="11"/>
        <color theme="1"/>
        <rFont val="Arial Narrow"/>
        <family val="2"/>
      </rPr>
      <t>MICRO PLAN FORMAT</t>
    </r>
    <r>
      <rPr>
        <b/>
        <sz val="10"/>
        <color theme="1"/>
        <rFont val="Arial Narrow"/>
        <family val="2"/>
      </rPr>
      <t xml:space="preserve">
NATIONAL HEALTH MISSION-Rashtriya Bal Swasthya Karyakram (RBSK)
ACTION  PLAN OF YEAR - 2016-17</t>
    </r>
  </si>
  <si>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</si>
  <si>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</si>
  <si>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</si>
  <si>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</si>
  <si>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</si>
  <si>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</si>
  <si>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</si>
  <si>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595 NO. BOTUMCHUK LPS</t>
  </si>
  <si>
    <t>DEBESUTHAN JANAJATI HS</t>
  </si>
  <si>
    <t>DEBESUTHAS TRIBAL MES</t>
  </si>
  <si>
    <t>BAHGARAH AMARA JANAJATI MES</t>
  </si>
  <si>
    <t>BAHGARAH AMARA LPS</t>
  </si>
  <si>
    <t>Homarah Bahgarah</t>
  </si>
  <si>
    <t>Dhunaguri</t>
  </si>
  <si>
    <t>BOR ELENGI SANKARDEB HIGH SCHOOL</t>
  </si>
  <si>
    <t>Bongolmora Missing Gaon</t>
  </si>
  <si>
    <t>2 NO. AHMEDPUR BALIKA LPS</t>
  </si>
  <si>
    <t>Bangolmora Grazing</t>
  </si>
  <si>
    <t>Bongolmora Grazing Tharka Chuk</t>
  </si>
  <si>
    <t>Bihpuria</t>
  </si>
  <si>
    <t>1 No Bongolmora</t>
  </si>
  <si>
    <t>BONGALMORA HSS</t>
  </si>
  <si>
    <t>2 No.Ahmedpur AWC</t>
  </si>
  <si>
    <t>Residential Special Trainning Centre, Girls</t>
  </si>
  <si>
    <t>57 No. Bongalmora Bazarpatty AWC</t>
  </si>
  <si>
    <t>18120100501</t>
  </si>
  <si>
    <t>18120101505</t>
  </si>
  <si>
    <t>18120101502</t>
  </si>
  <si>
    <t>18120101803</t>
  </si>
  <si>
    <t>18120101801</t>
  </si>
  <si>
    <t>18120104405</t>
  </si>
  <si>
    <t>18120104302</t>
  </si>
  <si>
    <t>18120104701</t>
  </si>
  <si>
    <t>HS</t>
  </si>
  <si>
    <t>9854319422</t>
  </si>
  <si>
    <t>9577701740</t>
  </si>
  <si>
    <t>9854786309</t>
  </si>
  <si>
    <t>9706763962</t>
  </si>
  <si>
    <t>LP</t>
  </si>
  <si>
    <t>UP</t>
  </si>
  <si>
    <t>High</t>
  </si>
  <si>
    <t>Oct'17</t>
  </si>
  <si>
    <t>DR MANOJ KR BARUAH</t>
  </si>
  <si>
    <t>DR PRIYANKA SAIKIA</t>
  </si>
  <si>
    <t>priyankasaikia153@gmail.com</t>
  </si>
  <si>
    <t>HEMPROVA SONOWAL</t>
  </si>
  <si>
    <t>bpa.bihpuria.lakhimpur@gmail.com/9864669246</t>
  </si>
  <si>
    <t>Dr Abhilash Mohanty</t>
  </si>
  <si>
    <t>PARTHA SAIKIA</t>
  </si>
  <si>
    <t>BIJAYA BARUAH</t>
  </si>
  <si>
    <t>drmohanty12345@gmail.com</t>
  </si>
  <si>
    <t>Assam</t>
  </si>
  <si>
    <t>Lakhimpur</t>
  </si>
  <si>
    <t>CHITRA BORPATRA GOHAIN</t>
  </si>
  <si>
    <t>Pending AWC</t>
  </si>
  <si>
    <t>Pending School</t>
  </si>
  <si>
    <t>2 NO. AHMEDPUR BALAK LPS</t>
  </si>
  <si>
    <t>18120104301</t>
  </si>
  <si>
    <t>8412974547/ 8472974547</t>
  </si>
  <si>
    <t>DAHGHARIA BLOCK MILANJYOTI LPS</t>
  </si>
  <si>
    <t>18120100105</t>
  </si>
  <si>
    <t>7896414783</t>
  </si>
  <si>
    <t>2 no. Dahgharia</t>
  </si>
  <si>
    <t>Dahgaria Block</t>
  </si>
  <si>
    <t>350 NO. SONAPUR LPS</t>
  </si>
  <si>
    <t>18120112501</t>
  </si>
  <si>
    <t>Gohain Pukhuri</t>
  </si>
  <si>
    <t>GOSAI PUKHURI JOYMOTI LPS</t>
  </si>
  <si>
    <t>18120104804</t>
  </si>
  <si>
    <t>9859707569</t>
  </si>
  <si>
    <t>2 No. KARUNABARI NO. 7 AWW</t>
  </si>
  <si>
    <t>1 no. Dahgharia</t>
  </si>
  <si>
    <t>9859060569/9859889321</t>
  </si>
  <si>
    <t>Bahgorah Panigaon</t>
  </si>
  <si>
    <t>Milanjyoti (M)</t>
  </si>
  <si>
    <t>Kalani Botum Chuk</t>
  </si>
  <si>
    <t xml:space="preserve">Kalani  </t>
  </si>
  <si>
    <t>Uttar Bahgarah No. 2</t>
  </si>
  <si>
    <t>Uttar Bhagarah</t>
  </si>
  <si>
    <t>Purani Bhagarah</t>
  </si>
  <si>
    <t>Bahgorah Mornoi</t>
  </si>
  <si>
    <t>Hoque Chuck 1 No. Mirigaon AWC</t>
  </si>
  <si>
    <t>1 no. Bongalmora Mirisit AWC</t>
  </si>
  <si>
    <t>Bongolmora Grazing Balichapori</t>
  </si>
  <si>
    <t>Mangalbaria</t>
  </si>
  <si>
    <t>Bazar aleka 74 No.</t>
  </si>
  <si>
    <t>Harmoti Chandmari</t>
  </si>
  <si>
    <t>29 NO . SINGRAPARA</t>
  </si>
  <si>
    <t>KARUNABARI PRE. SEN. MADRASSA</t>
  </si>
  <si>
    <t>18120105304</t>
  </si>
  <si>
    <t>8486534370/9854580759</t>
  </si>
  <si>
    <t>Bhalukaguri</t>
  </si>
  <si>
    <t>Keturibari (M)</t>
  </si>
  <si>
    <t>Sonapur Reserve Gaon</t>
  </si>
  <si>
    <t>DE RESEARVE LPS_1</t>
  </si>
  <si>
    <t>18120112603</t>
  </si>
  <si>
    <t>9707675330</t>
  </si>
  <si>
    <t>HARMOTI GIRLS' MES</t>
  </si>
  <si>
    <t>18120108502</t>
  </si>
  <si>
    <t>Tinthengia AWC</t>
  </si>
  <si>
    <t>TINTHENGIA GIRLS' MEM</t>
  </si>
  <si>
    <t>18120113201</t>
  </si>
  <si>
    <t>4 NO. DHARMAPUR AWW</t>
  </si>
  <si>
    <t>8402930570/7896965838/</t>
  </si>
  <si>
    <t>Rashida Begum</t>
  </si>
  <si>
    <t>UJIR PUKHURI LPS</t>
  </si>
  <si>
    <t>18120106404</t>
  </si>
  <si>
    <t>7896384879/8486130500</t>
  </si>
  <si>
    <t>95 No. Meneha AWW</t>
  </si>
  <si>
    <t>47 No. Bongalmora Thengal AWC</t>
  </si>
  <si>
    <t>INDIRA GANDHI LPS_2</t>
  </si>
  <si>
    <t>18120104702</t>
  </si>
  <si>
    <t>9707695311</t>
  </si>
  <si>
    <t>Niz Laluk A</t>
  </si>
  <si>
    <t>134 NO. LALUK LPS</t>
  </si>
  <si>
    <t>18120109301</t>
  </si>
  <si>
    <t>No.1 Karunabari(Rangamoncha)AWC</t>
  </si>
  <si>
    <t>harmoti Station Colony</t>
  </si>
  <si>
    <t>NOV'17</t>
  </si>
  <si>
    <t>DEC'17</t>
  </si>
  <si>
    <t>JAN'18</t>
  </si>
  <si>
    <t>FEB'18</t>
  </si>
  <si>
    <t>MAR'18</t>
  </si>
  <si>
    <t>MMS Nobi</t>
  </si>
  <si>
    <t>2 NO. DAHGHARIA LPS</t>
  </si>
  <si>
    <t>CHAIGHARIA LPS</t>
  </si>
  <si>
    <t>DAHGHARIA ANONDI GOWBURHA LPS</t>
  </si>
  <si>
    <t>BISHNURABHA MES</t>
  </si>
  <si>
    <t>267 NO. LIKHAK CHAPORI LPS</t>
  </si>
  <si>
    <t>BADULIPARA LPS</t>
  </si>
  <si>
    <t>BAHGARAH BALIKA LPS</t>
  </si>
  <si>
    <t>BONGALMORA JANAJATI HIGH SCHOOL</t>
  </si>
  <si>
    <t>PANIGAON DEURI LPS</t>
  </si>
  <si>
    <t>42 No. Laluk College Chuk AWW</t>
  </si>
  <si>
    <t>Ranga Noi Chenimora</t>
  </si>
  <si>
    <t>HARMOTI HSS</t>
  </si>
  <si>
    <t>SHAKUPARA LPS</t>
  </si>
  <si>
    <t>ADHAKHANA LPS</t>
  </si>
  <si>
    <t>Aunibari No. 1 (M)</t>
  </si>
  <si>
    <t>1 NO. AUNIBARI LPS</t>
  </si>
  <si>
    <t>2 NO. AUNIBARI LPS</t>
  </si>
  <si>
    <t>GOBINDAPUR M.E</t>
  </si>
  <si>
    <t>Gubindpur (A)AWC.</t>
  </si>
  <si>
    <t>747 NO. GOBINDAPUR LPS</t>
  </si>
  <si>
    <t>DHUNAGURI HS</t>
  </si>
  <si>
    <t>18120100201</t>
  </si>
  <si>
    <t>18120100205</t>
  </si>
  <si>
    <t>18120100203</t>
  </si>
  <si>
    <t>18120100204</t>
  </si>
  <si>
    <t>18120106901</t>
  </si>
  <si>
    <t>18120106902</t>
  </si>
  <si>
    <t>18120101401</t>
  </si>
  <si>
    <t>18120104404</t>
  </si>
  <si>
    <t>18120101408</t>
  </si>
  <si>
    <t>18120108301</t>
  </si>
  <si>
    <t>18120106903</t>
  </si>
  <si>
    <t>18120101301</t>
  </si>
  <si>
    <t>18120101302</t>
  </si>
  <si>
    <t>18120106502</t>
  </si>
  <si>
    <t>18120109501</t>
  </si>
  <si>
    <t>18120107103</t>
  </si>
  <si>
    <t>9859714998</t>
  </si>
  <si>
    <t>9859573391</t>
  </si>
  <si>
    <t>9957359359</t>
  </si>
  <si>
    <t>9854601529</t>
  </si>
  <si>
    <t>7399337705/9613994472</t>
  </si>
  <si>
    <t>7399839528</t>
  </si>
  <si>
    <t>9854580477</t>
  </si>
  <si>
    <t>8753860313</t>
  </si>
  <si>
    <t>9859360751/9101732217</t>
  </si>
  <si>
    <t>9859576594/9613157029</t>
  </si>
  <si>
    <t>9854888572/9613077105</t>
  </si>
  <si>
    <t>9854222327</t>
  </si>
  <si>
    <t>9957299042</t>
  </si>
  <si>
    <t>7896483650</t>
  </si>
  <si>
    <t>9859909461/9435765068/9577157141</t>
  </si>
  <si>
    <t>9613955627</t>
  </si>
  <si>
    <t>9957467277/n-9954336046</t>
  </si>
  <si>
    <t>Jogeswari baruaah</t>
  </si>
  <si>
    <t>JUNU PEGU</t>
  </si>
  <si>
    <t>FULESWARI KUTUM</t>
  </si>
  <si>
    <t>rashida begum</t>
  </si>
  <si>
    <t>usharani patir</t>
  </si>
  <si>
    <t>ABIDA BEGUM</t>
  </si>
  <si>
    <t>KABITA KAMAN</t>
  </si>
  <si>
    <t>RUNUMAI PEGU</t>
  </si>
  <si>
    <t>ANIMA PAWE</t>
  </si>
  <si>
    <t>dipamoni borah</t>
  </si>
  <si>
    <t>NIRUMAI DEURI</t>
  </si>
  <si>
    <t>NIRUMAI DAS</t>
  </si>
  <si>
    <t>DEEPAMONI BORA</t>
  </si>
  <si>
    <t>heteswari deuri</t>
  </si>
  <si>
    <t>Hanteswari deuri</t>
  </si>
  <si>
    <t>sahida khatun</t>
  </si>
  <si>
    <t>rekha gogoi</t>
  </si>
  <si>
    <t>NUR JAHAN</t>
  </si>
  <si>
    <t>HAFIJA BEGUM</t>
  </si>
  <si>
    <t>RITA GOGOI</t>
  </si>
  <si>
    <t>anima pegu</t>
  </si>
  <si>
    <t>jugeswari baruah</t>
  </si>
  <si>
    <t>rahila khatun</t>
  </si>
  <si>
    <t>ANIMA BARUAH</t>
  </si>
  <si>
    <t>RADHA KAKATI</t>
  </si>
  <si>
    <t>lilimai singh</t>
  </si>
  <si>
    <t>GITa KUTUM</t>
  </si>
  <si>
    <t>REKHA DEURI</t>
  </si>
  <si>
    <t>SHARMILA G</t>
  </si>
  <si>
    <t>RITA DAS</t>
  </si>
  <si>
    <t>bhanu pegu</t>
  </si>
  <si>
    <t>DIPA BORPATRA</t>
  </si>
  <si>
    <t>Santi Pegu</t>
  </si>
  <si>
    <t>Hareswar Kutum</t>
  </si>
  <si>
    <t>DEBA KT. KUTUM</t>
  </si>
  <si>
    <t>Namita Dutta Medhi</t>
  </si>
  <si>
    <t>HARI KANTA GOSWAMI</t>
  </si>
  <si>
    <t>Malati Kutum</t>
  </si>
  <si>
    <t>DIPAMONI HAZARIKA</t>
  </si>
  <si>
    <t>NARAYAN LAHON</t>
  </si>
  <si>
    <t>Junali Pawe</t>
  </si>
  <si>
    <t>Bibi Kuli Pegu</t>
  </si>
  <si>
    <t>DULAL CH KALITA</t>
  </si>
  <si>
    <t>Anita Pegu</t>
  </si>
  <si>
    <t>Mouluda Khatun</t>
  </si>
  <si>
    <t>SOHUR UDDIN AHMED</t>
  </si>
  <si>
    <t>Biju Doley Patir</t>
  </si>
  <si>
    <t>KANAK BORAH</t>
  </si>
  <si>
    <t>HABIBUR RAHMAN</t>
  </si>
  <si>
    <t>Farida Begum</t>
  </si>
  <si>
    <t>Bijoya Pegu</t>
  </si>
  <si>
    <t>Usha Pawe Doley</t>
  </si>
  <si>
    <t>KANAK BORUAH</t>
  </si>
  <si>
    <t>Mausuma Islam</t>
  </si>
  <si>
    <t>ARUNIMA BHUYAN</t>
  </si>
  <si>
    <t>ANIL BORA</t>
  </si>
  <si>
    <t>PRAMAKANTA BORA</t>
  </si>
  <si>
    <t>Heera Chetry</t>
  </si>
  <si>
    <t>Rina Deuri</t>
  </si>
  <si>
    <t>SUBARNA DEURI</t>
  </si>
  <si>
    <t>ANATRAM MORANG</t>
  </si>
  <si>
    <t>Lakhima Das</t>
  </si>
  <si>
    <t>Bina Deuri</t>
  </si>
  <si>
    <t>Monuj Kumari Deuri</t>
  </si>
  <si>
    <t>DIBYA KR. DEORI</t>
  </si>
  <si>
    <t>Nur Akmar Begum</t>
  </si>
  <si>
    <t>Abdur Rajib</t>
  </si>
  <si>
    <t>Firuza Khatun</t>
  </si>
  <si>
    <t xml:space="preserve">RANJAN BORAH </t>
  </si>
  <si>
    <t>Khudeja Khatun</t>
  </si>
  <si>
    <t>NIRU BORA</t>
  </si>
  <si>
    <t>Rupa Tamuli Begum</t>
  </si>
  <si>
    <t>TAIBUR RAHMAN</t>
  </si>
  <si>
    <t>Sufia Khatun</t>
  </si>
  <si>
    <t>Binju Deori</t>
  </si>
  <si>
    <t>MANIMAI  BORA</t>
  </si>
  <si>
    <t>SHAHJALAL ALOM</t>
  </si>
  <si>
    <t>Jusnara Sultana</t>
  </si>
  <si>
    <t>Purnima Neog</t>
  </si>
  <si>
    <t>Mfia Begum</t>
  </si>
  <si>
    <t>Maryum Begum</t>
  </si>
  <si>
    <t>Rupohi Kuli</t>
  </si>
  <si>
    <t>KRISHNA KT KAMAN</t>
  </si>
  <si>
    <t>Labanya Tamuli</t>
  </si>
  <si>
    <t>Sita Devi Upadhaya</t>
  </si>
  <si>
    <t>bodeswar bhuyan</t>
  </si>
  <si>
    <t>BANIKANTA HAZARIKA</t>
  </si>
  <si>
    <t>Bipul Deuri</t>
  </si>
  <si>
    <t>Runumoni Das</t>
  </si>
  <si>
    <t>Aditi Kuli</t>
  </si>
  <si>
    <t>DILIP KR. MILI</t>
  </si>
  <si>
    <t>JOGEN KULI</t>
  </si>
  <si>
    <t>Smriti Hazarika</t>
  </si>
  <si>
    <t>HEMAPROVA DUTTA</t>
  </si>
  <si>
    <t>Nandeswari Morang</t>
  </si>
  <si>
    <t>Dibya Bharati Deuri</t>
  </si>
  <si>
    <t>Dipanjali Saikia</t>
  </si>
  <si>
    <t>SURYA KONWAR</t>
  </si>
  <si>
    <t>Polijyoti Borah</t>
  </si>
  <si>
    <t>LABONYA DUTTA</t>
  </si>
  <si>
    <t>Nilima Bori</t>
  </si>
  <si>
    <t>KAMESWAR DEURI</t>
  </si>
  <si>
    <t>JOYSING DOLEY</t>
  </si>
  <si>
    <t>Minali Konwar</t>
  </si>
  <si>
    <t>CHITRA RANJAN SAHA</t>
  </si>
  <si>
    <t>Mrinali Pegu Doley</t>
  </si>
  <si>
    <t>Pradip Borah</t>
  </si>
  <si>
    <t>Rita Pachoni</t>
  </si>
  <si>
    <t>ABDUL MALIQUE</t>
  </si>
  <si>
    <t>MICRO PLAN FORMAT
NATIONAL HEALTH MISSION-Rashtriya Bal Swasthya Karyakram (RBSK)
ACTION  PLAN OF YEAR - 2018-19</t>
  </si>
  <si>
    <r>
      <t xml:space="preserve">Plan for MHT No.
</t>
    </r>
    <r>
      <rPr>
        <sz val="14"/>
        <color theme="1"/>
        <rFont val="Arial Narrow"/>
        <family val="2"/>
      </rPr>
      <t xml:space="preserve"> (Team 1/ Team 2)</t>
    </r>
  </si>
  <si>
    <t>Category of School
 (LP, UP, High, HS)</t>
  </si>
  <si>
    <r>
      <t xml:space="preserve">Day
</t>
    </r>
    <r>
      <rPr>
        <sz val="14"/>
        <color theme="1"/>
        <rFont val="Arial Narrow"/>
        <family val="2"/>
      </rPr>
      <t>(Eg. Mon, Tue, Wed….)</t>
    </r>
  </si>
  <si>
    <t>School Teacher Name</t>
  </si>
  <si>
    <t>Oct'18</t>
  </si>
  <si>
    <t>MICRO PLAN FORMAT
NATIONAL HEALTH MISSION-Rashtriya Bal Swasthya Karyakram (RBSK)
ACTION  PLAN OF YEAR - 2016-17</t>
  </si>
  <si>
    <r>
      <t xml:space="preserve">Type of Vehicle required
</t>
    </r>
    <r>
      <rPr>
        <sz val="14"/>
        <color theme="1"/>
        <rFont val="Arial Narrow"/>
        <family val="2"/>
      </rPr>
      <t>(Car/Two Wheeler/ Boat/ any other means of transport)</t>
    </r>
  </si>
  <si>
    <t>team 2</t>
  </si>
  <si>
    <t>team 1</t>
  </si>
  <si>
    <t>Uriampur No. 2</t>
  </si>
  <si>
    <t>Uriampur</t>
  </si>
  <si>
    <t>Kamalabaria (M)</t>
  </si>
  <si>
    <t>KAHIPARA AWW</t>
  </si>
  <si>
    <t>Kawoimari Gohain Pukhuri</t>
  </si>
  <si>
    <t>GOSAI PUKHURI MES</t>
  </si>
  <si>
    <t>GOSAI PUKHURI LPS</t>
  </si>
  <si>
    <t>515 NO. KAHIPARA LPS</t>
  </si>
  <si>
    <t>NADIKA LPS</t>
  </si>
  <si>
    <t>Sonari B, AWK (118)</t>
  </si>
  <si>
    <t>BANGO SONARI LPS</t>
  </si>
  <si>
    <t>BANGO NEHRU LPS</t>
  </si>
  <si>
    <t>BISHNUMANDIR MES</t>
  </si>
  <si>
    <t>26 NO. NADIKA AWW</t>
  </si>
  <si>
    <t>53 no. Rajapatty 2 no. Ahmedpur AWC</t>
  </si>
  <si>
    <t>Bihpuria Ward No. 1 (C)</t>
  </si>
  <si>
    <t>101 NO. KHANPARA AWW</t>
  </si>
  <si>
    <t>ASSAM ANDHA SISHU VIDYALAYA</t>
  </si>
  <si>
    <t>2 NO. ISLAMPUR B.P.S. MADRASSA</t>
  </si>
  <si>
    <t>BISHRAMPUR GAMARI LPS</t>
  </si>
  <si>
    <t>Bisrampur Gomaridipa AWC.</t>
  </si>
  <si>
    <t>2 NO. ISLAMPUR bessapatty</t>
  </si>
  <si>
    <t>JUBANAGAR MODEL LPS</t>
  </si>
  <si>
    <t>Dhuwa Par AWC.</t>
  </si>
  <si>
    <t>141 No. Jobbor Suburi</t>
  </si>
  <si>
    <t>Amrawatipur AWC.</t>
  </si>
  <si>
    <t>JORIGURI LPS</t>
  </si>
  <si>
    <t>PABHA JOYPUR LPS</t>
  </si>
  <si>
    <t>Ronajan Bora Chubri AWC.</t>
  </si>
  <si>
    <t>TUNIJAN MES</t>
  </si>
  <si>
    <t>3 NO. DHRMAPUR LPS</t>
  </si>
  <si>
    <t>DHARMAPUR ME MADRASSA</t>
  </si>
  <si>
    <t>Rampur Kachujuli AWC.</t>
  </si>
  <si>
    <t>KACHAJULI GIRLS MES</t>
  </si>
  <si>
    <t>1 NO. DHARMAPUR AWW</t>
  </si>
  <si>
    <t>DHARMAPUR MATHAURI LPS</t>
  </si>
  <si>
    <t>Reserve Basti Mallapara</t>
  </si>
  <si>
    <t>PUB-SONAPUR LPS</t>
  </si>
  <si>
    <t>80 No Daphalakacha AWK (97)</t>
  </si>
  <si>
    <t>NAMANI DIKRONG GHAT LPS</t>
  </si>
  <si>
    <t>YABANAGAR GIRLS' MEM</t>
  </si>
  <si>
    <t>Bihpuria Ward No. 4 (B)</t>
  </si>
  <si>
    <t>MORNOI ADARSHA MES</t>
  </si>
  <si>
    <t>YUBANAGAR HS</t>
  </si>
  <si>
    <t>TUNIJAN BAHBARI LPS</t>
  </si>
  <si>
    <t>Gulajuli</t>
  </si>
  <si>
    <t>Rangadi Reserve</t>
  </si>
  <si>
    <t>Bodoti Jamuguri</t>
  </si>
  <si>
    <t>BADATI MES</t>
  </si>
  <si>
    <t>Pava Chariali</t>
  </si>
  <si>
    <t>PABHA CHARIALI HIGH MADRASSA</t>
  </si>
  <si>
    <t>SONAPUR CHRISTAN LPS</t>
  </si>
  <si>
    <t>2 NO. GARMUR LPS</t>
  </si>
  <si>
    <t>Reservekatani AWC</t>
  </si>
  <si>
    <t>GOZARMARI LPS</t>
  </si>
  <si>
    <t>TUNIJAN HS</t>
  </si>
  <si>
    <t>SONAPUR MADRASSA HSS</t>
  </si>
  <si>
    <t>Gandhia</t>
  </si>
  <si>
    <t>Gondhia Bhuyangaon</t>
  </si>
  <si>
    <t>GANDHIA LPS</t>
  </si>
  <si>
    <t>BAISHNABPUR LPS</t>
  </si>
  <si>
    <t>DHEKIAJULI DHOWAPAR MES</t>
  </si>
  <si>
    <t>No.21 Kachujuli AWC</t>
  </si>
  <si>
    <t>KACHAJULI LPS</t>
  </si>
  <si>
    <t>4 NO. DHARMAPUR LPS_2</t>
  </si>
  <si>
    <t>107 NO NADIKA AHUM GAON AWW</t>
  </si>
  <si>
    <t>KAMALPUR KAIBARTA LPS</t>
  </si>
  <si>
    <t>PILKHANA MIKIR LPS</t>
  </si>
  <si>
    <t>PILKHANA NABAJYOTI HS</t>
  </si>
  <si>
    <t>ISLAMPUR BECHAPATTY LPS_1</t>
  </si>
  <si>
    <t>AZADTINIALI PRE S. MADRASSA</t>
  </si>
  <si>
    <t>Shohidul Chuburi</t>
  </si>
  <si>
    <t>Chariali Chuk Dongibil 84 No</t>
  </si>
  <si>
    <t>DONGIBIL HS</t>
  </si>
  <si>
    <t>1 NO. DHARMAPUR LPS_1</t>
  </si>
  <si>
    <t>28 No. Nadia para AWC</t>
  </si>
  <si>
    <t>Pokadol Pather</t>
  </si>
  <si>
    <t>L.K.D. GOSWAMI MES</t>
  </si>
  <si>
    <t>POKADOL LPS</t>
  </si>
  <si>
    <t>SONAPUR JALILIA PRE-SENIOR MAD</t>
  </si>
  <si>
    <t>Haji Doloni</t>
  </si>
  <si>
    <t>KACHAJULI AHOM GAON LPS</t>
  </si>
  <si>
    <t>KACHAJULI JANAJATI LPS</t>
  </si>
  <si>
    <t>PABHA SONAPUR LPS</t>
  </si>
  <si>
    <t>Boishnabpur AWC.</t>
  </si>
  <si>
    <t>Dhekiajuli Karbi AWC.</t>
  </si>
  <si>
    <t>1 No. Sonapur AWC (gaon)</t>
  </si>
  <si>
    <t>Sonapur Block</t>
  </si>
  <si>
    <t>Kehutali</t>
  </si>
  <si>
    <t>98 NO. KEHUTOLI AWW</t>
  </si>
  <si>
    <t>Kachikata Bagan</t>
  </si>
  <si>
    <t>Kachikata Deuri Grant</t>
  </si>
  <si>
    <t>Niz Kachikata</t>
  </si>
  <si>
    <t>Podmapur deuri Borati Mising AWC.</t>
  </si>
  <si>
    <t>1 NO. ISLAMPUR HAZI NO. 126 AWW</t>
  </si>
  <si>
    <t>Podmapur Muslim AWC.</t>
  </si>
  <si>
    <t>Podmapur Deuri AWC.</t>
  </si>
  <si>
    <t>1 NO. ISLAMPUR 36 NO. AWW</t>
  </si>
  <si>
    <t>Pitor Kongari Chuk</t>
  </si>
  <si>
    <t>PASHIM PARA BESSAPOTTY AWW</t>
  </si>
  <si>
    <t>ISLAMPUR BESSAPOTTY A AWW</t>
  </si>
  <si>
    <t>Dhaniram 2 No. Kathani</t>
  </si>
  <si>
    <t>Joriguri AWC.</t>
  </si>
  <si>
    <t>Dhekiajuli Ahum (A)AWC.</t>
  </si>
  <si>
    <t>4 NO. DHARMAPUR UTTARPARA</t>
  </si>
  <si>
    <t>Dhekiajuli Ahum AWC</t>
  </si>
  <si>
    <t>4 NO. DHARMAPUR DAKHIN AWW</t>
  </si>
  <si>
    <t>3 NO. ISLAMPUR DAKHIN PARA AWW</t>
  </si>
  <si>
    <t>No.1 Tunijan (A) AWC</t>
  </si>
  <si>
    <t>No. 1 Tunijan (B) AWC</t>
  </si>
  <si>
    <t>Sadar Chuburi</t>
  </si>
  <si>
    <t>ISLAMPUR BESSAPOTY A AWW</t>
  </si>
  <si>
    <t>No.1 Tarajuli AWC.</t>
  </si>
  <si>
    <t>No.2 Tarajuli AWC.</t>
  </si>
  <si>
    <t>Ananda Chuburi</t>
  </si>
  <si>
    <t>Krishnapur Deuri AWC.</t>
  </si>
  <si>
    <t>Dhekiajuli Christan AWC.</t>
  </si>
  <si>
    <t>Ahmedpur Block (A) AWC</t>
  </si>
  <si>
    <t>1 No Paschim Laluk Eleka</t>
  </si>
  <si>
    <t>Tamijuddin Chuburi AWC (Madhya Fatehpur)</t>
  </si>
  <si>
    <t>Pochim Laluk  AWC.</t>
  </si>
  <si>
    <t>Yusuf Chuburi 115 No</t>
  </si>
  <si>
    <t>Pochim Laluk Kathoni AWC.</t>
  </si>
  <si>
    <t>Khakandaguri (M)</t>
  </si>
  <si>
    <t>Bodoti Miri</t>
  </si>
  <si>
    <t>2 No. Islampur Islam</t>
  </si>
  <si>
    <t>2 NO.ISLAMPUR AWW</t>
  </si>
  <si>
    <t>Dahgaria  P.G.R (M)</t>
  </si>
  <si>
    <t>Chaigharia</t>
  </si>
  <si>
    <t>Tengapania</t>
  </si>
  <si>
    <t>Pub-Bahgarah</t>
  </si>
  <si>
    <t>Jomduwar</t>
  </si>
  <si>
    <t>1 no. Japjup</t>
  </si>
  <si>
    <t>3 NO. ISLAMPUR  AWW</t>
  </si>
  <si>
    <t>3 NO. ISLAMPUR BLOCK AWW</t>
  </si>
  <si>
    <t>Kenduguri</t>
  </si>
  <si>
    <t>2 No. Japjup</t>
  </si>
  <si>
    <t>Mornoi Kaibatta</t>
  </si>
  <si>
    <t>Pub Daulatpur 129 No</t>
  </si>
  <si>
    <t>Mornoi Grajing</t>
  </si>
  <si>
    <t>Doulatpur (A) AWC</t>
  </si>
  <si>
    <t>Bodoti Pujabari</t>
  </si>
  <si>
    <t>Bodoti Miri No. 2</t>
  </si>
  <si>
    <t>Dakhin Jubanagar Bazar Chuburi</t>
  </si>
  <si>
    <t>DAKHIN ISLAMPUR AWW</t>
  </si>
  <si>
    <t>Kathiabari A.J (M)</t>
  </si>
  <si>
    <t>ISLAMPUR BESSAPOTY MATKHULA AWW</t>
  </si>
  <si>
    <t>Jankup</t>
  </si>
  <si>
    <t>No. 2 Konkur</t>
  </si>
  <si>
    <t>2 NO. KEHUTOL AWW</t>
  </si>
  <si>
    <t>Kumalia Chapari No.1</t>
  </si>
  <si>
    <t>2 NO. DHARAMAPUR AWW</t>
  </si>
  <si>
    <t>1 no. Ahmedpur AWC</t>
  </si>
  <si>
    <t>52 No. Madrassa patty 2 No. Ahmedpur AWC</t>
  </si>
  <si>
    <t>Islampur Bhatipara 2 No</t>
  </si>
  <si>
    <t>SandaKhowa 49 No</t>
  </si>
  <si>
    <t>2 No. Fokir Suburi</t>
  </si>
  <si>
    <t>Sandakhowa</t>
  </si>
  <si>
    <t>2 No Bangalmora</t>
  </si>
  <si>
    <t>Gohain Doloni Paschim Para</t>
  </si>
  <si>
    <t>Mondol Chuburi AWC</t>
  </si>
  <si>
    <t>Amguri</t>
  </si>
  <si>
    <t>2 No. Sonapur AWC</t>
  </si>
  <si>
    <t>135 No. Baniya Suburi</t>
  </si>
  <si>
    <t>2 No Sonapur A</t>
  </si>
  <si>
    <t>No.2 Bogori Karatipar AWC.</t>
  </si>
  <si>
    <t>Madhya Daulatpur (136 No)</t>
  </si>
  <si>
    <t>Santipur Mazgaon AWC.</t>
  </si>
  <si>
    <t>Pikhana Podumoni AWC</t>
  </si>
  <si>
    <t>MaralPara</t>
  </si>
  <si>
    <t>Bhugpuria (M)</t>
  </si>
  <si>
    <t>Daoulatpur ( ) AWC</t>
  </si>
  <si>
    <t>Dholdholia</t>
  </si>
  <si>
    <t>Ahom Patta</t>
  </si>
  <si>
    <t>Daoulatpur (B) AWC</t>
  </si>
  <si>
    <t>Bhogdoigaon</t>
  </si>
  <si>
    <t>Dhulimuli (M)</t>
  </si>
  <si>
    <t>Beltola (No 134)</t>
  </si>
  <si>
    <t>Goldoloni AWC</t>
  </si>
  <si>
    <t>Bhagleri Bhugpuria</t>
  </si>
  <si>
    <t>Gaonburha Chuburi AWC</t>
  </si>
  <si>
    <t>Sontapur Baligaon</t>
  </si>
  <si>
    <t>Sontapur</t>
  </si>
  <si>
    <t>Chicha pather Nepali</t>
  </si>
  <si>
    <t>Bongolmora Paschim Chuburi</t>
  </si>
  <si>
    <t>No.1 Karunabari (A)AWC</t>
  </si>
  <si>
    <t>Fatehpur (A) AWC</t>
  </si>
  <si>
    <t>Fatehpur (B) AWC</t>
  </si>
  <si>
    <t>No.1 Karunabari (B)AWC</t>
  </si>
  <si>
    <t>Ahempur Block (B) AWC</t>
  </si>
  <si>
    <t>No.6 Podumoni AWC.</t>
  </si>
  <si>
    <t>112 No. Fatehpur Tiniali Chuburi</t>
  </si>
  <si>
    <t>Niz Laluk (Handiqui)AWC (Ganabhaban)</t>
  </si>
  <si>
    <t>Pub Laluk Podumoni AWC.</t>
  </si>
  <si>
    <t>Sarkar Chuburi 123 No</t>
  </si>
  <si>
    <t>Phenkai Balicharani AWC.</t>
  </si>
  <si>
    <t>Garmur Block (A)AWC.</t>
  </si>
  <si>
    <t>Garmur Block(B) AWC.(pub)</t>
  </si>
  <si>
    <t>Bardubi Chuburi 117 (B)</t>
  </si>
  <si>
    <t>Bahani Bari(Karunabari)AWC.</t>
  </si>
  <si>
    <t>Bihpuria Ward No. 4 (A)</t>
  </si>
  <si>
    <t>Bihpuria Ward No. 4 (E)</t>
  </si>
  <si>
    <t>Pukhuriporia AWC.</t>
  </si>
  <si>
    <t>No.10 Pukhuriporia AWC</t>
  </si>
  <si>
    <t>Bihpuria  Ward No. 4 (D)</t>
  </si>
  <si>
    <t>Nath Gaon AWK 80 No Solmari</t>
  </si>
  <si>
    <t>30 No Christian gaon , Munna Chuburi AWK (83)</t>
  </si>
  <si>
    <t>No. 1 Jakaipelowa Kathani Chuk AWK (96)</t>
  </si>
  <si>
    <t>Ruhul Chuburi AWC</t>
  </si>
  <si>
    <t>No. 2 Jakaipelowa Pachim Chuburi AWK (89)</t>
  </si>
  <si>
    <t>Barek Para Chuburi</t>
  </si>
  <si>
    <t>Dongibil Mazgaon Aw Kendra (85)</t>
  </si>
  <si>
    <t>No. 2 Jakaipelowa AWK (120)</t>
  </si>
  <si>
    <t>Dharmapur Block (B)</t>
  </si>
  <si>
    <t>Kutubpur (A) AWC</t>
  </si>
  <si>
    <t>Kutubpur (B) AWC</t>
  </si>
  <si>
    <t>Bar Elengi Satra (A)</t>
  </si>
  <si>
    <t>Jorhatia Kendra 50 No</t>
  </si>
  <si>
    <t>Teteliguri 65/68 grant AW Kendra (82)</t>
  </si>
  <si>
    <t>Dongibil Palashbari</t>
  </si>
  <si>
    <t>80 no Solmari AW Kendra (78)</t>
  </si>
  <si>
    <t>Fatehpur ( C) AWC</t>
  </si>
  <si>
    <t>Dakhin Fatehpur AWC</t>
  </si>
  <si>
    <t>95 F/C Grant AWC</t>
  </si>
  <si>
    <t>Anishbari</t>
  </si>
  <si>
    <t>95 F/C Grant 2 No.</t>
  </si>
  <si>
    <t>Ahadpur 188 No</t>
  </si>
  <si>
    <t>Madhya Kutubpur AWC</t>
  </si>
  <si>
    <t>DHARMAPUR Block (A)</t>
  </si>
  <si>
    <t>3 NO. DHARMAPUR</t>
  </si>
  <si>
    <t>72 No Adivasi Chuburi</t>
  </si>
  <si>
    <t>Gutibari</t>
  </si>
  <si>
    <t>Ahubari</t>
  </si>
  <si>
    <t>Boishnabpur</t>
  </si>
  <si>
    <t>LAKHONABORI 19 NO. AWW</t>
  </si>
  <si>
    <t>ISLAMPUR BECHAPATTY LPS_2</t>
  </si>
  <si>
    <t>Bandardewa</t>
  </si>
  <si>
    <t>Bogali Nadipar Eleka</t>
  </si>
  <si>
    <t>Pokatali</t>
  </si>
  <si>
    <t>UTTAR BESHAPATTY LPS</t>
  </si>
  <si>
    <t>Gosai Chuk</t>
  </si>
  <si>
    <t>Alingi</t>
  </si>
  <si>
    <t>2 No. Sontapur</t>
  </si>
  <si>
    <t>FATEHPUR SENIOR MADRASSA</t>
  </si>
  <si>
    <t>Bihpuria Ward No. 1 (D)</t>
  </si>
  <si>
    <t>BANGO KAPICHALA L.P.S</t>
  </si>
  <si>
    <t>Dongibil Borigaon Chuk AWK (96)</t>
  </si>
  <si>
    <t>Bihpuria Ward No. 3 (C)</t>
  </si>
  <si>
    <t>Bihpuria Ward No. 1 (E)</t>
  </si>
  <si>
    <t>24 Tunijan Kachari AWC</t>
  </si>
  <si>
    <t>Gabhoru Tunijan AWC.</t>
  </si>
  <si>
    <t>Meraguria No.41 AWW</t>
  </si>
  <si>
    <t>TUNIJAN BANUA LPS</t>
  </si>
  <si>
    <t>DOULATPUR MADRASSA HSS</t>
  </si>
  <si>
    <t>Gobinpur</t>
  </si>
  <si>
    <t>PUB-DIKRONG GIRLS' HS</t>
  </si>
  <si>
    <t>Laholial</t>
  </si>
  <si>
    <t>DHEKIAJULI ADIBASHI LPS</t>
  </si>
  <si>
    <t>713 NO. DHEKIAJULI CHRISTAN LP</t>
  </si>
  <si>
    <t>DHEKIAJULI ADIBASHI MES</t>
  </si>
  <si>
    <t>Boisnabpur</t>
  </si>
  <si>
    <t>DAHGHARIA ARUNJYOTI JANAJATI MES</t>
  </si>
  <si>
    <t>1 No. Sonapurgaon AWC</t>
  </si>
  <si>
    <t>MULA GABHARU LPS</t>
  </si>
  <si>
    <t>ANIRUDHADEV BAHGARAH DEURI HSS</t>
  </si>
  <si>
    <t>Bahgarah Mornoi No. 2</t>
  </si>
  <si>
    <t>1 NO. ISLAMPUR BLOCK LPS</t>
  </si>
  <si>
    <t>RANGANOI CHENEMORA LPS</t>
  </si>
  <si>
    <t>1 NO. KONGKUR LPS</t>
  </si>
  <si>
    <t>NO. 1 KONGKUR JANAJATI MES</t>
  </si>
  <si>
    <t>KALABARI CHUBURI LPS</t>
  </si>
  <si>
    <t>KOLBARI CHUBURI MES</t>
  </si>
  <si>
    <t>Goldoloni AWC (B) Gohain</t>
  </si>
  <si>
    <t>2 NO. SONAPUR LPS_1</t>
  </si>
  <si>
    <t>Niganichapari (M)</t>
  </si>
  <si>
    <t>Kumalia Chapari No.2</t>
  </si>
  <si>
    <t>KUMALIA CHAPORI LPS</t>
  </si>
  <si>
    <t>Kania Jan</t>
  </si>
  <si>
    <t>Chenimora Kalbari</t>
  </si>
  <si>
    <t>4 NO. DHARMAPUR LPS_1</t>
  </si>
  <si>
    <t>Pava Vekeli</t>
  </si>
  <si>
    <t>PAVA VEKELI LPS</t>
  </si>
  <si>
    <t>PAVA BHEKELI LPS</t>
  </si>
  <si>
    <t>DHARMAPUR 4 NO. PRE S MADRASSA</t>
  </si>
  <si>
    <t>Paschim Para Hatem Chuburi</t>
  </si>
  <si>
    <t>Bihpuria Ward No. 4 (C)</t>
  </si>
  <si>
    <t>UDBASTRU HS</t>
  </si>
  <si>
    <t>655 NO. DAKHIN SONAPUR LPS</t>
  </si>
  <si>
    <t>Bihpuria Ward No. 3 (A)</t>
  </si>
  <si>
    <t>SANKERDEV VIDYAPITH</t>
  </si>
  <si>
    <t>INDIRA GANDHI LPS_1</t>
  </si>
  <si>
    <t>Baroikhana A.J.J (M)</t>
  </si>
  <si>
    <t>Gafur Chburi AWC</t>
  </si>
  <si>
    <t>Bagicha</t>
  </si>
  <si>
    <t>BANGALI GAON LPS</t>
  </si>
  <si>
    <t>Doulatpur Uttarpara LP</t>
  </si>
  <si>
    <t>Likhak Deuri</t>
  </si>
  <si>
    <t>Reservegaon AWC</t>
  </si>
  <si>
    <t>BHIMBOR DEURI GIRLS' HS</t>
  </si>
  <si>
    <t>TINTHENGIA LPS</t>
  </si>
  <si>
    <t>DHUNAGURI MISSING LPS</t>
  </si>
  <si>
    <t>DHUNABARI GIRLS MES</t>
  </si>
  <si>
    <t>KHANIKAR GOSAIBARI LPS</t>
  </si>
  <si>
    <t>PABHA PRE-SENIOR MADRASSA</t>
  </si>
  <si>
    <t>357 NO. DHUNAGURI KHANIAJAN LP</t>
  </si>
  <si>
    <t>1 no. Konkur</t>
  </si>
  <si>
    <t>FATEHPUR MEM</t>
  </si>
  <si>
    <t>Bengnaati Grant</t>
  </si>
  <si>
    <t>Pokadol Bengati</t>
  </si>
  <si>
    <t>POKADOL KAIBATRA LPS</t>
  </si>
  <si>
    <t>2 No Islampur</t>
  </si>
  <si>
    <t>DAKHIN PUB NO. 2 ISLAMPUR LPS</t>
  </si>
  <si>
    <t>Naharani AWC</t>
  </si>
  <si>
    <t>Nepali Bari Uja Chuik 62 No</t>
  </si>
  <si>
    <t>Bongali sheet</t>
  </si>
  <si>
    <t>Baroikhana</t>
  </si>
  <si>
    <t>48 No Naharani</t>
  </si>
  <si>
    <t>ADAKHANA SANDAHKHOWA LPS</t>
  </si>
  <si>
    <t>Krshnapur Nepali Gaon AWC.</t>
  </si>
  <si>
    <t>TUNIJAN BISHNUPUR MES</t>
  </si>
  <si>
    <t>DOULATPUR LPS (UTTAR)</t>
  </si>
  <si>
    <t>Niz Laluk (A )AWC</t>
  </si>
  <si>
    <t>LALUK HSS</t>
  </si>
  <si>
    <t>ISLAMPUR DOULATPUR LPS</t>
  </si>
  <si>
    <t>Niz Laluk © AWC</t>
  </si>
  <si>
    <t xml:space="preserve">3 NO. MORICHA PATHER JANAJATI </t>
  </si>
  <si>
    <t>MORICHA PATHER JANAJATI MES</t>
  </si>
  <si>
    <t>Quddus Chburi AWC</t>
  </si>
  <si>
    <t>Pava Para AWC</t>
  </si>
  <si>
    <t>Niz Laluk (B) AWC</t>
  </si>
  <si>
    <t>Phenkai AWC.</t>
  </si>
  <si>
    <t>PHENKHATI LPS</t>
  </si>
  <si>
    <t>Ahmedpur Block b</t>
  </si>
  <si>
    <t>Kutubpur (B) AWC.</t>
  </si>
  <si>
    <t>Uttar Khulaguri</t>
  </si>
  <si>
    <t>Hengulia Capori</t>
  </si>
  <si>
    <t>Surhani</t>
  </si>
  <si>
    <t>West Khulaguri (M)</t>
  </si>
  <si>
    <t>Khura Chapari</t>
  </si>
  <si>
    <t>LIKHAK CHAPORI JANAJATI MES</t>
  </si>
  <si>
    <t>Pukhuriporia</t>
  </si>
  <si>
    <t>MORNOI THENGAL LPS</t>
  </si>
  <si>
    <t>DOULATPUR LPS_2</t>
  </si>
  <si>
    <t>Bisrampur AWC.</t>
  </si>
  <si>
    <t>KHERBARI LPS</t>
  </si>
  <si>
    <t>Doulatpur Pachimpara LP</t>
  </si>
  <si>
    <t>99 NO. SINGIA AWW</t>
  </si>
  <si>
    <t>Sonapur Christan AWC.</t>
  </si>
  <si>
    <t>DIKRONG HIGH SCHOOL</t>
  </si>
  <si>
    <t>Dhekiajuli LP</t>
  </si>
  <si>
    <t>Residential Special Trainning Centre, Boys</t>
  </si>
  <si>
    <t>1 No Gosaipather AWC</t>
  </si>
  <si>
    <t>Bihpuria Ward No. 1 (B)</t>
  </si>
  <si>
    <t>BIHPURIA COLLEGIATE HSS</t>
  </si>
  <si>
    <t>628 NO. (1 NO.) KEHUTALI LPS</t>
  </si>
  <si>
    <t>ADARSHA DEENI MADRASSA</t>
  </si>
  <si>
    <t>Bihpuria  Ward No. 2 (A)</t>
  </si>
  <si>
    <t>BIHPURIA ADARSHA NO. 2 NAGAR L</t>
  </si>
  <si>
    <t>KEHUTALI HS</t>
  </si>
  <si>
    <t>Bihpuria Ward No. 1 (A)</t>
  </si>
  <si>
    <t>Bihpuria Ward No. 3 (B)</t>
  </si>
  <si>
    <t>KEHUTALI MEM</t>
  </si>
  <si>
    <t>RAJGARH GABHARU MES</t>
  </si>
  <si>
    <t>PURBANCHAL MES</t>
  </si>
  <si>
    <t>RAJGARH GIRLS MES</t>
  </si>
  <si>
    <t>AHMEDPUR BLOCK LPS_2</t>
  </si>
  <si>
    <t>Ukhabheti AWC.</t>
  </si>
  <si>
    <t>No.26 Santipur AWC.</t>
  </si>
  <si>
    <t>PABHA CHARIALI MEM</t>
  </si>
  <si>
    <t>Islampur Bessapatty</t>
  </si>
  <si>
    <t>1 no Moricha Pather</t>
  </si>
  <si>
    <t>Maj Gaon</t>
  </si>
  <si>
    <t>2 No. Moricha Pather</t>
  </si>
  <si>
    <t>JUBANAGAR BANAT PRE-SENIOR MADRASSA</t>
  </si>
  <si>
    <t>Rajbari No. 2</t>
  </si>
  <si>
    <t>Rajbari</t>
  </si>
  <si>
    <t>Bihlogania</t>
  </si>
  <si>
    <t>ISLAMPUR ME MADRASSA</t>
  </si>
  <si>
    <t>Podumoni</t>
  </si>
  <si>
    <t>Podumoni No. 2 (M)</t>
  </si>
  <si>
    <t>Mornoi Muslim</t>
  </si>
  <si>
    <t>Amoguri</t>
  </si>
  <si>
    <t>MORNOI ADARSHA LPS</t>
  </si>
  <si>
    <t>Silikhaguri</t>
  </si>
  <si>
    <t>3 No Darkhasta</t>
  </si>
  <si>
    <t>302 NO. GRANT MALUBASTI LPS</t>
  </si>
  <si>
    <t>34 No. Gudam Basti</t>
  </si>
  <si>
    <t>HARMOTI BAZAR LPS</t>
  </si>
  <si>
    <t>DHARMAPUR BLOCK LPS</t>
  </si>
  <si>
    <t>HARMOTI DIKRONG MES</t>
  </si>
  <si>
    <t>95 NO. GRANT LPS</t>
  </si>
  <si>
    <t>FATEHPUR S.U. ACADEMY HS</t>
  </si>
  <si>
    <t>Merbil Missing</t>
  </si>
  <si>
    <t>Merbil Kathani</t>
  </si>
  <si>
    <t>Merbil Chariali</t>
  </si>
  <si>
    <t>ISLAMPUR BLOCK SENIOR MADRASSA</t>
  </si>
  <si>
    <t>Kalbil Marnoi</t>
  </si>
  <si>
    <t>KOLABIL MORNOI MES</t>
  </si>
  <si>
    <t>451 NO. ISLAMPUR LPS</t>
  </si>
  <si>
    <t>HARMOTI HATKHOLA LPS</t>
  </si>
  <si>
    <t>2 NO. DHARMAPUR LPS</t>
  </si>
  <si>
    <t>HARMOTI T.E. LPS</t>
  </si>
  <si>
    <t>2 NO. ISLAMPUR BLOCK LPS</t>
  </si>
  <si>
    <t>Keyamara</t>
  </si>
  <si>
    <t>KEYAMORA LPS</t>
  </si>
  <si>
    <t>TINTHENGIA GIRLS HIGH MADRASSA</t>
  </si>
  <si>
    <t>Maruwal Pam Missing</t>
  </si>
  <si>
    <t>MAINAJULI LPS</t>
  </si>
  <si>
    <t>PACHIM SONAPUR LPS</t>
  </si>
  <si>
    <t>Bagan bagari (Abantipur)</t>
  </si>
  <si>
    <t>Dhighalipar AWC</t>
  </si>
  <si>
    <t>2 NO. KEHUTALI LPS_2</t>
  </si>
  <si>
    <t>Mission Colony Adivasi Chuk</t>
  </si>
  <si>
    <t>5 No. Patta</t>
  </si>
  <si>
    <t>SANKERDEV ANUSUSHITA LPS</t>
  </si>
  <si>
    <t>3 NO. ISLAMPUR FARUKIA LPS</t>
  </si>
  <si>
    <t>NO 3 ISLAMPUR BLOCK LPS</t>
  </si>
  <si>
    <t>1 No. Bogari over bridge 45 No.</t>
  </si>
  <si>
    <t>720 NO. JAKAIPELOWA LPS</t>
  </si>
  <si>
    <t>JAKAI PELOWA MVS</t>
  </si>
  <si>
    <t>No. 1 Jakaipelowa (71)</t>
  </si>
  <si>
    <t>MADHAB DEV LPS</t>
  </si>
  <si>
    <t>1 No. Bogari</t>
  </si>
  <si>
    <t>Meraguria Mising  No. 95AWW</t>
  </si>
  <si>
    <t>1 No. Parbotipur</t>
  </si>
  <si>
    <t>Meneha No.30 AWW</t>
  </si>
  <si>
    <t>Merbil Dighalipar</t>
  </si>
  <si>
    <t>ANISHBARI LPS</t>
  </si>
  <si>
    <t>Meneha Joypur AWW</t>
  </si>
  <si>
    <t>Sonarigaon Awk (72)</t>
  </si>
  <si>
    <t>TENGABASTI LPS</t>
  </si>
  <si>
    <t>65/68 GRANT LPS</t>
  </si>
  <si>
    <t>ISLAMIA FORKANIA MADRASSA</t>
  </si>
  <si>
    <t>MERBIL SILIKHAGURI LPS</t>
  </si>
  <si>
    <t>DIGHALIPAR LPS</t>
  </si>
  <si>
    <t>BALIPUKHURI LPS</t>
  </si>
  <si>
    <t>DE RESEARVE TINTHENGIA MEM</t>
  </si>
  <si>
    <t>Ohat (A)</t>
  </si>
  <si>
    <t>Sonarigaon Bengali Chuk BAWK (162)</t>
  </si>
  <si>
    <t>589 NO. SONARI LPS</t>
  </si>
  <si>
    <t>SONARI MES</t>
  </si>
  <si>
    <t>Wahat bagan  AWC</t>
  </si>
  <si>
    <t>Bagan Chuburi</t>
  </si>
  <si>
    <t>Malubosti (Majdubi)</t>
  </si>
  <si>
    <t>Merbil Majgaon</t>
  </si>
  <si>
    <t>BOGOLI MES</t>
  </si>
  <si>
    <t>RANGALI RESERVE HS</t>
  </si>
  <si>
    <t>RANGALI RESERVE MES</t>
  </si>
  <si>
    <t>Tekelabora AWC.</t>
  </si>
  <si>
    <t>Singia  (B)AWC.</t>
  </si>
  <si>
    <t>Kathani Chuk Bango Elaka (87)</t>
  </si>
  <si>
    <t>Bango Siruwani AwK (90)</t>
  </si>
  <si>
    <t>Singia  (A)AWC.</t>
  </si>
  <si>
    <t>Bango AW Kandra</t>
  </si>
  <si>
    <t>Dongibil Aw Kendra (69)</t>
  </si>
  <si>
    <t>Ampara AWW</t>
  </si>
  <si>
    <t>44 No Ampara AWC</t>
  </si>
  <si>
    <t>Dongibil Aw Kendra (94)</t>
  </si>
  <si>
    <t>Keyamara Pahumar Anusuchitajati</t>
  </si>
  <si>
    <t>Kherbori No.96 AWW</t>
  </si>
  <si>
    <t>Loriganga</t>
  </si>
  <si>
    <t>Loridanga Gogoi Chuk</t>
  </si>
  <si>
    <t>MOHANBASHI MES</t>
  </si>
  <si>
    <t>LACHIT BORPHUKAN LPS</t>
  </si>
  <si>
    <t>2 No Parbatipur</t>
  </si>
  <si>
    <t>HARMOTI DIKRONG LPS</t>
  </si>
  <si>
    <t>DOULATPUR LPS_1</t>
  </si>
  <si>
    <t>91 No Malapara AWC</t>
  </si>
  <si>
    <t>Banh Bari</t>
  </si>
  <si>
    <t>Bali Gaon</t>
  </si>
  <si>
    <t>Bamun Gaon Purana Dikrong Ghat</t>
  </si>
  <si>
    <t>37 no. Pakali Kinar Basti</t>
  </si>
  <si>
    <t>Dakhin Wahat AWC.</t>
  </si>
  <si>
    <t>Wahat AWC</t>
  </si>
  <si>
    <t>Khoiraguri AWW (Nepali)</t>
  </si>
  <si>
    <t>KATHANI DHANIRAM LPS</t>
  </si>
  <si>
    <t>Bihpuria Ward No. 2 (B)</t>
  </si>
  <si>
    <t>Teteliguri</t>
  </si>
  <si>
    <t>Islam Gaon Keyamara AWC No 88</t>
  </si>
  <si>
    <t>1 NO. BIHPURIA NAGAR LPS</t>
  </si>
  <si>
    <t>18120104802</t>
  </si>
  <si>
    <t>18120104805</t>
  </si>
  <si>
    <t>18120115202</t>
  </si>
  <si>
    <t>18120116002</t>
  </si>
  <si>
    <t>18120102802</t>
  </si>
  <si>
    <t>18120107801</t>
  </si>
  <si>
    <t>18120107802</t>
  </si>
  <si>
    <t>18120103301</t>
  </si>
  <si>
    <t>18120115505</t>
  </si>
  <si>
    <t>18120113903</t>
  </si>
  <si>
    <t>18120115504</t>
  </si>
  <si>
    <t>18120114201</t>
  </si>
  <si>
    <t>18120112910</t>
  </si>
  <si>
    <t>18120114901</t>
  </si>
  <si>
    <t>18120110501</t>
  </si>
  <si>
    <t>18120110308</t>
  </si>
  <si>
    <t>18120114804</t>
  </si>
  <si>
    <t>18120115102</t>
  </si>
  <si>
    <t>18120112901</t>
  </si>
  <si>
    <t>18120107705</t>
  </si>
  <si>
    <t>18120115501</t>
  </si>
  <si>
    <t>18120112003</t>
  </si>
  <si>
    <t>18120115502</t>
  </si>
  <si>
    <t>18120114302</t>
  </si>
  <si>
    <t>18120100303</t>
  </si>
  <si>
    <t>18120110412</t>
  </si>
  <si>
    <t>18120114401</t>
  </si>
  <si>
    <t>18120114405</t>
  </si>
  <si>
    <t>18120112909</t>
  </si>
  <si>
    <t>18120114906</t>
  </si>
  <si>
    <t>18120112403</t>
  </si>
  <si>
    <t>18120111101</t>
  </si>
  <si>
    <t>18120113501</t>
  </si>
  <si>
    <t>18120113502</t>
  </si>
  <si>
    <t>18120114802</t>
  </si>
  <si>
    <t>18120115805</t>
  </si>
  <si>
    <t>18120114502</t>
  </si>
  <si>
    <t>18120114501</t>
  </si>
  <si>
    <t>18120114506</t>
  </si>
  <si>
    <t>18120115902</t>
  </si>
  <si>
    <t>18120115905</t>
  </si>
  <si>
    <t>18120107903</t>
  </si>
  <si>
    <t>18120115101</t>
  </si>
  <si>
    <t>18120111402</t>
  </si>
  <si>
    <t>18120111404</t>
  </si>
  <si>
    <t>18120112503</t>
  </si>
  <si>
    <t>18120114808</t>
  </si>
  <si>
    <t>18120114807</t>
  </si>
  <si>
    <t>18120112502</t>
  </si>
  <si>
    <t>18120115906</t>
  </si>
  <si>
    <t>18120115904</t>
  </si>
  <si>
    <t>18120110605</t>
  </si>
  <si>
    <t>18120107803</t>
  </si>
  <si>
    <t>18120113401</t>
  </si>
  <si>
    <t>18120112701</t>
  </si>
  <si>
    <t>18120111902</t>
  </si>
  <si>
    <t>18120114104</t>
  </si>
  <si>
    <t>18120114102</t>
  </si>
  <si>
    <t>18120114101</t>
  </si>
  <si>
    <t>18120100102</t>
  </si>
  <si>
    <t>18120112719</t>
  </si>
  <si>
    <t>18120112201</t>
  </si>
  <si>
    <t>18120115901</t>
  </si>
  <si>
    <t>18120101602</t>
  </si>
  <si>
    <t>18120101601</t>
  </si>
  <si>
    <t>18120101608</t>
  </si>
  <si>
    <t>18120101606</t>
  </si>
  <si>
    <t>18120101609</t>
  </si>
  <si>
    <t>18120112512</t>
  </si>
  <si>
    <t>18120101701</t>
  </si>
  <si>
    <t>18120115801</t>
  </si>
  <si>
    <t>18120107403</t>
  </si>
  <si>
    <t>18120107401</t>
  </si>
  <si>
    <t>18120115804</t>
  </si>
  <si>
    <t>18120103402</t>
  </si>
  <si>
    <t>18120112401</t>
  </si>
  <si>
    <t>18120103401</t>
  </si>
  <si>
    <t>18120112703</t>
  </si>
  <si>
    <t>18120103502</t>
  </si>
  <si>
    <t>18120101402</t>
  </si>
  <si>
    <t>18120113202</t>
  </si>
  <si>
    <t>18120107201</t>
  </si>
  <si>
    <t>18120107102</t>
  </si>
  <si>
    <t>18120107105</t>
  </si>
  <si>
    <t>18120110703</t>
  </si>
  <si>
    <t>18120107101</t>
  </si>
  <si>
    <t>18120110604</t>
  </si>
  <si>
    <t>18120111403</t>
  </si>
  <si>
    <t>18120110803</t>
  </si>
  <si>
    <t>18120105102</t>
  </si>
  <si>
    <t>18120114202</t>
  </si>
  <si>
    <t>18120112720</t>
  </si>
  <si>
    <t>18120109302</t>
  </si>
  <si>
    <t>18120112704</t>
  </si>
  <si>
    <t>18120103901</t>
  </si>
  <si>
    <t>18120103002</t>
  </si>
  <si>
    <t>18120109901</t>
  </si>
  <si>
    <t>18120105101</t>
  </si>
  <si>
    <t>18120112101</t>
  </si>
  <si>
    <t>18120112717</t>
  </si>
  <si>
    <t>18120106102</t>
  </si>
  <si>
    <t>18120106104</t>
  </si>
  <si>
    <t>18120102002</t>
  </si>
  <si>
    <t>18120115301</t>
  </si>
  <si>
    <t>18120103201</t>
  </si>
  <si>
    <t>18120115303</t>
  </si>
  <si>
    <t>18120115602</t>
  </si>
  <si>
    <t>18120114801</t>
  </si>
  <si>
    <t>18120113803</t>
  </si>
  <si>
    <t>18120110408</t>
  </si>
  <si>
    <t>18120110403</t>
  </si>
  <si>
    <t>18120115705</t>
  </si>
  <si>
    <t>18120115108</t>
  </si>
  <si>
    <t>18120112002</t>
  </si>
  <si>
    <t>18120106001</t>
  </si>
  <si>
    <t>18120108501</t>
  </si>
  <si>
    <t>18120110508</t>
  </si>
  <si>
    <t>18120109203</t>
  </si>
  <si>
    <t>18120109101</t>
  </si>
  <si>
    <t>18120110614</t>
  </si>
  <si>
    <t>18120115702</t>
  </si>
  <si>
    <t>18120111804</t>
  </si>
  <si>
    <t>18120115201</t>
  </si>
  <si>
    <t>18120108202</t>
  </si>
  <si>
    <t>18120115401</t>
  </si>
  <si>
    <t>18120108601</t>
  </si>
  <si>
    <t>18120115701</t>
  </si>
  <si>
    <t>18120102601</t>
  </si>
  <si>
    <t>18120113207</t>
  </si>
  <si>
    <t>18120108712</t>
  </si>
  <si>
    <t>18120113101</t>
  </si>
  <si>
    <t>18120115604</t>
  </si>
  <si>
    <t>18120108302</t>
  </si>
  <si>
    <t>18120115703</t>
  </si>
  <si>
    <t>18120115704</t>
  </si>
  <si>
    <t>18120101901</t>
  </si>
  <si>
    <t>18120108001</t>
  </si>
  <si>
    <t>18120105201</t>
  </si>
  <si>
    <t>18120108905</t>
  </si>
  <si>
    <t>18120107601</t>
  </si>
  <si>
    <t>18120107604</t>
  </si>
  <si>
    <t>18120112409</t>
  </si>
  <si>
    <t>18120108802</t>
  </si>
  <si>
    <t>18120108801</t>
  </si>
  <si>
    <t>18120113205</t>
  </si>
  <si>
    <t>18120102803</t>
  </si>
  <si>
    <t>18120108207</t>
  </si>
  <si>
    <t>18120108711</t>
  </si>
  <si>
    <t>18120108703</t>
  </si>
  <si>
    <t>18120108102</t>
  </si>
  <si>
    <t>18120112402</t>
  </si>
  <si>
    <t>18120109202</t>
  </si>
  <si>
    <t>18120112702</t>
  </si>
  <si>
    <t>18120105202</t>
  </si>
  <si>
    <t>18120102001</t>
  </si>
  <si>
    <t>AWC</t>
  </si>
  <si>
    <t>LPS</t>
  </si>
  <si>
    <t>HSS</t>
  </si>
  <si>
    <t>oth</t>
  </si>
  <si>
    <t>MEM</t>
  </si>
  <si>
    <t>MES</t>
  </si>
  <si>
    <t>MVS</t>
  </si>
  <si>
    <t>9957359678</t>
  </si>
  <si>
    <t>7399272157</t>
  </si>
  <si>
    <t>9957302176/7399774848</t>
  </si>
  <si>
    <t>9207326175/8753083471</t>
  </si>
  <si>
    <t>9957228195</t>
  </si>
  <si>
    <t>9859538829</t>
  </si>
  <si>
    <t>9859115373</t>
  </si>
  <si>
    <t>8749835734</t>
  </si>
  <si>
    <t>9508483096/9508082024/9707112198</t>
  </si>
  <si>
    <t>9706960669/9678313746</t>
  </si>
  <si>
    <t>9859823395</t>
  </si>
  <si>
    <t>9707193319</t>
  </si>
  <si>
    <t>9577043951/9957801778</t>
  </si>
  <si>
    <t>9854117971</t>
  </si>
  <si>
    <t>9954843514</t>
  </si>
  <si>
    <t>9854702661</t>
  </si>
  <si>
    <t>9954685660</t>
  </si>
  <si>
    <t>9854324776</t>
  </si>
  <si>
    <t>9854694121</t>
  </si>
  <si>
    <t>9859200041</t>
  </si>
  <si>
    <t>9864867055</t>
  </si>
  <si>
    <t>9508613727</t>
  </si>
  <si>
    <t>9954087374/9678618998</t>
  </si>
  <si>
    <t>9854936162/9859265788</t>
  </si>
  <si>
    <t>8811824997</t>
  </si>
  <si>
    <t>9577145951</t>
  </si>
  <si>
    <t>9854450991</t>
  </si>
  <si>
    <t>9854332371</t>
  </si>
  <si>
    <t>8721909928/9577075479</t>
  </si>
  <si>
    <t>9954821948/9678138579</t>
  </si>
  <si>
    <t>9859213261</t>
  </si>
  <si>
    <t>9854163432</t>
  </si>
  <si>
    <t>9854555335</t>
  </si>
  <si>
    <t>9859299813</t>
  </si>
  <si>
    <t>8751943228</t>
  </si>
  <si>
    <t>7896519603/8752847853</t>
  </si>
  <si>
    <t>9859010612</t>
  </si>
  <si>
    <t>9613049836</t>
  </si>
  <si>
    <t>9954928349</t>
  </si>
  <si>
    <t>7399667130</t>
  </si>
  <si>
    <t>9613160538</t>
  </si>
  <si>
    <t>9613165130</t>
  </si>
  <si>
    <t>9721949491/8403830499</t>
  </si>
  <si>
    <t>9864159819/9707367333</t>
  </si>
  <si>
    <t>9954222926/9854373850</t>
  </si>
  <si>
    <t>9954814179/7399406557</t>
  </si>
  <si>
    <t>7399631311/9957882808</t>
  </si>
  <si>
    <t>9957696911/9613697136</t>
  </si>
  <si>
    <t>7577956796/9854890313/8486144966</t>
  </si>
  <si>
    <t>9954535176/7399190456/8</t>
  </si>
  <si>
    <t>9854702734/8011599094</t>
  </si>
  <si>
    <t>8134934157/9957409737</t>
  </si>
  <si>
    <t>9954338522/9401250532</t>
  </si>
  <si>
    <t>9706779923/9678397683/ /9613404049</t>
  </si>
  <si>
    <t>9954241820/9854511056</t>
  </si>
  <si>
    <t>9860587037/9864507037</t>
  </si>
  <si>
    <t>9854675156/9859069663</t>
  </si>
  <si>
    <t>8011157616/9678281572</t>
  </si>
  <si>
    <t>9577826896</t>
  </si>
  <si>
    <t>9577456908</t>
  </si>
  <si>
    <t>7896513755/9707643178</t>
  </si>
  <si>
    <t>9859082161</t>
  </si>
  <si>
    <t>9859722241/3341</t>
  </si>
  <si>
    <t>9859705040</t>
  </si>
  <si>
    <t>9854461816</t>
  </si>
  <si>
    <t>9854601308</t>
  </si>
  <si>
    <t>9859171749</t>
  </si>
  <si>
    <t>9854148459/9707782529</t>
  </si>
  <si>
    <t>8486851503</t>
  </si>
  <si>
    <t>9854707570</t>
  </si>
  <si>
    <t>9864733039</t>
  </si>
  <si>
    <t>9957301529</t>
  </si>
  <si>
    <t>9859005233</t>
  </si>
  <si>
    <t>9577730491</t>
  </si>
  <si>
    <t>9678960293</t>
  </si>
  <si>
    <t>9577646145</t>
  </si>
  <si>
    <t>9577750545</t>
  </si>
  <si>
    <t>9854535974</t>
  </si>
  <si>
    <t>9678295650</t>
  </si>
  <si>
    <t>9854446837</t>
  </si>
  <si>
    <t>8486863048</t>
  </si>
  <si>
    <t>9954809748/9544480974</t>
  </si>
  <si>
    <t>7896918293/9707062019</t>
  </si>
  <si>
    <t>9508983832</t>
  </si>
  <si>
    <t>9954838727</t>
  </si>
  <si>
    <t>9707675442</t>
  </si>
  <si>
    <t>9854317795</t>
  </si>
  <si>
    <t>9957466659</t>
  </si>
  <si>
    <t>9854260302</t>
  </si>
  <si>
    <t>985627787</t>
  </si>
  <si>
    <t>9854773004</t>
  </si>
  <si>
    <t>9854328182</t>
  </si>
  <si>
    <t>9954546472/8876903743</t>
  </si>
  <si>
    <t>9854786313</t>
  </si>
  <si>
    <t>9859354656/ 9613088328/2</t>
  </si>
  <si>
    <t>9854573440</t>
  </si>
  <si>
    <t>9577110529/8752847853</t>
  </si>
  <si>
    <t>9613883722/9577285073</t>
  </si>
  <si>
    <t>9859880569</t>
  </si>
  <si>
    <t>9577499731</t>
  </si>
  <si>
    <t>9707356667/9854279573</t>
  </si>
  <si>
    <t>9707917420</t>
  </si>
  <si>
    <t>8133060607/ 8876844593</t>
  </si>
  <si>
    <t>8724094791</t>
  </si>
  <si>
    <t>9854459092</t>
  </si>
  <si>
    <t>9854704469</t>
  </si>
  <si>
    <t>9859893977</t>
  </si>
  <si>
    <t>9854493934/9706045678</t>
  </si>
  <si>
    <t>9707894305</t>
  </si>
  <si>
    <t>7896318620/9954895352</t>
  </si>
  <si>
    <t>9859573546</t>
  </si>
  <si>
    <t>7896436442/9101650442</t>
  </si>
  <si>
    <t>8011395448</t>
  </si>
  <si>
    <t>9707507891</t>
  </si>
  <si>
    <t>9613956905</t>
  </si>
  <si>
    <t>9706900806</t>
  </si>
  <si>
    <t>9854535345</t>
  </si>
  <si>
    <t>9954889591/9954489591</t>
  </si>
  <si>
    <t>9957883245</t>
  </si>
  <si>
    <t>9854755680</t>
  </si>
  <si>
    <t>9854100892</t>
  </si>
  <si>
    <t>8011894419</t>
  </si>
  <si>
    <t>7399166086</t>
  </si>
  <si>
    <t>9854953665</t>
  </si>
  <si>
    <t>9613995848/9613905845</t>
  </si>
  <si>
    <t>9854213010</t>
  </si>
  <si>
    <t>7399405294/n-8486277367</t>
  </si>
  <si>
    <t>8135090569/7896318620</t>
  </si>
  <si>
    <t>9613373402</t>
  </si>
  <si>
    <t>9957884973</t>
  </si>
  <si>
    <t>9706638560/8752818514</t>
  </si>
  <si>
    <t>9577044041/9854702862</t>
  </si>
  <si>
    <t>9854702862</t>
  </si>
  <si>
    <t>9957510785</t>
  </si>
  <si>
    <t>9854493524</t>
  </si>
  <si>
    <t>9706765453</t>
  </si>
  <si>
    <t>9859400647</t>
  </si>
  <si>
    <t>9577973930</t>
  </si>
  <si>
    <t>9854186573/7399515425</t>
  </si>
  <si>
    <t>9706932634/9577381522/8749861703</t>
  </si>
  <si>
    <t>9613750605</t>
  </si>
  <si>
    <t>9854235131</t>
  </si>
  <si>
    <t>9613452015</t>
  </si>
  <si>
    <t>9707441049</t>
  </si>
  <si>
    <t>9854965075</t>
  </si>
  <si>
    <t>9854244218</t>
  </si>
  <si>
    <t>9577769448</t>
  </si>
  <si>
    <t>9957111271</t>
  </si>
  <si>
    <t>7035424300/7896515190</t>
  </si>
  <si>
    <t>9854257797</t>
  </si>
  <si>
    <t>9577285886</t>
  </si>
  <si>
    <t>9859571586/9577043562</t>
  </si>
  <si>
    <t>9613008194</t>
  </si>
  <si>
    <t>7035654274/9613224635</t>
  </si>
  <si>
    <t>9859151647</t>
  </si>
  <si>
    <t>9707675375</t>
  </si>
  <si>
    <t>9613582911</t>
  </si>
  <si>
    <t>9954489808</t>
  </si>
  <si>
    <t>9577094401/9859626892</t>
  </si>
  <si>
    <t>9854231150</t>
  </si>
  <si>
    <t>9859002991/n-9854012158</t>
  </si>
  <si>
    <t>Bhanu Baidya</t>
  </si>
  <si>
    <t>LILI DUTTA</t>
  </si>
  <si>
    <t>MAMONI MAHANTA</t>
  </si>
  <si>
    <t>NUREJA BEGUM</t>
  </si>
  <si>
    <t>sulema kulsum</t>
  </si>
  <si>
    <t>JYOTIMAI PEGU</t>
  </si>
  <si>
    <t>BINU BORAH</t>
  </si>
  <si>
    <t>SAJIDA BEGUM</t>
  </si>
  <si>
    <t>MINA BHUYAN</t>
  </si>
  <si>
    <t>Jubeda begum</t>
  </si>
  <si>
    <t>KALPANA TOPNO</t>
  </si>
  <si>
    <t>RAHIMA KHATUN</t>
  </si>
  <si>
    <t>RUMESA BEGUM</t>
  </si>
  <si>
    <t>malaya deuri</t>
  </si>
  <si>
    <t>ARUNA SAIKIA</t>
  </si>
  <si>
    <t>alisha kongari</t>
  </si>
  <si>
    <t>hasina begum</t>
  </si>
  <si>
    <t>Niru Gogoi Phukan</t>
  </si>
  <si>
    <t>Kamala Tamang</t>
  </si>
  <si>
    <t>pawanti tiru</t>
  </si>
  <si>
    <t>JAHANARA BEGUM</t>
  </si>
  <si>
    <t>PAMILI GAM</t>
  </si>
  <si>
    <t>BIBI DAS</t>
  </si>
  <si>
    <t>rabia khatun</t>
  </si>
  <si>
    <t>Jharna Pegu</t>
  </si>
  <si>
    <t>MOFIZA BEGUM</t>
  </si>
  <si>
    <t>SAHIDA SULTANA</t>
  </si>
  <si>
    <t>Jormina Begum</t>
  </si>
  <si>
    <t>JITUMONI BORA</t>
  </si>
  <si>
    <t>minara begum</t>
  </si>
  <si>
    <t>Rinu Hazarika</t>
  </si>
  <si>
    <t>nurjahan begum</t>
  </si>
  <si>
    <t>Gita Mali</t>
  </si>
  <si>
    <t>Guna Borpatra</t>
  </si>
  <si>
    <t>Jahanara Begum</t>
  </si>
  <si>
    <t>FULIMA KHATUN</t>
  </si>
  <si>
    <t>dipanjali gogoi</t>
  </si>
  <si>
    <t>GUNA BORPATRA</t>
  </si>
  <si>
    <t>mamoni devnath</t>
  </si>
  <si>
    <t>moni saikia</t>
  </si>
  <si>
    <t>ANJANA GOGOI</t>
  </si>
  <si>
    <t>anara begum</t>
  </si>
  <si>
    <t>MAHMUDA BEGUM</t>
  </si>
  <si>
    <t>MINU HORO</t>
  </si>
  <si>
    <t>anju das</t>
  </si>
  <si>
    <t>LILI HAZARIKA</t>
  </si>
  <si>
    <t>MRIDUSMITA HAZARIKA</t>
  </si>
  <si>
    <t>khiroda saikia</t>
  </si>
  <si>
    <t>DEBIKA DEURI HAZARIKA</t>
  </si>
  <si>
    <t>lilima Khatun</t>
  </si>
  <si>
    <t>asura begum</t>
  </si>
  <si>
    <t>gulapi devi</t>
  </si>
  <si>
    <t>SANGITA PHUKAN</t>
  </si>
  <si>
    <t>pranita hazarika</t>
  </si>
  <si>
    <t>CHITRA NEOG</t>
  </si>
  <si>
    <t>KANAKA THENGAL</t>
  </si>
  <si>
    <t>anima neog saikia</t>
  </si>
  <si>
    <t>RAJUMONI DEKA</t>
  </si>
  <si>
    <t>SUKHAMAI DAS</t>
  </si>
  <si>
    <t>MITALI BORA</t>
  </si>
  <si>
    <t>GITIMONI PEGU</t>
  </si>
  <si>
    <t>MADHABI DAS</t>
  </si>
  <si>
    <t>sumitra das</t>
  </si>
  <si>
    <t>ila saikia borgohain</t>
  </si>
  <si>
    <t>rakhi saikia</t>
  </si>
  <si>
    <t>MUHINI SAIKIA</t>
  </si>
  <si>
    <t>lilimai das</t>
  </si>
  <si>
    <t>LILIMAI DAS</t>
  </si>
  <si>
    <t>REBIKA KANDULANA</t>
  </si>
  <si>
    <t>PREMALATA GOGOI</t>
  </si>
  <si>
    <t>Car</t>
  </si>
  <si>
    <t>Indira Kutum</t>
  </si>
  <si>
    <t>Rebati Borah</t>
  </si>
  <si>
    <t>INDiRA KUTUM</t>
  </si>
  <si>
    <t>Aroti Biswas</t>
  </si>
  <si>
    <t>Bulumai Phukan</t>
  </si>
  <si>
    <t>Hemaprova Borah</t>
  </si>
  <si>
    <t>Tagar Sonowal</t>
  </si>
  <si>
    <t>Gulapi Sonowal</t>
  </si>
  <si>
    <t xml:space="preserve">Renu Porpatra </t>
  </si>
  <si>
    <t>Prabina Deori</t>
  </si>
  <si>
    <t xml:space="preserve">Madhumai Deori </t>
  </si>
  <si>
    <t>Nirumai Deori</t>
  </si>
  <si>
    <t>Shanteswori Deori</t>
  </si>
  <si>
    <t>Rekhamoni Deori</t>
  </si>
  <si>
    <t>Binumai Deori</t>
  </si>
  <si>
    <t>Rekhamoni Chandi</t>
  </si>
  <si>
    <t>Jogeswari Boruah</t>
  </si>
  <si>
    <t>Bina Sonowal</t>
  </si>
  <si>
    <t>Dipamoni Borah</t>
  </si>
  <si>
    <t>Rubijyoti Saikia</t>
  </si>
  <si>
    <t xml:space="preserve">Bina Borah </t>
  </si>
  <si>
    <t>Lilimai Bora</t>
  </si>
  <si>
    <t>Chandramai Saikia</t>
  </si>
  <si>
    <t>Putali Boruah</t>
  </si>
  <si>
    <t>Rekiba Begum</t>
  </si>
  <si>
    <t>Jaanmoni Begum</t>
  </si>
  <si>
    <t>Ambiya Begum</t>
  </si>
  <si>
    <t>Jyotsna Saikia</t>
  </si>
  <si>
    <t>Lakhi Gohain Borah</t>
  </si>
  <si>
    <t>Joya Prova Deori</t>
  </si>
  <si>
    <t>Puspa Saikia</t>
  </si>
  <si>
    <t>Dipti Saikia</t>
  </si>
  <si>
    <t>Phulesweri Kutum Pawe</t>
  </si>
  <si>
    <t>Animai Pawe</t>
  </si>
  <si>
    <t>Dipali Bora Khatoon</t>
  </si>
  <si>
    <t>Serifana Kerketa</t>
  </si>
  <si>
    <t>Renuprava Das</t>
  </si>
  <si>
    <t>Jugmai Surin</t>
  </si>
  <si>
    <t>Bogimai Saikia</t>
  </si>
  <si>
    <t>Bahmoni Lagun</t>
  </si>
  <si>
    <t>Haliyani Kawa</t>
  </si>
  <si>
    <t>Bhanu Pegu</t>
  </si>
  <si>
    <t>Runjun Rajkhowa</t>
  </si>
  <si>
    <t>Nandeswori Doley</t>
  </si>
  <si>
    <t>PREMOLONI NAG</t>
  </si>
  <si>
    <t xml:space="preserve">Sarmila Deori </t>
  </si>
  <si>
    <t>Popi Kutum</t>
  </si>
  <si>
    <t>Usha Rani Patir</t>
  </si>
  <si>
    <t>Martha Nag</t>
  </si>
  <si>
    <t xml:space="preserve">Lakhimai Rajkhowa </t>
  </si>
  <si>
    <t>Rumi Saikia Hazarika</t>
  </si>
  <si>
    <t>Kalpana Topno</t>
  </si>
  <si>
    <t>Medlin Dhodrai Tani</t>
  </si>
  <si>
    <t>Runu Boruah</t>
  </si>
  <si>
    <t>Kanmaklata Boruah</t>
  </si>
  <si>
    <t>Jayanti Bora</t>
  </si>
  <si>
    <t>Muhini Saikia</t>
  </si>
  <si>
    <t xml:space="preserve">Kalpana Hazarika </t>
  </si>
  <si>
    <t>Nilima Hazarika</t>
  </si>
  <si>
    <t>Pranati Lahon</t>
  </si>
  <si>
    <t>Dipa Doley</t>
  </si>
  <si>
    <t>Kalpana Handique</t>
  </si>
  <si>
    <t>Mira Saikia</t>
  </si>
  <si>
    <t>Konoka Gogoi</t>
  </si>
  <si>
    <t>Charu Bharali</t>
  </si>
  <si>
    <t>Suchitra Biswas</t>
  </si>
  <si>
    <t>Sukhamai Das</t>
  </si>
  <si>
    <t>Labanya Kalita</t>
  </si>
  <si>
    <t>Radha Das Kakoti</t>
  </si>
  <si>
    <t>Nilima singh</t>
  </si>
  <si>
    <t>Aroti Nath</t>
  </si>
  <si>
    <t>Asrita Kondir Chocha</t>
  </si>
  <si>
    <t>Rupa Soy</t>
  </si>
  <si>
    <t>Dhanmoni Boruah</t>
  </si>
  <si>
    <t>Rina Borah</t>
  </si>
  <si>
    <t>Jyoti Morang</t>
  </si>
  <si>
    <t>Manju Hazarika</t>
  </si>
  <si>
    <t>Kusum Dutta Borah</t>
  </si>
  <si>
    <t>Helen Tuti</t>
  </si>
  <si>
    <t>Mofiza Begum</t>
  </si>
  <si>
    <t>Sabikun</t>
  </si>
  <si>
    <t>Ayesha Khatun</t>
  </si>
  <si>
    <t>UMMEHANI BEGUM</t>
  </si>
  <si>
    <t>Ambia Begum</t>
  </si>
  <si>
    <t>Marium Hemram</t>
  </si>
  <si>
    <t>Anjana Bharali</t>
  </si>
  <si>
    <t>BANTI THENGAL</t>
  </si>
  <si>
    <t>Satyawoti Pawe</t>
  </si>
  <si>
    <t>Labanya Saikia Dutta</t>
  </si>
  <si>
    <t>Bhugeswari Deori</t>
  </si>
  <si>
    <t>Jesmin Begum</t>
  </si>
  <si>
    <t>Mallika Teron Bora</t>
  </si>
  <si>
    <t>Chinimai Boruah</t>
  </si>
  <si>
    <t>MALATI BORAH</t>
  </si>
  <si>
    <t>Rupali Deori</t>
  </si>
  <si>
    <t>Phulmai Deori</t>
  </si>
  <si>
    <t>Rupali Boruah</t>
  </si>
  <si>
    <t>Barnali Saikia Lahon</t>
  </si>
  <si>
    <t>Premalata Gogoi</t>
  </si>
  <si>
    <t>Anoawara Begum</t>
  </si>
  <si>
    <t>Phuleswari Saikia</t>
  </si>
  <si>
    <t>Sainur Sultana</t>
  </si>
  <si>
    <t>Rabia Khatun</t>
  </si>
  <si>
    <t>SAINUr SULTANA</t>
  </si>
  <si>
    <t>Mahmuda Begum</t>
  </si>
  <si>
    <t>Anara Begum</t>
  </si>
  <si>
    <t>Fulima Khatun</t>
  </si>
  <si>
    <t>Maimona Khatun</t>
  </si>
  <si>
    <t>Asia Begum</t>
  </si>
  <si>
    <t xml:space="preserve">Anima Pathak </t>
  </si>
  <si>
    <t>Ritamoni Deori</t>
  </si>
  <si>
    <t>Lilawati Saikia</t>
  </si>
  <si>
    <t>Khiroda Devi</t>
  </si>
  <si>
    <t>Mridusmita Hazarika</t>
  </si>
  <si>
    <t>Mina Bhuyan</t>
  </si>
  <si>
    <t>Rupa Hazarika</t>
  </si>
  <si>
    <t>Champa Dutta</t>
  </si>
  <si>
    <t>Rita Saikia</t>
  </si>
  <si>
    <t>Kalpana Bora</t>
  </si>
  <si>
    <t>RITA MONI DAS</t>
  </si>
  <si>
    <t>Dipa Borapotra</t>
  </si>
  <si>
    <t>ISBEL HEREH DHODRAI</t>
  </si>
  <si>
    <t>Ritamoni Borah</t>
  </si>
  <si>
    <t>Momi Chakroborty</t>
  </si>
  <si>
    <t>Champa Tamuli</t>
  </si>
  <si>
    <t>Kabita Gogoi</t>
  </si>
  <si>
    <t>Minakhi Handiqui</t>
  </si>
  <si>
    <t>Dipanjali Gogoi</t>
  </si>
  <si>
    <t>Rima Bora Gogoi</t>
  </si>
  <si>
    <t>Drupodi Biswas</t>
  </si>
  <si>
    <t>Animai Boruah</t>
  </si>
  <si>
    <t>Lily Chetia Duara</t>
  </si>
  <si>
    <t>Hasina Akhtara Hannan</t>
  </si>
  <si>
    <t>Rasuma Khatun</t>
  </si>
  <si>
    <t>PAPORI PATHORI</t>
  </si>
  <si>
    <t>RINA BORUAH PHUKAN</t>
  </si>
  <si>
    <t>Nilima Saikia Paul</t>
  </si>
  <si>
    <t>Rita Goswami</t>
  </si>
  <si>
    <t>Boby Lagachu</t>
  </si>
  <si>
    <t>Jiripi Pegu</t>
  </si>
  <si>
    <t>Jaya Lagachu</t>
  </si>
  <si>
    <t>Thunu Boruah</t>
  </si>
  <si>
    <t>Mina Kumari Borah</t>
  </si>
  <si>
    <t>Rimpa Deori</t>
  </si>
  <si>
    <t>Suwala Das</t>
  </si>
  <si>
    <t>Anjali Deori</t>
  </si>
  <si>
    <t>Sachi Prova Deori</t>
  </si>
  <si>
    <t>Mamoni Bora</t>
  </si>
  <si>
    <t>Bobi Saikia</t>
  </si>
  <si>
    <t>Karuna Das</t>
  </si>
  <si>
    <t>Sabitri Bora</t>
  </si>
  <si>
    <t>Nurjahan Begum</t>
  </si>
  <si>
    <t>Rashida Begum(Sr)</t>
  </si>
  <si>
    <t>Kamala Khatun</t>
  </si>
  <si>
    <t>Sorifa Begum</t>
  </si>
  <si>
    <t>Rasunara Begum</t>
  </si>
  <si>
    <t>Khudeja Begum</t>
  </si>
  <si>
    <t>Rashida Khatun</t>
  </si>
  <si>
    <t>Hamida Khatun</t>
  </si>
  <si>
    <t>Minara Begum</t>
  </si>
  <si>
    <t>Punnima Saikia</t>
  </si>
  <si>
    <t xml:space="preserve">Pinku Borah </t>
  </si>
  <si>
    <t>Minu Dutta</t>
  </si>
  <si>
    <t>Sarmila Gohain Gogoi</t>
  </si>
  <si>
    <t>SONAPUR SC</t>
  </si>
  <si>
    <t>10-15 KM</t>
  </si>
  <si>
    <t>7-12 KM</t>
  </si>
  <si>
    <t>15-20 KM</t>
  </si>
  <si>
    <t>25-30 KM</t>
  </si>
  <si>
    <t>Boat</t>
  </si>
  <si>
    <t>35-40 KM</t>
  </si>
  <si>
    <t>7-10 KM</t>
  </si>
  <si>
    <t>1-3 KM</t>
  </si>
  <si>
    <t>5-8 km</t>
  </si>
  <si>
    <t>Lahalial SC</t>
  </si>
  <si>
    <t>Bihpuria PHC</t>
  </si>
  <si>
    <t>Harmoti MPHC</t>
  </si>
  <si>
    <t>Laluk MPHC</t>
  </si>
  <si>
    <t>Jubanagar SC</t>
  </si>
  <si>
    <t>Minakhi Gogoi</t>
  </si>
  <si>
    <t>kutubpur sc</t>
  </si>
  <si>
    <t>Parul Dutta</t>
  </si>
  <si>
    <t>Gandhia SC</t>
  </si>
  <si>
    <t>Meneha MPHC</t>
  </si>
  <si>
    <t>Gita Bharali</t>
  </si>
  <si>
    <t>Hamarathan SC</t>
  </si>
  <si>
    <t>Kholaguri SC</t>
  </si>
  <si>
    <t>Ronga Reserve SC</t>
  </si>
  <si>
    <t>Dongibil SC</t>
  </si>
  <si>
    <t>Tunijan SC</t>
  </si>
  <si>
    <t>Sat</t>
  </si>
  <si>
    <t>Pending School AWC</t>
  </si>
  <si>
    <t>Junu Saikia</t>
  </si>
  <si>
    <t>Dohgharia SC</t>
  </si>
  <si>
    <t>Jonali Pegu</t>
  </si>
  <si>
    <t>Bongalmora Grazing SC</t>
  </si>
  <si>
    <t>Lili Dutta</t>
  </si>
  <si>
    <t>Rambha Doley</t>
  </si>
  <si>
    <t>Badati SC</t>
  </si>
  <si>
    <t>HEMA PEGU</t>
  </si>
  <si>
    <t>Bongalmora CHC</t>
  </si>
  <si>
    <t>Sandhakhowa SC</t>
  </si>
  <si>
    <t>Dhunaguri SC</t>
  </si>
  <si>
    <t>Bahgorah MPHC</t>
  </si>
  <si>
    <t>Midihijaba SC</t>
  </si>
  <si>
    <t>Dhekiajuli SC</t>
  </si>
  <si>
    <t>Kachajuli SC</t>
  </si>
  <si>
    <t>Kachikata SC</t>
  </si>
  <si>
    <t>Bagicha SC</t>
  </si>
  <si>
    <t>Kutubpur sc</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</si>
  <si>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</si>
  <si>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</si>
  <si>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</si>
  <si>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t>Nov'18</t>
  </si>
  <si>
    <t>Dec'18</t>
  </si>
  <si>
    <t>Jan'19</t>
  </si>
  <si>
    <t>Feb'19</t>
  </si>
  <si>
    <t>March'19</t>
  </si>
</sst>
</file>

<file path=xl/styles.xml><?xml version="1.0" encoding="utf-8"?>
<styleSheet xmlns="http://schemas.openxmlformats.org/spreadsheetml/2006/main">
  <numFmts count="2">
    <numFmt numFmtId="164" formatCode="[$-409]d/mmm/yy;@"/>
    <numFmt numFmtId="165" formatCode="ddd"/>
  </numFmts>
  <fonts count="31">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1"/>
      <color indexed="8"/>
      <name val="Calibri"/>
      <family val="2"/>
    </font>
    <font>
      <sz val="10"/>
      <color indexed="8"/>
      <name val="Arial"/>
      <family val="2"/>
    </font>
    <font>
      <sz val="10"/>
      <name val="Arial Narrow"/>
      <family val="2"/>
    </font>
    <font>
      <sz val="8"/>
      <name val="Arial Narrow"/>
      <family val="2"/>
    </font>
    <font>
      <b/>
      <sz val="14"/>
      <color theme="1"/>
      <name val="Arial Narrow"/>
      <family val="2"/>
    </font>
    <font>
      <sz val="14"/>
      <color theme="1"/>
      <name val="Arial Narrow"/>
      <family val="2"/>
    </font>
    <font>
      <sz val="14"/>
      <name val="Arial Narrow"/>
      <family val="2"/>
    </font>
    <font>
      <b/>
      <sz val="9"/>
      <color indexed="81"/>
      <name val="Tahoma"/>
      <family val="2"/>
    </font>
    <font>
      <sz val="9"/>
      <color indexed="81"/>
      <name val="Tahoma"/>
      <family val="2"/>
    </font>
    <font>
      <b/>
      <sz val="9"/>
      <color indexed="8"/>
      <name val="Tahoma"/>
      <family val="2"/>
    </font>
    <font>
      <sz val="9"/>
      <color indexed="8"/>
      <name val="Tahoma"/>
      <family val="2"/>
    </font>
    <font>
      <b/>
      <sz val="9"/>
      <color indexed="8"/>
      <name val="Arial"/>
      <family val="2"/>
    </font>
    <font>
      <sz val="9"/>
      <color indexed="8"/>
      <name val="Arial"/>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26"/>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8" fillId="0" borderId="0"/>
    <xf numFmtId="0" fontId="19" fillId="0" borderId="0"/>
  </cellStyleXfs>
  <cellXfs count="172">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left" vertical="center"/>
      <protection locked="0"/>
    </xf>
    <xf numFmtId="165" fontId="3" fillId="0" borderId="1" xfId="0" applyNumberFormat="1" applyFont="1" applyBorder="1" applyAlignment="1" applyProtection="1">
      <alignment horizontal="center" vertical="center" wrapText="1"/>
      <protection locked="0"/>
    </xf>
    <xf numFmtId="165" fontId="2" fillId="0" borderId="0" xfId="0" applyNumberFormat="1" applyFont="1" applyFill="1" applyBorder="1" applyAlignment="1">
      <alignment horizontal="center" vertical="center" wrapText="1"/>
    </xf>
    <xf numFmtId="165" fontId="3" fillId="0" borderId="1" xfId="0" applyNumberFormat="1" applyFont="1" applyBorder="1" applyAlignment="1" applyProtection="1">
      <alignment horizontal="left" vertical="center" wrapText="1"/>
      <protection locked="0"/>
    </xf>
    <xf numFmtId="165" fontId="1" fillId="3" borderId="1" xfId="0" applyNumberFormat="1" applyFont="1" applyFill="1" applyBorder="1" applyAlignment="1">
      <alignment horizontal="center" vertical="center"/>
    </xf>
    <xf numFmtId="165" fontId="3" fillId="0" borderId="0" xfId="0" applyNumberFormat="1" applyFont="1"/>
    <xf numFmtId="0" fontId="3" fillId="0" borderId="0" xfId="0" applyFont="1" applyProtection="1">
      <protection locked="0"/>
    </xf>
    <xf numFmtId="0" fontId="20" fillId="10" borderId="1" xfId="1" applyFont="1" applyFill="1" applyBorder="1" applyAlignment="1" applyProtection="1">
      <alignment horizontal="left" vertical="top" wrapText="1"/>
      <protection locked="0"/>
    </xf>
    <xf numFmtId="0" fontId="21" fillId="10" borderId="1" xfId="1" applyFont="1" applyFill="1" applyBorder="1" applyAlignment="1" applyProtection="1">
      <alignment horizontal="left" vertical="top" wrapText="1"/>
      <protection locked="0"/>
    </xf>
    <xf numFmtId="0" fontId="23" fillId="0" borderId="0" xfId="0" applyFont="1"/>
    <xf numFmtId="0" fontId="22" fillId="0" borderId="0" xfId="0" applyFont="1" applyFill="1" applyBorder="1" applyAlignment="1">
      <alignment horizontal="center" vertical="center" wrapText="1"/>
    </xf>
    <xf numFmtId="0" fontId="22" fillId="3" borderId="1" xfId="0" applyFont="1" applyFill="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pplyProtection="1">
      <alignment horizontal="center" vertical="center"/>
      <protection locked="0"/>
    </xf>
    <xf numFmtId="0" fontId="23" fillId="0" borderId="1" xfId="0" applyFont="1" applyBorder="1" applyAlignment="1" applyProtection="1">
      <alignment horizontal="left" vertical="center" wrapText="1"/>
      <protection locked="0"/>
    </xf>
    <xf numFmtId="1" fontId="23" fillId="0" borderId="1" xfId="0" applyNumberFormat="1" applyFont="1" applyBorder="1" applyAlignment="1" applyProtection="1">
      <alignment horizontal="center" vertical="center" wrapText="1"/>
      <protection locked="0"/>
    </xf>
    <xf numFmtId="164" fontId="23" fillId="0" borderId="1" xfId="0" applyNumberFormat="1" applyFont="1" applyBorder="1" applyAlignment="1" applyProtection="1">
      <alignment horizontal="left" vertical="center" wrapText="1"/>
      <protection locked="0"/>
    </xf>
    <xf numFmtId="165" fontId="23" fillId="0" borderId="1" xfId="0" applyNumberFormat="1" applyFont="1" applyBorder="1" applyAlignment="1" applyProtection="1">
      <alignment horizontal="center" vertical="center" wrapText="1"/>
      <protection locked="0"/>
    </xf>
    <xf numFmtId="0" fontId="23" fillId="0" borderId="0" xfId="0" applyFont="1" applyProtection="1"/>
    <xf numFmtId="0" fontId="24" fillId="10" borderId="1" xfId="1" applyFont="1" applyFill="1" applyBorder="1" applyAlignment="1" applyProtection="1">
      <alignment horizontal="left" vertical="top" wrapText="1"/>
      <protection locked="0"/>
    </xf>
    <xf numFmtId="1" fontId="22" fillId="3" borderId="1" xfId="0" applyNumberFormat="1" applyFont="1" applyFill="1" applyBorder="1" applyAlignment="1">
      <alignment horizontal="center" vertical="center"/>
    </xf>
    <xf numFmtId="14" fontId="22" fillId="3" borderId="1" xfId="0" applyNumberFormat="1" applyFont="1" applyFill="1" applyBorder="1" applyAlignment="1">
      <alignment horizontal="center" vertical="center"/>
    </xf>
    <xf numFmtId="0" fontId="22" fillId="8" borderId="1" xfId="0" applyFont="1" applyFill="1" applyBorder="1" applyAlignment="1">
      <alignment horizontal="center" vertical="center"/>
    </xf>
    <xf numFmtId="0" fontId="22" fillId="0" borderId="1" xfId="0" applyFont="1" applyBorder="1" applyAlignment="1">
      <alignment horizontal="center" vertical="center"/>
    </xf>
    <xf numFmtId="0" fontId="23" fillId="0" borderId="0" xfId="0" applyFont="1" applyAlignment="1">
      <alignment horizontal="center" vertical="center"/>
    </xf>
    <xf numFmtId="17" fontId="22" fillId="0" borderId="1" xfId="0" applyNumberFormat="1" applyFont="1" applyFill="1" applyBorder="1" applyAlignment="1" applyProtection="1">
      <alignment horizontal="center" vertical="center" wrapText="1"/>
      <protection locked="0"/>
    </xf>
    <xf numFmtId="0" fontId="23" fillId="0" borderId="1" xfId="0" applyFont="1" applyBorder="1" applyAlignment="1" applyProtection="1">
      <alignment horizontal="center" vertical="center"/>
    </xf>
    <xf numFmtId="0" fontId="23" fillId="0" borderId="0" xfId="0" applyFont="1" applyProtection="1">
      <protection locked="0"/>
    </xf>
    <xf numFmtId="0" fontId="23" fillId="3" borderId="1" xfId="0" applyFont="1" applyFill="1" applyBorder="1"/>
    <xf numFmtId="0" fontId="2"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1" fontId="3" fillId="0" borderId="1" xfId="0" applyNumberFormat="1" applyFont="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5" fillId="0" borderId="2" xfId="0" applyFont="1" applyFill="1" applyBorder="1" applyAlignment="1" applyProtection="1">
      <alignment horizontal="left" vertical="center"/>
      <protection locked="0"/>
    </xf>
    <xf numFmtId="0" fontId="15" fillId="0" borderId="4" xfId="0" applyFont="1" applyFill="1" applyBorder="1" applyAlignment="1" applyProtection="1">
      <alignment horizontal="left" vertical="center"/>
      <protection locked="0"/>
    </xf>
    <xf numFmtId="0" fontId="15" fillId="0" borderId="3" xfId="0" applyFont="1" applyFill="1" applyBorder="1" applyAlignment="1" applyProtection="1">
      <alignment horizontal="left"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left"/>
      <protection locked="0"/>
    </xf>
    <xf numFmtId="0" fontId="15" fillId="0" borderId="3" xfId="0" applyFont="1" applyFill="1" applyBorder="1" applyAlignment="1" applyProtection="1">
      <alignment horizontal="left"/>
      <protection locked="0"/>
    </xf>
    <xf numFmtId="0" fontId="15" fillId="0" borderId="4" xfId="0" applyFont="1" applyFill="1" applyBorder="1" applyAlignment="1" applyProtection="1">
      <alignment horizontal="left"/>
      <protection locked="0"/>
    </xf>
    <xf numFmtId="0" fontId="1" fillId="3" borderId="1" xfId="0" applyFont="1" applyFill="1" applyBorder="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5" fillId="0" borderId="1"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165" fontId="2"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xf numFmtId="0" fontId="22" fillId="3" borderId="1" xfId="0" applyFont="1" applyFill="1" applyBorder="1" applyAlignment="1">
      <alignment horizontal="center" vertical="center" wrapText="1"/>
    </xf>
    <xf numFmtId="0" fontId="22" fillId="3" borderId="1" xfId="0" applyFont="1" applyFill="1" applyBorder="1" applyAlignment="1">
      <alignment horizontal="center" vertical="center"/>
    </xf>
    <xf numFmtId="0" fontId="22" fillId="3" borderId="6"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7" borderId="2"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22" fillId="3" borderId="7" xfId="0" applyFont="1" applyFill="1" applyBorder="1" applyAlignment="1">
      <alignment horizontal="center" vertical="center"/>
    </xf>
  </cellXfs>
  <cellStyles count="3">
    <cellStyle name="Excel Built-in Normal 1" xfId="1"/>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Downloads/SC%20wise%20School%20_%20AWC%20mapping-%20Bihpuria%20BPH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cer/Downloads/ANM%20detai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er/Downloads/ASHA%20DAT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3)"/>
      <sheetName val="Sheet3"/>
      <sheetName val="Sheet1"/>
      <sheetName val="Sheet2"/>
    </sheetNames>
    <sheetDataSet>
      <sheetData sheetId="0">
        <row r="1">
          <cell r="B1" t="str">
            <v>School Name / AWC Name</v>
          </cell>
          <cell r="C1" t="str">
            <v>Type</v>
          </cell>
          <cell r="D1" t="str">
            <v>SC Name</v>
          </cell>
          <cell r="E1" t="str">
            <v>ANM Name</v>
          </cell>
          <cell r="F1" t="str">
            <v>MPW Name</v>
          </cell>
          <cell r="G1" t="str">
            <v>CODE</v>
          </cell>
          <cell r="H1" t="str">
            <v>Address</v>
          </cell>
          <cell r="I1" t="str">
            <v>Remarks</v>
          </cell>
          <cell r="J1" t="str">
            <v>Date of Visit</v>
          </cell>
          <cell r="K1" t="str">
            <v>Team</v>
          </cell>
          <cell r="L1" t="str">
            <v>M</v>
          </cell>
          <cell r="M1" t="str">
            <v>F</v>
          </cell>
          <cell r="N1" t="str">
            <v>Total</v>
          </cell>
          <cell r="O1" t="str">
            <v>Action Plan</v>
          </cell>
          <cell r="P1" t="str">
            <v>EN -New</v>
          </cell>
          <cell r="Q1" t="str">
            <v>SV</v>
          </cell>
          <cell r="R1" t="str">
            <v>Teacher Name_new</v>
          </cell>
          <cell r="S1" t="str">
            <v>Mob No_new</v>
          </cell>
          <cell r="T1" t="str">
            <v>BEEO Enrolment</v>
          </cell>
          <cell r="U1" t="str">
            <v>BEEO Enrolment</v>
          </cell>
        </row>
        <row r="2">
          <cell r="B2" t="str">
            <v>Bodoti Jamuguri</v>
          </cell>
          <cell r="C2" t="str">
            <v>AWC</v>
          </cell>
          <cell r="D2" t="str">
            <v>Badati SC</v>
          </cell>
          <cell r="E2" t="str">
            <v>HEMA PEGU</v>
          </cell>
          <cell r="F2" t="str">
            <v>HEMEN TALUKDAR</v>
          </cell>
          <cell r="G2">
            <v>33</v>
          </cell>
          <cell r="H2" t="str">
            <v xml:space="preserve">bodoti-Jamuguri </v>
          </cell>
          <cell r="I2" t="str">
            <v>dec</v>
          </cell>
          <cell r="J2">
            <v>42884</v>
          </cell>
          <cell r="K2" t="str">
            <v>Team-02</v>
          </cell>
          <cell r="L2">
            <v>11</v>
          </cell>
          <cell r="M2">
            <v>10</v>
          </cell>
          <cell r="N2">
            <v>21</v>
          </cell>
          <cell r="O2">
            <v>42937</v>
          </cell>
          <cell r="P2">
            <v>0</v>
          </cell>
          <cell r="Q2">
            <v>0</v>
          </cell>
          <cell r="R2" t="str">
            <v>hiran saikia</v>
          </cell>
          <cell r="S2" t="str">
            <v>9577261125/8</v>
          </cell>
          <cell r="T2">
            <v>10</v>
          </cell>
          <cell r="U2">
            <v>11</v>
          </cell>
        </row>
        <row r="3">
          <cell r="B3" t="str">
            <v>Bodoti Miri</v>
          </cell>
          <cell r="C3" t="str">
            <v>AWC</v>
          </cell>
          <cell r="D3" t="str">
            <v>Badati SC</v>
          </cell>
          <cell r="E3" t="str">
            <v>HEMA PEGU</v>
          </cell>
          <cell r="F3" t="str">
            <v>HEMEN TALUKDAR</v>
          </cell>
          <cell r="G3">
            <v>37</v>
          </cell>
          <cell r="H3" t="str">
            <v>bodoti-BODOTI</v>
          </cell>
          <cell r="I3" t="str">
            <v>NOV</v>
          </cell>
          <cell r="J3">
            <v>42921</v>
          </cell>
          <cell r="K3" t="str">
            <v>Team-02</v>
          </cell>
          <cell r="L3">
            <v>35</v>
          </cell>
          <cell r="M3">
            <v>32</v>
          </cell>
          <cell r="N3">
            <v>67</v>
          </cell>
          <cell r="O3">
            <v>42920</v>
          </cell>
          <cell r="P3">
            <v>0</v>
          </cell>
          <cell r="Q3">
            <v>0</v>
          </cell>
          <cell r="R3" t="str">
            <v>Chameli Lagasu</v>
          </cell>
          <cell r="S3">
            <v>9401027765</v>
          </cell>
          <cell r="T3">
            <v>23</v>
          </cell>
          <cell r="U3">
            <v>27</v>
          </cell>
        </row>
        <row r="4">
          <cell r="B4" t="str">
            <v>Bodoti Miri No. 2</v>
          </cell>
          <cell r="C4" t="str">
            <v>AWC</v>
          </cell>
          <cell r="D4" t="str">
            <v>Badati SC</v>
          </cell>
          <cell r="E4" t="str">
            <v>HEMA PEGU</v>
          </cell>
          <cell r="F4" t="str">
            <v>HEMEN TALUKDAR</v>
          </cell>
          <cell r="G4">
            <v>44</v>
          </cell>
          <cell r="H4" t="str">
            <v>bodoti-BODOTI</v>
          </cell>
          <cell r="I4" t="str">
            <v>dec</v>
          </cell>
          <cell r="J4">
            <v>0</v>
          </cell>
          <cell r="K4" t="str">
            <v>Team-02</v>
          </cell>
          <cell r="L4">
            <v>0</v>
          </cell>
          <cell r="M4">
            <v>0</v>
          </cell>
          <cell r="N4">
            <v>0</v>
          </cell>
          <cell r="O4">
            <v>42901</v>
          </cell>
          <cell r="P4">
            <v>0</v>
          </cell>
          <cell r="Q4">
            <v>0</v>
          </cell>
          <cell r="R4" t="str">
            <v>Kanaklata Doley</v>
          </cell>
          <cell r="S4">
            <v>9613476387</v>
          </cell>
          <cell r="T4">
            <v>45</v>
          </cell>
          <cell r="U4">
            <v>46</v>
          </cell>
        </row>
        <row r="5">
          <cell r="B5" t="str">
            <v>Bodoti Pujabari</v>
          </cell>
          <cell r="C5" t="str">
            <v>AWC</v>
          </cell>
          <cell r="D5" t="str">
            <v>Badati SC</v>
          </cell>
          <cell r="E5" t="str">
            <v>HEMA PEGU</v>
          </cell>
          <cell r="F5" t="str">
            <v>HEMEN TALUKDAR</v>
          </cell>
          <cell r="G5">
            <v>34</v>
          </cell>
          <cell r="H5" t="str">
            <v>bodoti-BODOTI</v>
          </cell>
          <cell r="I5" t="str">
            <v>dec</v>
          </cell>
          <cell r="J5">
            <v>0</v>
          </cell>
          <cell r="K5" t="str">
            <v>Team-02</v>
          </cell>
          <cell r="L5">
            <v>0</v>
          </cell>
          <cell r="M5">
            <v>0</v>
          </cell>
          <cell r="N5">
            <v>0</v>
          </cell>
          <cell r="O5">
            <v>42901</v>
          </cell>
          <cell r="P5">
            <v>0</v>
          </cell>
          <cell r="Q5">
            <v>0</v>
          </cell>
          <cell r="R5" t="str">
            <v>Putali Das</v>
          </cell>
          <cell r="S5">
            <v>9859574595</v>
          </cell>
          <cell r="T5">
            <v>11</v>
          </cell>
          <cell r="U5">
            <v>11</v>
          </cell>
        </row>
        <row r="6">
          <cell r="B6" t="str">
            <v xml:space="preserve">Kalani  </v>
          </cell>
          <cell r="C6" t="str">
            <v>AWC</v>
          </cell>
          <cell r="D6" t="str">
            <v>Badati SC</v>
          </cell>
          <cell r="E6" t="str">
            <v>HEMA PEGU</v>
          </cell>
          <cell r="F6" t="str">
            <v>HEMEN TALUKDAR</v>
          </cell>
          <cell r="G6">
            <v>80</v>
          </cell>
          <cell r="H6" t="str">
            <v xml:space="preserve">bodoti-Kalani </v>
          </cell>
          <cell r="I6" t="str">
            <v>dec</v>
          </cell>
          <cell r="J6">
            <v>42943</v>
          </cell>
          <cell r="K6" t="str">
            <v>team-01</v>
          </cell>
          <cell r="L6">
            <v>13</v>
          </cell>
          <cell r="M6">
            <v>34</v>
          </cell>
          <cell r="N6">
            <v>47</v>
          </cell>
          <cell r="O6">
            <v>42943</v>
          </cell>
          <cell r="P6">
            <v>0</v>
          </cell>
          <cell r="Q6">
            <v>0</v>
          </cell>
          <cell r="R6" t="str">
            <v>Bijoya Pegu</v>
          </cell>
          <cell r="S6" t="str">
            <v>9854317578/9854317578</v>
          </cell>
          <cell r="T6">
            <v>14</v>
          </cell>
          <cell r="U6">
            <v>15</v>
          </cell>
        </row>
        <row r="7">
          <cell r="B7" t="str">
            <v>Kalani Botum Chuk</v>
          </cell>
          <cell r="C7" t="str">
            <v>AWC</v>
          </cell>
          <cell r="D7" t="str">
            <v>Badati SC</v>
          </cell>
          <cell r="E7" t="str">
            <v>HEMA PEGU</v>
          </cell>
          <cell r="F7" t="str">
            <v>HEMEN TALUKDAR</v>
          </cell>
          <cell r="G7">
            <v>38</v>
          </cell>
          <cell r="H7" t="str">
            <v xml:space="preserve">bodoti-Kalani </v>
          </cell>
          <cell r="I7" t="str">
            <v>bodoti</v>
          </cell>
          <cell r="J7">
            <v>42943</v>
          </cell>
          <cell r="K7" t="str">
            <v>team-01</v>
          </cell>
          <cell r="L7">
            <v>20</v>
          </cell>
          <cell r="M7">
            <v>10</v>
          </cell>
          <cell r="N7">
            <v>30</v>
          </cell>
          <cell r="O7">
            <v>42943</v>
          </cell>
          <cell r="P7">
            <v>0</v>
          </cell>
          <cell r="Q7">
            <v>0</v>
          </cell>
          <cell r="R7" t="str">
            <v>Usha Pawe Doley</v>
          </cell>
          <cell r="S7">
            <v>9577012839</v>
          </cell>
          <cell r="T7">
            <v>19</v>
          </cell>
          <cell r="U7">
            <v>20</v>
          </cell>
        </row>
        <row r="8">
          <cell r="B8" t="str">
            <v>Kathiabari A.J (M)</v>
          </cell>
          <cell r="C8" t="str">
            <v>AWC</v>
          </cell>
          <cell r="D8" t="str">
            <v>Badati SC</v>
          </cell>
          <cell r="E8" t="str">
            <v>HEMA PEGU</v>
          </cell>
          <cell r="F8" t="str">
            <v>HEMEN TALUKDAR</v>
          </cell>
          <cell r="G8">
            <v>83</v>
          </cell>
          <cell r="H8" t="str">
            <v>bodoti-KATIABARI</v>
          </cell>
          <cell r="I8" t="str">
            <v>bodoti</v>
          </cell>
          <cell r="J8">
            <v>42901</v>
          </cell>
          <cell r="K8" t="str">
            <v>Team-02</v>
          </cell>
          <cell r="L8">
            <v>38</v>
          </cell>
          <cell r="M8">
            <v>36</v>
          </cell>
          <cell r="N8">
            <v>74</v>
          </cell>
          <cell r="O8">
            <v>42950</v>
          </cell>
          <cell r="P8">
            <v>0</v>
          </cell>
          <cell r="Q8">
            <v>0</v>
          </cell>
          <cell r="R8" t="str">
            <v>Nilakhi Chutia Das</v>
          </cell>
          <cell r="S8" t="str">
            <v>7896812289/12021</v>
          </cell>
          <cell r="T8">
            <v>17</v>
          </cell>
          <cell r="U8">
            <v>25</v>
          </cell>
        </row>
        <row r="9">
          <cell r="B9" t="str">
            <v>Khakandaguri (M)</v>
          </cell>
          <cell r="C9" t="str">
            <v>AWC</v>
          </cell>
          <cell r="D9" t="str">
            <v>Badati SC</v>
          </cell>
          <cell r="E9" t="str">
            <v>HEMA PEGU</v>
          </cell>
          <cell r="F9" t="str">
            <v>HEMEN TALUKDAR</v>
          </cell>
          <cell r="G9">
            <v>84</v>
          </cell>
          <cell r="H9" t="str">
            <v>bodoti-KAKANDAGURI</v>
          </cell>
          <cell r="I9" t="str">
            <v>dec</v>
          </cell>
          <cell r="J9">
            <v>42948</v>
          </cell>
          <cell r="K9" t="str">
            <v>Team-01</v>
          </cell>
          <cell r="L9">
            <v>12</v>
          </cell>
          <cell r="M9">
            <v>16</v>
          </cell>
          <cell r="N9">
            <v>28</v>
          </cell>
          <cell r="O9">
            <v>42943</v>
          </cell>
          <cell r="P9">
            <v>0</v>
          </cell>
          <cell r="Q9">
            <v>0</v>
          </cell>
          <cell r="R9" t="str">
            <v>Dulumoni Borah</v>
          </cell>
          <cell r="S9">
            <v>7399575583</v>
          </cell>
          <cell r="T9">
            <v>17</v>
          </cell>
          <cell r="U9">
            <v>18</v>
          </cell>
        </row>
        <row r="10">
          <cell r="B10" t="str">
            <v>BADATI JANAJATI HIGH SCHOOL</v>
          </cell>
          <cell r="C10" t="str">
            <v>HS</v>
          </cell>
          <cell r="D10" t="str">
            <v>Badati SC</v>
          </cell>
          <cell r="E10" t="str">
            <v>HEMA PEGU</v>
          </cell>
          <cell r="F10" t="str">
            <v>HEMEN TALUKDAR</v>
          </cell>
          <cell r="G10" t="str">
            <v>18120101205</v>
          </cell>
          <cell r="H10" t="str">
            <v>NEPALI BLOCK/JAMUGURI</v>
          </cell>
          <cell r="I10" t="str">
            <v>nov</v>
          </cell>
          <cell r="J10">
            <v>42858</v>
          </cell>
          <cell r="K10" t="str">
            <v>Team-01</v>
          </cell>
          <cell r="L10">
            <v>62</v>
          </cell>
          <cell r="M10">
            <v>56</v>
          </cell>
          <cell r="N10">
            <v>118</v>
          </cell>
          <cell r="O10">
            <v>42858</v>
          </cell>
          <cell r="P10">
            <v>0</v>
          </cell>
          <cell r="Q10">
            <v>0</v>
          </cell>
          <cell r="R10" t="str">
            <v>ARUN SAIKIA</v>
          </cell>
          <cell r="S10" t="str">
            <v>7399575005</v>
          </cell>
          <cell r="T10">
            <v>60</v>
          </cell>
          <cell r="U10">
            <v>79</v>
          </cell>
        </row>
        <row r="11">
          <cell r="B11" t="str">
            <v>259 NO. BADATI LPS</v>
          </cell>
          <cell r="C11" t="str">
            <v>LPS</v>
          </cell>
          <cell r="D11" t="str">
            <v>Badati SC</v>
          </cell>
          <cell r="E11" t="str">
            <v>HEMA PEGU</v>
          </cell>
          <cell r="F11" t="str">
            <v>HEMEN TALUKDAR</v>
          </cell>
          <cell r="G11" t="str">
            <v>18120100302</v>
          </cell>
          <cell r="H11" t="str">
            <v>BADATI ALIMUR/KOTIA BARI</v>
          </cell>
          <cell r="I11" t="str">
            <v>p</v>
          </cell>
          <cell r="J11">
            <v>42880</v>
          </cell>
          <cell r="K11" t="str">
            <v>Team-02</v>
          </cell>
          <cell r="L11">
            <v>49</v>
          </cell>
          <cell r="M11">
            <v>55</v>
          </cell>
          <cell r="N11">
            <v>104</v>
          </cell>
          <cell r="O11">
            <v>42880</v>
          </cell>
          <cell r="P11">
            <v>107</v>
          </cell>
          <cell r="Q11">
            <v>0</v>
          </cell>
          <cell r="R11" t="str">
            <v>RAMESWAR SONOWAL</v>
          </cell>
          <cell r="S11" t="str">
            <v>9957647172</v>
          </cell>
          <cell r="T11">
            <v>51</v>
          </cell>
          <cell r="U11">
            <v>48</v>
          </cell>
        </row>
        <row r="12">
          <cell r="B12" t="str">
            <v>595 NO. BOTUMCHUK LPS</v>
          </cell>
          <cell r="C12" t="str">
            <v>LPS</v>
          </cell>
          <cell r="D12" t="str">
            <v>Badati SC</v>
          </cell>
          <cell r="E12" t="str">
            <v>HEMA PEGU</v>
          </cell>
          <cell r="F12" t="str">
            <v>HEMEN TALUKDAR</v>
          </cell>
          <cell r="G12" t="str">
            <v>18120100501</v>
          </cell>
          <cell r="H12" t="str">
            <v>BATUMCHUK/SUNDARI JAN</v>
          </cell>
          <cell r="I12" t="str">
            <v>p</v>
          </cell>
          <cell r="J12" t="str">
            <v>xx</v>
          </cell>
          <cell r="K12" t="str">
            <v>Team-02</v>
          </cell>
          <cell r="L12">
            <v>0</v>
          </cell>
          <cell r="M12">
            <v>0</v>
          </cell>
          <cell r="N12">
            <v>0</v>
          </cell>
          <cell r="O12">
            <v>42913</v>
          </cell>
          <cell r="P12">
            <v>0</v>
          </cell>
          <cell r="Q12">
            <v>0</v>
          </cell>
          <cell r="R12" t="str">
            <v>KANAK BORUAH</v>
          </cell>
          <cell r="S12" t="str">
            <v>9854319422</v>
          </cell>
          <cell r="T12">
            <v>15</v>
          </cell>
          <cell r="U12">
            <v>28</v>
          </cell>
        </row>
        <row r="13">
          <cell r="B13" t="str">
            <v>ARUNODOI LPS</v>
          </cell>
          <cell r="C13" t="str">
            <v>LPS</v>
          </cell>
          <cell r="D13" t="str">
            <v>Badati SC</v>
          </cell>
          <cell r="E13" t="str">
            <v>HEMA PEGU</v>
          </cell>
          <cell r="F13" t="str">
            <v>HEMEN TALUKDAR</v>
          </cell>
          <cell r="G13" t="str">
            <v>18120100301</v>
          </cell>
          <cell r="H13" t="str">
            <v>BADATI ALIMUR/KOTIA BARI BISWAS</v>
          </cell>
          <cell r="I13">
            <v>2015</v>
          </cell>
          <cell r="J13">
            <v>0</v>
          </cell>
          <cell r="K13" t="str">
            <v>Team-02</v>
          </cell>
          <cell r="L13">
            <v>0</v>
          </cell>
          <cell r="M13">
            <v>0</v>
          </cell>
          <cell r="N13">
            <v>0</v>
          </cell>
          <cell r="O13">
            <v>42899</v>
          </cell>
          <cell r="P13">
            <v>70</v>
          </cell>
          <cell r="Q13">
            <v>0</v>
          </cell>
          <cell r="R13" t="str">
            <v>REBOTI HAZARIKA</v>
          </cell>
          <cell r="S13" t="str">
            <v>9859079325</v>
          </cell>
          <cell r="T13">
            <v>29</v>
          </cell>
          <cell r="U13">
            <v>41</v>
          </cell>
        </row>
        <row r="14">
          <cell r="B14" t="str">
            <v>KALWANI JANAJATI LPS</v>
          </cell>
          <cell r="C14" t="str">
            <v>LPS</v>
          </cell>
          <cell r="D14" t="str">
            <v>Badati SC</v>
          </cell>
          <cell r="E14" t="str">
            <v>HEMA PEGU</v>
          </cell>
          <cell r="F14" t="str">
            <v>HEMEN TALUKDAR</v>
          </cell>
          <cell r="G14" t="str">
            <v>18120100901</v>
          </cell>
          <cell r="H14" t="str">
            <v>KALWANI/KALWANI-1</v>
          </cell>
          <cell r="I14">
            <v>2015</v>
          </cell>
          <cell r="J14">
            <v>42969</v>
          </cell>
          <cell r="K14" t="str">
            <v>Team-02</v>
          </cell>
          <cell r="L14">
            <v>27</v>
          </cell>
          <cell r="M14">
            <v>24</v>
          </cell>
          <cell r="N14">
            <v>51</v>
          </cell>
          <cell r="O14">
            <v>42969</v>
          </cell>
          <cell r="P14">
            <v>42</v>
          </cell>
          <cell r="Q14">
            <v>0</v>
          </cell>
          <cell r="R14" t="str">
            <v>NILIMAI HAZARIKA</v>
          </cell>
          <cell r="S14" t="str">
            <v>9613049268</v>
          </cell>
          <cell r="T14">
            <v>28</v>
          </cell>
          <cell r="U14">
            <v>35</v>
          </cell>
        </row>
        <row r="15">
          <cell r="B15" t="str">
            <v>LAGASUNG LPS</v>
          </cell>
          <cell r="C15" t="str">
            <v>LPS</v>
          </cell>
          <cell r="D15" t="str">
            <v>Badati SC</v>
          </cell>
          <cell r="E15" t="str">
            <v>HEMA PEGU</v>
          </cell>
          <cell r="F15" t="str">
            <v>HEMEN TALUKDAR</v>
          </cell>
          <cell r="G15" t="str">
            <v>18120101101</v>
          </cell>
          <cell r="H15" t="str">
            <v>LAGASUNG/LAGASUNG-1</v>
          </cell>
          <cell r="I15" t="str">
            <v>p</v>
          </cell>
          <cell r="J15">
            <v>0</v>
          </cell>
          <cell r="K15" t="str">
            <v>Team-02</v>
          </cell>
          <cell r="L15">
            <v>0</v>
          </cell>
          <cell r="M15">
            <v>0</v>
          </cell>
          <cell r="N15">
            <v>0</v>
          </cell>
          <cell r="O15">
            <v>42952</v>
          </cell>
          <cell r="P15">
            <v>112</v>
          </cell>
          <cell r="Q15">
            <v>0</v>
          </cell>
          <cell r="R15" t="str">
            <v>Tirthanath Pawe</v>
          </cell>
          <cell r="S15">
            <v>9577005833</v>
          </cell>
          <cell r="T15">
            <v>78</v>
          </cell>
          <cell r="U15">
            <v>80</v>
          </cell>
        </row>
        <row r="16">
          <cell r="B16" t="str">
            <v>SWAHID KAMALAMIRI LPS</v>
          </cell>
          <cell r="C16" t="str">
            <v>LPS</v>
          </cell>
          <cell r="D16" t="str">
            <v>Badati SC</v>
          </cell>
          <cell r="E16" t="str">
            <v>HEMA PEGU</v>
          </cell>
          <cell r="F16" t="str">
            <v>HEMEN TALUKDAR</v>
          </cell>
          <cell r="G16" t="str">
            <v>18120100401</v>
          </cell>
          <cell r="H16" t="str">
            <v>BADATI N/C/GAONBURA CHUBURI</v>
          </cell>
          <cell r="I16">
            <v>2015</v>
          </cell>
          <cell r="J16">
            <v>42857</v>
          </cell>
          <cell r="K16" t="str">
            <v>Team-01</v>
          </cell>
          <cell r="L16">
            <v>51</v>
          </cell>
          <cell r="M16">
            <v>50</v>
          </cell>
          <cell r="N16">
            <v>101</v>
          </cell>
          <cell r="O16">
            <v>42857</v>
          </cell>
          <cell r="P16">
            <v>108</v>
          </cell>
          <cell r="Q16">
            <v>0</v>
          </cell>
          <cell r="R16" t="str">
            <v>SANTANA DOLY</v>
          </cell>
          <cell r="S16" t="str">
            <v>9859187996</v>
          </cell>
          <cell r="T16">
            <v>69</v>
          </cell>
          <cell r="U16">
            <v>48</v>
          </cell>
        </row>
        <row r="17">
          <cell r="B17" t="str">
            <v>BADATI MES</v>
          </cell>
          <cell r="C17" t="str">
            <v>MES</v>
          </cell>
          <cell r="D17" t="str">
            <v>Badati SC</v>
          </cell>
          <cell r="E17" t="str">
            <v>HEMA PEGU</v>
          </cell>
          <cell r="F17" t="str">
            <v>HEMEN TALUKDAR</v>
          </cell>
          <cell r="G17" t="str">
            <v>18120100303</v>
          </cell>
          <cell r="H17" t="str">
            <v>BADATI ALIMUR/KHAKONGURI</v>
          </cell>
          <cell r="I17">
            <v>2015</v>
          </cell>
          <cell r="J17">
            <v>42853</v>
          </cell>
          <cell r="K17" t="str">
            <v>Team-01</v>
          </cell>
          <cell r="L17">
            <v>64</v>
          </cell>
          <cell r="M17">
            <v>57</v>
          </cell>
          <cell r="N17">
            <v>121</v>
          </cell>
          <cell r="O17">
            <v>42853</v>
          </cell>
          <cell r="P17">
            <v>0</v>
          </cell>
          <cell r="Q17">
            <v>0</v>
          </cell>
          <cell r="R17" t="str">
            <v>INDRA KUMAR KUTUM</v>
          </cell>
          <cell r="S17" t="str">
            <v>9854694121</v>
          </cell>
          <cell r="T17">
            <v>114</v>
          </cell>
          <cell r="U17">
            <v>70</v>
          </cell>
        </row>
        <row r="18">
          <cell r="B18" t="str">
            <v>1 no Moricha Pather</v>
          </cell>
          <cell r="C18" t="str">
            <v>AWC</v>
          </cell>
          <cell r="D18" t="str">
            <v>Bagicha SC</v>
          </cell>
          <cell r="E18" t="str">
            <v>RENU BARPATRA / PROBINA DEURI</v>
          </cell>
          <cell r="F18" t="str">
            <v>Tankeswar Sharma</v>
          </cell>
          <cell r="G18">
            <v>3</v>
          </cell>
          <cell r="H18" t="str">
            <v>Bihpuria-Morichapathar No.1</v>
          </cell>
          <cell r="I18" t="str">
            <v>Bihpuria</v>
          </cell>
          <cell r="J18">
            <v>42900</v>
          </cell>
          <cell r="K18" t="str">
            <v>Team-02</v>
          </cell>
          <cell r="L18">
            <v>11</v>
          </cell>
          <cell r="M18">
            <v>9</v>
          </cell>
          <cell r="N18">
            <v>20</v>
          </cell>
          <cell r="O18">
            <v>42958</v>
          </cell>
          <cell r="P18">
            <v>0</v>
          </cell>
          <cell r="Q18">
            <v>0</v>
          </cell>
          <cell r="R18" t="str">
            <v>Purnima Sonowal</v>
          </cell>
          <cell r="S18" t="str">
            <v>9957163567/9577302927</v>
          </cell>
          <cell r="T18">
            <v>21</v>
          </cell>
          <cell r="U18">
            <v>13</v>
          </cell>
        </row>
        <row r="19">
          <cell r="B19" t="str">
            <v>1 No. Japjup</v>
          </cell>
          <cell r="C19" t="str">
            <v>AWC</v>
          </cell>
          <cell r="D19" t="str">
            <v>Bagicha SC</v>
          </cell>
          <cell r="E19" t="str">
            <v>RENU BARPATRA / PROBINA DEURI</v>
          </cell>
          <cell r="F19" t="str">
            <v>Tankeswar Sharma</v>
          </cell>
          <cell r="G19">
            <v>31</v>
          </cell>
          <cell r="H19" t="str">
            <v xml:space="preserve">bodoti-2 No japjup </v>
          </cell>
          <cell r="I19" t="str">
            <v>bodoti</v>
          </cell>
          <cell r="J19">
            <v>42978</v>
          </cell>
          <cell r="K19" t="str">
            <v>Team-02</v>
          </cell>
          <cell r="L19">
            <v>50</v>
          </cell>
          <cell r="M19">
            <v>0</v>
          </cell>
          <cell r="N19">
            <v>50</v>
          </cell>
          <cell r="O19">
            <v>42978</v>
          </cell>
          <cell r="P19">
            <v>0</v>
          </cell>
          <cell r="Q19">
            <v>0</v>
          </cell>
          <cell r="R19" t="str">
            <v>Mohaswari Phukan</v>
          </cell>
          <cell r="S19">
            <v>9613426092</v>
          </cell>
          <cell r="T19">
            <v>0</v>
          </cell>
          <cell r="U19">
            <v>0</v>
          </cell>
        </row>
        <row r="20">
          <cell r="B20" t="str">
            <v>2 No. Japjup</v>
          </cell>
          <cell r="C20" t="str">
            <v>AWC</v>
          </cell>
          <cell r="D20" t="str">
            <v>Bagicha SC</v>
          </cell>
          <cell r="E20" t="str">
            <v>RENU BARPATRA / PROBINA DEURI</v>
          </cell>
          <cell r="F20" t="str">
            <v>Tankeswar Sharma</v>
          </cell>
          <cell r="G20">
            <v>31</v>
          </cell>
          <cell r="H20" t="str">
            <v xml:space="preserve">bodoti-2 No japjup </v>
          </cell>
          <cell r="I20" t="str">
            <v>bodoti</v>
          </cell>
          <cell r="J20">
            <v>42878</v>
          </cell>
          <cell r="K20" t="str">
            <v>Team-02</v>
          </cell>
          <cell r="L20">
            <v>4</v>
          </cell>
          <cell r="M20">
            <v>6</v>
          </cell>
          <cell r="N20">
            <v>10</v>
          </cell>
          <cell r="O20">
            <v>42978</v>
          </cell>
          <cell r="P20">
            <v>0</v>
          </cell>
          <cell r="Q20">
            <v>0</v>
          </cell>
          <cell r="R20" t="str">
            <v>Mohaswari Phukan</v>
          </cell>
          <cell r="S20">
            <v>9613426092</v>
          </cell>
          <cell r="T20">
            <v>27</v>
          </cell>
          <cell r="U20">
            <v>13</v>
          </cell>
        </row>
        <row r="21">
          <cell r="B21" t="str">
            <v>2 No. Moricha Pather</v>
          </cell>
          <cell r="C21" t="str">
            <v>AWC</v>
          </cell>
          <cell r="D21" t="str">
            <v>Bagicha SC</v>
          </cell>
          <cell r="E21" t="str">
            <v>RENU BARPATRA / PROBINA DEURI</v>
          </cell>
          <cell r="F21" t="str">
            <v>Tankeswar Sharma</v>
          </cell>
          <cell r="G21">
            <v>4</v>
          </cell>
          <cell r="H21" t="str">
            <v xml:space="preserve">Bihpuria-Morichapathar No 2 </v>
          </cell>
          <cell r="I21" t="str">
            <v>NOV</v>
          </cell>
          <cell r="J21">
            <v>42886</v>
          </cell>
          <cell r="K21" t="str">
            <v>Team-02</v>
          </cell>
          <cell r="L21">
            <v>28</v>
          </cell>
          <cell r="M21">
            <v>12</v>
          </cell>
          <cell r="N21">
            <v>40</v>
          </cell>
          <cell r="O21">
            <v>42886</v>
          </cell>
          <cell r="P21">
            <v>0</v>
          </cell>
          <cell r="Q21">
            <v>0</v>
          </cell>
          <cell r="R21" t="str">
            <v>Kuchalata Sonowal</v>
          </cell>
          <cell r="S21">
            <v>9859574457</v>
          </cell>
          <cell r="T21">
            <v>11</v>
          </cell>
          <cell r="U21">
            <v>13</v>
          </cell>
        </row>
        <row r="22">
          <cell r="B22" t="str">
            <v>Bagicha</v>
          </cell>
          <cell r="C22" t="str">
            <v>AWC</v>
          </cell>
          <cell r="D22" t="str">
            <v>Bagicha SC</v>
          </cell>
          <cell r="E22" t="str">
            <v>RENU BARPATRA / PROBINA DEURI</v>
          </cell>
          <cell r="F22" t="str">
            <v>Tankeswar Sharma</v>
          </cell>
          <cell r="G22">
            <v>9</v>
          </cell>
          <cell r="H22" t="str">
            <v>Bihpuria-Bagicha</v>
          </cell>
          <cell r="I22" t="str">
            <v>dec</v>
          </cell>
          <cell r="J22">
            <v>42957</v>
          </cell>
          <cell r="K22" t="str">
            <v>Team-02</v>
          </cell>
          <cell r="L22">
            <v>29</v>
          </cell>
          <cell r="M22">
            <v>25</v>
          </cell>
          <cell r="N22">
            <v>54</v>
          </cell>
          <cell r="O22">
            <v>42957</v>
          </cell>
          <cell r="P22">
            <v>0</v>
          </cell>
          <cell r="Q22">
            <v>0</v>
          </cell>
          <cell r="R22" t="str">
            <v>Rina Prova Sonowal</v>
          </cell>
          <cell r="S22">
            <v>7035654013</v>
          </cell>
          <cell r="T22">
            <v>29</v>
          </cell>
          <cell r="U22">
            <v>15</v>
          </cell>
        </row>
        <row r="23">
          <cell r="B23" t="str">
            <v>Baroikhana</v>
          </cell>
          <cell r="C23" t="str">
            <v>AWC</v>
          </cell>
          <cell r="D23" t="str">
            <v>Bagicha SC</v>
          </cell>
          <cell r="E23" t="str">
            <v>RENU BARPATRA / PROBINA DEURI</v>
          </cell>
          <cell r="F23" t="str">
            <v>Tankeswar Sharma</v>
          </cell>
          <cell r="G23">
            <v>10</v>
          </cell>
          <cell r="H23" t="str">
            <v xml:space="preserve">Bihpuria-Boraikhana </v>
          </cell>
          <cell r="I23" t="str">
            <v>Bihpuria</v>
          </cell>
          <cell r="J23">
            <v>42963</v>
          </cell>
          <cell r="K23" t="str">
            <v>Team-02</v>
          </cell>
          <cell r="L23">
            <v>38</v>
          </cell>
          <cell r="M23">
            <v>25</v>
          </cell>
          <cell r="N23">
            <v>63</v>
          </cell>
          <cell r="O23">
            <v>42963</v>
          </cell>
          <cell r="P23">
            <v>0</v>
          </cell>
          <cell r="Q23">
            <v>0</v>
          </cell>
          <cell r="R23" t="str">
            <v>Dipanjali Hazorika</v>
          </cell>
          <cell r="S23">
            <v>9577043734</v>
          </cell>
          <cell r="T23">
            <v>27</v>
          </cell>
          <cell r="U23">
            <v>21</v>
          </cell>
        </row>
        <row r="24">
          <cell r="B24" t="str">
            <v>Baroikhana A.J.J (M)</v>
          </cell>
          <cell r="C24" t="str">
            <v>AWC</v>
          </cell>
          <cell r="D24" t="str">
            <v>Bagicha SC</v>
          </cell>
          <cell r="E24" t="str">
            <v>RENU BARPATRA / PROBINA DEURI</v>
          </cell>
          <cell r="F24" t="str">
            <v>Tankeswar Sharma</v>
          </cell>
          <cell r="G24">
            <v>96</v>
          </cell>
          <cell r="H24" t="str">
            <v xml:space="preserve">bihpuria-Boraikhana </v>
          </cell>
          <cell r="I24" t="str">
            <v>bihpuria</v>
          </cell>
          <cell r="J24">
            <v>42914</v>
          </cell>
          <cell r="K24" t="str">
            <v>Team-01</v>
          </cell>
          <cell r="L24">
            <v>6</v>
          </cell>
          <cell r="M24">
            <v>15</v>
          </cell>
          <cell r="N24">
            <v>21</v>
          </cell>
          <cell r="O24">
            <v>42914</v>
          </cell>
          <cell r="P24">
            <v>0</v>
          </cell>
          <cell r="Q24">
            <v>0</v>
          </cell>
          <cell r="R24" t="str">
            <v>Maya Sonowal</v>
          </cell>
          <cell r="S24">
            <v>7896430752</v>
          </cell>
          <cell r="T24">
            <v>14</v>
          </cell>
          <cell r="U24">
            <v>12</v>
          </cell>
        </row>
        <row r="25">
          <cell r="B25" t="str">
            <v>Bongali sheet</v>
          </cell>
          <cell r="C25" t="str">
            <v>AWC</v>
          </cell>
          <cell r="D25" t="str">
            <v>Bagicha SC</v>
          </cell>
          <cell r="E25" t="str">
            <v>RENU BARPATRA / PROBINA DEURI</v>
          </cell>
          <cell r="F25" t="str">
            <v>Tankeswar Sharma</v>
          </cell>
          <cell r="G25">
            <v>1</v>
          </cell>
          <cell r="H25" t="str">
            <v xml:space="preserve">Bihpuria-Boraikhana </v>
          </cell>
          <cell r="I25" t="str">
            <v>Bihpuria</v>
          </cell>
          <cell r="J25">
            <v>42846</v>
          </cell>
          <cell r="K25" t="str">
            <v>Team-02</v>
          </cell>
          <cell r="L25">
            <v>24</v>
          </cell>
          <cell r="M25">
            <v>23</v>
          </cell>
          <cell r="N25">
            <v>47</v>
          </cell>
          <cell r="O25">
            <v>42846</v>
          </cell>
          <cell r="P25">
            <v>0</v>
          </cell>
          <cell r="Q25">
            <v>0</v>
          </cell>
          <cell r="R25" t="str">
            <v>Jogada Sonowal</v>
          </cell>
          <cell r="S25" t="str">
            <v>9854462277/8812013434</v>
          </cell>
          <cell r="T25">
            <v>22</v>
          </cell>
          <cell r="U25">
            <v>31</v>
          </cell>
        </row>
        <row r="26">
          <cell r="B26" t="str">
            <v>Maj Gaon</v>
          </cell>
          <cell r="C26" t="str">
            <v>AWC</v>
          </cell>
          <cell r="D26" t="str">
            <v>Bagicha SC</v>
          </cell>
          <cell r="E26" t="str">
            <v>RENU BARPATRA / PROBINA DEURI</v>
          </cell>
          <cell r="F26" t="str">
            <v>Tankeswar Sharma</v>
          </cell>
          <cell r="G26">
            <v>91</v>
          </cell>
          <cell r="H26" t="str">
            <v>Bihpuria-Morichapathar No.1</v>
          </cell>
          <cell r="I26" t="str">
            <v>dec</v>
          </cell>
          <cell r="J26">
            <v>0</v>
          </cell>
          <cell r="K26" t="str">
            <v>Team-02</v>
          </cell>
          <cell r="L26">
            <v>0</v>
          </cell>
          <cell r="M26">
            <v>0</v>
          </cell>
          <cell r="N26">
            <v>0</v>
          </cell>
          <cell r="O26">
            <v>42984</v>
          </cell>
          <cell r="P26">
            <v>0</v>
          </cell>
          <cell r="Q26">
            <v>0</v>
          </cell>
          <cell r="R26" t="str">
            <v>Bulumoni Konwar</v>
          </cell>
          <cell r="S26">
            <v>8749963667</v>
          </cell>
          <cell r="T26">
            <v>14</v>
          </cell>
          <cell r="U26">
            <v>13</v>
          </cell>
        </row>
        <row r="27">
          <cell r="B27" t="str">
            <v>ROSHA RAJ BEZBORUAH HS</v>
          </cell>
          <cell r="C27" t="str">
            <v>HS</v>
          </cell>
          <cell r="D27" t="str">
            <v>Bagicha SC</v>
          </cell>
          <cell r="E27" t="str">
            <v>RENU BARPATRA / PROBINA DEURI</v>
          </cell>
          <cell r="F27" t="str">
            <v>Tankeswar Sharma</v>
          </cell>
          <cell r="G27" t="str">
            <v>18120103503</v>
          </cell>
          <cell r="H27" t="str">
            <v>1 NO. BONGALI/BANGALI GAON-1</v>
          </cell>
          <cell r="I27">
            <v>2015</v>
          </cell>
          <cell r="J27">
            <v>42914</v>
          </cell>
          <cell r="K27" t="str">
            <v>Team-01</v>
          </cell>
          <cell r="L27">
            <v>16</v>
          </cell>
          <cell r="M27">
            <v>17</v>
          </cell>
          <cell r="N27">
            <v>33</v>
          </cell>
          <cell r="O27">
            <v>42914</v>
          </cell>
          <cell r="P27">
            <v>0</v>
          </cell>
          <cell r="Q27">
            <v>0</v>
          </cell>
          <cell r="R27" t="str">
            <v>Haren Saikia</v>
          </cell>
          <cell r="S27">
            <v>9854950526</v>
          </cell>
          <cell r="T27">
            <v>0</v>
          </cell>
          <cell r="U27">
            <v>75</v>
          </cell>
        </row>
        <row r="28">
          <cell r="B28" t="str">
            <v>NEHRU HSS</v>
          </cell>
          <cell r="C28" t="str">
            <v>HSS</v>
          </cell>
          <cell r="D28" t="str">
            <v>Bagicha SC</v>
          </cell>
          <cell r="E28" t="str">
            <v>RENU BARPATRA / PROBINA DEURI</v>
          </cell>
          <cell r="F28" t="str">
            <v>Tankeswar Sharma</v>
          </cell>
          <cell r="G28" t="str">
            <v>18120100701</v>
          </cell>
          <cell r="H28" t="str">
            <v>JAMUGURI/JAMUGURI CHUK</v>
          </cell>
          <cell r="I28">
            <v>2015</v>
          </cell>
          <cell r="J28">
            <v>0</v>
          </cell>
          <cell r="K28" t="str">
            <v>Team-02</v>
          </cell>
          <cell r="L28">
            <v>0</v>
          </cell>
          <cell r="M28">
            <v>0</v>
          </cell>
          <cell r="N28">
            <v>0</v>
          </cell>
          <cell r="O28">
            <v>42950</v>
          </cell>
          <cell r="P28">
            <v>0</v>
          </cell>
          <cell r="Q28" t="str">
            <v>mr</v>
          </cell>
          <cell r="R28" t="str">
            <v>HAREN BORUAH</v>
          </cell>
          <cell r="S28" t="str">
            <v>9435387965</v>
          </cell>
          <cell r="T28">
            <v>133</v>
          </cell>
          <cell r="U28">
            <v>117</v>
          </cell>
        </row>
        <row r="29">
          <cell r="B29" t="str">
            <v>121 NO. JAMUGURI LPS</v>
          </cell>
          <cell r="C29" t="str">
            <v>LPS</v>
          </cell>
          <cell r="D29" t="str">
            <v>Bagicha SC</v>
          </cell>
          <cell r="E29" t="str">
            <v>RENU BARPATRA / PROBINA DEURI</v>
          </cell>
          <cell r="F29" t="str">
            <v>Tankeswar Sharma</v>
          </cell>
          <cell r="G29" t="str">
            <v>18120100601</v>
          </cell>
          <cell r="H29" t="str">
            <v>DUM-ARUNACHAL/JAMUGURI</v>
          </cell>
          <cell r="I29" t="str">
            <v>p</v>
          </cell>
          <cell r="J29">
            <v>42884</v>
          </cell>
          <cell r="K29" t="str">
            <v>Team-02</v>
          </cell>
          <cell r="L29">
            <v>60</v>
          </cell>
          <cell r="M29">
            <v>47</v>
          </cell>
          <cell r="N29">
            <v>107</v>
          </cell>
          <cell r="O29">
            <v>42884</v>
          </cell>
          <cell r="P29">
            <v>104</v>
          </cell>
          <cell r="Q29">
            <v>0</v>
          </cell>
          <cell r="R29" t="str">
            <v>JIBAN SONOWAL</v>
          </cell>
          <cell r="S29" t="str">
            <v>9613601482</v>
          </cell>
          <cell r="T29">
            <v>63</v>
          </cell>
          <cell r="U29">
            <v>51</v>
          </cell>
        </row>
        <row r="30">
          <cell r="B30" t="str">
            <v>328 NO. BAGICHA LPS</v>
          </cell>
          <cell r="C30" t="str">
            <v>LPS</v>
          </cell>
          <cell r="D30" t="str">
            <v>Bagicha SC</v>
          </cell>
          <cell r="E30" t="str">
            <v>RENU BARPATRA / PROBINA DEURI</v>
          </cell>
          <cell r="F30" t="str">
            <v>Tankeswar Sharma</v>
          </cell>
          <cell r="G30" t="str">
            <v>18120103601</v>
          </cell>
          <cell r="H30" t="str">
            <v>BORAIKHANA/BAGICHA GAON</v>
          </cell>
          <cell r="I30">
            <v>2015</v>
          </cell>
          <cell r="J30">
            <v>42957</v>
          </cell>
          <cell r="K30" t="str">
            <v>Team-02</v>
          </cell>
          <cell r="L30">
            <v>31</v>
          </cell>
          <cell r="M30">
            <v>21</v>
          </cell>
          <cell r="N30">
            <v>52</v>
          </cell>
          <cell r="O30">
            <v>42975</v>
          </cell>
          <cell r="P30">
            <v>0</v>
          </cell>
          <cell r="Q30">
            <v>0</v>
          </cell>
          <cell r="R30" t="str">
            <v>Anjumoni Saikia</v>
          </cell>
          <cell r="S30" t="str">
            <v>9613780560</v>
          </cell>
          <cell r="T30">
            <v>44</v>
          </cell>
          <cell r="U30">
            <v>46</v>
          </cell>
        </row>
        <row r="31">
          <cell r="B31" t="str">
            <v>726 NO. MORICHA PATHER LPS</v>
          </cell>
          <cell r="C31" t="str">
            <v>LPS</v>
          </cell>
          <cell r="D31" t="str">
            <v>Bagicha SC</v>
          </cell>
          <cell r="E31" t="str">
            <v>RENU BARPATRA / PROBINA DEURI</v>
          </cell>
          <cell r="F31" t="str">
            <v>Tankeswar Sharma</v>
          </cell>
          <cell r="G31" t="str">
            <v>18120103001</v>
          </cell>
          <cell r="H31" t="str">
            <v>2 NO. MORICHAPATHER/UJANI CHUK</v>
          </cell>
          <cell r="I31">
            <v>2015</v>
          </cell>
          <cell r="J31">
            <v>42958</v>
          </cell>
          <cell r="K31" t="str">
            <v>Team-02</v>
          </cell>
          <cell r="L31">
            <v>56</v>
          </cell>
          <cell r="M31">
            <v>28</v>
          </cell>
          <cell r="N31">
            <v>84</v>
          </cell>
          <cell r="O31">
            <v>42958</v>
          </cell>
          <cell r="P31">
            <v>52</v>
          </cell>
          <cell r="Q31">
            <v>0</v>
          </cell>
          <cell r="R31" t="str">
            <v>BASANTA SARMA</v>
          </cell>
          <cell r="S31" t="str">
            <v>9435536118</v>
          </cell>
          <cell r="T31">
            <v>36</v>
          </cell>
          <cell r="U31">
            <v>28</v>
          </cell>
        </row>
        <row r="32">
          <cell r="B32" t="str">
            <v>BANGALI GAON LPS</v>
          </cell>
          <cell r="C32" t="str">
            <v>LPS</v>
          </cell>
          <cell r="D32" t="str">
            <v>Bagicha SC</v>
          </cell>
          <cell r="E32" t="str">
            <v>RENU BARPATRA / PROBINA DEURI</v>
          </cell>
          <cell r="F32" t="str">
            <v>Tankeswar Sharma</v>
          </cell>
          <cell r="G32" t="str">
            <v>18120103502</v>
          </cell>
          <cell r="H32" t="str">
            <v>1 NO. BONGALI/BANGALI GAON-1</v>
          </cell>
          <cell r="I32" t="str">
            <v>nov</v>
          </cell>
          <cell r="J32">
            <v>0</v>
          </cell>
          <cell r="K32" t="str">
            <v>Team-02</v>
          </cell>
          <cell r="L32">
            <v>0</v>
          </cell>
          <cell r="M32">
            <v>0</v>
          </cell>
          <cell r="N32">
            <v>0</v>
          </cell>
          <cell r="O32">
            <v>42957</v>
          </cell>
          <cell r="P32">
            <v>0</v>
          </cell>
          <cell r="Q32">
            <v>0</v>
          </cell>
          <cell r="R32" t="str">
            <v>RATNESWAR BORA</v>
          </cell>
          <cell r="S32" t="str">
            <v>9854317795</v>
          </cell>
          <cell r="T32">
            <v>12</v>
          </cell>
          <cell r="U32">
            <v>16</v>
          </cell>
        </row>
        <row r="33">
          <cell r="B33" t="str">
            <v>BORAIKHANA LPS</v>
          </cell>
          <cell r="C33" t="str">
            <v>LPS</v>
          </cell>
          <cell r="D33" t="str">
            <v>Bagicha SC</v>
          </cell>
          <cell r="E33" t="str">
            <v>RENU BARPATRA / PROBINA DEURI</v>
          </cell>
          <cell r="F33" t="str">
            <v>Tankeswar Sharma</v>
          </cell>
          <cell r="G33" t="str">
            <v>18120103602</v>
          </cell>
          <cell r="H33" t="str">
            <v>BORAIKHANA/MUSLIM</v>
          </cell>
          <cell r="I33">
            <v>2015</v>
          </cell>
          <cell r="J33">
            <v>42963</v>
          </cell>
          <cell r="K33" t="str">
            <v>Team-02</v>
          </cell>
          <cell r="L33">
            <v>40</v>
          </cell>
          <cell r="M33">
            <v>45</v>
          </cell>
          <cell r="N33">
            <v>85</v>
          </cell>
          <cell r="O33">
            <v>42963</v>
          </cell>
          <cell r="P33">
            <v>0</v>
          </cell>
          <cell r="Q33">
            <v>0</v>
          </cell>
          <cell r="R33" t="str">
            <v>Gayatri Sahu</v>
          </cell>
          <cell r="S33" t="str">
            <v>8011106336/n-9531053901</v>
          </cell>
          <cell r="T33">
            <v>61</v>
          </cell>
          <cell r="U33">
            <v>66</v>
          </cell>
        </row>
        <row r="34">
          <cell r="B34" t="str">
            <v>CHANGALIGAON LPS</v>
          </cell>
          <cell r="C34" t="str">
            <v>LPS</v>
          </cell>
          <cell r="D34" t="str">
            <v>Bagicha SC</v>
          </cell>
          <cell r="E34" t="str">
            <v>RENU BARPATRA / PROBINA DEURI</v>
          </cell>
          <cell r="F34" t="str">
            <v>Tankeswar Sharma</v>
          </cell>
          <cell r="G34" t="str">
            <v>18120101204</v>
          </cell>
          <cell r="H34" t="str">
            <v>NEPALI BLOCK/CHENGALI CHUK</v>
          </cell>
          <cell r="I34">
            <v>2015</v>
          </cell>
          <cell r="J34">
            <v>42969</v>
          </cell>
          <cell r="K34" t="str">
            <v>Team-02</v>
          </cell>
          <cell r="L34">
            <v>26</v>
          </cell>
          <cell r="M34">
            <v>21</v>
          </cell>
          <cell r="N34">
            <v>47</v>
          </cell>
          <cell r="O34">
            <v>42969</v>
          </cell>
          <cell r="P34">
            <v>33</v>
          </cell>
          <cell r="Q34">
            <v>0</v>
          </cell>
          <cell r="R34" t="str">
            <v>HARA KT. BORAH</v>
          </cell>
          <cell r="S34" t="str">
            <v>9859149947</v>
          </cell>
          <cell r="T34">
            <v>0</v>
          </cell>
          <cell r="U34">
            <v>35</v>
          </cell>
        </row>
        <row r="35">
          <cell r="B35" t="str">
            <v>JANAPRIYA LPS</v>
          </cell>
          <cell r="C35" t="str">
            <v>LPS</v>
          </cell>
          <cell r="D35" t="str">
            <v>Bagicha SC</v>
          </cell>
          <cell r="E35" t="str">
            <v>RENU BARPATRA / PROBINA DEURI</v>
          </cell>
          <cell r="F35" t="str">
            <v>Tankeswar Sharma</v>
          </cell>
          <cell r="G35" t="str">
            <v>18120103003</v>
          </cell>
          <cell r="H35" t="str">
            <v>2 NO. MORICHAPATHER/NAMANI CHUK</v>
          </cell>
          <cell r="I35" t="str">
            <v>p</v>
          </cell>
          <cell r="J35">
            <v>42900</v>
          </cell>
          <cell r="K35" t="str">
            <v>Team-02</v>
          </cell>
          <cell r="L35">
            <v>14</v>
          </cell>
          <cell r="M35">
            <v>12</v>
          </cell>
          <cell r="N35">
            <v>26</v>
          </cell>
          <cell r="O35">
            <v>42971</v>
          </cell>
          <cell r="P35">
            <v>0</v>
          </cell>
          <cell r="Q35">
            <v>0</v>
          </cell>
          <cell r="R35" t="str">
            <v>Gobin Sonowal</v>
          </cell>
          <cell r="S35" t="str">
            <v>8751943191</v>
          </cell>
          <cell r="T35">
            <v>20</v>
          </cell>
          <cell r="U35">
            <v>12</v>
          </cell>
        </row>
        <row r="36">
          <cell r="B36" t="str">
            <v>LATE KAMAL BORA LPS</v>
          </cell>
          <cell r="C36" t="str">
            <v>LPS</v>
          </cell>
          <cell r="D36" t="str">
            <v>Bagicha SC</v>
          </cell>
          <cell r="E36" t="str">
            <v>RENU BARPATRA / PROBINA DEURI</v>
          </cell>
          <cell r="F36" t="str">
            <v>Tankeswar Sharma</v>
          </cell>
          <cell r="G36" t="str">
            <v>18120100603</v>
          </cell>
          <cell r="H36" t="str">
            <v>DUM-ARUNACHAL/MADHUPUR</v>
          </cell>
          <cell r="I36">
            <v>2015</v>
          </cell>
          <cell r="J36">
            <v>42969</v>
          </cell>
          <cell r="K36" t="str">
            <v>Team-02</v>
          </cell>
          <cell r="L36">
            <v>29</v>
          </cell>
          <cell r="M36">
            <v>27</v>
          </cell>
          <cell r="N36">
            <v>56</v>
          </cell>
          <cell r="O36">
            <v>42969</v>
          </cell>
          <cell r="P36">
            <v>62</v>
          </cell>
          <cell r="Q36">
            <v>0</v>
          </cell>
          <cell r="R36" t="str">
            <v>DEVAJIT SAIKIA</v>
          </cell>
          <cell r="S36" t="str">
            <v>9613955794</v>
          </cell>
          <cell r="T36">
            <v>25</v>
          </cell>
          <cell r="U36">
            <v>23</v>
          </cell>
        </row>
        <row r="37">
          <cell r="B37" t="str">
            <v>NEHRU LPS</v>
          </cell>
          <cell r="C37" t="str">
            <v>LPS</v>
          </cell>
          <cell r="D37" t="str">
            <v>Bagicha SC</v>
          </cell>
          <cell r="E37" t="str">
            <v>RENU BARPATRA / PROBINA DEURI</v>
          </cell>
          <cell r="F37" t="str">
            <v>Tankeswar Sharma</v>
          </cell>
          <cell r="G37" t="str">
            <v>18120101202</v>
          </cell>
          <cell r="H37" t="str">
            <v>NEPALI BLOCK/JAMUGURI</v>
          </cell>
          <cell r="I37">
            <v>2015</v>
          </cell>
          <cell r="J37">
            <v>0</v>
          </cell>
          <cell r="K37" t="str">
            <v>Team-02</v>
          </cell>
          <cell r="L37">
            <v>0</v>
          </cell>
          <cell r="M37">
            <v>0</v>
          </cell>
          <cell r="N37">
            <v>0</v>
          </cell>
          <cell r="O37">
            <v>42972</v>
          </cell>
          <cell r="P37">
            <v>60</v>
          </cell>
          <cell r="Q37">
            <v>0</v>
          </cell>
          <cell r="R37" t="str">
            <v>BHANU KUMARI BORA</v>
          </cell>
          <cell r="S37" t="str">
            <v>9859688577</v>
          </cell>
          <cell r="T37">
            <v>45</v>
          </cell>
          <cell r="U37">
            <v>66</v>
          </cell>
        </row>
        <row r="38">
          <cell r="B38" t="str">
            <v>MORICHA PATHER JANAJATI MES</v>
          </cell>
          <cell r="C38" t="str">
            <v>MES</v>
          </cell>
          <cell r="D38" t="str">
            <v>Bagicha SC</v>
          </cell>
          <cell r="E38" t="str">
            <v>RENU BARPATRA / PROBINA DEURI</v>
          </cell>
          <cell r="F38" t="str">
            <v>Tankeswar Sharma</v>
          </cell>
          <cell r="G38" t="str">
            <v>18120103002</v>
          </cell>
          <cell r="H38" t="str">
            <v>2 NO. MORICHAPATHER/UJANI CHUK</v>
          </cell>
          <cell r="I38">
            <v>2015</v>
          </cell>
          <cell r="J38">
            <v>42894</v>
          </cell>
          <cell r="K38" t="str">
            <v>Team-02</v>
          </cell>
          <cell r="L38">
            <v>16</v>
          </cell>
          <cell r="M38">
            <v>25</v>
          </cell>
          <cell r="N38">
            <v>41</v>
          </cell>
          <cell r="O38">
            <v>42894</v>
          </cell>
          <cell r="P38">
            <v>45</v>
          </cell>
          <cell r="Q38">
            <v>0</v>
          </cell>
          <cell r="R38" t="str">
            <v>RAJANI HAZARIKA</v>
          </cell>
          <cell r="S38">
            <v>7576053505</v>
          </cell>
          <cell r="T38">
            <v>18</v>
          </cell>
          <cell r="U38">
            <v>12</v>
          </cell>
        </row>
        <row r="39">
          <cell r="B39" t="str">
            <v>NEHRU MES</v>
          </cell>
          <cell r="C39" t="str">
            <v>MES</v>
          </cell>
          <cell r="D39" t="str">
            <v>Bagicha SC</v>
          </cell>
          <cell r="E39" t="str">
            <v>RENU BARPATRA / PROBINA DEURI</v>
          </cell>
          <cell r="F39" t="str">
            <v>Tankeswar Sharma</v>
          </cell>
          <cell r="G39" t="str">
            <v>18120101203</v>
          </cell>
          <cell r="H39" t="str">
            <v>NEPALI BLOCK/NEPALI CHUK</v>
          </cell>
          <cell r="I39">
            <v>2015</v>
          </cell>
          <cell r="J39">
            <v>42886</v>
          </cell>
          <cell r="K39" t="str">
            <v>Team-02</v>
          </cell>
          <cell r="L39">
            <v>76</v>
          </cell>
          <cell r="M39">
            <v>88</v>
          </cell>
          <cell r="N39">
            <v>164</v>
          </cell>
          <cell r="O39">
            <v>42886</v>
          </cell>
          <cell r="P39">
            <v>168</v>
          </cell>
          <cell r="Q39">
            <v>0</v>
          </cell>
          <cell r="R39" t="str">
            <v>DHANESWAR RAJKHOWA</v>
          </cell>
          <cell r="S39">
            <v>9854848248</v>
          </cell>
          <cell r="T39">
            <v>77</v>
          </cell>
          <cell r="U39">
            <v>53</v>
          </cell>
        </row>
        <row r="40">
          <cell r="B40" t="str">
            <v>RASARAJ BEZBORUAH MES</v>
          </cell>
          <cell r="C40" t="str">
            <v>MES</v>
          </cell>
          <cell r="D40" t="str">
            <v>Bagicha SC</v>
          </cell>
          <cell r="E40" t="str">
            <v>RENU BARPATRA / PROBINA DEURI</v>
          </cell>
          <cell r="F40" t="str">
            <v>Tankeswar Sharma</v>
          </cell>
          <cell r="G40" t="str">
            <v>18120103501</v>
          </cell>
          <cell r="H40" t="str">
            <v>1 NO. BONGALI/BANGALI GAON-1</v>
          </cell>
          <cell r="I40">
            <v>2015</v>
          </cell>
          <cell r="J40">
            <v>42846</v>
          </cell>
          <cell r="K40" t="str">
            <v>Team-02</v>
          </cell>
          <cell r="L40">
            <v>32</v>
          </cell>
          <cell r="M40">
            <v>34</v>
          </cell>
          <cell r="N40">
            <v>66</v>
          </cell>
          <cell r="O40">
            <v>42846</v>
          </cell>
          <cell r="P40">
            <v>0</v>
          </cell>
          <cell r="Q40">
            <v>0</v>
          </cell>
          <cell r="R40" t="str">
            <v>JATIN SONOWAL</v>
          </cell>
          <cell r="S40" t="str">
            <v>9435775707</v>
          </cell>
          <cell r="T40">
            <v>31</v>
          </cell>
          <cell r="U40">
            <v>51</v>
          </cell>
        </row>
        <row r="41">
          <cell r="B41" t="str">
            <v>JAPJUP MVS</v>
          </cell>
          <cell r="C41" t="str">
            <v>MVS</v>
          </cell>
          <cell r="D41" t="str">
            <v>Bagicha SC</v>
          </cell>
          <cell r="E41" t="str">
            <v>RENU BARPATRA / PROBINA DEURI</v>
          </cell>
          <cell r="F41" t="str">
            <v>Tankeswar Sharma</v>
          </cell>
          <cell r="G41" t="str">
            <v>18120101201</v>
          </cell>
          <cell r="H41" t="str">
            <v>NEPALI BLOCK/NEPALI CHUK</v>
          </cell>
          <cell r="I41">
            <v>2015</v>
          </cell>
          <cell r="J41">
            <v>42878</v>
          </cell>
          <cell r="K41" t="str">
            <v>Team-02</v>
          </cell>
          <cell r="L41">
            <v>21</v>
          </cell>
          <cell r="M41">
            <v>15</v>
          </cell>
          <cell r="N41">
            <v>36</v>
          </cell>
          <cell r="O41">
            <v>42978</v>
          </cell>
          <cell r="P41">
            <v>43</v>
          </cell>
          <cell r="Q41">
            <v>0</v>
          </cell>
          <cell r="R41" t="str">
            <v>anil kalita</v>
          </cell>
          <cell r="S41">
            <v>9577044233</v>
          </cell>
          <cell r="T41">
            <v>45</v>
          </cell>
          <cell r="U41">
            <v>38</v>
          </cell>
        </row>
        <row r="42">
          <cell r="B42" t="str">
            <v>Bahgarah Mornoi No. 2</v>
          </cell>
          <cell r="C42" t="str">
            <v>AWC</v>
          </cell>
          <cell r="D42" t="str">
            <v>Bahgorah MPHC</v>
          </cell>
          <cell r="E42" t="str">
            <v>Madhumai Deuri</v>
          </cell>
          <cell r="F42">
            <v>0</v>
          </cell>
          <cell r="G42">
            <v>12</v>
          </cell>
          <cell r="H42" t="str">
            <v>Bahgorah</v>
          </cell>
          <cell r="I42" t="str">
            <v>Bahgorah</v>
          </cell>
          <cell r="J42">
            <v>42873</v>
          </cell>
          <cell r="K42" t="str">
            <v>Team-01</v>
          </cell>
          <cell r="L42">
            <v>10</v>
          </cell>
          <cell r="M42">
            <v>10</v>
          </cell>
          <cell r="N42">
            <v>20</v>
          </cell>
          <cell r="O42">
            <v>42873</v>
          </cell>
          <cell r="P42">
            <v>0</v>
          </cell>
          <cell r="Q42">
            <v>0</v>
          </cell>
          <cell r="R42" t="str">
            <v>Sima Pawe Deuri</v>
          </cell>
          <cell r="S42">
            <v>9577730785</v>
          </cell>
          <cell r="T42">
            <v>22</v>
          </cell>
          <cell r="U42">
            <v>21</v>
          </cell>
        </row>
        <row r="43">
          <cell r="B43" t="str">
            <v>Bahgorah Mornoi</v>
          </cell>
          <cell r="C43" t="str">
            <v>AWC</v>
          </cell>
          <cell r="D43" t="str">
            <v>Bahgorah MPHC</v>
          </cell>
          <cell r="E43" t="str">
            <v>Madhumai Deuri</v>
          </cell>
          <cell r="F43">
            <v>0</v>
          </cell>
          <cell r="G43">
            <v>28</v>
          </cell>
          <cell r="H43" t="str">
            <v>Bahgorah</v>
          </cell>
          <cell r="I43" t="str">
            <v>Bahgorah</v>
          </cell>
          <cell r="J43">
            <v>42964</v>
          </cell>
          <cell r="K43" t="str">
            <v>Team-01</v>
          </cell>
          <cell r="L43">
            <v>10</v>
          </cell>
          <cell r="M43">
            <v>6</v>
          </cell>
          <cell r="N43">
            <v>16</v>
          </cell>
          <cell r="O43">
            <v>42893</v>
          </cell>
          <cell r="P43">
            <v>0</v>
          </cell>
          <cell r="Q43">
            <v>0</v>
          </cell>
          <cell r="R43" t="str">
            <v>Monuj Kumari Deuri</v>
          </cell>
          <cell r="S43" t="str">
            <v>9859643306/09</v>
          </cell>
          <cell r="T43">
            <v>14</v>
          </cell>
          <cell r="U43">
            <v>14</v>
          </cell>
        </row>
        <row r="44">
          <cell r="B44" t="str">
            <v>Bahgorah Panigaon</v>
          </cell>
          <cell r="C44" t="str">
            <v>AWC</v>
          </cell>
          <cell r="D44" t="str">
            <v>Bahgorah MPHC</v>
          </cell>
          <cell r="E44" t="str">
            <v>Madhumai Deuri</v>
          </cell>
          <cell r="F44">
            <v>0</v>
          </cell>
          <cell r="G44">
            <v>25</v>
          </cell>
          <cell r="H44" t="str">
            <v>Bahgorah</v>
          </cell>
          <cell r="I44" t="str">
            <v>Bahgorah</v>
          </cell>
          <cell r="J44">
            <v>42898</v>
          </cell>
          <cell r="K44" t="str">
            <v>Team-01</v>
          </cell>
          <cell r="L44">
            <v>9</v>
          </cell>
          <cell r="M44">
            <v>7</v>
          </cell>
          <cell r="N44">
            <v>16</v>
          </cell>
          <cell r="O44">
            <v>42898</v>
          </cell>
          <cell r="P44">
            <v>0</v>
          </cell>
          <cell r="Q44">
            <v>0</v>
          </cell>
          <cell r="R44" t="str">
            <v>Dibya Bharati Deuri</v>
          </cell>
          <cell r="S44">
            <v>9859010885</v>
          </cell>
          <cell r="T44">
            <v>16</v>
          </cell>
          <cell r="U44">
            <v>16</v>
          </cell>
        </row>
        <row r="45">
          <cell r="B45" t="str">
            <v>Bhalukaguri</v>
          </cell>
          <cell r="C45" t="str">
            <v>AWC</v>
          </cell>
          <cell r="D45" t="str">
            <v>Bahgorah MPHC</v>
          </cell>
          <cell r="E45" t="str">
            <v>Madhumai Deuri</v>
          </cell>
          <cell r="F45">
            <v>0</v>
          </cell>
          <cell r="G45">
            <v>53</v>
          </cell>
          <cell r="H45" t="str">
            <v>Bahgorah-Bhalukaguri</v>
          </cell>
          <cell r="I45" t="str">
            <v>Bahgorah</v>
          </cell>
          <cell r="J45">
            <v>42902</v>
          </cell>
          <cell r="K45" t="str">
            <v>Team-01</v>
          </cell>
          <cell r="L45">
            <v>11</v>
          </cell>
          <cell r="M45">
            <v>13</v>
          </cell>
          <cell r="N45">
            <v>24</v>
          </cell>
          <cell r="O45">
            <v>42902</v>
          </cell>
          <cell r="P45">
            <v>0</v>
          </cell>
          <cell r="Q45">
            <v>0</v>
          </cell>
          <cell r="R45" t="str">
            <v>Nandeswari Morang</v>
          </cell>
          <cell r="S45">
            <v>9577380944</v>
          </cell>
          <cell r="T45">
            <v>16</v>
          </cell>
          <cell r="U45">
            <v>17</v>
          </cell>
        </row>
        <row r="46">
          <cell r="B46" t="str">
            <v>Homarah Bahgarah</v>
          </cell>
          <cell r="C46" t="str">
            <v>AWC</v>
          </cell>
          <cell r="D46" t="str">
            <v>Bahgorah MPHC</v>
          </cell>
          <cell r="E46" t="str">
            <v>Madhumai Deuri</v>
          </cell>
          <cell r="F46">
            <v>0</v>
          </cell>
          <cell r="G46">
            <v>51</v>
          </cell>
          <cell r="H46" t="str">
            <v>Bahgorah-Puroni Bahgorag</v>
          </cell>
          <cell r="I46" t="str">
            <v>NOV</v>
          </cell>
          <cell r="J46">
            <v>0</v>
          </cell>
          <cell r="K46" t="str">
            <v>Team-01</v>
          </cell>
          <cell r="L46">
            <v>0</v>
          </cell>
          <cell r="M46">
            <v>0</v>
          </cell>
          <cell r="N46">
            <v>0</v>
          </cell>
          <cell r="O46">
            <v>42955</v>
          </cell>
          <cell r="P46">
            <v>0</v>
          </cell>
          <cell r="Q46">
            <v>0</v>
          </cell>
          <cell r="R46" t="str">
            <v>Nilima Bori</v>
          </cell>
          <cell r="S46">
            <v>9707628489</v>
          </cell>
          <cell r="T46">
            <v>17</v>
          </cell>
          <cell r="U46">
            <v>37</v>
          </cell>
        </row>
        <row r="47">
          <cell r="B47" t="str">
            <v>Jomduwar</v>
          </cell>
          <cell r="C47" t="str">
            <v>AWC</v>
          </cell>
          <cell r="D47" t="str">
            <v>Bahgorah MPHC</v>
          </cell>
          <cell r="E47" t="str">
            <v>Madhumai Deuri</v>
          </cell>
          <cell r="F47">
            <v>0</v>
          </cell>
          <cell r="G47">
            <v>48</v>
          </cell>
          <cell r="H47" t="str">
            <v>Bahgorah-Bahgorah Jamduar</v>
          </cell>
          <cell r="I47" t="str">
            <v>Bahgorah</v>
          </cell>
          <cell r="J47">
            <v>42902</v>
          </cell>
          <cell r="K47" t="str">
            <v>Team-01</v>
          </cell>
          <cell r="L47">
            <v>1</v>
          </cell>
          <cell r="M47">
            <v>14</v>
          </cell>
          <cell r="N47">
            <v>15</v>
          </cell>
          <cell r="O47">
            <v>42902</v>
          </cell>
          <cell r="P47">
            <v>0</v>
          </cell>
          <cell r="Q47">
            <v>0</v>
          </cell>
          <cell r="R47" t="str">
            <v>Anjana Deuri</v>
          </cell>
          <cell r="S47">
            <v>9859471692</v>
          </cell>
          <cell r="T47">
            <v>17</v>
          </cell>
          <cell r="U47">
            <v>14</v>
          </cell>
        </row>
        <row r="48">
          <cell r="B48" t="str">
            <v>Keturibari (M)</v>
          </cell>
          <cell r="C48" t="str">
            <v>AWC</v>
          </cell>
          <cell r="D48" t="str">
            <v>Bahgorah MPHC</v>
          </cell>
          <cell r="E48" t="str">
            <v>Madhumai Deuri</v>
          </cell>
          <cell r="F48">
            <v>0</v>
          </cell>
          <cell r="G48">
            <v>58</v>
          </cell>
          <cell r="H48" t="str">
            <v>Bahgorah</v>
          </cell>
          <cell r="I48" t="str">
            <v>Not Cover</v>
          </cell>
          <cell r="J48">
            <v>42969</v>
          </cell>
          <cell r="K48" t="str">
            <v>Team-01</v>
          </cell>
          <cell r="L48">
            <v>15</v>
          </cell>
          <cell r="M48">
            <v>2</v>
          </cell>
          <cell r="N48">
            <v>17</v>
          </cell>
          <cell r="O48">
            <v>42969</v>
          </cell>
          <cell r="P48">
            <v>0</v>
          </cell>
          <cell r="Q48">
            <v>0</v>
          </cell>
          <cell r="R48" t="str">
            <v>Bina Deuri</v>
          </cell>
          <cell r="S48">
            <v>9859128510</v>
          </cell>
          <cell r="T48">
            <v>17</v>
          </cell>
          <cell r="U48">
            <v>21</v>
          </cell>
        </row>
        <row r="49">
          <cell r="B49" t="str">
            <v>Naharati</v>
          </cell>
          <cell r="C49" t="str">
            <v>AWC</v>
          </cell>
          <cell r="D49" t="str">
            <v>Bahgorah MPHC</v>
          </cell>
          <cell r="E49" t="str">
            <v>Madhumai Deuri</v>
          </cell>
          <cell r="F49">
            <v>0</v>
          </cell>
          <cell r="G49">
            <v>16</v>
          </cell>
          <cell r="H49" t="str">
            <v>Pub-Dikrang-NAHORATI</v>
          </cell>
          <cell r="I49" t="str">
            <v>Pub-Dikrang</v>
          </cell>
          <cell r="J49">
            <v>0</v>
          </cell>
          <cell r="K49" t="str">
            <v>Team-02</v>
          </cell>
          <cell r="L49">
            <v>0</v>
          </cell>
          <cell r="M49">
            <v>0</v>
          </cell>
          <cell r="N49">
            <v>0</v>
          </cell>
          <cell r="O49">
            <v>42919</v>
          </cell>
          <cell r="P49">
            <v>0</v>
          </cell>
          <cell r="Q49">
            <v>0</v>
          </cell>
          <cell r="R49" t="str">
            <v>Aghuni Das</v>
          </cell>
          <cell r="S49">
            <v>9859247196</v>
          </cell>
          <cell r="T49">
            <v>19</v>
          </cell>
          <cell r="U49">
            <v>20</v>
          </cell>
        </row>
        <row r="50">
          <cell r="B50" t="str">
            <v>Niganichapari (M)</v>
          </cell>
          <cell r="C50" t="str">
            <v>AWC</v>
          </cell>
          <cell r="D50" t="str">
            <v>Bahgorah MPHC</v>
          </cell>
          <cell r="E50" t="str">
            <v>Madhumai Deuri</v>
          </cell>
          <cell r="F50">
            <v>0</v>
          </cell>
          <cell r="G50">
            <v>57</v>
          </cell>
          <cell r="H50" t="str">
            <v>Bahgorah</v>
          </cell>
          <cell r="I50" t="str">
            <v>Not Cover</v>
          </cell>
          <cell r="J50">
            <v>0</v>
          </cell>
          <cell r="K50" t="str">
            <v>Team-01</v>
          </cell>
          <cell r="L50">
            <v>0</v>
          </cell>
          <cell r="M50">
            <v>0</v>
          </cell>
          <cell r="N50">
            <v>0</v>
          </cell>
          <cell r="O50">
            <v>42964</v>
          </cell>
          <cell r="P50">
            <v>0</v>
          </cell>
          <cell r="Q50">
            <v>0</v>
          </cell>
          <cell r="R50" t="str">
            <v>Anima Doley Pegu</v>
          </cell>
          <cell r="S50">
            <v>9613922590</v>
          </cell>
          <cell r="T50">
            <v>17</v>
          </cell>
          <cell r="U50">
            <v>21</v>
          </cell>
        </row>
        <row r="51">
          <cell r="B51" t="str">
            <v>Pub-Bahgarah</v>
          </cell>
          <cell r="C51" t="str">
            <v>AWC</v>
          </cell>
          <cell r="D51" t="str">
            <v>Bahgorah MPHC</v>
          </cell>
          <cell r="E51" t="str">
            <v>Madhumai Deuri</v>
          </cell>
          <cell r="F51">
            <v>0</v>
          </cell>
          <cell r="G51">
            <v>49</v>
          </cell>
          <cell r="H51" t="str">
            <v>Bahgorah-Bahgorah Jamduar</v>
          </cell>
          <cell r="I51" t="str">
            <v>dec</v>
          </cell>
          <cell r="J51">
            <v>42880</v>
          </cell>
          <cell r="K51" t="str">
            <v>Team-01</v>
          </cell>
          <cell r="L51">
            <v>7</v>
          </cell>
          <cell r="M51">
            <v>10</v>
          </cell>
          <cell r="N51">
            <v>17</v>
          </cell>
          <cell r="O51">
            <v>42880</v>
          </cell>
          <cell r="P51">
            <v>0</v>
          </cell>
          <cell r="Q51">
            <v>0</v>
          </cell>
          <cell r="R51" t="str">
            <v>Resma Deuri</v>
          </cell>
          <cell r="S51">
            <v>9957703148</v>
          </cell>
          <cell r="T51">
            <v>44</v>
          </cell>
          <cell r="U51">
            <v>39</v>
          </cell>
        </row>
        <row r="52">
          <cell r="B52" t="str">
            <v>Purani Bhagarah</v>
          </cell>
          <cell r="C52" t="str">
            <v>AWC</v>
          </cell>
          <cell r="D52" t="str">
            <v>Bahgorah MPHC</v>
          </cell>
          <cell r="E52" t="str">
            <v>Madhumai Deuri</v>
          </cell>
          <cell r="F52">
            <v>0</v>
          </cell>
          <cell r="G52">
            <v>30</v>
          </cell>
          <cell r="H52" t="str">
            <v>Bahgorah-Puroni Bahgorag</v>
          </cell>
          <cell r="I52" t="str">
            <v>Bahgorah</v>
          </cell>
          <cell r="J52">
            <v>42877</v>
          </cell>
          <cell r="K52" t="str">
            <v>Team-01</v>
          </cell>
          <cell r="L52">
            <v>19</v>
          </cell>
          <cell r="M52">
            <v>11</v>
          </cell>
          <cell r="N52">
            <v>30</v>
          </cell>
          <cell r="O52">
            <v>42877</v>
          </cell>
          <cell r="P52">
            <v>0</v>
          </cell>
          <cell r="Q52">
            <v>0</v>
          </cell>
          <cell r="R52" t="str">
            <v>Dipanjali Saikia</v>
          </cell>
          <cell r="S52">
            <v>9577350707</v>
          </cell>
          <cell r="T52">
            <v>44</v>
          </cell>
          <cell r="U52">
            <v>42</v>
          </cell>
        </row>
        <row r="53">
          <cell r="B53" t="str">
            <v>Tengapania</v>
          </cell>
          <cell r="C53" t="str">
            <v>AWC</v>
          </cell>
          <cell r="D53" t="str">
            <v>Bahgorah MPHC</v>
          </cell>
          <cell r="E53" t="str">
            <v>Madhumai Deuri</v>
          </cell>
          <cell r="F53">
            <v>0</v>
          </cell>
          <cell r="G53">
            <v>47</v>
          </cell>
          <cell r="H53" t="str">
            <v>Bahgorah-Kundilpur</v>
          </cell>
          <cell r="I53" t="str">
            <v>Bahgorah</v>
          </cell>
          <cell r="J53">
            <v>42894</v>
          </cell>
          <cell r="K53" t="str">
            <v>Team-01</v>
          </cell>
          <cell r="L53">
            <v>6</v>
          </cell>
          <cell r="M53">
            <v>18</v>
          </cell>
          <cell r="N53">
            <v>24</v>
          </cell>
          <cell r="O53">
            <v>42888</v>
          </cell>
          <cell r="P53">
            <v>0</v>
          </cell>
          <cell r="Q53">
            <v>0</v>
          </cell>
          <cell r="R53" t="str">
            <v>Bondana Deuri</v>
          </cell>
          <cell r="S53">
            <v>9577551282</v>
          </cell>
          <cell r="T53">
            <v>17</v>
          </cell>
          <cell r="U53">
            <v>13</v>
          </cell>
        </row>
        <row r="54">
          <cell r="B54" t="str">
            <v>Uriampur</v>
          </cell>
          <cell r="C54" t="str">
            <v>AWC</v>
          </cell>
          <cell r="D54" t="str">
            <v>Bahgorah MPHC</v>
          </cell>
          <cell r="E54" t="str">
            <v>Madhumai Deuri</v>
          </cell>
          <cell r="F54">
            <v>0</v>
          </cell>
          <cell r="G54">
            <v>2</v>
          </cell>
          <cell r="H54" t="str">
            <v>Bahgorah-Uriampra</v>
          </cell>
          <cell r="I54" t="str">
            <v>Bahgorah</v>
          </cell>
          <cell r="J54">
            <v>0</v>
          </cell>
          <cell r="K54" t="str">
            <v>Team-01</v>
          </cell>
          <cell r="L54">
            <v>0</v>
          </cell>
          <cell r="M54">
            <v>0</v>
          </cell>
          <cell r="N54">
            <v>0</v>
          </cell>
          <cell r="O54">
            <v>42902</v>
          </cell>
          <cell r="P54">
            <v>0</v>
          </cell>
          <cell r="Q54">
            <v>0</v>
          </cell>
          <cell r="R54" t="str">
            <v>Nabanita Hazarika</v>
          </cell>
          <cell r="S54">
            <v>9954554776</v>
          </cell>
          <cell r="T54">
            <v>6</v>
          </cell>
          <cell r="U54">
            <v>13</v>
          </cell>
        </row>
        <row r="55">
          <cell r="B55" t="str">
            <v>Uttar Bahgarah No. 2</v>
          </cell>
          <cell r="C55" t="str">
            <v>AWC</v>
          </cell>
          <cell r="D55" t="str">
            <v>Bahgorah MPHC</v>
          </cell>
          <cell r="E55" t="str">
            <v>Madhumai Deuri</v>
          </cell>
          <cell r="F55">
            <v>0</v>
          </cell>
          <cell r="G55">
            <v>13</v>
          </cell>
          <cell r="H55" t="str">
            <v>Bahgorah-Kundilpur</v>
          </cell>
          <cell r="I55" t="str">
            <v>Bahgorah</v>
          </cell>
          <cell r="J55">
            <v>42894</v>
          </cell>
          <cell r="K55" t="str">
            <v>Team-01</v>
          </cell>
          <cell r="L55">
            <v>8</v>
          </cell>
          <cell r="M55">
            <v>8</v>
          </cell>
          <cell r="N55">
            <v>16</v>
          </cell>
          <cell r="O55">
            <v>42888</v>
          </cell>
          <cell r="P55">
            <v>0</v>
          </cell>
          <cell r="Q55">
            <v>0</v>
          </cell>
          <cell r="R55" t="str">
            <v>Rina Deuri</v>
          </cell>
          <cell r="S55">
            <v>9613994472</v>
          </cell>
          <cell r="T55">
            <v>10</v>
          </cell>
          <cell r="U55">
            <v>12</v>
          </cell>
        </row>
        <row r="56">
          <cell r="B56" t="str">
            <v>Uttar Bhagarah</v>
          </cell>
          <cell r="C56" t="str">
            <v>AWC</v>
          </cell>
          <cell r="D56" t="str">
            <v>Bahgorah MPHC</v>
          </cell>
          <cell r="E56" t="str">
            <v>Madhumai Deuri</v>
          </cell>
          <cell r="F56">
            <v>0</v>
          </cell>
          <cell r="G56">
            <v>14</v>
          </cell>
          <cell r="H56" t="str">
            <v>Bahgorah-Kundilpur</v>
          </cell>
          <cell r="I56" t="str">
            <v>Bahgorah</v>
          </cell>
          <cell r="J56">
            <v>42849</v>
          </cell>
          <cell r="K56" t="str">
            <v>Team-02</v>
          </cell>
          <cell r="L56">
            <v>36</v>
          </cell>
          <cell r="M56">
            <v>32</v>
          </cell>
          <cell r="N56">
            <v>68</v>
          </cell>
          <cell r="O56">
            <v>42849</v>
          </cell>
          <cell r="P56">
            <v>0</v>
          </cell>
          <cell r="Q56">
            <v>0</v>
          </cell>
          <cell r="R56" t="str">
            <v>Rina Deuri</v>
          </cell>
          <cell r="S56">
            <v>7399337705</v>
          </cell>
          <cell r="T56">
            <v>12</v>
          </cell>
          <cell r="U56">
            <v>10</v>
          </cell>
        </row>
        <row r="57">
          <cell r="B57" t="str">
            <v>BHIMBOR DEURI GIRLS' HS</v>
          </cell>
          <cell r="C57" t="str">
            <v>HS</v>
          </cell>
          <cell r="D57" t="str">
            <v>Bahgorah MPHC</v>
          </cell>
          <cell r="E57" t="str">
            <v>Madhumai Deuri</v>
          </cell>
          <cell r="F57">
            <v>0</v>
          </cell>
          <cell r="G57" t="str">
            <v>18120101402</v>
          </cell>
          <cell r="H57" t="str">
            <v>BAHGARAH DEURI/MORNOI</v>
          </cell>
          <cell r="I57">
            <v>2015</v>
          </cell>
          <cell r="J57">
            <v>42955</v>
          </cell>
          <cell r="K57" t="str">
            <v>Team-01</v>
          </cell>
          <cell r="L57">
            <v>50</v>
          </cell>
          <cell r="M57">
            <v>83</v>
          </cell>
          <cell r="N57">
            <v>133</v>
          </cell>
          <cell r="O57">
            <v>42964</v>
          </cell>
          <cell r="P57">
            <v>30</v>
          </cell>
          <cell r="Q57">
            <v>0</v>
          </cell>
          <cell r="R57" t="str">
            <v>RAJIB NEOG</v>
          </cell>
          <cell r="S57">
            <v>9854392935</v>
          </cell>
          <cell r="T57">
            <v>0</v>
          </cell>
          <cell r="U57">
            <v>63</v>
          </cell>
        </row>
        <row r="58">
          <cell r="B58" t="str">
            <v>DEBESUTHAN JANAJATI HS</v>
          </cell>
          <cell r="C58" t="str">
            <v>HS</v>
          </cell>
          <cell r="D58" t="str">
            <v>Bahgorah MPHC</v>
          </cell>
          <cell r="E58" t="str">
            <v>Madhumai Deuri</v>
          </cell>
          <cell r="F58">
            <v>0</v>
          </cell>
          <cell r="G58" t="str">
            <v>18120101505</v>
          </cell>
          <cell r="H58" t="str">
            <v>BHALUKAGURI/BHALUKA GURI</v>
          </cell>
          <cell r="I58">
            <v>2015</v>
          </cell>
          <cell r="J58">
            <v>0</v>
          </cell>
          <cell r="K58" t="str">
            <v>Team-01</v>
          </cell>
          <cell r="L58">
            <v>0</v>
          </cell>
          <cell r="M58">
            <v>0</v>
          </cell>
          <cell r="N58">
            <v>0</v>
          </cell>
          <cell r="O58">
            <v>42870</v>
          </cell>
          <cell r="P58">
            <v>0</v>
          </cell>
          <cell r="Q58">
            <v>0</v>
          </cell>
          <cell r="R58" t="str">
            <v>KRISHNA KT KAMAN</v>
          </cell>
          <cell r="S58" t="str">
            <v>9577701740</v>
          </cell>
          <cell r="T58">
            <v>24</v>
          </cell>
          <cell r="U58">
            <v>40</v>
          </cell>
        </row>
        <row r="59">
          <cell r="B59" t="str">
            <v>ANIRUDHADEV BAHGARAH DEURI HSS</v>
          </cell>
          <cell r="C59" t="str">
            <v>HSS</v>
          </cell>
          <cell r="D59" t="str">
            <v>Bahgorah MPHC</v>
          </cell>
          <cell r="E59" t="str">
            <v>Madhumai Deuri</v>
          </cell>
          <cell r="F59">
            <v>0</v>
          </cell>
          <cell r="G59" t="str">
            <v>18120112201</v>
          </cell>
          <cell r="H59" t="str">
            <v>NAHARANI/NAHARATI</v>
          </cell>
          <cell r="I59" t="str">
            <v>p</v>
          </cell>
          <cell r="J59">
            <v>42873</v>
          </cell>
          <cell r="K59" t="str">
            <v>Team-01</v>
          </cell>
          <cell r="L59">
            <v>92</v>
          </cell>
          <cell r="M59">
            <v>85</v>
          </cell>
          <cell r="N59">
            <v>177</v>
          </cell>
          <cell r="O59">
            <v>42873</v>
          </cell>
          <cell r="P59">
            <v>83</v>
          </cell>
          <cell r="Q59" t="str">
            <v>mr</v>
          </cell>
          <cell r="R59" t="str">
            <v>DEBARANJAN KAMAN</v>
          </cell>
          <cell r="S59">
            <v>8403999161</v>
          </cell>
          <cell r="T59">
            <v>130</v>
          </cell>
          <cell r="U59">
            <v>108</v>
          </cell>
        </row>
        <row r="60">
          <cell r="B60" t="str">
            <v>AMRITPUR LPS</v>
          </cell>
          <cell r="C60" t="str">
            <v>LPS</v>
          </cell>
          <cell r="D60" t="str">
            <v>Bahgorah MPHC</v>
          </cell>
          <cell r="E60" t="str">
            <v>Madhumai Deuri</v>
          </cell>
          <cell r="F60">
            <v>0</v>
          </cell>
          <cell r="G60" t="str">
            <v>18120101504</v>
          </cell>
          <cell r="H60" t="str">
            <v>BHALUKAGURI/AMRITPUR</v>
          </cell>
          <cell r="I60">
            <v>2015</v>
          </cell>
          <cell r="J60">
            <v>0</v>
          </cell>
          <cell r="K60" t="str">
            <v>Team-01</v>
          </cell>
          <cell r="L60">
            <v>0</v>
          </cell>
          <cell r="M60">
            <v>0</v>
          </cell>
          <cell r="N60">
            <v>0</v>
          </cell>
          <cell r="O60">
            <v>42963</v>
          </cell>
          <cell r="P60">
            <v>36</v>
          </cell>
          <cell r="Q60">
            <v>0</v>
          </cell>
          <cell r="R60" t="str">
            <v>NAREN KUTUM</v>
          </cell>
          <cell r="S60" t="str">
            <v>9577702204</v>
          </cell>
          <cell r="T60">
            <v>30</v>
          </cell>
          <cell r="U60">
            <v>36</v>
          </cell>
        </row>
        <row r="61">
          <cell r="B61" t="str">
            <v>BAHGARAH AMARA LPS</v>
          </cell>
          <cell r="C61" t="str">
            <v>LPS</v>
          </cell>
          <cell r="D61" t="str">
            <v>Bahgorah MPHC</v>
          </cell>
          <cell r="E61" t="str">
            <v>Madhumai Deuri</v>
          </cell>
          <cell r="F61">
            <v>0</v>
          </cell>
          <cell r="G61" t="str">
            <v>18120101801</v>
          </cell>
          <cell r="H61" t="str">
            <v>PURANI BAHGARAH/AMARA</v>
          </cell>
          <cell r="I61" t="str">
            <v>p</v>
          </cell>
          <cell r="J61">
            <v>0</v>
          </cell>
          <cell r="K61" t="str">
            <v>Team-01</v>
          </cell>
          <cell r="L61">
            <v>0</v>
          </cell>
          <cell r="M61">
            <v>0</v>
          </cell>
          <cell r="N61">
            <v>0</v>
          </cell>
          <cell r="O61">
            <v>42913</v>
          </cell>
          <cell r="P61">
            <v>0</v>
          </cell>
          <cell r="Q61">
            <v>0</v>
          </cell>
          <cell r="R61" t="str">
            <v>BAKULI SAIKIA</v>
          </cell>
          <cell r="S61" t="str">
            <v>8753952997</v>
          </cell>
          <cell r="T61">
            <v>54</v>
          </cell>
          <cell r="U61">
            <v>51</v>
          </cell>
        </row>
        <row r="62">
          <cell r="B62" t="str">
            <v>BAHGARAH BALIKA LPS</v>
          </cell>
          <cell r="C62" t="str">
            <v>LPS</v>
          </cell>
          <cell r="D62" t="str">
            <v>Bahgorah MPHC</v>
          </cell>
          <cell r="E62" t="str">
            <v>Madhumai Deuri</v>
          </cell>
          <cell r="F62">
            <v>0</v>
          </cell>
          <cell r="G62" t="str">
            <v>18120101401</v>
          </cell>
          <cell r="H62" t="str">
            <v>BAHGARAH DEURI/KUNDILPUR</v>
          </cell>
          <cell r="I62" t="str">
            <v>nov</v>
          </cell>
          <cell r="J62">
            <v>42894</v>
          </cell>
          <cell r="K62" t="str">
            <v>Team-01</v>
          </cell>
          <cell r="L62">
            <v>19</v>
          </cell>
          <cell r="M62">
            <v>23</v>
          </cell>
          <cell r="N62">
            <v>42</v>
          </cell>
          <cell r="O62">
            <v>42888</v>
          </cell>
          <cell r="P62">
            <v>0</v>
          </cell>
          <cell r="Q62">
            <v>0</v>
          </cell>
          <cell r="R62" t="str">
            <v>SUBARNA DEURI</v>
          </cell>
          <cell r="S62" t="str">
            <v>7399839528</v>
          </cell>
          <cell r="T62">
            <v>48</v>
          </cell>
          <cell r="U62">
            <v>50</v>
          </cell>
        </row>
        <row r="63">
          <cell r="B63" t="str">
            <v>BHALUKAGURI LPS</v>
          </cell>
          <cell r="C63" t="str">
            <v>LPS</v>
          </cell>
          <cell r="D63" t="str">
            <v>Bahgorah MPHC</v>
          </cell>
          <cell r="E63" t="str">
            <v>Madhumai Deuri</v>
          </cell>
          <cell r="F63">
            <v>0</v>
          </cell>
          <cell r="G63" t="str">
            <v>18120101501</v>
          </cell>
          <cell r="H63" t="str">
            <v>BHALUKAGURI/BHALUKA GURI</v>
          </cell>
          <cell r="I63">
            <v>2015</v>
          </cell>
          <cell r="J63">
            <v>42880</v>
          </cell>
          <cell r="K63" t="str">
            <v>Team-01</v>
          </cell>
          <cell r="L63">
            <v>18</v>
          </cell>
          <cell r="M63">
            <v>23</v>
          </cell>
          <cell r="N63">
            <v>41</v>
          </cell>
          <cell r="O63">
            <v>42880</v>
          </cell>
          <cell r="P63">
            <v>57</v>
          </cell>
          <cell r="Q63">
            <v>0</v>
          </cell>
          <cell r="R63" t="str">
            <v>KUNDESWAR DEURI</v>
          </cell>
          <cell r="S63">
            <v>9957301529</v>
          </cell>
          <cell r="T63">
            <v>24</v>
          </cell>
          <cell r="U63">
            <v>30</v>
          </cell>
        </row>
        <row r="64">
          <cell r="B64" t="str">
            <v>JUGA BARUAH LPS</v>
          </cell>
          <cell r="C64" t="str">
            <v>LPS</v>
          </cell>
          <cell r="D64" t="str">
            <v>Bahgorah MPHC</v>
          </cell>
          <cell r="E64" t="str">
            <v>Madhumai Deuri</v>
          </cell>
          <cell r="F64">
            <v>0</v>
          </cell>
          <cell r="G64" t="str">
            <v>18120107001</v>
          </cell>
          <cell r="H64" t="str">
            <v>ADHAKHANA-2/ADHAKHANA KAMALABARI</v>
          </cell>
          <cell r="I64" t="str">
            <v>p</v>
          </cell>
          <cell r="J64">
            <v>42915</v>
          </cell>
          <cell r="K64" t="str">
            <v>Team-01</v>
          </cell>
          <cell r="L64">
            <v>12</v>
          </cell>
          <cell r="M64">
            <v>13</v>
          </cell>
          <cell r="N64">
            <v>25</v>
          </cell>
          <cell r="O64">
            <v>42915</v>
          </cell>
          <cell r="P64">
            <v>0</v>
          </cell>
          <cell r="Q64">
            <v>0</v>
          </cell>
          <cell r="R64" t="str">
            <v>DULAL SAIKIA</v>
          </cell>
          <cell r="S64" t="str">
            <v>9854903892</v>
          </cell>
          <cell r="T64">
            <v>19</v>
          </cell>
          <cell r="U64">
            <v>19</v>
          </cell>
        </row>
        <row r="65">
          <cell r="B65" t="str">
            <v>KUNDILPUR LPS</v>
          </cell>
          <cell r="C65" t="str">
            <v>LPS</v>
          </cell>
          <cell r="D65" t="str">
            <v>Bahgorah MPHC</v>
          </cell>
          <cell r="E65" t="str">
            <v>Madhumai Deuri</v>
          </cell>
          <cell r="F65">
            <v>0</v>
          </cell>
          <cell r="G65" t="str">
            <v>18120101403</v>
          </cell>
          <cell r="H65" t="str">
            <v>BAHGARAH DEURI/KUNDILPUR</v>
          </cell>
          <cell r="I65" t="str">
            <v>p</v>
          </cell>
          <cell r="J65">
            <v>42882</v>
          </cell>
          <cell r="K65" t="str">
            <v>Team-01</v>
          </cell>
          <cell r="L65">
            <v>15</v>
          </cell>
          <cell r="M65">
            <v>14</v>
          </cell>
          <cell r="N65">
            <v>29</v>
          </cell>
          <cell r="O65">
            <v>42886</v>
          </cell>
          <cell r="P65">
            <v>29</v>
          </cell>
          <cell r="Q65">
            <v>0</v>
          </cell>
          <cell r="R65" t="str">
            <v>LAKHIMAI DEURI</v>
          </cell>
          <cell r="S65" t="str">
            <v>9706087830</v>
          </cell>
          <cell r="T65">
            <v>19</v>
          </cell>
          <cell r="U65">
            <v>23</v>
          </cell>
        </row>
        <row r="66">
          <cell r="B66" t="str">
            <v>MEKERAI DEURI LPS</v>
          </cell>
          <cell r="C66" t="str">
            <v>LPS</v>
          </cell>
          <cell r="D66" t="str">
            <v>Bahgorah MPHC</v>
          </cell>
          <cell r="E66" t="str">
            <v>Madhumai Deuri</v>
          </cell>
          <cell r="F66">
            <v>0</v>
          </cell>
          <cell r="G66" t="str">
            <v>18120101406</v>
          </cell>
          <cell r="H66" t="str">
            <v>BAHGARAH DEURI/MORNOI</v>
          </cell>
          <cell r="I66" t="str">
            <v>p</v>
          </cell>
          <cell r="J66">
            <v>42964</v>
          </cell>
          <cell r="K66" t="str">
            <v>Team-01</v>
          </cell>
          <cell r="L66">
            <v>9</v>
          </cell>
          <cell r="M66">
            <v>5</v>
          </cell>
          <cell r="N66">
            <v>14</v>
          </cell>
          <cell r="O66">
            <v>42913</v>
          </cell>
          <cell r="P66">
            <v>0</v>
          </cell>
          <cell r="Q66">
            <v>0</v>
          </cell>
          <cell r="R66" t="str">
            <v>SUNORMONI DEORI</v>
          </cell>
          <cell r="S66" t="str">
            <v>8471854202</v>
          </cell>
          <cell r="T66">
            <v>21</v>
          </cell>
          <cell r="U66">
            <v>17</v>
          </cell>
        </row>
        <row r="67">
          <cell r="B67" t="str">
            <v>MORNOI DEURI GOVT. JUNIOR BASI</v>
          </cell>
          <cell r="C67" t="str">
            <v>LPS</v>
          </cell>
          <cell r="D67" t="str">
            <v>Bahgorah MPHC</v>
          </cell>
          <cell r="E67" t="str">
            <v>Madhumai Deuri</v>
          </cell>
          <cell r="F67">
            <v>0</v>
          </cell>
          <cell r="G67" t="str">
            <v>18120101404</v>
          </cell>
          <cell r="H67" t="str">
            <v>BAHGARAH DEURI/UPER SILLON</v>
          </cell>
          <cell r="I67">
            <v>2015</v>
          </cell>
          <cell r="J67">
            <v>42893</v>
          </cell>
          <cell r="K67" t="str">
            <v>Team-01</v>
          </cell>
          <cell r="L67">
            <v>57</v>
          </cell>
          <cell r="M67">
            <v>35</v>
          </cell>
          <cell r="N67">
            <v>92</v>
          </cell>
          <cell r="O67">
            <v>42956</v>
          </cell>
          <cell r="P67">
            <v>68</v>
          </cell>
          <cell r="Q67">
            <v>0</v>
          </cell>
          <cell r="R67" t="str">
            <v>SUSHIL DEORI</v>
          </cell>
          <cell r="S67" t="str">
            <v>9613043594</v>
          </cell>
          <cell r="T67">
            <v>0</v>
          </cell>
          <cell r="U67">
            <v>155</v>
          </cell>
        </row>
        <row r="68">
          <cell r="B68" t="str">
            <v>PANIGAON DEURI LPS</v>
          </cell>
          <cell r="C68" t="str">
            <v>LPS</v>
          </cell>
          <cell r="D68" t="str">
            <v>Bahgorah MPHC</v>
          </cell>
          <cell r="E68" t="str">
            <v>Madhumai Deuri</v>
          </cell>
          <cell r="F68">
            <v>0</v>
          </cell>
          <cell r="G68" t="str">
            <v>18120101408</v>
          </cell>
          <cell r="H68" t="str">
            <v>BAHGARAH DEURI/PANIGAON</v>
          </cell>
          <cell r="I68" t="str">
            <v>p</v>
          </cell>
          <cell r="J68">
            <v>42898</v>
          </cell>
          <cell r="K68" t="str">
            <v>Team-01</v>
          </cell>
          <cell r="L68">
            <v>22</v>
          </cell>
          <cell r="M68">
            <v>11</v>
          </cell>
          <cell r="N68">
            <v>33</v>
          </cell>
          <cell r="O68">
            <v>42898</v>
          </cell>
          <cell r="P68">
            <v>41</v>
          </cell>
          <cell r="Q68">
            <v>0</v>
          </cell>
          <cell r="R68" t="str">
            <v>DIBYA KR. DEORI</v>
          </cell>
          <cell r="S68" t="str">
            <v>8753860313</v>
          </cell>
          <cell r="T68">
            <v>24</v>
          </cell>
          <cell r="U68">
            <v>17</v>
          </cell>
        </row>
        <row r="69">
          <cell r="B69" t="str">
            <v>PAVA VEKELI LPS</v>
          </cell>
          <cell r="C69" t="str">
            <v>LPS</v>
          </cell>
          <cell r="D69" t="str">
            <v>Bahgorah MPHC</v>
          </cell>
          <cell r="E69" t="str">
            <v>Madhumai Deuri</v>
          </cell>
          <cell r="F69">
            <v>0</v>
          </cell>
          <cell r="G69" t="str">
            <v>18120107403</v>
          </cell>
          <cell r="H69" t="str">
            <v>PAVA BHEKELI/PAVA VEKELI</v>
          </cell>
          <cell r="I69" t="str">
            <v>Not Cover</v>
          </cell>
          <cell r="J69" t="str">
            <v>x</v>
          </cell>
          <cell r="K69" t="str">
            <v>Team-02</v>
          </cell>
          <cell r="L69">
            <v>0</v>
          </cell>
          <cell r="M69">
            <v>0</v>
          </cell>
          <cell r="N69">
            <v>0</v>
          </cell>
          <cell r="O69">
            <v>42831</v>
          </cell>
          <cell r="P69">
            <v>0</v>
          </cell>
          <cell r="Q69">
            <v>0</v>
          </cell>
          <cell r="R69" t="str">
            <v>SAWARNALATA DOLEY</v>
          </cell>
          <cell r="S69" t="str">
            <v>9678295650</v>
          </cell>
          <cell r="T69">
            <v>0</v>
          </cell>
          <cell r="U69">
            <v>128</v>
          </cell>
        </row>
        <row r="70">
          <cell r="B70" t="str">
            <v>RANGANOI CHENEMORA LPS</v>
          </cell>
          <cell r="C70" t="str">
            <v>LPS</v>
          </cell>
          <cell r="D70" t="str">
            <v>Bahgorah MPHC</v>
          </cell>
          <cell r="E70" t="str">
            <v>Madhumai Deuri</v>
          </cell>
          <cell r="F70">
            <v>0</v>
          </cell>
          <cell r="G70" t="str">
            <v>18120101602</v>
          </cell>
          <cell r="H70" t="str">
            <v>CHENEMORA KONGKUR/RONGANOI CHENIMORA</v>
          </cell>
          <cell r="I70" t="str">
            <v>Not Cover</v>
          </cell>
          <cell r="J70" t="str">
            <v>x</v>
          </cell>
          <cell r="K70" t="str">
            <v>Team-01</v>
          </cell>
          <cell r="L70">
            <v>0</v>
          </cell>
          <cell r="M70">
            <v>0</v>
          </cell>
          <cell r="N70">
            <v>0</v>
          </cell>
          <cell r="O70">
            <v>42828</v>
          </cell>
          <cell r="P70">
            <v>0</v>
          </cell>
          <cell r="Q70">
            <v>0</v>
          </cell>
          <cell r="R70" t="str">
            <v>BILASWAR KUMBANG</v>
          </cell>
          <cell r="S70" t="str">
            <v>9864733039</v>
          </cell>
          <cell r="T70">
            <v>0</v>
          </cell>
          <cell r="U70">
            <v>80</v>
          </cell>
        </row>
        <row r="71">
          <cell r="B71" t="str">
            <v>URIAMPORA LPS</v>
          </cell>
          <cell r="C71" t="str">
            <v>LPS</v>
          </cell>
          <cell r="D71" t="str">
            <v>Sandhakhowa SC</v>
          </cell>
          <cell r="E71" t="str">
            <v>Madhumai Deuri</v>
          </cell>
          <cell r="F71">
            <v>0</v>
          </cell>
          <cell r="G71" t="str">
            <v>18120107107</v>
          </cell>
          <cell r="H71" t="str">
            <v>DHUNAGURI KHANIKAR/URIAMPARA-1</v>
          </cell>
          <cell r="I71" t="str">
            <v>p</v>
          </cell>
          <cell r="J71">
            <v>42882</v>
          </cell>
          <cell r="K71" t="str">
            <v>Team-01</v>
          </cell>
          <cell r="L71">
            <v>20</v>
          </cell>
          <cell r="M71">
            <v>19</v>
          </cell>
          <cell r="N71">
            <v>39</v>
          </cell>
          <cell r="O71">
            <v>42886</v>
          </cell>
          <cell r="P71">
            <v>32</v>
          </cell>
          <cell r="Q71">
            <v>0</v>
          </cell>
          <cell r="R71" t="str">
            <v>LABANYA SAIKIA BHUYAN</v>
          </cell>
          <cell r="S71">
            <v>7399149604</v>
          </cell>
          <cell r="T71">
            <v>26</v>
          </cell>
          <cell r="U71">
            <v>21</v>
          </cell>
        </row>
        <row r="72">
          <cell r="B72" t="str">
            <v>UTTAR BAHGARAH DEORI LPS</v>
          </cell>
          <cell r="C72" t="str">
            <v>LPS</v>
          </cell>
          <cell r="D72" t="str">
            <v>Bahgorah MPHC</v>
          </cell>
          <cell r="E72" t="str">
            <v>Madhumai Deuri</v>
          </cell>
          <cell r="F72">
            <v>0</v>
          </cell>
          <cell r="G72" t="str">
            <v>18120101407</v>
          </cell>
          <cell r="H72" t="str">
            <v>BAHGARAH DEURI/BORDEURI</v>
          </cell>
          <cell r="I72">
            <v>2015</v>
          </cell>
          <cell r="J72">
            <v>42877</v>
          </cell>
          <cell r="K72" t="str">
            <v>Team-01</v>
          </cell>
          <cell r="L72">
            <v>7</v>
          </cell>
          <cell r="M72">
            <v>16</v>
          </cell>
          <cell r="N72">
            <v>23</v>
          </cell>
          <cell r="O72">
            <v>42877</v>
          </cell>
          <cell r="P72">
            <v>39</v>
          </cell>
          <cell r="Q72">
            <v>0</v>
          </cell>
          <cell r="R72" t="str">
            <v>KARMABIR DEORI</v>
          </cell>
          <cell r="S72" t="str">
            <v>8473990513</v>
          </cell>
          <cell r="T72">
            <v>0</v>
          </cell>
          <cell r="U72">
            <v>40</v>
          </cell>
        </row>
        <row r="73">
          <cell r="B73" t="str">
            <v>BAHGARAH AMARA JANAJATI MES</v>
          </cell>
          <cell r="C73" t="str">
            <v>MES</v>
          </cell>
          <cell r="D73" t="str">
            <v>Bahgorah MPHC</v>
          </cell>
          <cell r="E73" t="str">
            <v>Madhumai Deuri</v>
          </cell>
          <cell r="F73">
            <v>0</v>
          </cell>
          <cell r="G73" t="str">
            <v>18120101803</v>
          </cell>
          <cell r="H73" t="str">
            <v>PURANI BAHGARAH/AMARA MOYENGIA</v>
          </cell>
          <cell r="I73" t="str">
            <v>p</v>
          </cell>
          <cell r="J73">
            <v>0</v>
          </cell>
          <cell r="K73" t="str">
            <v>Team-01</v>
          </cell>
          <cell r="L73">
            <v>0</v>
          </cell>
          <cell r="M73">
            <v>0</v>
          </cell>
          <cell r="N73">
            <v>0</v>
          </cell>
          <cell r="O73">
            <v>42913</v>
          </cell>
          <cell r="P73">
            <v>0</v>
          </cell>
          <cell r="Q73">
            <v>0</v>
          </cell>
          <cell r="R73" t="str">
            <v>JOYSING DOLEY</v>
          </cell>
          <cell r="S73" t="str">
            <v>7399537652</v>
          </cell>
          <cell r="T73">
            <v>13</v>
          </cell>
          <cell r="U73">
            <v>31</v>
          </cell>
        </row>
        <row r="74">
          <cell r="B74" t="str">
            <v>DEBESUTHAS TRIBAL MES</v>
          </cell>
          <cell r="C74" t="str">
            <v>MES</v>
          </cell>
          <cell r="D74" t="str">
            <v>Bahgorah MPHC</v>
          </cell>
          <cell r="E74" t="str">
            <v>Madhumai Deuri</v>
          </cell>
          <cell r="F74">
            <v>0</v>
          </cell>
          <cell r="G74" t="str">
            <v>18120101502</v>
          </cell>
          <cell r="H74" t="str">
            <v>BHALUKAGURI/BHALUKA GURI</v>
          </cell>
          <cell r="I74" t="str">
            <v>nov</v>
          </cell>
          <cell r="J74">
            <v>0</v>
          </cell>
          <cell r="K74" t="str">
            <v>Team-01</v>
          </cell>
          <cell r="L74">
            <v>0</v>
          </cell>
          <cell r="M74">
            <v>0</v>
          </cell>
          <cell r="N74">
            <v>0</v>
          </cell>
          <cell r="O74">
            <v>42955</v>
          </cell>
          <cell r="P74">
            <v>55</v>
          </cell>
          <cell r="Q74">
            <v>0</v>
          </cell>
          <cell r="R74" t="str">
            <v>Labanya Tamuli</v>
          </cell>
          <cell r="S74" t="str">
            <v>9854786309</v>
          </cell>
          <cell r="T74">
            <v>27</v>
          </cell>
          <cell r="U74">
            <v>19</v>
          </cell>
        </row>
        <row r="75">
          <cell r="B75" t="str">
            <v>KUNDIMAMA MES</v>
          </cell>
          <cell r="C75" t="str">
            <v>MES</v>
          </cell>
          <cell r="D75" t="str">
            <v>Bahgorah MPHC</v>
          </cell>
          <cell r="E75" t="str">
            <v>Madhumai Deuri</v>
          </cell>
          <cell r="F75">
            <v>0</v>
          </cell>
          <cell r="G75" t="str">
            <v>18120101409</v>
          </cell>
          <cell r="H75" t="str">
            <v>BAHGARAH DEURI/KUNDILPUR</v>
          </cell>
          <cell r="I75" t="str">
            <v>nov</v>
          </cell>
          <cell r="J75">
            <v>42849</v>
          </cell>
          <cell r="K75" t="str">
            <v>Team-02</v>
          </cell>
          <cell r="L75">
            <v>31</v>
          </cell>
          <cell r="M75">
            <v>24</v>
          </cell>
          <cell r="N75">
            <v>55</v>
          </cell>
          <cell r="O75">
            <v>42849</v>
          </cell>
          <cell r="P75">
            <v>0</v>
          </cell>
          <cell r="Q75">
            <v>0</v>
          </cell>
          <cell r="R75" t="str">
            <v>RAMA KT. DEURI</v>
          </cell>
          <cell r="S75" t="str">
            <v>9706962779</v>
          </cell>
          <cell r="T75">
            <v>18</v>
          </cell>
          <cell r="U75">
            <v>23</v>
          </cell>
        </row>
        <row r="76">
          <cell r="B76" t="str">
            <v>MORNOI DEURI GOVT. MVS</v>
          </cell>
          <cell r="C76" t="str">
            <v>MVS</v>
          </cell>
          <cell r="D76" t="str">
            <v>Bahgorah MPHC</v>
          </cell>
          <cell r="E76" t="str">
            <v>Madhumai Deuri</v>
          </cell>
          <cell r="F76">
            <v>0</v>
          </cell>
          <cell r="G76" t="str">
            <v>18120101405</v>
          </cell>
          <cell r="H76" t="str">
            <v>BAHGARAH DEURI/UPER SILLON</v>
          </cell>
          <cell r="I76">
            <v>2015</v>
          </cell>
          <cell r="J76">
            <v>42893</v>
          </cell>
          <cell r="K76" t="str">
            <v>Team-01</v>
          </cell>
          <cell r="L76">
            <v>28</v>
          </cell>
          <cell r="M76">
            <v>16</v>
          </cell>
          <cell r="N76">
            <v>44</v>
          </cell>
          <cell r="O76">
            <v>42893</v>
          </cell>
          <cell r="P76">
            <v>66</v>
          </cell>
          <cell r="Q76">
            <v>0</v>
          </cell>
          <cell r="R76" t="str">
            <v>UDYUT KALITA</v>
          </cell>
          <cell r="S76">
            <v>9957812309</v>
          </cell>
          <cell r="T76">
            <v>0</v>
          </cell>
          <cell r="U76">
            <v>96</v>
          </cell>
        </row>
        <row r="77">
          <cell r="B77" t="str">
            <v>Bangolmora Grazing</v>
          </cell>
          <cell r="C77" t="str">
            <v>AWC</v>
          </cell>
          <cell r="D77" t="str">
            <v>Bihpuria PHC</v>
          </cell>
          <cell r="E77" t="str">
            <v>PHC ANM</v>
          </cell>
          <cell r="F77">
            <v>0</v>
          </cell>
          <cell r="G77">
            <v>19</v>
          </cell>
          <cell r="H77" t="str">
            <v xml:space="preserve">Bongalmora-Bor Alengi Satra </v>
          </cell>
          <cell r="I77" t="str">
            <v>B4</v>
          </cell>
          <cell r="J77">
            <v>0</v>
          </cell>
          <cell r="K77">
            <v>0</v>
          </cell>
          <cell r="L77">
            <v>0</v>
          </cell>
          <cell r="M77">
            <v>0</v>
          </cell>
          <cell r="N77">
            <v>0</v>
          </cell>
          <cell r="O77" t="str">
            <v>x</v>
          </cell>
          <cell r="P77">
            <v>0</v>
          </cell>
          <cell r="Q77" t="str">
            <v>Lakhima Gogoi/7896116287</v>
          </cell>
          <cell r="R77" t="str">
            <v>Lakhima Das</v>
          </cell>
          <cell r="S77">
            <v>9678295191</v>
          </cell>
          <cell r="T77">
            <v>29</v>
          </cell>
          <cell r="U77">
            <v>23</v>
          </cell>
        </row>
        <row r="78">
          <cell r="B78" t="str">
            <v>Bar Elengi Satra (A)</v>
          </cell>
          <cell r="C78" t="str">
            <v>AWC</v>
          </cell>
          <cell r="D78" t="str">
            <v>Bihpuria PHC</v>
          </cell>
          <cell r="E78" t="str">
            <v>PHC ANM</v>
          </cell>
          <cell r="F78">
            <v>0</v>
          </cell>
          <cell r="G78">
            <v>21</v>
          </cell>
          <cell r="H78" t="str">
            <v xml:space="preserve">Bongalmora-Bor Alengi Satra </v>
          </cell>
          <cell r="I78" t="str">
            <v>dec</v>
          </cell>
          <cell r="J78" t="str">
            <v>77</v>
          </cell>
          <cell r="K78" t="str">
            <v>Team-02</v>
          </cell>
          <cell r="L78">
            <v>0</v>
          </cell>
          <cell r="M78">
            <v>0</v>
          </cell>
          <cell r="N78">
            <v>0</v>
          </cell>
          <cell r="O78">
            <v>42992</v>
          </cell>
          <cell r="P78">
            <v>0</v>
          </cell>
          <cell r="Q78" t="str">
            <v>Ganema Begum/8011483695</v>
          </cell>
          <cell r="R78" t="str">
            <v>Bandana Bora</v>
          </cell>
          <cell r="S78">
            <v>9577335290</v>
          </cell>
          <cell r="T78">
            <v>17</v>
          </cell>
          <cell r="U78">
            <v>13</v>
          </cell>
        </row>
        <row r="79">
          <cell r="B79" t="str">
            <v>Bihlogania</v>
          </cell>
          <cell r="C79" t="str">
            <v>AWC</v>
          </cell>
          <cell r="D79" t="str">
            <v>Bihpuria PHC</v>
          </cell>
          <cell r="E79" t="str">
            <v>PHC ANM</v>
          </cell>
          <cell r="F79">
            <v>0</v>
          </cell>
          <cell r="G79">
            <v>3</v>
          </cell>
          <cell r="H79" t="str">
            <v>Bihpuria-Bihlongania</v>
          </cell>
          <cell r="I79" t="str">
            <v>NOV</v>
          </cell>
          <cell r="J79">
            <v>0</v>
          </cell>
          <cell r="K79" t="str">
            <v>Team-01</v>
          </cell>
          <cell r="L79">
            <v>0</v>
          </cell>
          <cell r="M79">
            <v>0</v>
          </cell>
          <cell r="N79">
            <v>0</v>
          </cell>
          <cell r="O79">
            <v>42992</v>
          </cell>
          <cell r="P79">
            <v>0</v>
          </cell>
          <cell r="Q79">
            <v>0</v>
          </cell>
          <cell r="R79" t="str">
            <v>Gopa Devi Rai</v>
          </cell>
          <cell r="S79">
            <v>9859116853</v>
          </cell>
          <cell r="T79">
            <v>20</v>
          </cell>
          <cell r="U79">
            <v>28</v>
          </cell>
        </row>
        <row r="80">
          <cell r="B80" t="str">
            <v>Bihpuria</v>
          </cell>
          <cell r="C80" t="str">
            <v>AWC</v>
          </cell>
          <cell r="D80" t="str">
            <v>Bihpuria PHC</v>
          </cell>
          <cell r="E80" t="str">
            <v>PHC ANM</v>
          </cell>
          <cell r="F80">
            <v>0</v>
          </cell>
          <cell r="G80">
            <v>1</v>
          </cell>
          <cell r="H80" t="str">
            <v>Bihpuria-Word No 1,8,9,10</v>
          </cell>
          <cell r="I80" t="str">
            <v>Bihpuria</v>
          </cell>
          <cell r="J80">
            <v>0</v>
          </cell>
          <cell r="K80" t="str">
            <v>Team-02</v>
          </cell>
          <cell r="L80">
            <v>0</v>
          </cell>
          <cell r="M80">
            <v>0</v>
          </cell>
          <cell r="N80">
            <v>0</v>
          </cell>
          <cell r="O80">
            <v>42958</v>
          </cell>
          <cell r="P80">
            <v>0</v>
          </cell>
          <cell r="Q80">
            <v>0</v>
          </cell>
          <cell r="R80" t="str">
            <v>Monita Mech Saikia</v>
          </cell>
          <cell r="S80">
            <v>9859872013</v>
          </cell>
          <cell r="T80">
            <v>16</v>
          </cell>
          <cell r="U80">
            <v>10</v>
          </cell>
        </row>
        <row r="81">
          <cell r="B81" t="str">
            <v>Bihpuria  Ward No. 2 (A)</v>
          </cell>
          <cell r="C81" t="str">
            <v>AWC</v>
          </cell>
          <cell r="D81" t="str">
            <v>Bihpuria PHC</v>
          </cell>
          <cell r="E81" t="str">
            <v>PHC ANM</v>
          </cell>
          <cell r="F81">
            <v>0</v>
          </cell>
          <cell r="G81">
            <v>14</v>
          </cell>
          <cell r="H81" t="str">
            <v xml:space="preserve">Bihpuria Town-Word No 2 </v>
          </cell>
          <cell r="I81" t="str">
            <v>Bihpuria Town</v>
          </cell>
          <cell r="J81">
            <v>0</v>
          </cell>
          <cell r="K81" t="str">
            <v>Team-02</v>
          </cell>
          <cell r="L81">
            <v>0</v>
          </cell>
          <cell r="M81">
            <v>0</v>
          </cell>
          <cell r="N81">
            <v>0</v>
          </cell>
          <cell r="O81">
            <v>42964</v>
          </cell>
          <cell r="P81">
            <v>0</v>
          </cell>
          <cell r="Q81">
            <v>0</v>
          </cell>
          <cell r="R81" t="str">
            <v>c</v>
          </cell>
          <cell r="S81" t="str">
            <v>7896870750/9679289721</v>
          </cell>
          <cell r="T81">
            <v>15</v>
          </cell>
          <cell r="U81">
            <v>19</v>
          </cell>
        </row>
        <row r="82">
          <cell r="B82" t="str">
            <v>Bihpuria  Ward No. 4 (D)</v>
          </cell>
          <cell r="C82" t="str">
            <v>AWC</v>
          </cell>
          <cell r="D82" t="str">
            <v>Bihpuria PHC</v>
          </cell>
          <cell r="E82" t="str">
            <v>PHC ANM</v>
          </cell>
          <cell r="F82">
            <v>0</v>
          </cell>
          <cell r="G82">
            <v>110</v>
          </cell>
          <cell r="H82" t="str">
            <v>Bihpuria Town-Word No 5</v>
          </cell>
          <cell r="I82" t="str">
            <v>Bihpuria Town</v>
          </cell>
          <cell r="J82">
            <v>42846</v>
          </cell>
          <cell r="K82" t="str">
            <v>Team-01</v>
          </cell>
          <cell r="L82">
            <v>4</v>
          </cell>
          <cell r="M82">
            <v>6</v>
          </cell>
          <cell r="N82">
            <v>10</v>
          </cell>
          <cell r="O82">
            <v>42846</v>
          </cell>
          <cell r="P82">
            <v>0</v>
          </cell>
          <cell r="Q82">
            <v>0</v>
          </cell>
          <cell r="R82" t="str">
            <v>Niruprova Deuri</v>
          </cell>
          <cell r="S82" t="str">
            <v>9860587037/9864507037</v>
          </cell>
          <cell r="T82">
            <v>16</v>
          </cell>
          <cell r="U82">
            <v>15</v>
          </cell>
        </row>
        <row r="83">
          <cell r="B83" t="str">
            <v>Bihpuria Ward No. 1 (A)</v>
          </cell>
          <cell r="C83" t="str">
            <v>AWC</v>
          </cell>
          <cell r="D83" t="str">
            <v>Bihpuria PHC</v>
          </cell>
          <cell r="E83" t="str">
            <v>PHC ANM</v>
          </cell>
          <cell r="F83">
            <v>0</v>
          </cell>
          <cell r="G83">
            <v>97</v>
          </cell>
          <cell r="H83" t="str">
            <v>Bihpuria Town-Word No 1</v>
          </cell>
          <cell r="I83" t="str">
            <v>Bihpuria Town</v>
          </cell>
          <cell r="J83">
            <v>0</v>
          </cell>
          <cell r="K83" t="str">
            <v>Team-01</v>
          </cell>
          <cell r="L83">
            <v>0</v>
          </cell>
          <cell r="M83">
            <v>0</v>
          </cell>
          <cell r="N83">
            <v>0</v>
          </cell>
          <cell r="O83">
            <v>42984</v>
          </cell>
          <cell r="P83">
            <v>0</v>
          </cell>
          <cell r="Q83">
            <v>0</v>
          </cell>
          <cell r="R83" t="str">
            <v>Nizara Begum</v>
          </cell>
          <cell r="S83">
            <v>9707628354</v>
          </cell>
          <cell r="T83">
            <v>17</v>
          </cell>
          <cell r="U83">
            <v>28</v>
          </cell>
        </row>
        <row r="84">
          <cell r="B84" t="str">
            <v>Bihpuria Ward No. 1 (B)</v>
          </cell>
          <cell r="C84" t="str">
            <v>AWC</v>
          </cell>
          <cell r="D84" t="str">
            <v>Bihpuria PHC</v>
          </cell>
          <cell r="E84" t="str">
            <v>PHC ANM</v>
          </cell>
          <cell r="F84">
            <v>0</v>
          </cell>
          <cell r="G84">
            <v>13</v>
          </cell>
          <cell r="H84" t="str">
            <v>Bihpuria Town-Word No 1</v>
          </cell>
          <cell r="I84" t="str">
            <v>Bihpuria Town</v>
          </cell>
          <cell r="J84">
            <v>0</v>
          </cell>
          <cell r="K84" t="str">
            <v>need</v>
          </cell>
          <cell r="L84">
            <v>0</v>
          </cell>
          <cell r="M84">
            <v>0</v>
          </cell>
          <cell r="N84">
            <v>0</v>
          </cell>
          <cell r="O84" t="str">
            <v>z</v>
          </cell>
          <cell r="P84">
            <v>0</v>
          </cell>
          <cell r="Q84">
            <v>0</v>
          </cell>
          <cell r="R84" t="str">
            <v>Rupa Das</v>
          </cell>
          <cell r="S84">
            <v>9957699217</v>
          </cell>
          <cell r="T84">
            <v>15</v>
          </cell>
          <cell r="U84">
            <v>24</v>
          </cell>
        </row>
        <row r="85">
          <cell r="B85" t="str">
            <v>Bihpuria Ward No. 1 (C)</v>
          </cell>
          <cell r="C85" t="str">
            <v>AWC</v>
          </cell>
          <cell r="D85" t="str">
            <v>Bihpuria PHC</v>
          </cell>
          <cell r="E85" t="str">
            <v>PHC ANM</v>
          </cell>
          <cell r="F85">
            <v>0</v>
          </cell>
          <cell r="G85">
            <v>99</v>
          </cell>
          <cell r="H85" t="str">
            <v>Bihpuria Town-Word No 1</v>
          </cell>
          <cell r="I85" t="str">
            <v>dec</v>
          </cell>
          <cell r="J85">
            <v>0</v>
          </cell>
          <cell r="K85" t="str">
            <v>Team-02</v>
          </cell>
          <cell r="L85">
            <v>0</v>
          </cell>
          <cell r="M85">
            <v>0</v>
          </cell>
          <cell r="N85">
            <v>0</v>
          </cell>
          <cell r="O85">
            <v>42875</v>
          </cell>
          <cell r="P85">
            <v>0</v>
          </cell>
          <cell r="Q85">
            <v>0</v>
          </cell>
          <cell r="R85" t="str">
            <v>Tashlima Khatun</v>
          </cell>
          <cell r="S85">
            <v>8399832251</v>
          </cell>
          <cell r="T85">
            <v>15</v>
          </cell>
          <cell r="U85">
            <v>15</v>
          </cell>
        </row>
        <row r="86">
          <cell r="B86" t="str">
            <v>Bihpuria Ward No. 1 (D)</v>
          </cell>
          <cell r="C86" t="str">
            <v>AWC</v>
          </cell>
          <cell r="D86" t="str">
            <v>Bihpuria PHC</v>
          </cell>
          <cell r="E86" t="str">
            <v>PHC ANM</v>
          </cell>
          <cell r="F86">
            <v>0</v>
          </cell>
          <cell r="G86">
            <v>100</v>
          </cell>
          <cell r="H86" t="str">
            <v>Bihpuria Town-Word No 1,8,9,10</v>
          </cell>
          <cell r="I86" t="str">
            <v>dec</v>
          </cell>
          <cell r="J86">
            <v>42867</v>
          </cell>
          <cell r="K86" t="str">
            <v>Team-02</v>
          </cell>
          <cell r="L86">
            <v>17</v>
          </cell>
          <cell r="M86">
            <v>8</v>
          </cell>
          <cell r="N86">
            <v>25</v>
          </cell>
          <cell r="O86">
            <v>42867</v>
          </cell>
          <cell r="P86">
            <v>0</v>
          </cell>
          <cell r="Q86">
            <v>0</v>
          </cell>
          <cell r="R86" t="str">
            <v>Radhamoni Biswas</v>
          </cell>
          <cell r="S86">
            <v>7896150418</v>
          </cell>
          <cell r="T86">
            <v>27</v>
          </cell>
          <cell r="U86">
            <v>13</v>
          </cell>
        </row>
        <row r="87">
          <cell r="B87" t="str">
            <v>Bihpuria Ward No. 1 (E)</v>
          </cell>
          <cell r="C87" t="str">
            <v>AWC</v>
          </cell>
          <cell r="D87" t="str">
            <v>Bihpuria PHC</v>
          </cell>
          <cell r="E87" t="str">
            <v>PHC ANM</v>
          </cell>
          <cell r="F87">
            <v>0</v>
          </cell>
          <cell r="G87">
            <v>101</v>
          </cell>
          <cell r="H87" t="str">
            <v>Bihpuria Town-Word No 1,8,9,10</v>
          </cell>
          <cell r="I87" t="str">
            <v>Bihpuria Town</v>
          </cell>
          <cell r="J87">
            <v>0</v>
          </cell>
          <cell r="K87" t="str">
            <v>Team-02</v>
          </cell>
          <cell r="L87">
            <v>0</v>
          </cell>
          <cell r="M87">
            <v>0</v>
          </cell>
          <cell r="N87">
            <v>0</v>
          </cell>
          <cell r="O87">
            <v>42989</v>
          </cell>
          <cell r="P87">
            <v>0</v>
          </cell>
          <cell r="Q87">
            <v>0</v>
          </cell>
          <cell r="R87" t="str">
            <v>Nikumoni Bora</v>
          </cell>
          <cell r="S87">
            <v>9854566166</v>
          </cell>
          <cell r="T87">
            <v>17</v>
          </cell>
          <cell r="U87">
            <v>25</v>
          </cell>
        </row>
        <row r="88">
          <cell r="B88" t="str">
            <v>Bihpuria Ward No. 2 (B)</v>
          </cell>
          <cell r="C88" t="str">
            <v>AWC</v>
          </cell>
          <cell r="D88" t="str">
            <v>Bihpuria PHC</v>
          </cell>
          <cell r="E88" t="str">
            <v>PHC ANM</v>
          </cell>
          <cell r="F88">
            <v>0</v>
          </cell>
          <cell r="G88">
            <v>103</v>
          </cell>
          <cell r="H88" t="str">
            <v xml:space="preserve">Bihpuria Town-Word No 2 </v>
          </cell>
          <cell r="I88" t="str">
            <v>Bihpuria Town</v>
          </cell>
          <cell r="J88">
            <v>0</v>
          </cell>
          <cell r="K88" t="str">
            <v>Team-02</v>
          </cell>
          <cell r="L88">
            <v>0</v>
          </cell>
          <cell r="M88">
            <v>0</v>
          </cell>
          <cell r="N88">
            <v>0</v>
          </cell>
          <cell r="O88">
            <v>42997</v>
          </cell>
          <cell r="P88">
            <v>0</v>
          </cell>
          <cell r="Q88">
            <v>0</v>
          </cell>
          <cell r="R88" t="str">
            <v>Sewali Saikia</v>
          </cell>
          <cell r="S88">
            <v>8752869970</v>
          </cell>
          <cell r="T88">
            <v>23</v>
          </cell>
          <cell r="U88">
            <v>25</v>
          </cell>
        </row>
        <row r="89">
          <cell r="B89" t="str">
            <v>Bihpuria Ward No. 3 (A)</v>
          </cell>
          <cell r="C89" t="str">
            <v>AWC</v>
          </cell>
          <cell r="D89" t="str">
            <v>Bihpuria PHC</v>
          </cell>
          <cell r="E89" t="str">
            <v>PHC ANM</v>
          </cell>
          <cell r="F89">
            <v>0</v>
          </cell>
          <cell r="G89">
            <v>104</v>
          </cell>
          <cell r="H89" t="str">
            <v>Bihpuria Town-Word no 3</v>
          </cell>
          <cell r="I89" t="str">
            <v>Bihpuria Town</v>
          </cell>
          <cell r="J89">
            <v>0</v>
          </cell>
          <cell r="K89" t="str">
            <v>Team-02</v>
          </cell>
          <cell r="L89">
            <v>0</v>
          </cell>
          <cell r="M89">
            <v>0</v>
          </cell>
          <cell r="N89">
            <v>0</v>
          </cell>
          <cell r="O89">
            <v>42889</v>
          </cell>
          <cell r="P89">
            <v>0</v>
          </cell>
          <cell r="Q89">
            <v>0</v>
          </cell>
          <cell r="R89" t="str">
            <v>Dipa Bhoumik</v>
          </cell>
          <cell r="S89">
            <v>9854493698</v>
          </cell>
          <cell r="T89">
            <v>17</v>
          </cell>
          <cell r="U89">
            <v>19</v>
          </cell>
        </row>
        <row r="90">
          <cell r="B90" t="str">
            <v>Bihpuria Ward No. 3 (B)</v>
          </cell>
          <cell r="C90" t="str">
            <v>AWC</v>
          </cell>
          <cell r="D90" t="str">
            <v>Bihpuria PHC</v>
          </cell>
          <cell r="E90" t="str">
            <v>PHC ANM</v>
          </cell>
          <cell r="F90">
            <v>0</v>
          </cell>
          <cell r="G90">
            <v>103</v>
          </cell>
          <cell r="H90" t="str">
            <v>Bihpuria Town-Word no 3</v>
          </cell>
          <cell r="I90" t="str">
            <v>Bihpuria Town</v>
          </cell>
          <cell r="J90">
            <v>0</v>
          </cell>
          <cell r="K90" t="str">
            <v>Team-02</v>
          </cell>
          <cell r="L90">
            <v>0</v>
          </cell>
          <cell r="M90">
            <v>0</v>
          </cell>
          <cell r="N90">
            <v>0</v>
          </cell>
          <cell r="O90">
            <v>42998</v>
          </cell>
          <cell r="P90">
            <v>0</v>
          </cell>
          <cell r="Q90">
            <v>0</v>
          </cell>
          <cell r="R90" t="str">
            <v>Mainu Gogoi</v>
          </cell>
          <cell r="S90">
            <v>9613956638</v>
          </cell>
          <cell r="T90">
            <v>18</v>
          </cell>
          <cell r="U90">
            <v>18</v>
          </cell>
        </row>
        <row r="91">
          <cell r="B91" t="str">
            <v>Bihpuria Ward No. 3 (C)</v>
          </cell>
          <cell r="C91" t="str">
            <v>AWC</v>
          </cell>
          <cell r="D91" t="str">
            <v>Bihpuria PHC</v>
          </cell>
          <cell r="E91" t="str">
            <v>PHC ANM</v>
          </cell>
          <cell r="F91">
            <v>0</v>
          </cell>
          <cell r="G91">
            <v>106</v>
          </cell>
          <cell r="H91" t="str">
            <v>Bihpuria Town</v>
          </cell>
          <cell r="I91" t="str">
            <v>Bihpuria Town</v>
          </cell>
          <cell r="J91">
            <v>42885</v>
          </cell>
          <cell r="K91" t="str">
            <v>Team-02</v>
          </cell>
          <cell r="L91">
            <v>11</v>
          </cell>
          <cell r="M91">
            <v>10</v>
          </cell>
          <cell r="N91">
            <v>21</v>
          </cell>
          <cell r="O91">
            <v>42884</v>
          </cell>
          <cell r="P91">
            <v>0</v>
          </cell>
          <cell r="Q91">
            <v>0</v>
          </cell>
          <cell r="R91" t="str">
            <v>Nirumoni Borah</v>
          </cell>
          <cell r="S91">
            <v>9854580601</v>
          </cell>
          <cell r="T91">
            <v>17</v>
          </cell>
          <cell r="U91">
            <v>19</v>
          </cell>
        </row>
        <row r="92">
          <cell r="B92" t="str">
            <v>Bihpuria Ward No. 4 (A)</v>
          </cell>
          <cell r="C92" t="str">
            <v>AWC</v>
          </cell>
          <cell r="D92" t="str">
            <v>Bihpuria PHC</v>
          </cell>
          <cell r="E92" t="str">
            <v>PHC ANM</v>
          </cell>
          <cell r="F92">
            <v>0</v>
          </cell>
          <cell r="G92">
            <v>107</v>
          </cell>
          <cell r="H92" t="str">
            <v>Bihpuria Town-Word No 1,8,9,10</v>
          </cell>
          <cell r="I92" t="str">
            <v>dec</v>
          </cell>
          <cell r="J92">
            <v>42881</v>
          </cell>
          <cell r="K92" t="str">
            <v>Team-02</v>
          </cell>
          <cell r="L92">
            <v>22</v>
          </cell>
          <cell r="M92">
            <v>14</v>
          </cell>
          <cell r="N92">
            <v>36</v>
          </cell>
          <cell r="O92">
            <v>42881</v>
          </cell>
          <cell r="P92">
            <v>0</v>
          </cell>
          <cell r="Q92">
            <v>0</v>
          </cell>
          <cell r="R92" t="str">
            <v>Tapochi Paul</v>
          </cell>
          <cell r="S92">
            <v>8486223973</v>
          </cell>
          <cell r="T92">
            <v>14</v>
          </cell>
          <cell r="U92">
            <v>15</v>
          </cell>
        </row>
        <row r="93">
          <cell r="B93" t="str">
            <v>Bihpuria Ward No. 4 (B)</v>
          </cell>
          <cell r="C93" t="str">
            <v>AWC</v>
          </cell>
          <cell r="D93" t="str">
            <v>Bihpuria PHC</v>
          </cell>
          <cell r="E93" t="str">
            <v>PHC ANM</v>
          </cell>
          <cell r="F93">
            <v>0</v>
          </cell>
          <cell r="G93">
            <v>108</v>
          </cell>
          <cell r="H93" t="str">
            <v xml:space="preserve">Bihpuria Town-Word No 7 </v>
          </cell>
          <cell r="I93" t="str">
            <v>dec</v>
          </cell>
          <cell r="J93">
            <v>0</v>
          </cell>
          <cell r="K93" t="str">
            <v>Team-02</v>
          </cell>
          <cell r="L93">
            <v>0</v>
          </cell>
          <cell r="M93">
            <v>0</v>
          </cell>
          <cell r="N93">
            <v>0</v>
          </cell>
          <cell r="O93">
            <v>42996</v>
          </cell>
          <cell r="P93">
            <v>0</v>
          </cell>
          <cell r="Q93">
            <v>0</v>
          </cell>
          <cell r="R93" t="str">
            <v>Mukulrani Saha</v>
          </cell>
          <cell r="S93">
            <v>6978916410</v>
          </cell>
          <cell r="T93">
            <v>20</v>
          </cell>
          <cell r="U93">
            <v>22</v>
          </cell>
        </row>
        <row r="94">
          <cell r="B94" t="str">
            <v>Bihpuria Ward No. 4 (C)</v>
          </cell>
          <cell r="C94" t="str">
            <v>AWC</v>
          </cell>
          <cell r="D94" t="str">
            <v>Bihpuria PHC</v>
          </cell>
          <cell r="E94" t="str">
            <v>PHC ANM</v>
          </cell>
          <cell r="F94">
            <v>0</v>
          </cell>
          <cell r="G94">
            <v>109</v>
          </cell>
          <cell r="H94" t="str">
            <v xml:space="preserve">Bihpuria Town-Word No 7 </v>
          </cell>
          <cell r="I94" t="str">
            <v>dec</v>
          </cell>
          <cell r="J94">
            <v>42880</v>
          </cell>
          <cell r="K94" t="str">
            <v>Team-02</v>
          </cell>
          <cell r="L94">
            <v>20</v>
          </cell>
          <cell r="M94">
            <v>17</v>
          </cell>
          <cell r="N94">
            <v>37</v>
          </cell>
          <cell r="O94">
            <v>42880</v>
          </cell>
          <cell r="P94">
            <v>0</v>
          </cell>
          <cell r="Q94">
            <v>0</v>
          </cell>
          <cell r="R94" t="str">
            <v>Bina Borah</v>
          </cell>
          <cell r="S94" t="str">
            <v>9954809748/9544480974</v>
          </cell>
          <cell r="T94">
            <v>25</v>
          </cell>
          <cell r="U94">
            <v>24</v>
          </cell>
        </row>
        <row r="95">
          <cell r="B95" t="str">
            <v>Bihpuria Ward No. 4 (E)</v>
          </cell>
          <cell r="C95" t="str">
            <v>AWC</v>
          </cell>
          <cell r="D95" t="str">
            <v>Bihpuria PHC</v>
          </cell>
          <cell r="E95" t="str">
            <v>PHC ANM</v>
          </cell>
          <cell r="F95">
            <v>0</v>
          </cell>
          <cell r="G95">
            <v>111</v>
          </cell>
          <cell r="H95" t="str">
            <v>Bihpuria Town-Word No 5</v>
          </cell>
          <cell r="I95" t="str">
            <v>Bihpuria Town</v>
          </cell>
          <cell r="J95">
            <v>0</v>
          </cell>
          <cell r="K95" t="str">
            <v>Team-02</v>
          </cell>
          <cell r="L95">
            <v>0</v>
          </cell>
          <cell r="M95">
            <v>0</v>
          </cell>
          <cell r="N95">
            <v>0</v>
          </cell>
          <cell r="O95">
            <v>42965</v>
          </cell>
          <cell r="P95">
            <v>0</v>
          </cell>
          <cell r="Q95">
            <v>0</v>
          </cell>
          <cell r="R95" t="str">
            <v>Anjana Saikia</v>
          </cell>
          <cell r="S95">
            <v>9957952672</v>
          </cell>
          <cell r="T95">
            <v>12</v>
          </cell>
          <cell r="U95">
            <v>12</v>
          </cell>
        </row>
        <row r="96">
          <cell r="B96" t="str">
            <v>Bongolmora Grazing Balichapori</v>
          </cell>
          <cell r="C96" t="str">
            <v>AWC</v>
          </cell>
          <cell r="D96" t="str">
            <v>Bihpuria PHC</v>
          </cell>
          <cell r="E96" t="str">
            <v>PHC ANM</v>
          </cell>
          <cell r="F96">
            <v>0</v>
          </cell>
          <cell r="G96">
            <v>18</v>
          </cell>
          <cell r="H96" t="str">
            <v xml:space="preserve">Bongalmora-Bor Alengi Satra </v>
          </cell>
          <cell r="I96" t="str">
            <v>dec</v>
          </cell>
          <cell r="J96">
            <v>42879</v>
          </cell>
          <cell r="K96" t="str">
            <v>Team-02</v>
          </cell>
          <cell r="L96">
            <v>14</v>
          </cell>
          <cell r="M96">
            <v>12</v>
          </cell>
          <cell r="N96">
            <v>26</v>
          </cell>
          <cell r="O96">
            <v>42891</v>
          </cell>
          <cell r="P96">
            <v>0</v>
          </cell>
          <cell r="Q96" t="str">
            <v>Lakhima Gogoi/7896116287</v>
          </cell>
          <cell r="R96" t="str">
            <v>Heera Chetry</v>
          </cell>
          <cell r="S96">
            <v>9859535209</v>
          </cell>
          <cell r="T96">
            <v>21</v>
          </cell>
          <cell r="U96">
            <v>23</v>
          </cell>
        </row>
        <row r="97">
          <cell r="B97" t="str">
            <v>Bongolmora Grazing Tharka Chuk</v>
          </cell>
          <cell r="C97" t="str">
            <v>AWC</v>
          </cell>
          <cell r="D97" t="str">
            <v>Bihpuria PHC</v>
          </cell>
          <cell r="E97" t="str">
            <v>PHC ANM</v>
          </cell>
          <cell r="F97">
            <v>0</v>
          </cell>
          <cell r="G97">
            <v>21</v>
          </cell>
          <cell r="H97" t="str">
            <v xml:space="preserve">Bongalmora </v>
          </cell>
          <cell r="I97" t="str">
            <v>NOV</v>
          </cell>
          <cell r="J97">
            <v>0</v>
          </cell>
          <cell r="K97" t="str">
            <v>Team-02</v>
          </cell>
          <cell r="L97">
            <v>0</v>
          </cell>
          <cell r="M97">
            <v>0</v>
          </cell>
          <cell r="N97">
            <v>0</v>
          </cell>
          <cell r="O97">
            <v>42879</v>
          </cell>
          <cell r="P97">
            <v>0</v>
          </cell>
          <cell r="Q97" t="str">
            <v>Lakhima Gogoi/7896116287</v>
          </cell>
          <cell r="R97" t="str">
            <v>Purnima Neog</v>
          </cell>
          <cell r="S97" t="str">
            <v>7390341941/9854219763/9508520239</v>
          </cell>
          <cell r="T97">
            <v>16</v>
          </cell>
          <cell r="U97">
            <v>19</v>
          </cell>
        </row>
        <row r="98">
          <cell r="B98" t="str">
            <v>Bongolmora Missing Gaon</v>
          </cell>
          <cell r="C98" t="str">
            <v>AWC</v>
          </cell>
          <cell r="D98" t="str">
            <v>Bihpuria PHC</v>
          </cell>
          <cell r="E98" t="str">
            <v>PHC ANM</v>
          </cell>
          <cell r="F98">
            <v>0</v>
          </cell>
          <cell r="G98">
            <v>20</v>
          </cell>
          <cell r="H98" t="str">
            <v>Bongalmora-Borelengi</v>
          </cell>
          <cell r="I98" t="str">
            <v>B9</v>
          </cell>
          <cell r="J98">
            <v>0</v>
          </cell>
          <cell r="K98">
            <v>0</v>
          </cell>
          <cell r="L98">
            <v>0</v>
          </cell>
          <cell r="M98">
            <v>0</v>
          </cell>
          <cell r="N98">
            <v>0</v>
          </cell>
          <cell r="O98" t="str">
            <v>x</v>
          </cell>
          <cell r="P98">
            <v>0</v>
          </cell>
          <cell r="Q98" t="str">
            <v>Lakhima Gogoi/7896116287</v>
          </cell>
          <cell r="R98" t="str">
            <v>Namita Dutta Medhi</v>
          </cell>
          <cell r="S98" t="str">
            <v>9508311035/9577325055</v>
          </cell>
          <cell r="T98">
            <v>17</v>
          </cell>
          <cell r="U98">
            <v>18</v>
          </cell>
        </row>
        <row r="99">
          <cell r="B99" t="str">
            <v>Mornoi Grajing</v>
          </cell>
          <cell r="C99" t="str">
            <v>AWC</v>
          </cell>
          <cell r="D99" t="str">
            <v>Bihpuria PHC</v>
          </cell>
          <cell r="E99" t="str">
            <v>PHC ANM</v>
          </cell>
          <cell r="F99">
            <v>0</v>
          </cell>
          <cell r="G99">
            <v>19</v>
          </cell>
          <cell r="H99" t="str">
            <v xml:space="preserve">Pub-Dikrang-Mornoi Grezing </v>
          </cell>
          <cell r="I99" t="str">
            <v>dec</v>
          </cell>
          <cell r="J99">
            <v>42909</v>
          </cell>
          <cell r="K99" t="str">
            <v>Team-02</v>
          </cell>
          <cell r="L99">
            <v>53</v>
          </cell>
          <cell r="M99">
            <v>32</v>
          </cell>
          <cell r="N99">
            <v>85</v>
          </cell>
          <cell r="O99">
            <v>42909</v>
          </cell>
          <cell r="P99">
            <v>0</v>
          </cell>
          <cell r="Q99">
            <v>0</v>
          </cell>
          <cell r="R99" t="str">
            <v>Kabita RajkhowaPunyda Pegu Das</v>
          </cell>
          <cell r="S99" t="str">
            <v>8474856097/8751893518</v>
          </cell>
          <cell r="T99">
            <v>22</v>
          </cell>
          <cell r="U99">
            <v>26</v>
          </cell>
        </row>
        <row r="100">
          <cell r="B100" t="str">
            <v>Mornoi Kaibatta</v>
          </cell>
          <cell r="C100" t="str">
            <v>AWC</v>
          </cell>
          <cell r="D100" t="str">
            <v>Bihpuria PHC</v>
          </cell>
          <cell r="E100" t="str">
            <v>PHC ANM</v>
          </cell>
          <cell r="F100">
            <v>0</v>
          </cell>
          <cell r="G100">
            <v>87</v>
          </cell>
          <cell r="H100" t="str">
            <v>Pub-Dikrang</v>
          </cell>
          <cell r="I100" t="str">
            <v>dec</v>
          </cell>
          <cell r="J100">
            <v>42935</v>
          </cell>
          <cell r="K100" t="str">
            <v>Team-02</v>
          </cell>
          <cell r="L100">
            <v>60</v>
          </cell>
          <cell r="M100">
            <v>47</v>
          </cell>
          <cell r="N100">
            <v>107</v>
          </cell>
          <cell r="O100">
            <v>42909</v>
          </cell>
          <cell r="P100">
            <v>0</v>
          </cell>
          <cell r="Q100">
            <v>0</v>
          </cell>
          <cell r="R100" t="str">
            <v>Monjurima Das</v>
          </cell>
          <cell r="S100">
            <v>7399103250</v>
          </cell>
          <cell r="T100">
            <v>19</v>
          </cell>
          <cell r="U100">
            <v>15</v>
          </cell>
        </row>
        <row r="101">
          <cell r="B101" t="str">
            <v>Mornoi Muslim</v>
          </cell>
          <cell r="C101" t="str">
            <v>AWC</v>
          </cell>
          <cell r="D101" t="str">
            <v>Bihpuria PHC</v>
          </cell>
          <cell r="E101" t="str">
            <v>PHC ANM</v>
          </cell>
          <cell r="F101">
            <v>0</v>
          </cell>
          <cell r="G101">
            <v>88</v>
          </cell>
          <cell r="H101" t="str">
            <v>Pub-Dikrang</v>
          </cell>
          <cell r="I101" t="str">
            <v>dec</v>
          </cell>
          <cell r="J101">
            <v>0</v>
          </cell>
          <cell r="K101" t="str">
            <v>Team-02</v>
          </cell>
          <cell r="L101">
            <v>0</v>
          </cell>
          <cell r="M101">
            <v>0</v>
          </cell>
          <cell r="N101">
            <v>0</v>
          </cell>
          <cell r="O101">
            <v>42909</v>
          </cell>
          <cell r="P101">
            <v>0</v>
          </cell>
          <cell r="Q101">
            <v>0</v>
          </cell>
          <cell r="R101" t="str">
            <v>Monuwara Begum</v>
          </cell>
          <cell r="S101" t="str">
            <v>9954633541/9707628318</v>
          </cell>
          <cell r="T101">
            <v>18</v>
          </cell>
          <cell r="U101">
            <v>13</v>
          </cell>
        </row>
        <row r="102">
          <cell r="B102" t="str">
            <v>Rajbari</v>
          </cell>
          <cell r="C102" t="str">
            <v>AWC</v>
          </cell>
          <cell r="D102" t="str">
            <v>Bihpuria PHC</v>
          </cell>
          <cell r="E102" t="str">
            <v>PHC ANM</v>
          </cell>
          <cell r="F102">
            <v>0</v>
          </cell>
          <cell r="G102">
            <v>6</v>
          </cell>
          <cell r="H102" t="str">
            <v>Bihpuria-Rajbari</v>
          </cell>
          <cell r="I102" t="str">
            <v>Bihpuria</v>
          </cell>
          <cell r="J102">
            <v>42950</v>
          </cell>
          <cell r="K102" t="str">
            <v>Team-02</v>
          </cell>
          <cell r="L102">
            <v>26</v>
          </cell>
          <cell r="M102">
            <v>18</v>
          </cell>
          <cell r="N102">
            <v>44</v>
          </cell>
          <cell r="O102">
            <v>42951</v>
          </cell>
          <cell r="P102">
            <v>0</v>
          </cell>
          <cell r="Q102">
            <v>0</v>
          </cell>
          <cell r="R102" t="str">
            <v>Niru Borah Neog</v>
          </cell>
          <cell r="S102">
            <v>7399481194</v>
          </cell>
          <cell r="T102">
            <v>16</v>
          </cell>
          <cell r="U102">
            <v>21</v>
          </cell>
        </row>
        <row r="103">
          <cell r="B103" t="str">
            <v>Rajbari No. 2</v>
          </cell>
          <cell r="C103" t="str">
            <v>AWC</v>
          </cell>
          <cell r="D103" t="str">
            <v>Bihpuria PHC</v>
          </cell>
          <cell r="E103" t="str">
            <v>PHC ANM</v>
          </cell>
          <cell r="F103">
            <v>0</v>
          </cell>
          <cell r="G103">
            <v>39</v>
          </cell>
          <cell r="H103" t="str">
            <v>Bihpuria-Rajbari No 2</v>
          </cell>
          <cell r="I103" t="str">
            <v>Bihpuria</v>
          </cell>
          <cell r="J103">
            <v>0</v>
          </cell>
          <cell r="K103" t="str">
            <v>Team-01</v>
          </cell>
          <cell r="L103">
            <v>0</v>
          </cell>
          <cell r="M103">
            <v>0</v>
          </cell>
          <cell r="N103">
            <v>0</v>
          </cell>
          <cell r="O103">
            <v>42992</v>
          </cell>
          <cell r="P103">
            <v>0</v>
          </cell>
          <cell r="Q103">
            <v>0</v>
          </cell>
          <cell r="R103" t="str">
            <v>Sadhana Borah</v>
          </cell>
          <cell r="S103">
            <v>9613582923</v>
          </cell>
          <cell r="T103">
            <v>18</v>
          </cell>
          <cell r="U103">
            <v>21</v>
          </cell>
        </row>
        <row r="104">
          <cell r="B104" t="str">
            <v>BIMALA PRASAD CHALIHA HS</v>
          </cell>
          <cell r="C104" t="str">
            <v>HS</v>
          </cell>
          <cell r="D104" t="str">
            <v>Bihpuria PHC</v>
          </cell>
          <cell r="E104" t="str">
            <v>PHC ANM</v>
          </cell>
          <cell r="F104">
            <v>0</v>
          </cell>
          <cell r="G104" t="str">
            <v>18120102702</v>
          </cell>
          <cell r="H104" t="str">
            <v>RAJABARI/BORA CHUBURI</v>
          </cell>
          <cell r="I104">
            <v>2015</v>
          </cell>
          <cell r="J104">
            <v>0</v>
          </cell>
          <cell r="K104" t="str">
            <v>Team-02</v>
          </cell>
          <cell r="L104">
            <v>0</v>
          </cell>
          <cell r="M104">
            <v>0</v>
          </cell>
          <cell r="N104">
            <v>0</v>
          </cell>
          <cell r="O104">
            <v>42914</v>
          </cell>
          <cell r="P104">
            <v>0</v>
          </cell>
          <cell r="Q104">
            <v>0</v>
          </cell>
          <cell r="R104" t="str">
            <v>BIREN SAIKIA</v>
          </cell>
          <cell r="S104" t="str">
            <v>9613042497</v>
          </cell>
          <cell r="T104">
            <v>101</v>
          </cell>
          <cell r="U104">
            <v>100</v>
          </cell>
        </row>
        <row r="105">
          <cell r="B105" t="str">
            <v>BOR ELENGI SANKARDEB HIGH SCHOOL</v>
          </cell>
          <cell r="C105" t="str">
            <v>HS</v>
          </cell>
          <cell r="D105" t="str">
            <v>Bihpuria PHC</v>
          </cell>
          <cell r="E105" t="str">
            <v>PHC ANM</v>
          </cell>
          <cell r="F105">
            <v>0</v>
          </cell>
          <cell r="G105" t="str">
            <v>18120104405</v>
          </cell>
          <cell r="H105" t="str">
            <v>1 NO. BONGALMORA MIRI/BAZAR CHUK</v>
          </cell>
          <cell r="I105" t="str">
            <v>p</v>
          </cell>
          <cell r="J105">
            <v>0</v>
          </cell>
          <cell r="K105" t="str">
            <v>j8</v>
          </cell>
          <cell r="L105">
            <v>0</v>
          </cell>
          <cell r="M105">
            <v>0</v>
          </cell>
          <cell r="N105">
            <v>0</v>
          </cell>
          <cell r="O105">
            <v>0</v>
          </cell>
          <cell r="P105">
            <v>0</v>
          </cell>
          <cell r="Q105">
            <v>0</v>
          </cell>
          <cell r="R105" t="str">
            <v>HARI KANTA GOSWAMI</v>
          </cell>
          <cell r="S105" t="str">
            <v>9706763962</v>
          </cell>
          <cell r="T105">
            <v>43</v>
          </cell>
          <cell r="U105">
            <v>44</v>
          </cell>
        </row>
        <row r="106">
          <cell r="B106" t="str">
            <v>KUMUD SHARMA HIGH SCHOOL</v>
          </cell>
          <cell r="C106" t="str">
            <v>HS</v>
          </cell>
          <cell r="D106" t="str">
            <v>Bihpuria PHC</v>
          </cell>
          <cell r="E106" t="str">
            <v>PHC ANM</v>
          </cell>
          <cell r="F106">
            <v>0</v>
          </cell>
          <cell r="G106" t="str">
            <v>18120102704</v>
          </cell>
          <cell r="H106" t="str">
            <v>RAJABARI/BORA CHUBURI</v>
          </cell>
          <cell r="I106">
            <v>2015</v>
          </cell>
          <cell r="J106">
            <v>0</v>
          </cell>
          <cell r="K106" t="str">
            <v>Team-02</v>
          </cell>
          <cell r="L106">
            <v>0</v>
          </cell>
          <cell r="M106">
            <v>0</v>
          </cell>
          <cell r="N106">
            <v>0</v>
          </cell>
          <cell r="O106">
            <v>42914</v>
          </cell>
          <cell r="P106">
            <v>0</v>
          </cell>
          <cell r="Q106">
            <v>0</v>
          </cell>
          <cell r="R106" t="str">
            <v>KARUNA CHETRY</v>
          </cell>
          <cell r="S106" t="str">
            <v>9854373265</v>
          </cell>
          <cell r="T106">
            <v>20</v>
          </cell>
          <cell r="U106">
            <v>10</v>
          </cell>
        </row>
        <row r="107">
          <cell r="B107" t="str">
            <v>UDBASTRU HS</v>
          </cell>
          <cell r="C107" t="str">
            <v>HS</v>
          </cell>
          <cell r="D107" t="str">
            <v>Bihpuria PHC</v>
          </cell>
          <cell r="E107" t="str">
            <v>PHC ANM</v>
          </cell>
          <cell r="F107">
            <v>0</v>
          </cell>
          <cell r="G107" t="str">
            <v>18120103402</v>
          </cell>
          <cell r="H107" t="str">
            <v>BIHPURIA WARD NO. 4/KALIBARI</v>
          </cell>
          <cell r="I107">
            <v>2015</v>
          </cell>
          <cell r="J107">
            <v>42846</v>
          </cell>
          <cell r="K107" t="str">
            <v>Team-01</v>
          </cell>
          <cell r="L107">
            <v>70</v>
          </cell>
          <cell r="M107">
            <v>72</v>
          </cell>
          <cell r="N107">
            <v>142</v>
          </cell>
          <cell r="O107">
            <v>42846</v>
          </cell>
          <cell r="P107">
            <v>0</v>
          </cell>
          <cell r="Q107">
            <v>0</v>
          </cell>
          <cell r="R107" t="str">
            <v>PRADIP DEY</v>
          </cell>
          <cell r="S107" t="str">
            <v>7896918293/9707062019</v>
          </cell>
          <cell r="T107">
            <v>90</v>
          </cell>
          <cell r="U107">
            <v>85</v>
          </cell>
        </row>
        <row r="108">
          <cell r="B108" t="str">
            <v>BIHPURIA COLLEGIATE HSS</v>
          </cell>
          <cell r="C108" t="str">
            <v>HSS</v>
          </cell>
          <cell r="D108" t="str">
            <v>Bihpuria PHC</v>
          </cell>
          <cell r="E108" t="str">
            <v>PHC ANM</v>
          </cell>
          <cell r="F108">
            <v>0</v>
          </cell>
          <cell r="G108" t="str">
            <v>18120102002</v>
          </cell>
          <cell r="H108" t="str">
            <v>1 NO. BIHPURIA/1 NO. WARD</v>
          </cell>
          <cell r="I108">
            <v>2015</v>
          </cell>
          <cell r="J108">
            <v>0</v>
          </cell>
          <cell r="K108" t="str">
            <v>Team-02</v>
          </cell>
          <cell r="L108">
            <v>0</v>
          </cell>
          <cell r="M108">
            <v>0</v>
          </cell>
          <cell r="N108">
            <v>0</v>
          </cell>
          <cell r="O108">
            <v>42996</v>
          </cell>
          <cell r="P108">
            <v>0</v>
          </cell>
          <cell r="Q108" t="str">
            <v>mr</v>
          </cell>
          <cell r="R108" t="str">
            <v>SHRIKANTA HAZARIKA</v>
          </cell>
          <cell r="S108" t="str">
            <v>9707894305</v>
          </cell>
          <cell r="T108">
            <v>274</v>
          </cell>
          <cell r="U108">
            <v>213</v>
          </cell>
        </row>
        <row r="109">
          <cell r="B109" t="str">
            <v>BIHPURIA GIRLS' HSS</v>
          </cell>
          <cell r="C109" t="str">
            <v>HSS</v>
          </cell>
          <cell r="D109" t="str">
            <v>Bihpuria PHC</v>
          </cell>
          <cell r="E109" t="str">
            <v>PHC ANM</v>
          </cell>
          <cell r="F109">
            <v>0</v>
          </cell>
          <cell r="G109" t="str">
            <v>18120102003</v>
          </cell>
          <cell r="H109" t="str">
            <v>1 NO. BIHPURIA/1 NO. WARD</v>
          </cell>
          <cell r="I109">
            <v>2015</v>
          </cell>
          <cell r="J109">
            <v>0</v>
          </cell>
          <cell r="K109" t="str">
            <v>Team-02</v>
          </cell>
          <cell r="L109">
            <v>0</v>
          </cell>
          <cell r="M109">
            <v>0</v>
          </cell>
          <cell r="N109">
            <v>0</v>
          </cell>
          <cell r="O109">
            <v>42989</v>
          </cell>
          <cell r="P109">
            <v>0</v>
          </cell>
          <cell r="Q109">
            <v>0</v>
          </cell>
          <cell r="R109" t="str">
            <v>TARUN CHANDRA NEOG</v>
          </cell>
          <cell r="S109" t="str">
            <v>9435534057/ 7896628260</v>
          </cell>
          <cell r="T109">
            <v>0</v>
          </cell>
          <cell r="U109">
            <v>173</v>
          </cell>
        </row>
        <row r="110">
          <cell r="B110" t="str">
            <v>LOHIT DIKRONG HSS</v>
          </cell>
          <cell r="C110" t="str">
            <v>HSS</v>
          </cell>
          <cell r="D110" t="str">
            <v>Bihpuria PHC</v>
          </cell>
          <cell r="E110" t="str">
            <v>PHC ANM</v>
          </cell>
          <cell r="F110">
            <v>0</v>
          </cell>
          <cell r="G110" t="str">
            <v>18120103305</v>
          </cell>
          <cell r="H110" t="str">
            <v>BIHPURIA WARD NO. 3/KAWAIMARI</v>
          </cell>
          <cell r="I110">
            <v>2015</v>
          </cell>
          <cell r="J110">
            <v>42964</v>
          </cell>
          <cell r="K110" t="str">
            <v>Team-02</v>
          </cell>
          <cell r="L110">
            <v>201</v>
          </cell>
          <cell r="M110">
            <v>185</v>
          </cell>
          <cell r="N110">
            <v>386</v>
          </cell>
          <cell r="O110">
            <v>42964</v>
          </cell>
          <cell r="P110">
            <v>0</v>
          </cell>
          <cell r="Q110" t="str">
            <v>mr</v>
          </cell>
          <cell r="R110" t="str">
            <v>Kusum Patgiri</v>
          </cell>
          <cell r="S110">
            <v>9613953718</v>
          </cell>
          <cell r="T110">
            <v>327</v>
          </cell>
          <cell r="U110">
            <v>256</v>
          </cell>
        </row>
        <row r="111">
          <cell r="B111" t="str">
            <v>1 NO. BIHPURIA NAGAR LPS</v>
          </cell>
          <cell r="C111" t="str">
            <v>LPS</v>
          </cell>
          <cell r="D111" t="str">
            <v>Bihpuria PHC</v>
          </cell>
          <cell r="E111" t="str">
            <v>PHC ANM</v>
          </cell>
          <cell r="F111">
            <v>0</v>
          </cell>
          <cell r="G111" t="str">
            <v>18120102001</v>
          </cell>
          <cell r="H111" t="str">
            <v>1 NO. BIHPURIA/1 NO. WARD</v>
          </cell>
          <cell r="I111">
            <v>2015</v>
          </cell>
          <cell r="J111">
            <v>0</v>
          </cell>
          <cell r="K111" t="str">
            <v>Team-01</v>
          </cell>
          <cell r="L111">
            <v>0</v>
          </cell>
          <cell r="M111">
            <v>0</v>
          </cell>
          <cell r="N111">
            <v>0</v>
          </cell>
          <cell r="O111">
            <v>42984</v>
          </cell>
          <cell r="P111">
            <v>0</v>
          </cell>
          <cell r="Q111">
            <v>0</v>
          </cell>
          <cell r="R111" t="str">
            <v>NIKUMONI DUTTA</v>
          </cell>
          <cell r="S111" t="str">
            <v>9859002991/n-9854012158</v>
          </cell>
          <cell r="T111">
            <v>156</v>
          </cell>
          <cell r="U111">
            <v>142</v>
          </cell>
        </row>
        <row r="112">
          <cell r="B112" t="str">
            <v>1 NO. GOSAIPATHER LPS</v>
          </cell>
          <cell r="C112" t="str">
            <v>LPS</v>
          </cell>
          <cell r="D112" t="str">
            <v>Bihpuria PHC</v>
          </cell>
          <cell r="E112" t="str">
            <v>PHC ANM</v>
          </cell>
          <cell r="F112">
            <v>0</v>
          </cell>
          <cell r="G112" t="str">
            <v>18120102101</v>
          </cell>
          <cell r="H112" t="str">
            <v>1 NO. GOSAIPATHER/1 NO. GOSAIPATHAR</v>
          </cell>
          <cell r="I112">
            <v>2015</v>
          </cell>
          <cell r="J112">
            <v>0</v>
          </cell>
          <cell r="K112" t="str">
            <v>Team-02</v>
          </cell>
          <cell r="L112">
            <v>0</v>
          </cell>
          <cell r="M112">
            <v>0</v>
          </cell>
          <cell r="N112">
            <v>0</v>
          </cell>
          <cell r="O112">
            <v>42984</v>
          </cell>
          <cell r="P112">
            <v>0</v>
          </cell>
          <cell r="Q112">
            <v>0</v>
          </cell>
          <cell r="R112" t="str">
            <v>ABDUL HAKIM</v>
          </cell>
          <cell r="S112" t="str">
            <v>9678388391</v>
          </cell>
          <cell r="T112">
            <v>15</v>
          </cell>
          <cell r="U112">
            <v>18</v>
          </cell>
        </row>
        <row r="113">
          <cell r="B113" t="str">
            <v>2 NO GOSAI PATHER LPS</v>
          </cell>
          <cell r="C113" t="str">
            <v>LPS</v>
          </cell>
          <cell r="D113" t="str">
            <v>Bihpuria PHC</v>
          </cell>
          <cell r="E113" t="str">
            <v>PHC ANM</v>
          </cell>
          <cell r="F113">
            <v>0</v>
          </cell>
          <cell r="G113" t="str">
            <v>18120102201</v>
          </cell>
          <cell r="H113" t="str">
            <v>2 NO. GOSAIPATHER/2 NO. GOSAIPATHAR CHUBURI</v>
          </cell>
          <cell r="I113">
            <v>2015</v>
          </cell>
          <cell r="J113">
            <v>0</v>
          </cell>
          <cell r="K113" t="str">
            <v>Team-02</v>
          </cell>
          <cell r="L113">
            <v>0</v>
          </cell>
          <cell r="M113">
            <v>0</v>
          </cell>
          <cell r="N113">
            <v>0</v>
          </cell>
          <cell r="O113">
            <v>42984</v>
          </cell>
          <cell r="P113">
            <v>0</v>
          </cell>
          <cell r="Q113">
            <v>0</v>
          </cell>
          <cell r="R113" t="str">
            <v>Amiya Hazarika</v>
          </cell>
          <cell r="S113" t="str">
            <v>9864758426/126</v>
          </cell>
          <cell r="T113">
            <v>16</v>
          </cell>
          <cell r="U113">
            <v>12</v>
          </cell>
        </row>
        <row r="114">
          <cell r="B114" t="str">
            <v>383 NO. RAJBARI LPS</v>
          </cell>
          <cell r="C114" t="str">
            <v>LPS</v>
          </cell>
          <cell r="D114" t="str">
            <v>Bihpuria PHC</v>
          </cell>
          <cell r="E114" t="str">
            <v>PHC ANM</v>
          </cell>
          <cell r="F114">
            <v>0</v>
          </cell>
          <cell r="G114" t="str">
            <v>18120102701</v>
          </cell>
          <cell r="H114" t="str">
            <v>RAJABARI/BORA CHUBURI</v>
          </cell>
          <cell r="I114">
            <v>0</v>
          </cell>
          <cell r="J114">
            <v>42950</v>
          </cell>
          <cell r="K114" t="str">
            <v>Team-02</v>
          </cell>
          <cell r="L114">
            <v>21</v>
          </cell>
          <cell r="M114">
            <v>18</v>
          </cell>
          <cell r="N114">
            <v>39</v>
          </cell>
          <cell r="O114">
            <v>42951</v>
          </cell>
          <cell r="P114">
            <v>0</v>
          </cell>
          <cell r="Q114">
            <v>0</v>
          </cell>
          <cell r="R114" t="str">
            <v>NAMITA BORAH</v>
          </cell>
          <cell r="S114">
            <v>9859722016</v>
          </cell>
          <cell r="T114">
            <v>33</v>
          </cell>
          <cell r="U114">
            <v>20</v>
          </cell>
        </row>
        <row r="115">
          <cell r="B115" t="str">
            <v>757 NO. BIHLONGANIA LPS</v>
          </cell>
          <cell r="C115" t="str">
            <v>LPS</v>
          </cell>
          <cell r="D115" t="str">
            <v>Bihpuria PHC</v>
          </cell>
          <cell r="E115" t="str">
            <v>PHC ANM</v>
          </cell>
          <cell r="F115">
            <v>0</v>
          </cell>
          <cell r="G115" t="str">
            <v>18120102301</v>
          </cell>
          <cell r="H115" t="str">
            <v>2 NO. RAJABARI/BIHLONGANIA</v>
          </cell>
          <cell r="I115" t="str">
            <v>p</v>
          </cell>
          <cell r="J115">
            <v>0</v>
          </cell>
          <cell r="K115" t="str">
            <v>Team-01</v>
          </cell>
          <cell r="L115">
            <v>0</v>
          </cell>
          <cell r="M115">
            <v>0</v>
          </cell>
          <cell r="N115">
            <v>0</v>
          </cell>
          <cell r="O115">
            <v>42992</v>
          </cell>
          <cell r="P115">
            <v>0</v>
          </cell>
          <cell r="Q115">
            <v>0</v>
          </cell>
          <cell r="R115" t="str">
            <v>BHARATI SAIKIA/Dambaru Sharman</v>
          </cell>
          <cell r="S115" t="str">
            <v>9854462089/9613503780</v>
          </cell>
          <cell r="T115">
            <v>12</v>
          </cell>
          <cell r="U115">
            <v>14</v>
          </cell>
        </row>
        <row r="116">
          <cell r="B116" t="str">
            <v>ASSAM ANDHA SISHU VIDYALAYA</v>
          </cell>
          <cell r="C116" t="str">
            <v>LPS</v>
          </cell>
          <cell r="D116" t="str">
            <v>Bihpuria PHC</v>
          </cell>
          <cell r="E116" t="str">
            <v>PHC ANM</v>
          </cell>
          <cell r="F116">
            <v>0</v>
          </cell>
          <cell r="G116" t="str">
            <v>18120103301</v>
          </cell>
          <cell r="H116" t="str">
            <v>BIHPURIA WARD NO. 3/KAWAIMARI</v>
          </cell>
          <cell r="I116">
            <v>2015</v>
          </cell>
          <cell r="J116" t="str">
            <v>x</v>
          </cell>
          <cell r="K116" t="str">
            <v>j6</v>
          </cell>
          <cell r="L116">
            <v>0</v>
          </cell>
          <cell r="M116">
            <v>0</v>
          </cell>
          <cell r="N116">
            <v>0</v>
          </cell>
          <cell r="O116">
            <v>0</v>
          </cell>
          <cell r="P116">
            <v>0</v>
          </cell>
          <cell r="Q116">
            <v>0</v>
          </cell>
          <cell r="R116">
            <v>0</v>
          </cell>
          <cell r="S116" t="str">
            <v>9957812441</v>
          </cell>
          <cell r="T116">
            <v>0</v>
          </cell>
          <cell r="U116">
            <v>0</v>
          </cell>
        </row>
        <row r="117">
          <cell r="B117" t="str">
            <v>BIHPURIA ADARSHA NO. 2 NAGAR L</v>
          </cell>
          <cell r="C117" t="str">
            <v>LPS</v>
          </cell>
          <cell r="D117" t="str">
            <v>Bihpuria PHC</v>
          </cell>
          <cell r="E117" t="str">
            <v>PHC ANM</v>
          </cell>
          <cell r="F117">
            <v>0</v>
          </cell>
          <cell r="G117" t="str">
            <v>18120103201</v>
          </cell>
          <cell r="H117" t="str">
            <v>BIHPURIA WARD NO. 2/WARD NO.2 BIHPURIA</v>
          </cell>
          <cell r="I117">
            <v>2015</v>
          </cell>
          <cell r="J117">
            <v>42875</v>
          </cell>
          <cell r="K117" t="str">
            <v>Team-02</v>
          </cell>
          <cell r="L117">
            <v>57</v>
          </cell>
          <cell r="M117">
            <v>78</v>
          </cell>
          <cell r="N117">
            <v>135</v>
          </cell>
          <cell r="O117">
            <v>42875</v>
          </cell>
          <cell r="P117">
            <v>171</v>
          </cell>
          <cell r="Q117">
            <v>0</v>
          </cell>
          <cell r="R117" t="str">
            <v>Narayan Saikia</v>
          </cell>
          <cell r="S117" t="str">
            <v>9859573546</v>
          </cell>
          <cell r="T117">
            <v>103</v>
          </cell>
          <cell r="U117">
            <v>128</v>
          </cell>
        </row>
        <row r="118">
          <cell r="B118" t="str">
            <v>BIHPURIA SADAR LPS</v>
          </cell>
          <cell r="C118" t="str">
            <v>LPS</v>
          </cell>
          <cell r="D118" t="str">
            <v>Bihpuria PHC</v>
          </cell>
          <cell r="E118" t="str">
            <v>PHC ANM</v>
          </cell>
          <cell r="F118">
            <v>0</v>
          </cell>
          <cell r="G118" t="str">
            <v>18120103303</v>
          </cell>
          <cell r="H118" t="str">
            <v>BIHPURIA WARD NO. 3/KAWAIMARI</v>
          </cell>
          <cell r="I118">
            <v>2015</v>
          </cell>
          <cell r="J118">
            <v>42867</v>
          </cell>
          <cell r="K118" t="str">
            <v>Team-02</v>
          </cell>
          <cell r="L118">
            <v>33</v>
          </cell>
          <cell r="M118">
            <v>58</v>
          </cell>
          <cell r="N118">
            <v>91</v>
          </cell>
          <cell r="O118">
            <v>42867</v>
          </cell>
          <cell r="P118">
            <v>102</v>
          </cell>
          <cell r="Q118">
            <v>0</v>
          </cell>
          <cell r="R118" t="str">
            <v>chitralekha borah</v>
          </cell>
          <cell r="S118">
            <v>9854616613</v>
          </cell>
          <cell r="T118">
            <v>54</v>
          </cell>
          <cell r="U118">
            <v>69</v>
          </cell>
        </row>
        <row r="119">
          <cell r="B119" t="str">
            <v>BIMALA PRASAD CHALIHA LPS</v>
          </cell>
          <cell r="C119" t="str">
            <v>LPS</v>
          </cell>
          <cell r="D119" t="str">
            <v>Bihpuria PHC</v>
          </cell>
          <cell r="E119" t="str">
            <v>PHC ANM</v>
          </cell>
          <cell r="F119">
            <v>0</v>
          </cell>
          <cell r="G119" t="str">
            <v>18120102703</v>
          </cell>
          <cell r="H119" t="str">
            <v>RAJABARI/RAJABARI GRAZING</v>
          </cell>
          <cell r="I119">
            <v>2015</v>
          </cell>
          <cell r="J119">
            <v>42950</v>
          </cell>
          <cell r="K119" t="str">
            <v>Team-02</v>
          </cell>
          <cell r="L119">
            <v>26</v>
          </cell>
          <cell r="M119">
            <v>31</v>
          </cell>
          <cell r="N119">
            <v>57</v>
          </cell>
          <cell r="O119">
            <v>42951</v>
          </cell>
          <cell r="P119">
            <v>0</v>
          </cell>
          <cell r="Q119">
            <v>0</v>
          </cell>
          <cell r="R119" t="str">
            <v>Bhogram Bhuyan</v>
          </cell>
          <cell r="S119" t="str">
            <v>8822169313</v>
          </cell>
          <cell r="T119">
            <v>26</v>
          </cell>
          <cell r="U119">
            <v>24</v>
          </cell>
        </row>
        <row r="120">
          <cell r="B120" t="str">
            <v>BONGALMORA KOIBARTA LPS</v>
          </cell>
          <cell r="C120" t="str">
            <v>LPS</v>
          </cell>
          <cell r="D120" t="str">
            <v>Bihpuria PHC</v>
          </cell>
          <cell r="E120" t="str">
            <v>PHC ANM</v>
          </cell>
          <cell r="F120">
            <v>0</v>
          </cell>
          <cell r="G120" t="str">
            <v>18120104601</v>
          </cell>
          <cell r="H120" t="str">
            <v>BONGALMORA GRAZING/BONGALMORA GRAZING SANTIPUR</v>
          </cell>
          <cell r="I120">
            <v>2015</v>
          </cell>
          <cell r="J120">
            <v>42891</v>
          </cell>
          <cell r="K120" t="str">
            <v>Team-02</v>
          </cell>
          <cell r="L120">
            <v>20</v>
          </cell>
          <cell r="M120">
            <v>32</v>
          </cell>
          <cell r="N120">
            <v>52</v>
          </cell>
          <cell r="O120">
            <v>42891</v>
          </cell>
          <cell r="P120">
            <v>48</v>
          </cell>
          <cell r="Q120">
            <v>0</v>
          </cell>
          <cell r="R120" t="str">
            <v>PHILIP BAG</v>
          </cell>
          <cell r="S120" t="str">
            <v>9854210059</v>
          </cell>
          <cell r="T120">
            <v>29</v>
          </cell>
          <cell r="U120">
            <v>26</v>
          </cell>
        </row>
        <row r="121">
          <cell r="B121" t="str">
            <v>DANDINATH KALITA LPS</v>
          </cell>
          <cell r="C121" t="str">
            <v>LPS</v>
          </cell>
          <cell r="D121" t="str">
            <v>Bihpuria PHC</v>
          </cell>
          <cell r="E121" t="str">
            <v>PHC ANM</v>
          </cell>
          <cell r="F121">
            <v>0</v>
          </cell>
          <cell r="G121" t="str">
            <v>18120102303</v>
          </cell>
          <cell r="H121" t="str">
            <v>2 NO. RAJABARI/KACHIKATA</v>
          </cell>
          <cell r="I121" t="str">
            <v>p</v>
          </cell>
          <cell r="J121">
            <v>0</v>
          </cell>
          <cell r="K121" t="str">
            <v>Team-01</v>
          </cell>
          <cell r="L121">
            <v>0</v>
          </cell>
          <cell r="M121">
            <v>0</v>
          </cell>
          <cell r="N121">
            <v>0</v>
          </cell>
          <cell r="O121">
            <v>42992</v>
          </cell>
          <cell r="P121">
            <v>0</v>
          </cell>
          <cell r="Q121">
            <v>0</v>
          </cell>
          <cell r="R121" t="str">
            <v>LOKESWAR GOGOI</v>
          </cell>
          <cell r="S121" t="str">
            <v>9854238179</v>
          </cell>
          <cell r="T121">
            <v>17</v>
          </cell>
          <cell r="U121">
            <v>17</v>
          </cell>
        </row>
        <row r="122">
          <cell r="B122" t="str">
            <v>KOLABIL MORNOI LPS</v>
          </cell>
          <cell r="C122" t="str">
            <v>LPS</v>
          </cell>
          <cell r="D122" t="str">
            <v>Bihpuria PHC</v>
          </cell>
          <cell r="E122" t="str">
            <v>PHC ANM</v>
          </cell>
          <cell r="F122">
            <v>0</v>
          </cell>
          <cell r="G122" t="str">
            <v>18120104603</v>
          </cell>
          <cell r="H122" t="str">
            <v>BONGALMORA GRAZING/KOLABIL MORNOI</v>
          </cell>
          <cell r="I122">
            <v>2015</v>
          </cell>
          <cell r="J122">
            <v>42977</v>
          </cell>
          <cell r="K122" t="str">
            <v>Team-02</v>
          </cell>
          <cell r="L122">
            <v>22</v>
          </cell>
          <cell r="M122">
            <v>20</v>
          </cell>
          <cell r="N122">
            <v>42</v>
          </cell>
          <cell r="O122">
            <v>42977</v>
          </cell>
          <cell r="P122">
            <v>0</v>
          </cell>
          <cell r="Q122">
            <v>0</v>
          </cell>
          <cell r="R122" t="str">
            <v>HARIPRASAD CHETRY</v>
          </cell>
          <cell r="S122" t="str">
            <v>8723029383</v>
          </cell>
          <cell r="T122">
            <v>0</v>
          </cell>
          <cell r="U122">
            <v>48</v>
          </cell>
        </row>
        <row r="123">
          <cell r="B123" t="str">
            <v>MORNOI ADARSHA LPS</v>
          </cell>
          <cell r="C123" t="str">
            <v>LPS</v>
          </cell>
          <cell r="D123" t="str">
            <v>Bihpuria PHC</v>
          </cell>
          <cell r="E123" t="str">
            <v>PHC ANM</v>
          </cell>
          <cell r="F123">
            <v>0</v>
          </cell>
          <cell r="G123" t="str">
            <v>18120112002</v>
          </cell>
          <cell r="H123" t="str">
            <v>MORNOI GRAZING/MORNOI GRAZING</v>
          </cell>
          <cell r="I123">
            <v>2015</v>
          </cell>
          <cell r="J123">
            <v>0</v>
          </cell>
          <cell r="K123" t="str">
            <v>x</v>
          </cell>
          <cell r="L123">
            <v>0</v>
          </cell>
          <cell r="M123">
            <v>0</v>
          </cell>
          <cell r="N123">
            <v>0</v>
          </cell>
          <cell r="O123">
            <v>0</v>
          </cell>
          <cell r="P123">
            <v>0</v>
          </cell>
          <cell r="Q123">
            <v>0</v>
          </cell>
          <cell r="R123" t="str">
            <v>RENU MAHANTA</v>
          </cell>
          <cell r="S123" t="str">
            <v>9957883245</v>
          </cell>
          <cell r="T123">
            <v>114</v>
          </cell>
          <cell r="U123">
            <v>108</v>
          </cell>
        </row>
        <row r="124">
          <cell r="B124" t="str">
            <v>MORNOI GAON LPS</v>
          </cell>
          <cell r="C124" t="str">
            <v>LPS</v>
          </cell>
          <cell r="D124" t="str">
            <v>Bihpuria PHC</v>
          </cell>
          <cell r="E124" t="str">
            <v>PHC ANM</v>
          </cell>
          <cell r="F124">
            <v>0</v>
          </cell>
          <cell r="G124" t="str">
            <v>18120112004</v>
          </cell>
          <cell r="H124" t="str">
            <v>MORNOI GRAZING/MORNOI GAON</v>
          </cell>
          <cell r="I124">
            <v>2015</v>
          </cell>
          <cell r="J124">
            <v>0</v>
          </cell>
          <cell r="K124" t="str">
            <v>x</v>
          </cell>
          <cell r="L124">
            <v>0</v>
          </cell>
          <cell r="M124">
            <v>0</v>
          </cell>
          <cell r="N124">
            <v>0</v>
          </cell>
          <cell r="O124">
            <v>0</v>
          </cell>
          <cell r="P124">
            <v>0</v>
          </cell>
          <cell r="Q124">
            <v>0</v>
          </cell>
          <cell r="R124" t="str">
            <v>SAHIDA BEGUM</v>
          </cell>
          <cell r="S124" t="str">
            <v>9864757721</v>
          </cell>
          <cell r="T124">
            <v>52</v>
          </cell>
          <cell r="U124">
            <v>58</v>
          </cell>
        </row>
        <row r="125">
          <cell r="B125" t="str">
            <v>NAVA JYOTI LPS</v>
          </cell>
          <cell r="C125" t="str">
            <v>LPS</v>
          </cell>
          <cell r="D125" t="str">
            <v>Bihpuria PHC</v>
          </cell>
          <cell r="E125" t="str">
            <v>PHC ANM</v>
          </cell>
          <cell r="F125">
            <v>0</v>
          </cell>
          <cell r="G125" t="str">
            <v>18120104604</v>
          </cell>
          <cell r="H125" t="str">
            <v>BONGALMORA GRAZING/BALICHAPORI</v>
          </cell>
          <cell r="I125">
            <v>2015</v>
          </cell>
          <cell r="J125">
            <v>42879</v>
          </cell>
          <cell r="K125" t="str">
            <v>Team-02</v>
          </cell>
          <cell r="L125">
            <v>32</v>
          </cell>
          <cell r="M125">
            <v>28</v>
          </cell>
          <cell r="N125">
            <v>60</v>
          </cell>
          <cell r="O125">
            <v>42977</v>
          </cell>
          <cell r="P125">
            <v>0</v>
          </cell>
          <cell r="Q125">
            <v>0</v>
          </cell>
          <cell r="R125" t="str">
            <v>DHARMERSWAR HAZARIKA</v>
          </cell>
          <cell r="S125" t="str">
            <v>9854752704</v>
          </cell>
          <cell r="T125">
            <v>26</v>
          </cell>
          <cell r="U125">
            <v>24</v>
          </cell>
        </row>
        <row r="126">
          <cell r="B126" t="str">
            <v>SANKERDEV VIDYAPITH</v>
          </cell>
          <cell r="C126" t="str">
            <v>LPS</v>
          </cell>
          <cell r="D126" t="str">
            <v>Bihpuria PHC</v>
          </cell>
          <cell r="E126" t="str">
            <v>PHC ANM</v>
          </cell>
          <cell r="F126">
            <v>0</v>
          </cell>
          <cell r="G126" t="str">
            <v>18120103401</v>
          </cell>
          <cell r="H126" t="str">
            <v>BIHPURIA WARD NO. 4/SAHA PATTY</v>
          </cell>
          <cell r="I126">
            <v>0</v>
          </cell>
          <cell r="J126">
            <v>42847</v>
          </cell>
          <cell r="K126" t="str">
            <v>Team-01</v>
          </cell>
          <cell r="L126">
            <v>64</v>
          </cell>
          <cell r="M126">
            <v>65</v>
          </cell>
          <cell r="N126">
            <v>129</v>
          </cell>
          <cell r="O126">
            <v>42847</v>
          </cell>
          <cell r="P126">
            <v>0</v>
          </cell>
          <cell r="Q126">
            <v>0</v>
          </cell>
          <cell r="R126" t="str">
            <v>DEBANANDA BORUAH</v>
          </cell>
          <cell r="S126" t="str">
            <v>9954838727</v>
          </cell>
          <cell r="T126">
            <v>0</v>
          </cell>
          <cell r="U126">
            <v>0</v>
          </cell>
        </row>
        <row r="127">
          <cell r="B127" t="str">
            <v>BIHPURIA ANCHALIK AHMEDIA MEM</v>
          </cell>
          <cell r="C127" t="str">
            <v>MEM</v>
          </cell>
          <cell r="D127" t="str">
            <v>Bihpuria PHC</v>
          </cell>
          <cell r="E127" t="str">
            <v>PHC ANM</v>
          </cell>
          <cell r="F127">
            <v>0</v>
          </cell>
          <cell r="G127" t="str">
            <v>18120112001</v>
          </cell>
          <cell r="H127" t="str">
            <v>MORNOI GRAZING/MORNOI KUKUR BASTI</v>
          </cell>
          <cell r="I127">
            <v>0</v>
          </cell>
          <cell r="J127">
            <v>0</v>
          </cell>
          <cell r="K127" t="str">
            <v>x</v>
          </cell>
          <cell r="L127">
            <v>0</v>
          </cell>
          <cell r="M127">
            <v>0</v>
          </cell>
          <cell r="N127">
            <v>0</v>
          </cell>
          <cell r="O127">
            <v>0</v>
          </cell>
          <cell r="P127">
            <v>0</v>
          </cell>
          <cell r="Q127">
            <v>0</v>
          </cell>
          <cell r="R127" t="str">
            <v>IMAN ALI</v>
          </cell>
          <cell r="S127" t="str">
            <v>9864465391</v>
          </cell>
          <cell r="T127">
            <v>0</v>
          </cell>
          <cell r="U127">
            <v>51</v>
          </cell>
        </row>
        <row r="128">
          <cell r="B128" t="str">
            <v>ASSAM ANDHA VIDYALAYA (ME)</v>
          </cell>
          <cell r="C128" t="str">
            <v>MES</v>
          </cell>
          <cell r="D128" t="str">
            <v>Bihpuria PHC</v>
          </cell>
          <cell r="E128" t="str">
            <v>PHC ANM</v>
          </cell>
          <cell r="F128">
            <v>0</v>
          </cell>
          <cell r="G128" t="str">
            <v>18120103306</v>
          </cell>
          <cell r="H128" t="str">
            <v>BIHPURIA WARD NO. 3/KAWAIMARI</v>
          </cell>
          <cell r="I128">
            <v>2015</v>
          </cell>
          <cell r="J128">
            <v>0</v>
          </cell>
          <cell r="K128">
            <v>0</v>
          </cell>
          <cell r="L128">
            <v>0</v>
          </cell>
          <cell r="M128">
            <v>0</v>
          </cell>
          <cell r="N128">
            <v>0</v>
          </cell>
          <cell r="O128">
            <v>0</v>
          </cell>
          <cell r="P128">
            <v>0</v>
          </cell>
          <cell r="Q128">
            <v>0</v>
          </cell>
          <cell r="R128" t="str">
            <v>DIGANTA HAZARIKA</v>
          </cell>
          <cell r="S128">
            <v>9613900024</v>
          </cell>
          <cell r="T128">
            <v>17</v>
          </cell>
          <cell r="U128">
            <v>18</v>
          </cell>
        </row>
        <row r="129">
          <cell r="B129" t="str">
            <v>BAGICHA ADARSHA MES</v>
          </cell>
          <cell r="C129" t="str">
            <v>MES</v>
          </cell>
          <cell r="D129" t="str">
            <v>Bihpuria PHC</v>
          </cell>
          <cell r="E129" t="str">
            <v>PHC ANM</v>
          </cell>
          <cell r="F129">
            <v>0</v>
          </cell>
          <cell r="G129" t="str">
            <v>18120103603</v>
          </cell>
          <cell r="H129" t="str">
            <v>BORAIKHANA/BAGICHA GAON</v>
          </cell>
          <cell r="I129">
            <v>2015</v>
          </cell>
          <cell r="J129">
            <v>42957</v>
          </cell>
          <cell r="K129" t="str">
            <v>Team-02</v>
          </cell>
          <cell r="L129">
            <v>20</v>
          </cell>
          <cell r="M129">
            <v>18</v>
          </cell>
          <cell r="N129">
            <v>38</v>
          </cell>
          <cell r="O129">
            <v>42957</v>
          </cell>
          <cell r="P129">
            <v>0</v>
          </cell>
          <cell r="Q129">
            <v>0</v>
          </cell>
          <cell r="R129" t="str">
            <v>NAYANMONI NEOG</v>
          </cell>
          <cell r="S129" t="str">
            <v>9859400321</v>
          </cell>
          <cell r="T129">
            <v>17</v>
          </cell>
          <cell r="U129">
            <v>18</v>
          </cell>
        </row>
        <row r="130">
          <cell r="B130" t="str">
            <v>BIMALA PRASAD CHALIHA MES</v>
          </cell>
          <cell r="C130" t="str">
            <v>MES</v>
          </cell>
          <cell r="D130" t="str">
            <v>Bihpuria PHC</v>
          </cell>
          <cell r="E130" t="str">
            <v>PHC ANM</v>
          </cell>
          <cell r="F130">
            <v>0</v>
          </cell>
          <cell r="G130" t="str">
            <v>18120102302</v>
          </cell>
          <cell r="H130" t="str">
            <v>2 NO. RAJABARI/DUTTA CHUK</v>
          </cell>
          <cell r="I130">
            <v>2015</v>
          </cell>
          <cell r="J130">
            <v>0</v>
          </cell>
          <cell r="K130" t="str">
            <v>Team-02</v>
          </cell>
          <cell r="L130">
            <v>0</v>
          </cell>
          <cell r="M130">
            <v>0</v>
          </cell>
          <cell r="N130">
            <v>0</v>
          </cell>
          <cell r="O130">
            <v>42951</v>
          </cell>
          <cell r="P130">
            <v>0</v>
          </cell>
          <cell r="Q130">
            <v>0</v>
          </cell>
          <cell r="R130" t="str">
            <v>SUNNIN NEOG</v>
          </cell>
          <cell r="S130" t="str">
            <v>8749858400</v>
          </cell>
          <cell r="T130">
            <v>21</v>
          </cell>
          <cell r="U130">
            <v>21</v>
          </cell>
        </row>
        <row r="131">
          <cell r="B131" t="str">
            <v>MORNOI ADARSHA MES</v>
          </cell>
          <cell r="C131" t="str">
            <v>MES</v>
          </cell>
          <cell r="D131" t="str">
            <v>Bihpuria PHC</v>
          </cell>
          <cell r="E131" t="str">
            <v>PHC ANM</v>
          </cell>
          <cell r="F131">
            <v>0</v>
          </cell>
          <cell r="G131" t="str">
            <v>18120112003</v>
          </cell>
          <cell r="H131" t="str">
            <v>MORNOI GRAZING/MORNOI GRAZING</v>
          </cell>
          <cell r="I131" t="str">
            <v>p</v>
          </cell>
          <cell r="J131">
            <v>0</v>
          </cell>
          <cell r="K131" t="str">
            <v>x</v>
          </cell>
          <cell r="L131">
            <v>0</v>
          </cell>
          <cell r="M131">
            <v>0</v>
          </cell>
          <cell r="N131">
            <v>0</v>
          </cell>
          <cell r="O131">
            <v>0</v>
          </cell>
          <cell r="P131">
            <v>0</v>
          </cell>
          <cell r="Q131">
            <v>0</v>
          </cell>
          <cell r="R131" t="str">
            <v>SOMESWAR DAS</v>
          </cell>
          <cell r="S131" t="str">
            <v>9613057906</v>
          </cell>
          <cell r="T131">
            <v>41</v>
          </cell>
          <cell r="U131">
            <v>38</v>
          </cell>
        </row>
        <row r="132">
          <cell r="B132" t="str">
            <v>PACHIM BONGALMORA MES</v>
          </cell>
          <cell r="C132" t="str">
            <v>MES</v>
          </cell>
          <cell r="D132" t="str">
            <v>Bihpuria PHC</v>
          </cell>
          <cell r="E132" t="str">
            <v>PHC ANM</v>
          </cell>
          <cell r="F132">
            <v>0</v>
          </cell>
          <cell r="G132" t="str">
            <v>18120104605</v>
          </cell>
          <cell r="H132" t="str">
            <v>BONGALMORA GRAZING/BALICHAPORI</v>
          </cell>
          <cell r="I132">
            <v>2015</v>
          </cell>
          <cell r="J132">
            <v>42879</v>
          </cell>
          <cell r="K132" t="str">
            <v>Team-02</v>
          </cell>
          <cell r="L132">
            <v>21</v>
          </cell>
          <cell r="M132">
            <v>15</v>
          </cell>
          <cell r="N132">
            <v>36</v>
          </cell>
          <cell r="O132">
            <v>42879</v>
          </cell>
          <cell r="P132">
            <v>30</v>
          </cell>
          <cell r="Q132">
            <v>0</v>
          </cell>
          <cell r="R132" t="str">
            <v>DILIP SAIKIA</v>
          </cell>
          <cell r="S132" t="str">
            <v>9854469527</v>
          </cell>
          <cell r="T132">
            <v>27</v>
          </cell>
          <cell r="U132">
            <v>35</v>
          </cell>
        </row>
        <row r="133">
          <cell r="B133" t="str">
            <v>BIHPURIA MVS</v>
          </cell>
          <cell r="C133" t="str">
            <v>MVS</v>
          </cell>
          <cell r="D133" t="str">
            <v>Bihpuria PHC</v>
          </cell>
          <cell r="E133" t="str">
            <v>PHC ANM</v>
          </cell>
          <cell r="F133">
            <v>0</v>
          </cell>
          <cell r="G133" t="str">
            <v>18120103302</v>
          </cell>
          <cell r="H133" t="str">
            <v>BIHPURIA WARD NO. 3/KAWAIMARI</v>
          </cell>
          <cell r="I133">
            <v>2015</v>
          </cell>
          <cell r="J133">
            <v>42881</v>
          </cell>
          <cell r="K133" t="str">
            <v>Team-02</v>
          </cell>
          <cell r="L133">
            <v>33</v>
          </cell>
          <cell r="M133">
            <v>54</v>
          </cell>
          <cell r="N133">
            <v>87</v>
          </cell>
          <cell r="O133">
            <v>42881</v>
          </cell>
          <cell r="P133">
            <v>113</v>
          </cell>
          <cell r="Q133">
            <v>0</v>
          </cell>
          <cell r="R133" t="str">
            <v>GOLAPI BHUYAN</v>
          </cell>
          <cell r="S133" t="str">
            <v>9954275314/n-8486247175</v>
          </cell>
          <cell r="T133">
            <v>0</v>
          </cell>
          <cell r="U133">
            <v>138</v>
          </cell>
        </row>
        <row r="134">
          <cell r="B134" t="str">
            <v>BOR ALENGI MVS</v>
          </cell>
          <cell r="C134" t="str">
            <v>MVS</v>
          </cell>
          <cell r="D134" t="str">
            <v>Bihpuria PHC</v>
          </cell>
          <cell r="E134" t="str">
            <v>PHC ANM</v>
          </cell>
          <cell r="F134">
            <v>0</v>
          </cell>
          <cell r="G134" t="str">
            <v>18120104602</v>
          </cell>
          <cell r="H134" t="str">
            <v>BONGALMORA GRAZING/BONGALMORA GRAZING SANTIPUR</v>
          </cell>
          <cell r="I134">
            <v>2015</v>
          </cell>
          <cell r="J134">
            <v>42978</v>
          </cell>
          <cell r="K134" t="str">
            <v>Team-01</v>
          </cell>
          <cell r="L134">
            <v>61</v>
          </cell>
          <cell r="M134">
            <v>68</v>
          </cell>
          <cell r="N134">
            <v>129</v>
          </cell>
          <cell r="O134">
            <v>42994</v>
          </cell>
          <cell r="P134">
            <v>0</v>
          </cell>
          <cell r="Q134">
            <v>0</v>
          </cell>
          <cell r="R134" t="str">
            <v>BIRINCHI K. BORUA</v>
          </cell>
          <cell r="S134" t="str">
            <v>9854462017</v>
          </cell>
          <cell r="T134">
            <v>81</v>
          </cell>
          <cell r="U134">
            <v>93</v>
          </cell>
        </row>
        <row r="135">
          <cell r="B135" t="str">
            <v>47 No. Bongalmora Thengal AWC</v>
          </cell>
          <cell r="C135" t="str">
            <v>AWC</v>
          </cell>
          <cell r="D135" t="str">
            <v>Bongalmora CHC</v>
          </cell>
          <cell r="E135" t="str">
            <v>Joya Prabha Deuri</v>
          </cell>
          <cell r="F135">
            <v>0</v>
          </cell>
          <cell r="G135">
            <v>1</v>
          </cell>
          <cell r="H135" t="str">
            <v>Bongalmora-Bongalmora Thengal</v>
          </cell>
          <cell r="I135" t="str">
            <v>B4</v>
          </cell>
          <cell r="J135">
            <v>42933</v>
          </cell>
          <cell r="K135" t="str">
            <v>Team-02</v>
          </cell>
          <cell r="L135">
            <v>24</v>
          </cell>
          <cell r="M135">
            <v>30</v>
          </cell>
          <cell r="N135">
            <v>54</v>
          </cell>
          <cell r="O135">
            <v>42947</v>
          </cell>
          <cell r="P135">
            <v>0</v>
          </cell>
          <cell r="Q135" t="str">
            <v>Ganema Begum/8011483695</v>
          </cell>
          <cell r="R135" t="str">
            <v>Binju Deori</v>
          </cell>
          <cell r="S135">
            <v>9859694492</v>
          </cell>
          <cell r="T135">
            <v>18</v>
          </cell>
          <cell r="U135">
            <v>21</v>
          </cell>
        </row>
        <row r="136">
          <cell r="B136" t="str">
            <v>48 No Naharani</v>
          </cell>
          <cell r="C136" t="str">
            <v>AWC</v>
          </cell>
          <cell r="D136" t="str">
            <v>Bongalmora CHC</v>
          </cell>
          <cell r="E136" t="str">
            <v>Joya Prabha Deuri</v>
          </cell>
          <cell r="F136">
            <v>0</v>
          </cell>
          <cell r="G136">
            <v>17</v>
          </cell>
          <cell r="H136" t="str">
            <v xml:space="preserve">Bongalmora </v>
          </cell>
          <cell r="I136" t="str">
            <v>dec</v>
          </cell>
          <cell r="J136">
            <v>42941</v>
          </cell>
          <cell r="K136" t="str">
            <v>Team-01</v>
          </cell>
          <cell r="L136">
            <v>19</v>
          </cell>
          <cell r="M136">
            <v>22</v>
          </cell>
          <cell r="N136">
            <v>41</v>
          </cell>
          <cell r="O136">
            <v>42941</v>
          </cell>
          <cell r="P136">
            <v>0</v>
          </cell>
          <cell r="Q136" t="str">
            <v>Ganema Begum/8011483695</v>
          </cell>
          <cell r="R136" t="str">
            <v>Rubi Saikia Baruah</v>
          </cell>
          <cell r="S136" t="str">
            <v>9613883722/9577285073</v>
          </cell>
          <cell r="T136">
            <v>27</v>
          </cell>
          <cell r="U136">
            <v>17</v>
          </cell>
        </row>
        <row r="137">
          <cell r="B137" t="str">
            <v>Gaonburha Chuburi AWC</v>
          </cell>
          <cell r="C137" t="str">
            <v>AWC</v>
          </cell>
          <cell r="D137" t="str">
            <v>Bongalmora CHC</v>
          </cell>
          <cell r="E137" t="str">
            <v>Joya Prabha Deuri</v>
          </cell>
          <cell r="F137">
            <v>0</v>
          </cell>
          <cell r="G137">
            <v>15</v>
          </cell>
          <cell r="H137" t="str">
            <v xml:space="preserve">Bongalmora </v>
          </cell>
          <cell r="I137" t="str">
            <v>dec</v>
          </cell>
          <cell r="J137">
            <v>0</v>
          </cell>
          <cell r="K137" t="str">
            <v>Team-02</v>
          </cell>
          <cell r="L137">
            <v>0</v>
          </cell>
          <cell r="M137">
            <v>0</v>
          </cell>
          <cell r="N137">
            <v>0</v>
          </cell>
          <cell r="O137">
            <v>42873</v>
          </cell>
          <cell r="P137">
            <v>0</v>
          </cell>
          <cell r="Q137" t="str">
            <v>Ganema Begum/8011483695</v>
          </cell>
          <cell r="R137" t="str">
            <v>Ambia Begum</v>
          </cell>
          <cell r="S137">
            <v>9854202394</v>
          </cell>
          <cell r="T137">
            <v>15</v>
          </cell>
          <cell r="U137">
            <v>16</v>
          </cell>
        </row>
        <row r="138">
          <cell r="B138" t="str">
            <v>Naharani AWC</v>
          </cell>
          <cell r="C138" t="str">
            <v>AWC</v>
          </cell>
          <cell r="D138" t="str">
            <v>Bongalmora CHC</v>
          </cell>
          <cell r="E138" t="str">
            <v>Joya Prabha Deuri</v>
          </cell>
          <cell r="F138">
            <v>0</v>
          </cell>
          <cell r="G138">
            <v>2</v>
          </cell>
          <cell r="H138" t="str">
            <v xml:space="preserve">Bongalmora </v>
          </cell>
          <cell r="I138" t="str">
            <v>B3</v>
          </cell>
          <cell r="J138">
            <v>42933</v>
          </cell>
          <cell r="K138" t="str">
            <v>Team-02</v>
          </cell>
          <cell r="L138">
            <v>36</v>
          </cell>
          <cell r="M138">
            <v>10</v>
          </cell>
          <cell r="N138">
            <v>46</v>
          </cell>
          <cell r="O138">
            <v>42947</v>
          </cell>
          <cell r="P138">
            <v>0</v>
          </cell>
          <cell r="Q138" t="str">
            <v>Ganema Begum/8011483695</v>
          </cell>
          <cell r="R138" t="str">
            <v>Pranali Dutta</v>
          </cell>
          <cell r="S138">
            <v>9613110713</v>
          </cell>
          <cell r="T138">
            <v>23</v>
          </cell>
          <cell r="U138">
            <v>19</v>
          </cell>
        </row>
        <row r="139">
          <cell r="B139" t="str">
            <v>BONGALMORA HSS</v>
          </cell>
          <cell r="C139" t="str">
            <v>HSS</v>
          </cell>
          <cell r="D139" t="str">
            <v>Bongalmora CHC</v>
          </cell>
          <cell r="E139" t="str">
            <v>Joya Prabha Deuri</v>
          </cell>
          <cell r="F139">
            <v>0</v>
          </cell>
          <cell r="G139" t="str">
            <v>18120104701</v>
          </cell>
          <cell r="H139" t="str">
            <v>BONGALMORA THENGAL/BONGALMORA THENGAL</v>
          </cell>
          <cell r="I139">
            <v>2015</v>
          </cell>
          <cell r="J139">
            <v>0</v>
          </cell>
          <cell r="K139" t="str">
            <v>x</v>
          </cell>
          <cell r="L139">
            <v>0</v>
          </cell>
          <cell r="M139">
            <v>0</v>
          </cell>
          <cell r="N139">
            <v>0</v>
          </cell>
          <cell r="O139">
            <v>0</v>
          </cell>
          <cell r="P139">
            <v>0</v>
          </cell>
          <cell r="Q139">
            <v>0</v>
          </cell>
          <cell r="R139" t="str">
            <v>DINA NATH DUTTA</v>
          </cell>
          <cell r="S139" t="str">
            <v>8723030855</v>
          </cell>
          <cell r="T139">
            <v>238</v>
          </cell>
          <cell r="U139">
            <v>301</v>
          </cell>
        </row>
        <row r="140">
          <cell r="B140" t="str">
            <v>634 NO. NAHARANI BONGALMORA LP</v>
          </cell>
          <cell r="C140" t="str">
            <v>LPS</v>
          </cell>
          <cell r="D140" t="str">
            <v>Bongalmora CHC</v>
          </cell>
          <cell r="E140" t="str">
            <v>Joya Prabha Deuri</v>
          </cell>
          <cell r="F140">
            <v>0</v>
          </cell>
          <cell r="G140" t="str">
            <v>18120104703</v>
          </cell>
          <cell r="H140" t="str">
            <v>BONGALMORA THENGAL/BONGALMORA THENGAL</v>
          </cell>
          <cell r="I140" t="str">
            <v>p</v>
          </cell>
          <cell r="J140">
            <v>42956</v>
          </cell>
          <cell r="K140" t="str">
            <v>Team-02</v>
          </cell>
          <cell r="L140">
            <v>39</v>
          </cell>
          <cell r="M140">
            <v>33</v>
          </cell>
          <cell r="N140">
            <v>72</v>
          </cell>
          <cell r="O140">
            <v>42999</v>
          </cell>
          <cell r="P140">
            <v>0</v>
          </cell>
          <cell r="Q140">
            <v>0</v>
          </cell>
          <cell r="R140" t="str">
            <v>JYOTISH DEURI</v>
          </cell>
          <cell r="S140" t="str">
            <v>9859012060/8011493588</v>
          </cell>
          <cell r="T140">
            <v>44</v>
          </cell>
          <cell r="U140">
            <v>35</v>
          </cell>
        </row>
        <row r="141">
          <cell r="B141" t="str">
            <v>INDIRA GANDHI LPS_2</v>
          </cell>
          <cell r="C141" t="str">
            <v>LPS</v>
          </cell>
          <cell r="D141" t="str">
            <v>Bongalmora CHC</v>
          </cell>
          <cell r="E141" t="str">
            <v>Joya Prabha Deuri</v>
          </cell>
          <cell r="F141">
            <v>0</v>
          </cell>
          <cell r="G141" t="str">
            <v>18120104702</v>
          </cell>
          <cell r="H141" t="str">
            <v>BONGALMORA THENGAL/BONGALMORA THENGAL</v>
          </cell>
          <cell r="I141" t="str">
            <v>p</v>
          </cell>
          <cell r="J141">
            <v>0</v>
          </cell>
          <cell r="K141" t="str">
            <v>x</v>
          </cell>
          <cell r="L141">
            <v>0</v>
          </cell>
          <cell r="M141">
            <v>0</v>
          </cell>
          <cell r="N141">
            <v>0</v>
          </cell>
          <cell r="O141">
            <v>0</v>
          </cell>
          <cell r="P141">
            <v>0</v>
          </cell>
          <cell r="Q141">
            <v>0</v>
          </cell>
          <cell r="R141" t="str">
            <v>MANIMAI  BORA</v>
          </cell>
          <cell r="S141" t="str">
            <v>9707695311</v>
          </cell>
          <cell r="T141">
            <v>90</v>
          </cell>
          <cell r="U141">
            <v>86</v>
          </cell>
        </row>
        <row r="142">
          <cell r="B142" t="str">
            <v>KARI PUKHURI LPS</v>
          </cell>
          <cell r="C142" t="str">
            <v>LPS</v>
          </cell>
          <cell r="D142" t="str">
            <v>Bongalmora CHC</v>
          </cell>
          <cell r="E142" t="str">
            <v>Joya Prabha Deuri</v>
          </cell>
          <cell r="F142">
            <v>0</v>
          </cell>
          <cell r="G142" t="str">
            <v>18120104901</v>
          </cell>
          <cell r="H142" t="str">
            <v>KARI PUKHURI/KHORA DOLONI</v>
          </cell>
          <cell r="I142">
            <v>2015</v>
          </cell>
          <cell r="J142">
            <v>42873</v>
          </cell>
          <cell r="K142" t="str">
            <v>Team-02</v>
          </cell>
          <cell r="L142">
            <v>8</v>
          </cell>
          <cell r="M142">
            <v>6</v>
          </cell>
          <cell r="N142">
            <v>14</v>
          </cell>
          <cell r="O142">
            <v>42873</v>
          </cell>
          <cell r="P142">
            <v>21</v>
          </cell>
          <cell r="Q142">
            <v>0</v>
          </cell>
          <cell r="R142" t="str">
            <v>PRAVAWATI HAZARIKA</v>
          </cell>
          <cell r="S142" t="str">
            <v>7399838374</v>
          </cell>
          <cell r="T142">
            <v>12</v>
          </cell>
          <cell r="U142">
            <v>13</v>
          </cell>
        </row>
        <row r="143">
          <cell r="B143" t="str">
            <v>NAHARATI LPS</v>
          </cell>
          <cell r="C143" t="str">
            <v>LPS</v>
          </cell>
          <cell r="D143" t="str">
            <v>Bongalmora CHC</v>
          </cell>
          <cell r="E143" t="str">
            <v>Joya Prabha Deuri</v>
          </cell>
          <cell r="F143">
            <v>0</v>
          </cell>
          <cell r="G143" t="str">
            <v>18120112203</v>
          </cell>
          <cell r="H143" t="str">
            <v>NAHARANI/NAHARATI</v>
          </cell>
          <cell r="I143" t="str">
            <v>p</v>
          </cell>
          <cell r="J143">
            <v>0</v>
          </cell>
          <cell r="K143" t="str">
            <v>OCT</v>
          </cell>
          <cell r="L143">
            <v>0</v>
          </cell>
          <cell r="M143">
            <v>0</v>
          </cell>
          <cell r="N143">
            <v>0</v>
          </cell>
          <cell r="O143">
            <v>0</v>
          </cell>
          <cell r="P143">
            <v>0</v>
          </cell>
          <cell r="Q143">
            <v>0</v>
          </cell>
          <cell r="R143" t="str">
            <v>SADARAM DAS</v>
          </cell>
          <cell r="S143" t="str">
            <v>9613425496</v>
          </cell>
          <cell r="T143">
            <v>40</v>
          </cell>
          <cell r="U143">
            <v>35</v>
          </cell>
        </row>
        <row r="144">
          <cell r="B144" t="str">
            <v>KARI PUKHURI MES</v>
          </cell>
          <cell r="C144" t="str">
            <v>MES</v>
          </cell>
          <cell r="D144" t="str">
            <v>Bongalmora CHC</v>
          </cell>
          <cell r="E144" t="str">
            <v>Joya Prabha Deuri</v>
          </cell>
          <cell r="F144">
            <v>0</v>
          </cell>
          <cell r="G144" t="str">
            <v>18120104902</v>
          </cell>
          <cell r="H144" t="str">
            <v>KARI PUKHURI/KARIPUKHURI</v>
          </cell>
          <cell r="I144">
            <v>2015</v>
          </cell>
          <cell r="J144">
            <v>42956</v>
          </cell>
          <cell r="K144" t="str">
            <v>Team-02</v>
          </cell>
          <cell r="L144">
            <v>27</v>
          </cell>
          <cell r="M144">
            <v>20</v>
          </cell>
          <cell r="N144">
            <v>47</v>
          </cell>
          <cell r="O144">
            <v>0</v>
          </cell>
          <cell r="P144">
            <v>0</v>
          </cell>
          <cell r="Q144">
            <v>0</v>
          </cell>
          <cell r="R144" t="str">
            <v>CHANDRA CHANGMAI</v>
          </cell>
          <cell r="S144" t="str">
            <v>9707734702</v>
          </cell>
          <cell r="T144">
            <v>15</v>
          </cell>
          <cell r="U144">
            <v>19</v>
          </cell>
        </row>
        <row r="145">
          <cell r="B145" t="str">
            <v>Residential Special Trainning Centre, Girls</v>
          </cell>
          <cell r="C145" t="str">
            <v>oth</v>
          </cell>
          <cell r="D145" t="str">
            <v>Bongalmora CHC</v>
          </cell>
          <cell r="E145" t="str">
            <v>Joya Prabha Deuri</v>
          </cell>
          <cell r="F145">
            <v>0</v>
          </cell>
          <cell r="G145">
            <v>0</v>
          </cell>
          <cell r="H145" t="e">
            <v>#N/A</v>
          </cell>
          <cell r="I145">
            <v>2015</v>
          </cell>
          <cell r="J145">
            <v>0</v>
          </cell>
          <cell r="K145" t="str">
            <v>OCT</v>
          </cell>
          <cell r="L145">
            <v>0</v>
          </cell>
          <cell r="M145">
            <v>0</v>
          </cell>
          <cell r="N145">
            <v>0</v>
          </cell>
          <cell r="O145">
            <v>0</v>
          </cell>
          <cell r="P145">
            <v>0</v>
          </cell>
          <cell r="Q145">
            <v>0</v>
          </cell>
          <cell r="R145" t="str">
            <v>Abdur Rajib</v>
          </cell>
          <cell r="S145">
            <v>9859360751</v>
          </cell>
          <cell r="T145">
            <v>0</v>
          </cell>
          <cell r="U145">
            <v>52</v>
          </cell>
        </row>
        <row r="146">
          <cell r="B146" t="str">
            <v>1 No Bongolmora</v>
          </cell>
          <cell r="C146" t="str">
            <v>AWC</v>
          </cell>
          <cell r="D146" t="str">
            <v>Bongalmora Grazing SC</v>
          </cell>
          <cell r="E146" t="str">
            <v>Rambha Doley</v>
          </cell>
          <cell r="F146" t="str">
            <v>Dipty Pathori</v>
          </cell>
          <cell r="G146">
            <v>24</v>
          </cell>
          <cell r="H146" t="str">
            <v>Bongalmora-Bongalmora Miri -2</v>
          </cell>
          <cell r="I146" t="str">
            <v>dec</v>
          </cell>
          <cell r="J146">
            <v>0</v>
          </cell>
          <cell r="K146" t="str">
            <v>Team-02</v>
          </cell>
          <cell r="L146">
            <v>0</v>
          </cell>
          <cell r="M146">
            <v>0</v>
          </cell>
          <cell r="N146">
            <v>0</v>
          </cell>
          <cell r="O146">
            <v>42868</v>
          </cell>
          <cell r="P146">
            <v>0</v>
          </cell>
          <cell r="Q146" t="str">
            <v>Lakhima Gogoi/7896116287</v>
          </cell>
          <cell r="R146" t="str">
            <v>Junali Pawe</v>
          </cell>
          <cell r="S146" t="str">
            <v>99544063379/8486246955</v>
          </cell>
          <cell r="T146">
            <v>33</v>
          </cell>
          <cell r="U146">
            <v>27</v>
          </cell>
        </row>
        <row r="147">
          <cell r="B147" t="str">
            <v>1 no. Ahmedpur AWC</v>
          </cell>
          <cell r="C147" t="str">
            <v>AWC</v>
          </cell>
          <cell r="D147" t="str">
            <v>Bongalmora Grazing SC</v>
          </cell>
          <cell r="E147" t="str">
            <v>Lili Dutta</v>
          </cell>
          <cell r="F147" t="str">
            <v>Dipty Pathori</v>
          </cell>
          <cell r="G147">
            <v>14</v>
          </cell>
          <cell r="H147" t="str">
            <v xml:space="preserve">Bongalmora </v>
          </cell>
          <cell r="I147" t="str">
            <v>B7</v>
          </cell>
          <cell r="J147">
            <v>42942</v>
          </cell>
          <cell r="K147" t="str">
            <v>Team-01</v>
          </cell>
          <cell r="L147">
            <v>72</v>
          </cell>
          <cell r="M147">
            <v>56</v>
          </cell>
          <cell r="N147">
            <v>128</v>
          </cell>
          <cell r="O147">
            <v>42942</v>
          </cell>
          <cell r="P147">
            <v>0</v>
          </cell>
          <cell r="Q147" t="str">
            <v>Ganema Begum/8011483695</v>
          </cell>
          <cell r="R147" t="str">
            <v>Nasrin Sultana</v>
          </cell>
          <cell r="S147">
            <v>9859850278</v>
          </cell>
          <cell r="T147">
            <v>18</v>
          </cell>
          <cell r="U147">
            <v>21</v>
          </cell>
        </row>
        <row r="148">
          <cell r="B148" t="str">
            <v>1 no. Bongalmora Mirisit AWC</v>
          </cell>
          <cell r="C148" t="str">
            <v>AWC</v>
          </cell>
          <cell r="D148" t="str">
            <v>Bongalmora Grazing SC</v>
          </cell>
          <cell r="E148" t="str">
            <v>Rambha Doley</v>
          </cell>
          <cell r="F148" t="str">
            <v>Dipty Pathori</v>
          </cell>
          <cell r="G148">
            <v>8</v>
          </cell>
          <cell r="H148" t="str">
            <v>Bongalmora-Bongalmora Miri -2</v>
          </cell>
          <cell r="I148" t="str">
            <v xml:space="preserve">Bongalmora </v>
          </cell>
          <cell r="J148">
            <v>0</v>
          </cell>
          <cell r="K148" t="str">
            <v>Team-01</v>
          </cell>
          <cell r="L148">
            <v>0</v>
          </cell>
          <cell r="M148">
            <v>0</v>
          </cell>
          <cell r="N148">
            <v>0</v>
          </cell>
          <cell r="O148">
            <v>42999</v>
          </cell>
          <cell r="P148">
            <v>0</v>
          </cell>
          <cell r="Q148" t="str">
            <v>Ganema Begum/8011483695</v>
          </cell>
          <cell r="R148" t="str">
            <v>Mausuma Islam</v>
          </cell>
          <cell r="S148" t="str">
            <v>7896777089/8011778844</v>
          </cell>
          <cell r="T148">
            <v>33</v>
          </cell>
          <cell r="U148">
            <v>30</v>
          </cell>
        </row>
        <row r="149">
          <cell r="B149" t="str">
            <v>2 No Bangalmora</v>
          </cell>
          <cell r="C149" t="str">
            <v>AWC</v>
          </cell>
          <cell r="D149" t="str">
            <v>Bongalmora Grazing SC</v>
          </cell>
          <cell r="E149" t="str">
            <v>Lili Dutta</v>
          </cell>
          <cell r="F149" t="str">
            <v>Dipty Pathori</v>
          </cell>
          <cell r="G149">
            <v>26</v>
          </cell>
          <cell r="H149" t="e">
            <v>#N/A</v>
          </cell>
          <cell r="I149" t="str">
            <v>NOV</v>
          </cell>
          <cell r="J149">
            <v>42885</v>
          </cell>
          <cell r="K149" t="str">
            <v>Team-02</v>
          </cell>
          <cell r="L149">
            <v>20</v>
          </cell>
          <cell r="M149">
            <v>17</v>
          </cell>
          <cell r="N149">
            <v>37</v>
          </cell>
          <cell r="O149">
            <v>42885</v>
          </cell>
          <cell r="P149">
            <v>0</v>
          </cell>
          <cell r="Q149" t="str">
            <v>lakhima Gogoi/7896116287</v>
          </cell>
          <cell r="R149" t="str">
            <v>Sangita Pawe</v>
          </cell>
          <cell r="S149" t="str">
            <v>9954814179/7399406557</v>
          </cell>
          <cell r="T149">
            <v>17</v>
          </cell>
          <cell r="U149">
            <v>21</v>
          </cell>
        </row>
        <row r="150">
          <cell r="B150" t="str">
            <v>2 No.Ahmedpur AWC</v>
          </cell>
          <cell r="C150" t="str">
            <v>AWC</v>
          </cell>
          <cell r="D150" t="str">
            <v>Bongalmora Grazing SC</v>
          </cell>
          <cell r="E150" t="str">
            <v>Lili Dutta</v>
          </cell>
          <cell r="F150" t="str">
            <v>Dipty Pathori</v>
          </cell>
          <cell r="G150">
            <v>11</v>
          </cell>
          <cell r="H150" t="str">
            <v>Bongalmora-No2- Ahmedpur</v>
          </cell>
          <cell r="I150" t="str">
            <v xml:space="preserve">Bongalmora </v>
          </cell>
          <cell r="J150">
            <v>0</v>
          </cell>
          <cell r="K150" t="str">
            <v>Team-01</v>
          </cell>
          <cell r="L150">
            <v>0</v>
          </cell>
          <cell r="M150">
            <v>0</v>
          </cell>
          <cell r="N150">
            <v>0</v>
          </cell>
          <cell r="O150">
            <v>43003</v>
          </cell>
          <cell r="P150">
            <v>0</v>
          </cell>
          <cell r="Q150" t="str">
            <v>Ganema Begum/8011483695</v>
          </cell>
          <cell r="R150" t="str">
            <v>Nur Akmar Begum</v>
          </cell>
          <cell r="S150">
            <v>9613650589</v>
          </cell>
          <cell r="T150">
            <v>26</v>
          </cell>
          <cell r="U150">
            <v>19</v>
          </cell>
        </row>
        <row r="151">
          <cell r="B151" t="str">
            <v>52 No. Madrassa patty 2 No. Ahmedpur AWC</v>
          </cell>
          <cell r="C151" t="str">
            <v>AWC</v>
          </cell>
          <cell r="D151" t="str">
            <v>Bongalmora Grazing SC</v>
          </cell>
          <cell r="E151" t="str">
            <v>Lili Dutta</v>
          </cell>
          <cell r="F151" t="str">
            <v>Dipty Pathori</v>
          </cell>
          <cell r="G151">
            <v>13</v>
          </cell>
          <cell r="H151" t="str">
            <v>Bongalmora-No1 Miri</v>
          </cell>
          <cell r="I151" t="str">
            <v xml:space="preserve">Bongalmora </v>
          </cell>
          <cell r="J151">
            <v>42898</v>
          </cell>
          <cell r="K151" t="str">
            <v>Team-02</v>
          </cell>
          <cell r="L151">
            <v>51</v>
          </cell>
          <cell r="M151">
            <v>37</v>
          </cell>
          <cell r="N151">
            <v>88</v>
          </cell>
          <cell r="O151">
            <v>42898</v>
          </cell>
          <cell r="P151">
            <v>0</v>
          </cell>
          <cell r="Q151" t="str">
            <v>Ganema Begum/8011483695</v>
          </cell>
          <cell r="R151" t="str">
            <v>Hafiza Begum</v>
          </cell>
          <cell r="S151" t="str">
            <v>9854694218/7399533563</v>
          </cell>
          <cell r="T151">
            <v>33</v>
          </cell>
          <cell r="U151">
            <v>30</v>
          </cell>
        </row>
        <row r="152">
          <cell r="B152" t="str">
            <v>53 no. Rajapatty 2 no. Ahmedpur AWC</v>
          </cell>
          <cell r="C152" t="str">
            <v>AWC</v>
          </cell>
          <cell r="D152" t="str">
            <v>Bongalmora Grazing SC</v>
          </cell>
          <cell r="E152" t="str">
            <v>Lili Dutta</v>
          </cell>
          <cell r="F152" t="str">
            <v>Dipty Pathori</v>
          </cell>
          <cell r="G152">
            <v>12</v>
          </cell>
          <cell r="H152" t="str">
            <v>Bongalmora-No1 Miri</v>
          </cell>
          <cell r="I152" t="str">
            <v xml:space="preserve">Bongalmora </v>
          </cell>
          <cell r="J152">
            <v>0</v>
          </cell>
          <cell r="K152" t="str">
            <v>Team-02</v>
          </cell>
          <cell r="L152">
            <v>0</v>
          </cell>
          <cell r="M152">
            <v>0</v>
          </cell>
          <cell r="N152">
            <v>0</v>
          </cell>
          <cell r="O152">
            <v>42866</v>
          </cell>
          <cell r="P152">
            <v>0</v>
          </cell>
          <cell r="Q152" t="str">
            <v>Ganema Begum/8011483695</v>
          </cell>
          <cell r="R152" t="str">
            <v>Monika Begum</v>
          </cell>
          <cell r="S152">
            <v>9577381400</v>
          </cell>
          <cell r="T152">
            <v>28</v>
          </cell>
          <cell r="U152">
            <v>31</v>
          </cell>
        </row>
        <row r="153">
          <cell r="B153" t="str">
            <v>57 No. Bongalmora Bazarpatty AWC</v>
          </cell>
          <cell r="C153" t="str">
            <v>AWC</v>
          </cell>
          <cell r="D153" t="str">
            <v>Bongalmora Grazing SC</v>
          </cell>
          <cell r="E153" t="str">
            <v>Rambha Doley</v>
          </cell>
          <cell r="F153" t="str">
            <v>Dipty Pathori</v>
          </cell>
          <cell r="G153">
            <v>9</v>
          </cell>
          <cell r="H153" t="str">
            <v xml:space="preserve">Bongalmora </v>
          </cell>
          <cell r="I153" t="str">
            <v>NOV</v>
          </cell>
          <cell r="J153">
            <v>42944</v>
          </cell>
          <cell r="K153" t="str">
            <v>Team-01</v>
          </cell>
          <cell r="L153">
            <v>27</v>
          </cell>
          <cell r="M153">
            <v>34</v>
          </cell>
          <cell r="N153">
            <v>61</v>
          </cell>
          <cell r="O153">
            <v>42944</v>
          </cell>
          <cell r="P153">
            <v>0</v>
          </cell>
          <cell r="Q153" t="str">
            <v>Ganema Begum/8011483695</v>
          </cell>
          <cell r="R153" t="str">
            <v>Farida Begum</v>
          </cell>
          <cell r="S153">
            <v>9954372020</v>
          </cell>
          <cell r="T153">
            <v>45</v>
          </cell>
          <cell r="U153">
            <v>42</v>
          </cell>
        </row>
        <row r="154">
          <cell r="B154" t="str">
            <v>Bongolmora Paschim Chuburi</v>
          </cell>
          <cell r="C154" t="str">
            <v>AWC</v>
          </cell>
          <cell r="D154" t="str">
            <v>Bongalmora Grazing SC</v>
          </cell>
          <cell r="E154" t="str">
            <v>Lili Dutta</v>
          </cell>
          <cell r="F154" t="str">
            <v>Dipty Pathori</v>
          </cell>
          <cell r="G154">
            <v>25</v>
          </cell>
          <cell r="H154" t="str">
            <v xml:space="preserve">Bongalmora-Bor Alengi Satra </v>
          </cell>
          <cell r="I154" t="str">
            <v>dec</v>
          </cell>
          <cell r="J154">
            <v>0</v>
          </cell>
          <cell r="K154" t="str">
            <v>Team-02</v>
          </cell>
          <cell r="L154">
            <v>0</v>
          </cell>
          <cell r="M154">
            <v>0</v>
          </cell>
          <cell r="N154">
            <v>0</v>
          </cell>
          <cell r="O154">
            <v>42851</v>
          </cell>
          <cell r="P154">
            <v>0</v>
          </cell>
          <cell r="Q154" t="str">
            <v>Lakhima Gogoi/7896116287</v>
          </cell>
          <cell r="R154" t="str">
            <v>Tara Pathori</v>
          </cell>
          <cell r="S154" t="str">
            <v>9954535176/7399190456/8</v>
          </cell>
          <cell r="T154">
            <v>10</v>
          </cell>
          <cell r="U154">
            <v>11</v>
          </cell>
        </row>
        <row r="155">
          <cell r="B155" t="str">
            <v>Hoque Chuck 1 No. Mirigaon AWC</v>
          </cell>
          <cell r="C155" t="str">
            <v>AWC</v>
          </cell>
          <cell r="D155" t="str">
            <v>Bongalmora Grazing SC</v>
          </cell>
          <cell r="E155" t="str">
            <v>Lili Dutta</v>
          </cell>
          <cell r="F155" t="str">
            <v>Dipty Pathori</v>
          </cell>
          <cell r="G155">
            <v>16</v>
          </cell>
          <cell r="H155" t="str">
            <v xml:space="preserve">Bongalmora </v>
          </cell>
          <cell r="I155" t="str">
            <v>NOV</v>
          </cell>
          <cell r="J155">
            <v>42922</v>
          </cell>
          <cell r="K155" t="str">
            <v>Team-02</v>
          </cell>
          <cell r="L155">
            <v>19</v>
          </cell>
          <cell r="M155">
            <v>29</v>
          </cell>
          <cell r="N155">
            <v>48</v>
          </cell>
          <cell r="O155">
            <v>42942</v>
          </cell>
          <cell r="P155">
            <v>0</v>
          </cell>
          <cell r="Q155" t="str">
            <v>Ganema Begum/ 8011483695</v>
          </cell>
          <cell r="R155" t="str">
            <v>Jusnara Sultana</v>
          </cell>
          <cell r="S155">
            <v>9678590389</v>
          </cell>
          <cell r="T155">
            <v>18</v>
          </cell>
          <cell r="U155">
            <v>21</v>
          </cell>
        </row>
        <row r="156">
          <cell r="B156" t="str">
            <v>Mondol Chuburi AWC</v>
          </cell>
          <cell r="C156" t="str">
            <v>AWC</v>
          </cell>
          <cell r="D156" t="str">
            <v>Bongalmora Grazing SC</v>
          </cell>
          <cell r="E156" t="str">
            <v>Rambha Doley</v>
          </cell>
          <cell r="F156" t="str">
            <v>Dipty Pathori</v>
          </cell>
          <cell r="G156">
            <v>10</v>
          </cell>
          <cell r="H156" t="str">
            <v xml:space="preserve">Bongalmora </v>
          </cell>
          <cell r="I156" t="str">
            <v>NOV</v>
          </cell>
          <cell r="J156">
            <v>42944</v>
          </cell>
          <cell r="K156" t="str">
            <v>Team-01</v>
          </cell>
          <cell r="L156">
            <v>51</v>
          </cell>
          <cell r="M156">
            <v>48</v>
          </cell>
          <cell r="N156">
            <v>99</v>
          </cell>
          <cell r="O156">
            <v>42944</v>
          </cell>
          <cell r="P156">
            <v>0</v>
          </cell>
          <cell r="Q156" t="str">
            <v>Ganema Begum/8011483695</v>
          </cell>
          <cell r="R156" t="str">
            <v>Ambia Begum</v>
          </cell>
          <cell r="S156">
            <v>9854511918</v>
          </cell>
          <cell r="T156">
            <v>26</v>
          </cell>
          <cell r="U156">
            <v>31</v>
          </cell>
        </row>
        <row r="157">
          <cell r="B157" t="str">
            <v>BONGALMORA JANAJATI HIGH SCHOOL</v>
          </cell>
          <cell r="C157" t="str">
            <v>HS</v>
          </cell>
          <cell r="D157" t="str">
            <v>Bongalmora Grazing SC</v>
          </cell>
          <cell r="E157" t="str">
            <v>Lili Dutta</v>
          </cell>
          <cell r="F157" t="str">
            <v>Dipty Pathori</v>
          </cell>
          <cell r="G157" t="str">
            <v>18120104404</v>
          </cell>
          <cell r="H157" t="str">
            <v>1 NO. BONGALMORA MIRI/BAZAR CHUK</v>
          </cell>
          <cell r="I157">
            <v>2015</v>
          </cell>
          <cell r="J157">
            <v>42861</v>
          </cell>
          <cell r="K157" t="str">
            <v>Team-02</v>
          </cell>
          <cell r="L157">
            <v>30</v>
          </cell>
          <cell r="M157">
            <v>22</v>
          </cell>
          <cell r="N157">
            <v>52</v>
          </cell>
          <cell r="O157">
            <v>42861</v>
          </cell>
          <cell r="P157">
            <v>0</v>
          </cell>
          <cell r="Q157">
            <v>0</v>
          </cell>
          <cell r="R157" t="str">
            <v>ANATRAM MORANG</v>
          </cell>
          <cell r="S157" t="str">
            <v>9854580477</v>
          </cell>
          <cell r="T157">
            <v>27</v>
          </cell>
          <cell r="U157">
            <v>28</v>
          </cell>
        </row>
        <row r="158">
          <cell r="B158" t="str">
            <v>1 NO. AHMEDPUR J.B. SCHOOL</v>
          </cell>
          <cell r="C158" t="str">
            <v>LPS</v>
          </cell>
          <cell r="D158" t="str">
            <v>Bongalmora Grazing SC</v>
          </cell>
          <cell r="E158" t="str">
            <v>Rambha Doley</v>
          </cell>
          <cell r="F158" t="str">
            <v>Dipty Pathori</v>
          </cell>
          <cell r="G158" t="str">
            <v>18120104201</v>
          </cell>
          <cell r="H158" t="str">
            <v>1 NO. AHMEDPUR/BHUYAN BARI CHUBURI</v>
          </cell>
          <cell r="I158">
            <v>2015</v>
          </cell>
          <cell r="J158">
            <v>0</v>
          </cell>
          <cell r="K158" t="str">
            <v>Team-01</v>
          </cell>
          <cell r="L158">
            <v>0</v>
          </cell>
          <cell r="M158">
            <v>0</v>
          </cell>
          <cell r="N158">
            <v>0</v>
          </cell>
          <cell r="O158">
            <v>43001</v>
          </cell>
          <cell r="P158">
            <v>0</v>
          </cell>
          <cell r="Q158">
            <v>0</v>
          </cell>
          <cell r="R158" t="str">
            <v>ABDUS SAMAD</v>
          </cell>
          <cell r="S158" t="str">
            <v>8812016117</v>
          </cell>
          <cell r="T158">
            <v>152</v>
          </cell>
          <cell r="U158">
            <v>148</v>
          </cell>
        </row>
        <row r="159">
          <cell r="B159" t="str">
            <v>2 NO. AHMEDPUR BALAK LPS</v>
          </cell>
          <cell r="C159" t="str">
            <v>LPS</v>
          </cell>
          <cell r="D159" t="str">
            <v>Bongalmora Grazing SC</v>
          </cell>
          <cell r="E159" t="str">
            <v>Lili Dutta</v>
          </cell>
          <cell r="F159" t="str">
            <v>Dipty Pathori</v>
          </cell>
          <cell r="G159" t="str">
            <v>18120104301</v>
          </cell>
          <cell r="H159" t="str">
            <v>2 NO. AHMEDPUR/ISLAM PATTY</v>
          </cell>
          <cell r="I159" t="str">
            <v>p</v>
          </cell>
          <cell r="J159" t="str">
            <v>77</v>
          </cell>
          <cell r="K159" t="str">
            <v>x</v>
          </cell>
          <cell r="L159">
            <v>0</v>
          </cell>
          <cell r="M159">
            <v>0</v>
          </cell>
          <cell r="N159">
            <v>0</v>
          </cell>
          <cell r="O159">
            <v>0</v>
          </cell>
          <cell r="P159">
            <v>0</v>
          </cell>
          <cell r="Q159">
            <v>0</v>
          </cell>
          <cell r="R159" t="str">
            <v>NARAYAN LAHON</v>
          </cell>
          <cell r="S159" t="str">
            <v>8412974547/ 8472974547</v>
          </cell>
          <cell r="T159">
            <v>177</v>
          </cell>
          <cell r="U159">
            <v>0</v>
          </cell>
        </row>
        <row r="160">
          <cell r="B160" t="str">
            <v>2 NO. AHMEDPUR BALIKA LPS</v>
          </cell>
          <cell r="C160" t="str">
            <v>LPS</v>
          </cell>
          <cell r="D160" t="str">
            <v>Bongalmora Grazing SC</v>
          </cell>
          <cell r="E160" t="str">
            <v>Lili Dutta</v>
          </cell>
          <cell r="F160" t="str">
            <v>Dipty Pathori</v>
          </cell>
          <cell r="G160" t="str">
            <v>18120104302</v>
          </cell>
          <cell r="H160" t="str">
            <v>2 NO. AHMEDPUR/ISLAM PATTY</v>
          </cell>
          <cell r="I160">
            <v>2015</v>
          </cell>
          <cell r="J160">
            <v>0</v>
          </cell>
          <cell r="K160" t="str">
            <v>Team-02</v>
          </cell>
          <cell r="L160">
            <v>0</v>
          </cell>
          <cell r="M160">
            <v>0</v>
          </cell>
          <cell r="N160">
            <v>0</v>
          </cell>
          <cell r="O160">
            <v>42868</v>
          </cell>
          <cell r="P160">
            <v>168</v>
          </cell>
          <cell r="Q160">
            <v>0</v>
          </cell>
          <cell r="R160" t="str">
            <v>RAMEN BORA</v>
          </cell>
          <cell r="S160" t="str">
            <v>9678325314</v>
          </cell>
          <cell r="T160">
            <v>0</v>
          </cell>
          <cell r="U160">
            <v>89</v>
          </cell>
        </row>
        <row r="161">
          <cell r="B161" t="str">
            <v>390 NO. NEHRU MISSING LPS</v>
          </cell>
          <cell r="C161" t="str">
            <v>LPS</v>
          </cell>
          <cell r="D161" t="str">
            <v>Bongalmora Grazing SC</v>
          </cell>
          <cell r="E161" t="str">
            <v>Lili Dutta</v>
          </cell>
          <cell r="F161" t="str">
            <v>Dipty Pathori</v>
          </cell>
          <cell r="G161" t="str">
            <v>18120104501</v>
          </cell>
          <cell r="H161" t="str">
            <v>2 NO. BONGALMORA MIRI/PEGU CHUK</v>
          </cell>
          <cell r="I161">
            <v>2015</v>
          </cell>
          <cell r="J161">
            <v>0</v>
          </cell>
          <cell r="K161" t="str">
            <v>Team-02</v>
          </cell>
          <cell r="L161">
            <v>0</v>
          </cell>
          <cell r="M161">
            <v>0</v>
          </cell>
          <cell r="N161">
            <v>0</v>
          </cell>
          <cell r="O161">
            <v>42985</v>
          </cell>
          <cell r="P161">
            <v>0</v>
          </cell>
          <cell r="Q161">
            <v>0</v>
          </cell>
          <cell r="R161" t="str">
            <v>SANKAR PD DEURI</v>
          </cell>
          <cell r="S161" t="str">
            <v>9854392784</v>
          </cell>
          <cell r="T161">
            <v>42</v>
          </cell>
          <cell r="U161">
            <v>35</v>
          </cell>
        </row>
        <row r="162">
          <cell r="B162" t="str">
            <v>BONGALMORA GOVT. J.B. SCHOOL</v>
          </cell>
          <cell r="C162" t="str">
            <v>LPS</v>
          </cell>
          <cell r="D162" t="str">
            <v>Bongalmora Grazing SC</v>
          </cell>
          <cell r="E162" t="str">
            <v>Rambha Doley</v>
          </cell>
          <cell r="F162" t="str">
            <v>Dipty Pathori</v>
          </cell>
          <cell r="G162" t="str">
            <v>18120104401</v>
          </cell>
          <cell r="H162" t="str">
            <v>1 NO. BONGALMORA MIRI/PAWE CHUK</v>
          </cell>
          <cell r="I162">
            <v>2015</v>
          </cell>
          <cell r="J162" t="str">
            <v>73</v>
          </cell>
          <cell r="K162" t="str">
            <v>Team-02</v>
          </cell>
          <cell r="L162">
            <v>0</v>
          </cell>
          <cell r="M162">
            <v>0</v>
          </cell>
          <cell r="N162">
            <v>0</v>
          </cell>
          <cell r="O162">
            <v>42866</v>
          </cell>
          <cell r="P162">
            <v>57</v>
          </cell>
          <cell r="Q162">
            <v>0</v>
          </cell>
          <cell r="R162" t="str">
            <v>BINAPANI DEURI</v>
          </cell>
          <cell r="S162">
            <v>9954994829</v>
          </cell>
          <cell r="T162">
            <v>0</v>
          </cell>
          <cell r="U162">
            <v>71</v>
          </cell>
        </row>
        <row r="163">
          <cell r="B163" t="str">
            <v>NO 1 BONGALMORA MIRISEET LPS</v>
          </cell>
          <cell r="C163" t="str">
            <v>LPS</v>
          </cell>
          <cell r="D163" t="str">
            <v>Bongalmora Grazing SC</v>
          </cell>
          <cell r="E163" t="str">
            <v>Lili Dutta</v>
          </cell>
          <cell r="F163" t="str">
            <v>Dipty Pathori</v>
          </cell>
          <cell r="G163" t="str">
            <v>18120104403</v>
          </cell>
          <cell r="H163" t="str">
            <v>1 NO. BONGALMORA MIRI/MUSLIM CHUK</v>
          </cell>
          <cell r="I163">
            <v>2015</v>
          </cell>
          <cell r="J163">
            <v>42898</v>
          </cell>
          <cell r="K163" t="str">
            <v>Team-02</v>
          </cell>
          <cell r="L163">
            <v>14</v>
          </cell>
          <cell r="M163">
            <v>15</v>
          </cell>
          <cell r="N163">
            <v>29</v>
          </cell>
          <cell r="O163">
            <v>42898</v>
          </cell>
          <cell r="P163">
            <v>66</v>
          </cell>
          <cell r="Q163">
            <v>0</v>
          </cell>
          <cell r="R163" t="str">
            <v>SMTI. ARCHANA PEGU</v>
          </cell>
          <cell r="S163" t="str">
            <v>9707048902</v>
          </cell>
          <cell r="T163">
            <v>0</v>
          </cell>
          <cell r="U163">
            <v>66</v>
          </cell>
        </row>
        <row r="164">
          <cell r="B164" t="str">
            <v>AHMEDPUR MEM</v>
          </cell>
          <cell r="C164" t="str">
            <v>MEM</v>
          </cell>
          <cell r="D164" t="str">
            <v>Bongalmora Grazing SC</v>
          </cell>
          <cell r="E164" t="str">
            <v>Rambha Doley</v>
          </cell>
          <cell r="F164" t="str">
            <v>Dipty Pathori</v>
          </cell>
          <cell r="G164" t="str">
            <v>18120104202</v>
          </cell>
          <cell r="H164" t="str">
            <v>1 NO. AHMEDPUR/MOOSHA PATTY</v>
          </cell>
          <cell r="I164">
            <v>2015</v>
          </cell>
          <cell r="J164">
            <v>0</v>
          </cell>
          <cell r="K164">
            <v>0</v>
          </cell>
          <cell r="L164">
            <v>0</v>
          </cell>
          <cell r="M164">
            <v>0</v>
          </cell>
          <cell r="N164">
            <v>0</v>
          </cell>
          <cell r="O164">
            <v>0</v>
          </cell>
          <cell r="P164">
            <v>0</v>
          </cell>
          <cell r="Q164">
            <v>0</v>
          </cell>
          <cell r="R164" t="str">
            <v>SHAHID ULLA AHMED</v>
          </cell>
          <cell r="S164" t="str">
            <v>9954655354</v>
          </cell>
          <cell r="T164">
            <v>0</v>
          </cell>
          <cell r="U164">
            <v>331</v>
          </cell>
        </row>
        <row r="165">
          <cell r="B165" t="str">
            <v>BONGALMORA MES</v>
          </cell>
          <cell r="C165" t="str">
            <v>MES</v>
          </cell>
          <cell r="D165" t="str">
            <v>Bongalmora Grazing SC</v>
          </cell>
          <cell r="E165" t="str">
            <v>Lili Dutta</v>
          </cell>
          <cell r="F165" t="str">
            <v>Dipty Pathori</v>
          </cell>
          <cell r="G165" t="str">
            <v>18120104402</v>
          </cell>
          <cell r="H165" t="str">
            <v>1 NO. BONGALMORA MIRI/BORI CHUK</v>
          </cell>
          <cell r="I165">
            <v>2015</v>
          </cell>
          <cell r="J165">
            <v>42861</v>
          </cell>
          <cell r="K165" t="str">
            <v>Team-01</v>
          </cell>
          <cell r="L165">
            <v>35</v>
          </cell>
          <cell r="M165">
            <v>39</v>
          </cell>
          <cell r="N165">
            <v>74</v>
          </cell>
          <cell r="O165">
            <v>42861</v>
          </cell>
          <cell r="P165">
            <v>73</v>
          </cell>
          <cell r="Q165">
            <v>0</v>
          </cell>
          <cell r="R165" t="str">
            <v>BALINARAYAN PAWE/Khagen Chetry</v>
          </cell>
          <cell r="S165" t="str">
            <v>9957079654/9678687438</v>
          </cell>
          <cell r="T165">
            <v>0</v>
          </cell>
          <cell r="U165">
            <v>73</v>
          </cell>
        </row>
        <row r="166">
          <cell r="B166" t="str">
            <v>Amrawatipur AWC.</v>
          </cell>
          <cell r="C166" t="str">
            <v>AWC</v>
          </cell>
          <cell r="D166" t="str">
            <v>Dhekiajuli SC</v>
          </cell>
          <cell r="E166" t="str">
            <v>Renuprava Das / Serifana Kerketa</v>
          </cell>
          <cell r="F166">
            <v>0</v>
          </cell>
          <cell r="G166">
            <v>17</v>
          </cell>
          <cell r="H166" t="str">
            <v>Uttar Laluk G.P.-Amrawatipur_joriguri</v>
          </cell>
          <cell r="I166" t="str">
            <v>NOV</v>
          </cell>
          <cell r="J166">
            <v>42868</v>
          </cell>
          <cell r="K166" t="str">
            <v>Team-01</v>
          </cell>
          <cell r="L166">
            <v>23</v>
          </cell>
          <cell r="M166">
            <v>17</v>
          </cell>
          <cell r="N166">
            <v>40</v>
          </cell>
          <cell r="O166">
            <v>42866</v>
          </cell>
          <cell r="P166">
            <v>0</v>
          </cell>
          <cell r="Q166" t="str">
            <v>Padumi Bora/7399765177</v>
          </cell>
          <cell r="R166" t="str">
            <v>Nijora Bhuyan</v>
          </cell>
          <cell r="S166">
            <v>7399837275</v>
          </cell>
          <cell r="T166">
            <v>16</v>
          </cell>
          <cell r="U166">
            <v>23</v>
          </cell>
        </row>
        <row r="167">
          <cell r="B167" t="str">
            <v>Bisrampur AWC.</v>
          </cell>
          <cell r="C167" t="str">
            <v>AWC</v>
          </cell>
          <cell r="D167" t="str">
            <v>Dhekiajuli SC</v>
          </cell>
          <cell r="E167" t="str">
            <v>Renuprava Das / Serifana Kerketa</v>
          </cell>
          <cell r="F167">
            <v>0</v>
          </cell>
          <cell r="G167">
            <v>21</v>
          </cell>
          <cell r="H167" t="str">
            <v>Uttar Laluk G.P.-Bishrampur-Gavaru</v>
          </cell>
          <cell r="I167" t="str">
            <v>dec</v>
          </cell>
          <cell r="J167">
            <v>42920</v>
          </cell>
          <cell r="K167" t="str">
            <v>Team-01</v>
          </cell>
          <cell r="L167">
            <v>31</v>
          </cell>
          <cell r="M167">
            <v>51</v>
          </cell>
          <cell r="N167">
            <v>82</v>
          </cell>
          <cell r="O167">
            <v>42920</v>
          </cell>
          <cell r="P167">
            <v>0</v>
          </cell>
          <cell r="Q167" t="str">
            <v>Padumi Bora/7399765177</v>
          </cell>
          <cell r="R167" t="str">
            <v>Rujena Begum/Dipti Saikia Neog</v>
          </cell>
          <cell r="S167" t="str">
            <v>9613953241/9613959241</v>
          </cell>
          <cell r="T167">
            <v>23</v>
          </cell>
          <cell r="U167">
            <v>19</v>
          </cell>
        </row>
        <row r="168">
          <cell r="B168" t="str">
            <v>Bisrampur Gomaridipa AWC.</v>
          </cell>
          <cell r="C168" t="str">
            <v>AWC</v>
          </cell>
          <cell r="D168" t="str">
            <v>Dhekiajuli SC</v>
          </cell>
          <cell r="E168" t="str">
            <v>Renuprava Das / Serifana Kerketa</v>
          </cell>
          <cell r="F168">
            <v>0</v>
          </cell>
          <cell r="G168">
            <v>15</v>
          </cell>
          <cell r="H168" t="str">
            <v>Uttar Laluk G.P.-Bishrampur_joriguri</v>
          </cell>
          <cell r="I168" t="str">
            <v>NOV</v>
          </cell>
          <cell r="J168">
            <v>0</v>
          </cell>
          <cell r="K168" t="str">
            <v>Team-01</v>
          </cell>
          <cell r="L168">
            <v>0</v>
          </cell>
          <cell r="M168">
            <v>0</v>
          </cell>
          <cell r="N168">
            <v>0</v>
          </cell>
          <cell r="O168">
            <v>42895</v>
          </cell>
          <cell r="P168">
            <v>0</v>
          </cell>
          <cell r="Q168" t="str">
            <v>Padumi Bora/7399765177</v>
          </cell>
          <cell r="R168" t="str">
            <v>Susanti Kowa</v>
          </cell>
          <cell r="S168" t="str">
            <v>9508483096/9508082024/9707112198</v>
          </cell>
          <cell r="T168">
            <v>13</v>
          </cell>
          <cell r="U168">
            <v>8</v>
          </cell>
        </row>
        <row r="169">
          <cell r="B169" t="str">
            <v>Boishnabpur AWC.</v>
          </cell>
          <cell r="C169" t="str">
            <v>AWC</v>
          </cell>
          <cell r="D169" t="str">
            <v>Dhekiajuli SC</v>
          </cell>
          <cell r="E169" t="str">
            <v>Renuprava Das / Serifana Kerketa</v>
          </cell>
          <cell r="F169">
            <v>0</v>
          </cell>
          <cell r="G169">
            <v>6</v>
          </cell>
          <cell r="H169" t="str">
            <v>Uttar Laluk G.P.-Bioisnabpur_joriguri</v>
          </cell>
          <cell r="I169" t="str">
            <v>dec</v>
          </cell>
          <cell r="J169">
            <v>0</v>
          </cell>
          <cell r="K169" t="str">
            <v>Team-01</v>
          </cell>
          <cell r="L169">
            <v>0</v>
          </cell>
          <cell r="M169">
            <v>0</v>
          </cell>
          <cell r="N169">
            <v>0</v>
          </cell>
          <cell r="O169">
            <v>42923</v>
          </cell>
          <cell r="P169">
            <v>0</v>
          </cell>
          <cell r="Q169" t="str">
            <v>Debajani Dolley/9435089178</v>
          </cell>
          <cell r="R169" t="str">
            <v>Junali saikia Bhuyan(H)</v>
          </cell>
          <cell r="S169">
            <v>7399666368</v>
          </cell>
          <cell r="T169">
            <v>10</v>
          </cell>
          <cell r="U169">
            <v>10</v>
          </cell>
        </row>
        <row r="170">
          <cell r="B170" t="str">
            <v>Dhekiajuli Ahum (A)AWC.</v>
          </cell>
          <cell r="C170" t="str">
            <v>AWC</v>
          </cell>
          <cell r="D170" t="str">
            <v>Dhekiajuli SC</v>
          </cell>
          <cell r="E170" t="str">
            <v>Renuprava Das / Serifana Kerketa</v>
          </cell>
          <cell r="F170">
            <v>0</v>
          </cell>
          <cell r="G170">
            <v>14</v>
          </cell>
          <cell r="H170" t="str">
            <v>Uttar Laluk G.P.-Dhekiajuli Ahomgaon</v>
          </cell>
          <cell r="I170" t="str">
            <v>Padumi Bora-9</v>
          </cell>
          <cell r="J170">
            <v>42868</v>
          </cell>
          <cell r="K170" t="str">
            <v>team-01</v>
          </cell>
          <cell r="L170">
            <v>10</v>
          </cell>
          <cell r="M170">
            <v>7</v>
          </cell>
          <cell r="N170">
            <v>17</v>
          </cell>
          <cell r="O170">
            <v>0</v>
          </cell>
          <cell r="P170">
            <v>0</v>
          </cell>
          <cell r="Q170" t="str">
            <v>Padumi Bora/7399765177</v>
          </cell>
          <cell r="R170" t="str">
            <v>Junmoni Tamuli/Tamang</v>
          </cell>
          <cell r="S170">
            <v>8822505625</v>
          </cell>
          <cell r="T170">
            <v>21</v>
          </cell>
          <cell r="U170">
            <v>19</v>
          </cell>
        </row>
        <row r="171">
          <cell r="B171" t="str">
            <v>Dhekiajuli Ahum AWC</v>
          </cell>
          <cell r="C171" t="str">
            <v>AWC</v>
          </cell>
          <cell r="D171" t="str">
            <v>Dhekiajuli SC</v>
          </cell>
          <cell r="E171" t="str">
            <v>Renuprava Das / Serifana Kerketa</v>
          </cell>
          <cell r="F171">
            <v>0</v>
          </cell>
          <cell r="G171">
            <v>24</v>
          </cell>
          <cell r="H171" t="str">
            <v>Uttar Laluk G.P.-Dhekiajuli Ahomgaon</v>
          </cell>
          <cell r="I171" t="str">
            <v>dec</v>
          </cell>
          <cell r="J171">
            <v>42937</v>
          </cell>
          <cell r="K171" t="str">
            <v>Team-01</v>
          </cell>
          <cell r="L171">
            <v>27</v>
          </cell>
          <cell r="M171">
            <v>30</v>
          </cell>
          <cell r="N171">
            <v>57</v>
          </cell>
          <cell r="O171">
            <v>42937</v>
          </cell>
          <cell r="P171">
            <v>0</v>
          </cell>
          <cell r="Q171" t="str">
            <v>Padumi Bora/7399765177</v>
          </cell>
          <cell r="R171" t="str">
            <v>Swarna Gogoi</v>
          </cell>
          <cell r="S171">
            <v>9854635539</v>
          </cell>
          <cell r="T171">
            <v>16</v>
          </cell>
          <cell r="U171">
            <v>16</v>
          </cell>
        </row>
        <row r="172">
          <cell r="B172" t="str">
            <v>Dhekiajuli Christan AWC.</v>
          </cell>
          <cell r="C172" t="str">
            <v>AWC</v>
          </cell>
          <cell r="D172" t="str">
            <v>Dhekiajuli SC</v>
          </cell>
          <cell r="E172" t="str">
            <v>Renuprava Das / Serifana Kerketa</v>
          </cell>
          <cell r="F172">
            <v>0</v>
          </cell>
          <cell r="G172">
            <v>22</v>
          </cell>
          <cell r="H172" t="str">
            <v>Uttar Laluk G.P.-14 christian gaon</v>
          </cell>
          <cell r="I172" t="str">
            <v>dec</v>
          </cell>
          <cell r="J172">
            <v>42937</v>
          </cell>
          <cell r="K172" t="str">
            <v>Team-01</v>
          </cell>
          <cell r="L172">
            <v>24</v>
          </cell>
          <cell r="M172">
            <v>24</v>
          </cell>
          <cell r="N172">
            <v>48</v>
          </cell>
          <cell r="O172">
            <v>42937</v>
          </cell>
          <cell r="P172">
            <v>0</v>
          </cell>
          <cell r="Q172" t="str">
            <v>Padumi Bora/7399765177</v>
          </cell>
          <cell r="R172" t="str">
            <v>Labonnya Teru</v>
          </cell>
          <cell r="S172">
            <v>9859003227</v>
          </cell>
          <cell r="T172">
            <v>25</v>
          </cell>
          <cell r="U172">
            <v>24</v>
          </cell>
        </row>
        <row r="173">
          <cell r="B173" t="str">
            <v>Dhekiajuli Karbi AWC.</v>
          </cell>
          <cell r="C173" t="str">
            <v>AWC</v>
          </cell>
          <cell r="D173" t="str">
            <v>Dhekiajuli SC</v>
          </cell>
          <cell r="E173" t="str">
            <v>Renuprava Das / Serifana Kerketa</v>
          </cell>
          <cell r="F173">
            <v>0</v>
          </cell>
          <cell r="G173">
            <v>1</v>
          </cell>
          <cell r="H173" t="str">
            <v>Uttar Laluk G.P.-Bioisnabpur</v>
          </cell>
          <cell r="I173" t="str">
            <v>dec</v>
          </cell>
          <cell r="J173">
            <v>0</v>
          </cell>
          <cell r="K173" t="str">
            <v>Team-01</v>
          </cell>
          <cell r="L173">
            <v>0</v>
          </cell>
          <cell r="M173">
            <v>0</v>
          </cell>
          <cell r="N173">
            <v>0</v>
          </cell>
          <cell r="O173">
            <v>42923</v>
          </cell>
          <cell r="P173">
            <v>0</v>
          </cell>
          <cell r="Q173" t="str">
            <v>Debajani Dolley/9435089178</v>
          </cell>
          <cell r="R173" t="str">
            <v>Anju Teron</v>
          </cell>
          <cell r="S173" t="str">
            <v>9508832533/22/9613287643</v>
          </cell>
          <cell r="T173">
            <v>13</v>
          </cell>
          <cell r="U173">
            <v>8</v>
          </cell>
        </row>
        <row r="174">
          <cell r="B174" t="str">
            <v>Dhuwa Par AWC.</v>
          </cell>
          <cell r="C174" t="str">
            <v>AWC</v>
          </cell>
          <cell r="D174" t="str">
            <v>Dhekiajuli SC</v>
          </cell>
          <cell r="E174" t="str">
            <v>Renuprava Das / Serifana Kerketa</v>
          </cell>
          <cell r="F174">
            <v>0</v>
          </cell>
          <cell r="G174">
            <v>18</v>
          </cell>
          <cell r="H174" t="str">
            <v>Uttar Laluk G.P.-Amrawatipur_joriguri</v>
          </cell>
          <cell r="I174" t="str">
            <v>dec</v>
          </cell>
          <cell r="J174">
            <v>42928</v>
          </cell>
          <cell r="K174" t="str">
            <v>Team-02</v>
          </cell>
          <cell r="L174">
            <v>40</v>
          </cell>
          <cell r="M174">
            <v>51</v>
          </cell>
          <cell r="N174">
            <v>91</v>
          </cell>
          <cell r="O174">
            <v>42928</v>
          </cell>
          <cell r="P174">
            <v>0</v>
          </cell>
          <cell r="Q174" t="str">
            <v>Padumi Bora/7399765177</v>
          </cell>
          <cell r="R174" t="str">
            <v>Shibani Dutta</v>
          </cell>
          <cell r="S174">
            <v>9859008554</v>
          </cell>
          <cell r="T174">
            <v>14</v>
          </cell>
          <cell r="U174">
            <v>15</v>
          </cell>
        </row>
        <row r="175">
          <cell r="B175" t="str">
            <v>Joriguri AWC.</v>
          </cell>
          <cell r="C175" t="str">
            <v>AWC</v>
          </cell>
          <cell r="D175" t="str">
            <v>Dhekiajuli SC</v>
          </cell>
          <cell r="E175" t="str">
            <v>Renuprava Das / Serifana Kerketa</v>
          </cell>
          <cell r="F175">
            <v>0</v>
          </cell>
          <cell r="G175">
            <v>16</v>
          </cell>
          <cell r="H175" t="str">
            <v>Uttar Laluk GP</v>
          </cell>
          <cell r="I175" t="str">
            <v>dec</v>
          </cell>
          <cell r="J175">
            <v>42928</v>
          </cell>
          <cell r="K175" t="str">
            <v>Team-01</v>
          </cell>
          <cell r="L175">
            <v>17</v>
          </cell>
          <cell r="M175">
            <v>18</v>
          </cell>
          <cell r="N175">
            <v>35</v>
          </cell>
          <cell r="O175">
            <v>42928</v>
          </cell>
          <cell r="P175">
            <v>0</v>
          </cell>
          <cell r="Q175" t="str">
            <v>Padumi Bora/7399765177</v>
          </cell>
          <cell r="R175" t="str">
            <v>Nima Hazarika</v>
          </cell>
          <cell r="S175">
            <v>9859822122</v>
          </cell>
          <cell r="T175">
            <v>21</v>
          </cell>
          <cell r="U175">
            <v>15</v>
          </cell>
        </row>
        <row r="176">
          <cell r="B176" t="str">
            <v>Krishnapur Deuri AWC.</v>
          </cell>
          <cell r="C176" t="str">
            <v>AWC</v>
          </cell>
          <cell r="D176" t="str">
            <v>Dhekiajuli SC</v>
          </cell>
          <cell r="E176" t="str">
            <v>Renuprava Das / Serifana Kerketa</v>
          </cell>
          <cell r="F176">
            <v>0</v>
          </cell>
          <cell r="G176">
            <v>19</v>
          </cell>
          <cell r="H176" t="str">
            <v>Uttar Laluk G.P.-Baligaon-Gavaru Tunijan</v>
          </cell>
          <cell r="I176" t="str">
            <v>NOV</v>
          </cell>
          <cell r="J176">
            <v>0</v>
          </cell>
          <cell r="K176">
            <v>0</v>
          </cell>
          <cell r="L176">
            <v>0</v>
          </cell>
          <cell r="M176">
            <v>0</v>
          </cell>
          <cell r="N176">
            <v>0</v>
          </cell>
          <cell r="O176">
            <v>0</v>
          </cell>
          <cell r="P176">
            <v>0</v>
          </cell>
          <cell r="Q176" t="str">
            <v>Padumi Bora/7399765177</v>
          </cell>
          <cell r="R176" t="str">
            <v>Junali Deuri</v>
          </cell>
          <cell r="S176" t="str">
            <v>9864159819/9707367333</v>
          </cell>
          <cell r="T176">
            <v>7</v>
          </cell>
          <cell r="U176">
            <v>13</v>
          </cell>
        </row>
        <row r="177">
          <cell r="B177" t="str">
            <v>Krshnapur Nepali Gaon AWC.</v>
          </cell>
          <cell r="C177" t="str">
            <v>AWC</v>
          </cell>
          <cell r="D177" t="str">
            <v>Dhekiajuli SC</v>
          </cell>
          <cell r="E177" t="str">
            <v>Renuprava Das / Serifana Kerketa</v>
          </cell>
          <cell r="F177">
            <v>0</v>
          </cell>
          <cell r="G177">
            <v>20</v>
          </cell>
          <cell r="H177" t="str">
            <v>Uttar Laluk G.P.-Joriguri</v>
          </cell>
          <cell r="I177" t="str">
            <v>Padumi Bora-10</v>
          </cell>
          <cell r="J177">
            <v>42976</v>
          </cell>
          <cell r="K177" t="str">
            <v>Team-01</v>
          </cell>
          <cell r="L177">
            <v>13</v>
          </cell>
          <cell r="M177">
            <v>14</v>
          </cell>
          <cell r="N177">
            <v>27</v>
          </cell>
          <cell r="O177">
            <v>42976</v>
          </cell>
          <cell r="P177">
            <v>0</v>
          </cell>
          <cell r="Q177" t="str">
            <v>Padumi Bora/7399765177</v>
          </cell>
          <cell r="R177" t="str">
            <v>Lakhimai Pathok</v>
          </cell>
          <cell r="S177">
            <v>7399667067</v>
          </cell>
          <cell r="T177">
            <v>16</v>
          </cell>
          <cell r="U177">
            <v>13</v>
          </cell>
        </row>
        <row r="178">
          <cell r="B178" t="str">
            <v>DHEKIAJULI HIGH SCHOOL</v>
          </cell>
          <cell r="C178" t="str">
            <v>HS</v>
          </cell>
          <cell r="D178" t="str">
            <v>Dhekiajuli SC</v>
          </cell>
          <cell r="E178" t="str">
            <v>Renuprava Das / Serifana Kerketa</v>
          </cell>
          <cell r="F178">
            <v>0</v>
          </cell>
          <cell r="G178" t="str">
            <v>18120114205</v>
          </cell>
          <cell r="H178" t="str">
            <v>JORIGURI/JORIGURI TINIALI</v>
          </cell>
          <cell r="I178">
            <v>2015</v>
          </cell>
          <cell r="J178">
            <v>42976</v>
          </cell>
          <cell r="K178" t="str">
            <v>Team-01</v>
          </cell>
          <cell r="L178">
            <v>27</v>
          </cell>
          <cell r="M178">
            <v>49</v>
          </cell>
          <cell r="N178">
            <v>76</v>
          </cell>
          <cell r="O178">
            <v>42976</v>
          </cell>
          <cell r="P178">
            <v>0</v>
          </cell>
          <cell r="Q178">
            <v>0</v>
          </cell>
          <cell r="R178" t="str">
            <v>SOM NATH BORA</v>
          </cell>
          <cell r="S178" t="str">
            <v>9613072435</v>
          </cell>
          <cell r="T178">
            <v>58</v>
          </cell>
          <cell r="U178">
            <v>45</v>
          </cell>
        </row>
        <row r="179">
          <cell r="B179" t="str">
            <v>713 NO. DHEKIAJULI CHRISTAN LP</v>
          </cell>
          <cell r="C179" t="str">
            <v>LPS</v>
          </cell>
          <cell r="D179" t="str">
            <v>Dhekiajuli SC</v>
          </cell>
          <cell r="E179" t="str">
            <v>Renuprava Das / Serifana Kerketa</v>
          </cell>
          <cell r="F179">
            <v>0</v>
          </cell>
          <cell r="G179" t="str">
            <v>18120114102</v>
          </cell>
          <cell r="H179" t="str">
            <v>DHEKIAJULI CHRISTIAN/DHEKIAJULI KHRISTA CHUK</v>
          </cell>
          <cell r="I179" t="str">
            <v>p</v>
          </cell>
          <cell r="J179">
            <v>42952</v>
          </cell>
          <cell r="K179" t="str">
            <v>Team-01</v>
          </cell>
          <cell r="L179">
            <v>40</v>
          </cell>
          <cell r="M179">
            <v>39</v>
          </cell>
          <cell r="N179">
            <v>79</v>
          </cell>
          <cell r="O179">
            <v>42954</v>
          </cell>
          <cell r="P179">
            <v>102</v>
          </cell>
          <cell r="Q179">
            <v>0</v>
          </cell>
          <cell r="R179" t="str">
            <v>NABIN KONWAR</v>
          </cell>
          <cell r="S179" t="str">
            <v>9854601308</v>
          </cell>
          <cell r="T179">
            <v>65</v>
          </cell>
          <cell r="U179">
            <v>55</v>
          </cell>
        </row>
        <row r="180">
          <cell r="B180" t="str">
            <v>AMRAWATI LPS</v>
          </cell>
          <cell r="C180" t="str">
            <v>LPS</v>
          </cell>
          <cell r="D180" t="str">
            <v>Dhekiajuli SC</v>
          </cell>
          <cell r="E180" t="str">
            <v>Renuprava Das / Serifana Kerketa</v>
          </cell>
          <cell r="F180">
            <v>0</v>
          </cell>
          <cell r="G180" t="str">
            <v>18120113506</v>
          </cell>
          <cell r="H180" t="str">
            <v>2 NO. DHEKIAJULI/AMRAWATI PUR</v>
          </cell>
          <cell r="I180" t="str">
            <v>p</v>
          </cell>
          <cell r="J180">
            <v>42975</v>
          </cell>
          <cell r="K180" t="str">
            <v>Team-01</v>
          </cell>
          <cell r="L180">
            <v>14</v>
          </cell>
          <cell r="M180">
            <v>4</v>
          </cell>
          <cell r="N180">
            <v>18</v>
          </cell>
          <cell r="O180">
            <v>42973</v>
          </cell>
          <cell r="P180">
            <v>15</v>
          </cell>
          <cell r="Q180">
            <v>0</v>
          </cell>
          <cell r="R180" t="str">
            <v>MANJULA DUTTA (HAZARIKA)</v>
          </cell>
          <cell r="S180" t="str">
            <v>9854332371/8752041856</v>
          </cell>
          <cell r="T180">
            <v>19</v>
          </cell>
          <cell r="U180">
            <v>12</v>
          </cell>
        </row>
        <row r="181">
          <cell r="B181" t="str">
            <v>BAISHNABPUR LPS</v>
          </cell>
          <cell r="C181" t="str">
            <v>LPS</v>
          </cell>
          <cell r="D181" t="str">
            <v>Dhekiajuli SC</v>
          </cell>
          <cell r="E181" t="str">
            <v>Renuprava Das / Serifana Kerketa</v>
          </cell>
          <cell r="F181">
            <v>0</v>
          </cell>
          <cell r="G181" t="str">
            <v>18120113501</v>
          </cell>
          <cell r="H181" t="str">
            <v>2 NO. DHEKIAJULI/2 NO. BOISHNAB PUR</v>
          </cell>
          <cell r="I181">
            <v>2015</v>
          </cell>
          <cell r="J181">
            <v>42966</v>
          </cell>
          <cell r="K181" t="str">
            <v>Team-01</v>
          </cell>
          <cell r="L181">
            <v>12</v>
          </cell>
          <cell r="M181">
            <v>24</v>
          </cell>
          <cell r="N181">
            <v>36</v>
          </cell>
          <cell r="O181">
            <v>42966</v>
          </cell>
          <cell r="P181">
            <v>34</v>
          </cell>
          <cell r="Q181">
            <v>0</v>
          </cell>
          <cell r="R181" t="str">
            <v>Nanda Kr Doley</v>
          </cell>
          <cell r="S181">
            <v>9508878865</v>
          </cell>
          <cell r="T181">
            <v>0</v>
          </cell>
          <cell r="U181">
            <v>41</v>
          </cell>
        </row>
        <row r="182">
          <cell r="B182" t="str">
            <v>BISHRAMPUR GAMARI LPS</v>
          </cell>
          <cell r="C182" t="str">
            <v>LPS</v>
          </cell>
          <cell r="D182" t="str">
            <v>Dhekiajuli SC</v>
          </cell>
          <cell r="E182" t="str">
            <v>Renuprava Das / Serifana Kerketa</v>
          </cell>
          <cell r="F182">
            <v>0</v>
          </cell>
          <cell r="G182" t="str">
            <v>18120113903</v>
          </cell>
          <cell r="H182" t="str">
            <v>BISHRAMPUR/GAMARI DIPA</v>
          </cell>
          <cell r="I182" t="str">
            <v>p</v>
          </cell>
          <cell r="J182">
            <v>0</v>
          </cell>
          <cell r="K182" t="str">
            <v>Team-01</v>
          </cell>
          <cell r="L182">
            <v>0</v>
          </cell>
          <cell r="M182">
            <v>0</v>
          </cell>
          <cell r="N182">
            <v>0</v>
          </cell>
          <cell r="O182">
            <v>42989</v>
          </cell>
          <cell r="P182">
            <v>55</v>
          </cell>
          <cell r="Q182">
            <v>0</v>
          </cell>
          <cell r="R182" t="str">
            <v>SUNIA HEREH</v>
          </cell>
          <cell r="S182" t="str">
            <v>8749835734</v>
          </cell>
          <cell r="T182">
            <v>51</v>
          </cell>
          <cell r="U182">
            <v>33</v>
          </cell>
        </row>
        <row r="183">
          <cell r="B183" t="str">
            <v>BISHRAMPUR LPS</v>
          </cell>
          <cell r="C183" t="str">
            <v>LPS</v>
          </cell>
          <cell r="D183" t="str">
            <v>Dhekiajuli SC</v>
          </cell>
          <cell r="E183" t="str">
            <v>Renuprava Das / Serifana Kerketa</v>
          </cell>
          <cell r="F183">
            <v>0</v>
          </cell>
          <cell r="G183" t="str">
            <v>18120113901</v>
          </cell>
          <cell r="H183" t="str">
            <v>BISHRAMPUR/BISHRAMPUR-A</v>
          </cell>
          <cell r="I183">
            <v>2015</v>
          </cell>
          <cell r="J183">
            <v>42895</v>
          </cell>
          <cell r="K183" t="str">
            <v>Team-01</v>
          </cell>
          <cell r="L183">
            <v>23</v>
          </cell>
          <cell r="M183">
            <v>19</v>
          </cell>
          <cell r="N183">
            <v>42</v>
          </cell>
          <cell r="O183">
            <v>42895</v>
          </cell>
          <cell r="P183">
            <v>0</v>
          </cell>
          <cell r="Q183">
            <v>0</v>
          </cell>
          <cell r="R183" t="str">
            <v>MADAN BORA</v>
          </cell>
          <cell r="S183" t="str">
            <v>9678295308</v>
          </cell>
          <cell r="T183">
            <v>0</v>
          </cell>
          <cell r="U183">
            <v>48</v>
          </cell>
        </row>
        <row r="184">
          <cell r="B184" t="str">
            <v>DENKAJULI NICI KARBI LPS</v>
          </cell>
          <cell r="C184" t="str">
            <v>LPS</v>
          </cell>
          <cell r="D184" t="str">
            <v>Dhekiajuli SC</v>
          </cell>
          <cell r="E184" t="str">
            <v>Renuprava Das / Serifana Kerketa</v>
          </cell>
          <cell r="F184">
            <v>0</v>
          </cell>
          <cell r="G184" t="str">
            <v>18120113503</v>
          </cell>
          <cell r="H184" t="str">
            <v>2 NO. DHEKIAJULI/DENKAJULI KARBI</v>
          </cell>
          <cell r="I184">
            <v>0</v>
          </cell>
          <cell r="J184">
            <v>42975</v>
          </cell>
          <cell r="K184" t="str">
            <v>Team-01</v>
          </cell>
          <cell r="L184">
            <v>17</v>
          </cell>
          <cell r="M184">
            <v>9</v>
          </cell>
          <cell r="N184">
            <v>26</v>
          </cell>
          <cell r="O184">
            <v>42973</v>
          </cell>
          <cell r="P184">
            <v>28</v>
          </cell>
          <cell r="Q184">
            <v>0</v>
          </cell>
          <cell r="R184" t="str">
            <v>MUNINDRA DEURI</v>
          </cell>
          <cell r="S184" t="str">
            <v>9707614678</v>
          </cell>
          <cell r="T184">
            <v>0</v>
          </cell>
          <cell r="U184">
            <v>30</v>
          </cell>
        </row>
        <row r="185">
          <cell r="B185" t="str">
            <v>DHEKIAJULI ADIBASHI LPS</v>
          </cell>
          <cell r="C185" t="str">
            <v>LPS</v>
          </cell>
          <cell r="D185" t="str">
            <v>Dhekiajuli SC</v>
          </cell>
          <cell r="E185" t="str">
            <v>Renuprava Das / Serifana Kerketa</v>
          </cell>
          <cell r="F185">
            <v>0</v>
          </cell>
          <cell r="G185" t="str">
            <v>18120114104</v>
          </cell>
          <cell r="H185" t="str">
            <v>DHEKIAJULI CHRISTIAN/DHEKIAJULI KHRISTA CHUK</v>
          </cell>
          <cell r="I185" t="str">
            <v>p</v>
          </cell>
          <cell r="J185">
            <v>42899</v>
          </cell>
          <cell r="K185" t="str">
            <v>Team-02</v>
          </cell>
          <cell r="L185">
            <v>9</v>
          </cell>
          <cell r="M185">
            <v>13</v>
          </cell>
          <cell r="N185">
            <v>22</v>
          </cell>
          <cell r="O185">
            <v>42895</v>
          </cell>
          <cell r="P185">
            <v>0</v>
          </cell>
          <cell r="Q185">
            <v>0</v>
          </cell>
          <cell r="R185" t="str">
            <v>ANANDA SAIKIA</v>
          </cell>
          <cell r="S185">
            <v>9132269540</v>
          </cell>
          <cell r="T185">
            <v>16</v>
          </cell>
          <cell r="U185">
            <v>27</v>
          </cell>
        </row>
        <row r="186">
          <cell r="B186" t="str">
            <v>Dhekiajuli Christian LPS</v>
          </cell>
          <cell r="C186" t="str">
            <v>LPS</v>
          </cell>
          <cell r="D186" t="str">
            <v>Dhekiajuli SC</v>
          </cell>
          <cell r="E186" t="str">
            <v>Renuprava Das / Serifana Kerketa</v>
          </cell>
          <cell r="F186">
            <v>0</v>
          </cell>
          <cell r="G186" t="str">
            <v>18120114103</v>
          </cell>
          <cell r="H186" t="str">
            <v>DHEKIAJULI CHRISTIAN/ROMAN CHUK</v>
          </cell>
          <cell r="I186" t="str">
            <v>nov</v>
          </cell>
          <cell r="J186">
            <v>0</v>
          </cell>
          <cell r="K186" t="str">
            <v>Team-01</v>
          </cell>
          <cell r="L186">
            <v>0</v>
          </cell>
          <cell r="M186">
            <v>0</v>
          </cell>
          <cell r="N186">
            <v>0</v>
          </cell>
          <cell r="O186">
            <v>42884</v>
          </cell>
          <cell r="P186">
            <v>72</v>
          </cell>
          <cell r="Q186">
            <v>0</v>
          </cell>
          <cell r="R186" t="str">
            <v>RAMEN GOGOI</v>
          </cell>
          <cell r="S186" t="str">
            <v>9957079657</v>
          </cell>
          <cell r="T186">
            <v>0</v>
          </cell>
          <cell r="U186">
            <v>73</v>
          </cell>
        </row>
        <row r="187">
          <cell r="B187" t="str">
            <v>Dhekiajuli LP</v>
          </cell>
          <cell r="C187" t="str">
            <v>LPS</v>
          </cell>
          <cell r="D187" t="str">
            <v>Dhekiajuli SC</v>
          </cell>
          <cell r="E187" t="str">
            <v>Renuprava Das / Serifana Kerketa</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row>
        <row r="188">
          <cell r="B188" t="str">
            <v>DHURAPAR LPS</v>
          </cell>
          <cell r="C188" t="str">
            <v>LPS</v>
          </cell>
          <cell r="D188" t="str">
            <v>Dhekiajuli SC</v>
          </cell>
          <cell r="E188" t="str">
            <v>Renuprava Das / Serifana Kerketa</v>
          </cell>
          <cell r="F188">
            <v>0</v>
          </cell>
          <cell r="G188" t="str">
            <v>18120113504</v>
          </cell>
          <cell r="H188" t="str">
            <v>2 NO. DHEKIAJULI/DHUAPAR</v>
          </cell>
          <cell r="I188" t="str">
            <v>nov</v>
          </cell>
          <cell r="J188">
            <v>42951</v>
          </cell>
          <cell r="K188" t="str">
            <v>Team-01</v>
          </cell>
          <cell r="L188">
            <v>10</v>
          </cell>
          <cell r="M188">
            <v>14</v>
          </cell>
          <cell r="N188">
            <v>24</v>
          </cell>
          <cell r="O188">
            <v>42951</v>
          </cell>
          <cell r="P188">
            <v>26</v>
          </cell>
          <cell r="Q188">
            <v>0</v>
          </cell>
          <cell r="R188" t="str">
            <v>Bogibala Hazarika</v>
          </cell>
          <cell r="S188" t="str">
            <v>9854968519/7399398771</v>
          </cell>
          <cell r="T188">
            <v>9</v>
          </cell>
          <cell r="U188">
            <v>24</v>
          </cell>
        </row>
        <row r="189">
          <cell r="B189" t="str">
            <v>JORIGURI LPS</v>
          </cell>
          <cell r="C189" t="str">
            <v>LPS</v>
          </cell>
          <cell r="D189" t="str">
            <v>Dhekiajuli SC</v>
          </cell>
          <cell r="E189" t="str">
            <v>Renuprava Das / Serifana Kerketa</v>
          </cell>
          <cell r="F189">
            <v>0</v>
          </cell>
          <cell r="G189" t="str">
            <v>18120114201</v>
          </cell>
          <cell r="H189" t="str">
            <v>JORIGURI/JORIGURI TINIALI</v>
          </cell>
          <cell r="I189" t="str">
            <v>nov</v>
          </cell>
          <cell r="J189">
            <v>0</v>
          </cell>
          <cell r="K189" t="str">
            <v>Team-01</v>
          </cell>
          <cell r="L189">
            <v>0</v>
          </cell>
          <cell r="M189">
            <v>0</v>
          </cell>
          <cell r="N189">
            <v>0</v>
          </cell>
          <cell r="O189">
            <v>42866</v>
          </cell>
          <cell r="P189">
            <v>29</v>
          </cell>
          <cell r="Q189">
            <v>0</v>
          </cell>
          <cell r="R189" t="str">
            <v>Ashim Kr Bhuyan</v>
          </cell>
          <cell r="S189" t="str">
            <v>9859823395</v>
          </cell>
          <cell r="T189">
            <v>16</v>
          </cell>
          <cell r="U189">
            <v>18</v>
          </cell>
        </row>
        <row r="190">
          <cell r="B190" t="str">
            <v>NO 1 DHEKIAJULI LPS</v>
          </cell>
          <cell r="C190" t="str">
            <v>LPS</v>
          </cell>
          <cell r="D190" t="str">
            <v>Dhekiajuli SC</v>
          </cell>
          <cell r="E190" t="str">
            <v>Renuprava Das / Serifana Kerketa</v>
          </cell>
          <cell r="F190">
            <v>0</v>
          </cell>
          <cell r="G190" t="str">
            <v>18120113301</v>
          </cell>
          <cell r="H190" t="str">
            <v>1 NO. DHEKIAJULI/GABHARU NEPALI</v>
          </cell>
          <cell r="I190">
            <v>2015</v>
          </cell>
          <cell r="J190">
            <v>0</v>
          </cell>
          <cell r="K190">
            <v>0</v>
          </cell>
          <cell r="L190">
            <v>0</v>
          </cell>
          <cell r="M190">
            <v>0</v>
          </cell>
          <cell r="N190">
            <v>0</v>
          </cell>
          <cell r="O190">
            <v>0</v>
          </cell>
          <cell r="P190">
            <v>0</v>
          </cell>
          <cell r="Q190">
            <v>0</v>
          </cell>
          <cell r="R190" t="str">
            <v>ANANDA SARMAH</v>
          </cell>
          <cell r="S190" t="str">
            <v>9854635142</v>
          </cell>
          <cell r="T190">
            <v>15</v>
          </cell>
          <cell r="U190">
            <v>13</v>
          </cell>
        </row>
        <row r="191">
          <cell r="B191" t="str">
            <v>PADMAPUR JANAJATI LPS</v>
          </cell>
          <cell r="C191" t="str">
            <v>LPS</v>
          </cell>
          <cell r="D191" t="str">
            <v>Dhekiajuli SC</v>
          </cell>
          <cell r="E191" t="str">
            <v>Renuprava Das / Serifana Kerketa</v>
          </cell>
          <cell r="F191">
            <v>0</v>
          </cell>
          <cell r="G191" t="str">
            <v>18120114702</v>
          </cell>
          <cell r="H191" t="str">
            <v>PADMAPUR/PADMAPUR MUSLIM CHUBA</v>
          </cell>
          <cell r="I191">
            <v>2015</v>
          </cell>
          <cell r="J191">
            <v>42971</v>
          </cell>
          <cell r="K191" t="str">
            <v>Team-01</v>
          </cell>
          <cell r="L191">
            <v>20</v>
          </cell>
          <cell r="M191">
            <v>22</v>
          </cell>
          <cell r="N191">
            <v>42</v>
          </cell>
          <cell r="O191">
            <v>42971</v>
          </cell>
          <cell r="P191">
            <v>40</v>
          </cell>
          <cell r="Q191">
            <v>0</v>
          </cell>
          <cell r="R191" t="str">
            <v>LALIT CH PAWE/PRANATI TAYE</v>
          </cell>
          <cell r="S191" t="str">
            <v>9859474340</v>
          </cell>
          <cell r="T191">
            <v>23</v>
          </cell>
          <cell r="U191">
            <v>20</v>
          </cell>
        </row>
        <row r="192">
          <cell r="B192" t="str">
            <v>UTTAR LALUK DHEKIAJULI MODEL SCHOOL</v>
          </cell>
          <cell r="C192" t="str">
            <v>LPS</v>
          </cell>
          <cell r="D192" t="str">
            <v>Dhekiajuli SC</v>
          </cell>
          <cell r="E192" t="str">
            <v>Renuprava Das / Serifana Kerketa</v>
          </cell>
          <cell r="F192">
            <v>0</v>
          </cell>
          <cell r="G192" t="str">
            <v>18120114204</v>
          </cell>
          <cell r="H192" t="str">
            <v>JORIGURI/JORIGURI TINIALI</v>
          </cell>
          <cell r="I192" t="str">
            <v>nov</v>
          </cell>
          <cell r="J192">
            <v>42863</v>
          </cell>
          <cell r="K192" t="str">
            <v>Team-01</v>
          </cell>
          <cell r="L192">
            <v>32</v>
          </cell>
          <cell r="M192">
            <v>23</v>
          </cell>
          <cell r="N192">
            <v>55</v>
          </cell>
          <cell r="O192">
            <v>42863</v>
          </cell>
          <cell r="P192">
            <v>0</v>
          </cell>
          <cell r="Q192">
            <v>0</v>
          </cell>
          <cell r="R192" t="str">
            <v>KUKIL KRISHNA NEOG</v>
          </cell>
          <cell r="S192" t="str">
            <v>8822166534/8134826276</v>
          </cell>
          <cell r="T192">
            <v>36</v>
          </cell>
          <cell r="U192">
            <v>20</v>
          </cell>
        </row>
        <row r="193">
          <cell r="B193" t="str">
            <v>BISHRAMPUR EX-TEA GARDEN MES</v>
          </cell>
          <cell r="C193" t="str">
            <v>MES</v>
          </cell>
          <cell r="D193" t="str">
            <v>Dhekiajuli SC</v>
          </cell>
          <cell r="E193" t="str">
            <v>Renuprava Das / Serifana Kerketa</v>
          </cell>
          <cell r="F193">
            <v>0</v>
          </cell>
          <cell r="G193" t="str">
            <v>18120113905</v>
          </cell>
          <cell r="H193" t="str">
            <v>BISHRAMPUR/BISHRAMPUR-B</v>
          </cell>
          <cell r="I193" t="str">
            <v>p</v>
          </cell>
          <cell r="J193">
            <v>0</v>
          </cell>
          <cell r="K193" t="str">
            <v>Team-01</v>
          </cell>
          <cell r="L193">
            <v>0</v>
          </cell>
          <cell r="M193">
            <v>0</v>
          </cell>
          <cell r="N193">
            <v>0</v>
          </cell>
          <cell r="O193">
            <v>42989</v>
          </cell>
          <cell r="P193">
            <v>0</v>
          </cell>
          <cell r="Q193">
            <v>0</v>
          </cell>
          <cell r="R193" t="str">
            <v>CHANDRAWATI CHENGBOO</v>
          </cell>
          <cell r="S193" t="str">
            <v>8751943825</v>
          </cell>
          <cell r="T193">
            <v>16</v>
          </cell>
          <cell r="U193">
            <v>19</v>
          </cell>
        </row>
        <row r="194">
          <cell r="B194" t="str">
            <v>DHEKIAJULI ADIBASHI MES</v>
          </cell>
          <cell r="C194" t="str">
            <v>MES</v>
          </cell>
          <cell r="D194" t="str">
            <v>Dhekiajuli SC</v>
          </cell>
          <cell r="E194" t="str">
            <v>Renuprava Das / Serifana Kerketa</v>
          </cell>
          <cell r="F194">
            <v>0</v>
          </cell>
          <cell r="G194" t="str">
            <v>18120114101</v>
          </cell>
          <cell r="H194" t="str">
            <v>DHEKIAJULI CHRISTIAN/JORIGURI</v>
          </cell>
          <cell r="I194" t="str">
            <v>p</v>
          </cell>
          <cell r="J194">
            <v>42899</v>
          </cell>
          <cell r="K194" t="str">
            <v>Team-02</v>
          </cell>
          <cell r="L194">
            <v>48</v>
          </cell>
          <cell r="M194">
            <v>25</v>
          </cell>
          <cell r="N194">
            <v>73</v>
          </cell>
          <cell r="O194">
            <v>42895</v>
          </cell>
          <cell r="P194">
            <v>0</v>
          </cell>
          <cell r="Q194">
            <v>0</v>
          </cell>
          <cell r="R194" t="str">
            <v>Chandreswar Borah</v>
          </cell>
          <cell r="S194">
            <v>9854462171</v>
          </cell>
          <cell r="T194">
            <v>51</v>
          </cell>
          <cell r="U194">
            <v>40</v>
          </cell>
        </row>
        <row r="195">
          <cell r="B195" t="str">
            <v>DHEKIAJULI DHOWAPAR MES</v>
          </cell>
          <cell r="C195" t="str">
            <v>MES</v>
          </cell>
          <cell r="D195" t="str">
            <v>Dhekiajuli SC</v>
          </cell>
          <cell r="E195" t="str">
            <v>Renuprava Das / Serifana Kerketa</v>
          </cell>
          <cell r="F195">
            <v>0</v>
          </cell>
          <cell r="G195" t="str">
            <v>18120113502</v>
          </cell>
          <cell r="H195" t="str">
            <v>2 NO. DHEKIAJULI/DENKAJULI KARBI</v>
          </cell>
          <cell r="I195">
            <v>2015</v>
          </cell>
          <cell r="J195">
            <v>42975</v>
          </cell>
          <cell r="K195" t="str">
            <v>Team-01</v>
          </cell>
          <cell r="L195">
            <v>11</v>
          </cell>
          <cell r="M195">
            <v>24</v>
          </cell>
          <cell r="N195">
            <v>35</v>
          </cell>
          <cell r="O195">
            <v>42973</v>
          </cell>
          <cell r="P195">
            <v>36</v>
          </cell>
          <cell r="Q195">
            <v>0</v>
          </cell>
          <cell r="R195" t="str">
            <v>JANARDAN HAZARIKA</v>
          </cell>
          <cell r="S195" t="str">
            <v>9854332371</v>
          </cell>
          <cell r="T195">
            <v>16</v>
          </cell>
          <cell r="U195">
            <v>18</v>
          </cell>
        </row>
        <row r="196">
          <cell r="B196" t="str">
            <v>MILANJYOTI MES</v>
          </cell>
          <cell r="C196" t="str">
            <v>MES</v>
          </cell>
          <cell r="D196" t="str">
            <v>Dhekiajuli SC</v>
          </cell>
          <cell r="E196" t="str">
            <v>Renuprava Das / Serifana Kerketa</v>
          </cell>
          <cell r="F196">
            <v>0</v>
          </cell>
          <cell r="G196" t="str">
            <v>18120113505</v>
          </cell>
          <cell r="H196" t="str">
            <v>2 NO. DHEKIAJULI/2 NO. BOISHNAB PUR</v>
          </cell>
          <cell r="I196">
            <v>2015</v>
          </cell>
          <cell r="J196">
            <v>42966</v>
          </cell>
          <cell r="K196" t="str">
            <v>Team-01</v>
          </cell>
          <cell r="L196">
            <v>15</v>
          </cell>
          <cell r="M196">
            <v>23</v>
          </cell>
          <cell r="N196">
            <v>38</v>
          </cell>
          <cell r="O196">
            <v>42966</v>
          </cell>
          <cell r="P196">
            <v>0</v>
          </cell>
          <cell r="Q196">
            <v>0</v>
          </cell>
          <cell r="R196" t="str">
            <v>ATULCHANDRA SAIKIA</v>
          </cell>
          <cell r="S196" t="str">
            <v>9613492729</v>
          </cell>
          <cell r="T196">
            <v>15</v>
          </cell>
          <cell r="U196">
            <v>28</v>
          </cell>
        </row>
        <row r="197">
          <cell r="B197" t="str">
            <v>Aunibari No. 1 (M)</v>
          </cell>
          <cell r="C197" t="str">
            <v>AWC</v>
          </cell>
          <cell r="D197" t="str">
            <v>Dhunaguri SC</v>
          </cell>
          <cell r="E197" t="str">
            <v>Sarmila Deuri</v>
          </cell>
          <cell r="F197" t="str">
            <v>Robin Sharma</v>
          </cell>
          <cell r="G197">
            <v>56</v>
          </cell>
          <cell r="H197" t="str">
            <v>Bahgorah</v>
          </cell>
          <cell r="I197" t="str">
            <v>Not Cover</v>
          </cell>
          <cell r="J197">
            <v>0</v>
          </cell>
          <cell r="K197" t="str">
            <v>Team-02</v>
          </cell>
          <cell r="L197">
            <v>0</v>
          </cell>
          <cell r="M197">
            <v>0</v>
          </cell>
          <cell r="N197">
            <v>0</v>
          </cell>
          <cell r="O197">
            <v>42826</v>
          </cell>
          <cell r="P197">
            <v>0</v>
          </cell>
          <cell r="Q197">
            <v>0</v>
          </cell>
          <cell r="R197" t="str">
            <v>Aditi Kuli</v>
          </cell>
          <cell r="S197">
            <v>9678295195</v>
          </cell>
          <cell r="T197">
            <v>17</v>
          </cell>
          <cell r="U197">
            <v>21</v>
          </cell>
        </row>
        <row r="198">
          <cell r="B198" t="str">
            <v>Dhunaguri</v>
          </cell>
          <cell r="C198" t="str">
            <v>AWC</v>
          </cell>
          <cell r="D198" t="str">
            <v>Dhunaguri SC</v>
          </cell>
          <cell r="E198" t="str">
            <v>Sarmila Deuri</v>
          </cell>
          <cell r="F198" t="str">
            <v>Robin Sharma</v>
          </cell>
          <cell r="G198">
            <v>5</v>
          </cell>
          <cell r="H198" t="str">
            <v>Bahgorah-Dhunaguri</v>
          </cell>
          <cell r="I198" t="str">
            <v>Bahgorah</v>
          </cell>
          <cell r="J198">
            <v>42870</v>
          </cell>
          <cell r="K198" t="str">
            <v>Team-01</v>
          </cell>
          <cell r="L198">
            <v>17</v>
          </cell>
          <cell r="M198">
            <v>15</v>
          </cell>
          <cell r="N198">
            <v>32</v>
          </cell>
          <cell r="O198">
            <v>42880</v>
          </cell>
          <cell r="P198">
            <v>0</v>
          </cell>
          <cell r="Q198">
            <v>0</v>
          </cell>
          <cell r="R198" t="str">
            <v>Mrinali Pegu Doley</v>
          </cell>
          <cell r="S198">
            <v>8486398839</v>
          </cell>
          <cell r="T198">
            <v>37</v>
          </cell>
          <cell r="U198">
            <v>16</v>
          </cell>
        </row>
        <row r="199">
          <cell r="B199" t="str">
            <v>Kania Jan</v>
          </cell>
          <cell r="C199" t="str">
            <v>AWC</v>
          </cell>
          <cell r="D199" t="str">
            <v>Dhunaguri SC</v>
          </cell>
          <cell r="E199" t="str">
            <v>Sarmila Deuri</v>
          </cell>
          <cell r="F199" t="str">
            <v>Robin Sharma</v>
          </cell>
          <cell r="G199">
            <v>26</v>
          </cell>
          <cell r="H199" t="e">
            <v>#N/A</v>
          </cell>
          <cell r="I199" t="str">
            <v>Not Cover</v>
          </cell>
          <cell r="J199">
            <v>42923</v>
          </cell>
          <cell r="K199" t="str">
            <v>Team-01</v>
          </cell>
          <cell r="L199">
            <v>31</v>
          </cell>
          <cell r="M199">
            <v>79</v>
          </cell>
          <cell r="N199">
            <v>110</v>
          </cell>
          <cell r="O199">
            <v>42978</v>
          </cell>
          <cell r="P199">
            <v>0</v>
          </cell>
          <cell r="Q199">
            <v>0</v>
          </cell>
          <cell r="R199" t="str">
            <v>Mrinali Pegu Doley</v>
          </cell>
          <cell r="S199">
            <v>9678325186</v>
          </cell>
          <cell r="T199">
            <v>17</v>
          </cell>
          <cell r="U199">
            <v>21</v>
          </cell>
        </row>
        <row r="200">
          <cell r="B200" t="str">
            <v>Pava Vekeli</v>
          </cell>
          <cell r="C200" t="str">
            <v>AWC</v>
          </cell>
          <cell r="D200" t="str">
            <v>Dhunaguri SC</v>
          </cell>
          <cell r="E200" t="str">
            <v>Sarmila Deuri</v>
          </cell>
          <cell r="F200" t="str">
            <v>Robin Sharma</v>
          </cell>
          <cell r="G200">
            <v>24</v>
          </cell>
          <cell r="H200" t="str">
            <v>Bahgorah</v>
          </cell>
          <cell r="I200" t="str">
            <v>dec</v>
          </cell>
          <cell r="J200">
            <v>0</v>
          </cell>
          <cell r="K200" t="str">
            <v>Team-01</v>
          </cell>
          <cell r="L200">
            <v>0</v>
          </cell>
          <cell r="M200">
            <v>0</v>
          </cell>
          <cell r="N200">
            <v>0</v>
          </cell>
          <cell r="O200">
            <v>42963</v>
          </cell>
          <cell r="P200">
            <v>0</v>
          </cell>
          <cell r="Q200">
            <v>0</v>
          </cell>
          <cell r="R200" t="str">
            <v>Rijumoni Doley</v>
          </cell>
          <cell r="S200">
            <v>9678240464</v>
          </cell>
          <cell r="T200">
            <v>17</v>
          </cell>
          <cell r="U200">
            <v>21</v>
          </cell>
        </row>
        <row r="201">
          <cell r="B201" t="str">
            <v>Uriampur No. 2</v>
          </cell>
          <cell r="C201" t="str">
            <v>AWC</v>
          </cell>
          <cell r="D201" t="str">
            <v>Dhunaguri SC</v>
          </cell>
          <cell r="E201" t="str">
            <v>Sarmila Deuri</v>
          </cell>
          <cell r="F201" t="str">
            <v>Robin Sharma</v>
          </cell>
          <cell r="G201">
            <v>42</v>
          </cell>
          <cell r="H201" t="str">
            <v>Bahgorah</v>
          </cell>
          <cell r="I201" t="str">
            <v>Bahgorah</v>
          </cell>
          <cell r="J201">
            <v>42951</v>
          </cell>
          <cell r="K201" t="str">
            <v>Team-02</v>
          </cell>
          <cell r="L201">
            <v>34</v>
          </cell>
          <cell r="M201">
            <v>28</v>
          </cell>
          <cell r="N201">
            <v>62</v>
          </cell>
          <cell r="O201">
            <v>42886</v>
          </cell>
          <cell r="P201">
            <v>0</v>
          </cell>
          <cell r="Q201">
            <v>0</v>
          </cell>
          <cell r="R201" t="str">
            <v>Nirumoni Bhuyan</v>
          </cell>
          <cell r="S201">
            <v>9854876713</v>
          </cell>
          <cell r="T201">
            <v>15</v>
          </cell>
          <cell r="U201">
            <v>18</v>
          </cell>
        </row>
        <row r="202">
          <cell r="B202" t="str">
            <v>DHUNAGURI HS</v>
          </cell>
          <cell r="C202" t="str">
            <v>HS</v>
          </cell>
          <cell r="D202" t="str">
            <v>Dhunaguri SC</v>
          </cell>
          <cell r="E202" t="str">
            <v>Sarmila Deuri</v>
          </cell>
          <cell r="F202" t="str">
            <v>Robin Sharma</v>
          </cell>
          <cell r="G202" t="str">
            <v>18120107103</v>
          </cell>
          <cell r="H202" t="str">
            <v>DHUNAGURI KHANIKAR/DHUNAGURI KHANIKAR-2</v>
          </cell>
          <cell r="I202">
            <v>2015</v>
          </cell>
          <cell r="J202">
            <v>42973</v>
          </cell>
          <cell r="K202" t="str">
            <v>Team-01</v>
          </cell>
          <cell r="L202">
            <v>109</v>
          </cell>
          <cell r="M202">
            <v>55</v>
          </cell>
          <cell r="N202">
            <v>164</v>
          </cell>
          <cell r="O202">
            <v>42969</v>
          </cell>
          <cell r="P202">
            <v>72</v>
          </cell>
          <cell r="Q202">
            <v>0</v>
          </cell>
          <cell r="R202" t="str">
            <v>Pradip Borah</v>
          </cell>
          <cell r="S202" t="str">
            <v>9957467277/n-9954336046</v>
          </cell>
          <cell r="T202">
            <v>83</v>
          </cell>
          <cell r="U202">
            <v>49</v>
          </cell>
        </row>
        <row r="203">
          <cell r="B203" t="str">
            <v>357 NO. DHUNAGURI KHANIAJAN LP</v>
          </cell>
          <cell r="C203" t="str">
            <v>LPS</v>
          </cell>
          <cell r="D203" t="str">
            <v>Dhunaguri SC</v>
          </cell>
          <cell r="E203" t="str">
            <v>Sarmila Deuri</v>
          </cell>
          <cell r="F203" t="str">
            <v>Robin Sharma</v>
          </cell>
          <cell r="G203" t="str">
            <v>18120107101</v>
          </cell>
          <cell r="H203" t="str">
            <v>DHUNAGURI KHANIKAR/DHUNAGURI KHANIKAR-2</v>
          </cell>
          <cell r="I203">
            <v>2015</v>
          </cell>
          <cell r="J203">
            <v>0</v>
          </cell>
          <cell r="K203" t="str">
            <v>Team-01</v>
          </cell>
          <cell r="L203">
            <v>0</v>
          </cell>
          <cell r="M203">
            <v>0</v>
          </cell>
          <cell r="N203">
            <v>0</v>
          </cell>
          <cell r="O203">
            <v>42975</v>
          </cell>
          <cell r="P203">
            <v>42</v>
          </cell>
          <cell r="Q203">
            <v>0</v>
          </cell>
          <cell r="R203" t="str">
            <v>NABOKUMARI SAIKIA</v>
          </cell>
          <cell r="S203" t="str">
            <v>9954546472/8876903743</v>
          </cell>
          <cell r="T203">
            <v>20</v>
          </cell>
          <cell r="U203">
            <v>18</v>
          </cell>
        </row>
        <row r="204">
          <cell r="B204" t="str">
            <v>BADULIPARA LPS</v>
          </cell>
          <cell r="C204" t="str">
            <v>LPS</v>
          </cell>
          <cell r="D204" t="str">
            <v>Dhunaguri SC</v>
          </cell>
          <cell r="E204" t="str">
            <v>Sarmila Deuri</v>
          </cell>
          <cell r="F204" t="str">
            <v>Robin Sharma</v>
          </cell>
          <cell r="G204" t="str">
            <v>18120106902</v>
          </cell>
          <cell r="H204" t="str">
            <v>ADHAKHANA/BAPUJI</v>
          </cell>
          <cell r="I204">
            <v>2015</v>
          </cell>
          <cell r="J204">
            <v>42877</v>
          </cell>
          <cell r="K204" t="str">
            <v>Team-01</v>
          </cell>
          <cell r="L204">
            <v>25</v>
          </cell>
          <cell r="M204">
            <v>22</v>
          </cell>
          <cell r="N204">
            <v>47</v>
          </cell>
          <cell r="O204">
            <v>42877</v>
          </cell>
          <cell r="P204">
            <v>46</v>
          </cell>
          <cell r="Q204">
            <v>0</v>
          </cell>
          <cell r="R204" t="str">
            <v>PRAMAKANTA BORA</v>
          </cell>
          <cell r="S204" t="str">
            <v>9854601529</v>
          </cell>
          <cell r="T204">
            <v>23</v>
          </cell>
          <cell r="U204">
            <v>22</v>
          </cell>
        </row>
        <row r="205">
          <cell r="B205" t="str">
            <v>DHUNAGURI MISSING LPS</v>
          </cell>
          <cell r="C205" t="str">
            <v>LPS</v>
          </cell>
          <cell r="D205" t="str">
            <v>Dhunaguri SC</v>
          </cell>
          <cell r="E205" t="str">
            <v>Sarmila Deuri</v>
          </cell>
          <cell r="F205" t="str">
            <v>Robin Sharma</v>
          </cell>
          <cell r="G205" t="str">
            <v>18120107201</v>
          </cell>
          <cell r="H205" t="str">
            <v>DHUNAGURI MISSING/DHUNAGURI [KALABARI]</v>
          </cell>
          <cell r="I205">
            <v>2015</v>
          </cell>
          <cell r="J205">
            <v>42870</v>
          </cell>
          <cell r="K205" t="str">
            <v>Team-01</v>
          </cell>
          <cell r="L205">
            <v>46</v>
          </cell>
          <cell r="M205">
            <v>44</v>
          </cell>
          <cell r="N205">
            <v>90</v>
          </cell>
          <cell r="O205">
            <v>42969</v>
          </cell>
          <cell r="P205">
            <v>111</v>
          </cell>
          <cell r="Q205">
            <v>0</v>
          </cell>
          <cell r="R205" t="str">
            <v>DIPUL BORA</v>
          </cell>
          <cell r="S205" t="str">
            <v>9854260302</v>
          </cell>
          <cell r="T205">
            <v>32</v>
          </cell>
          <cell r="U205">
            <v>31</v>
          </cell>
        </row>
        <row r="206">
          <cell r="B206" t="str">
            <v>GONDHASORIATI LPS</v>
          </cell>
          <cell r="C206" t="str">
            <v>LPS</v>
          </cell>
          <cell r="D206" t="str">
            <v>Dhunaguri SC</v>
          </cell>
          <cell r="E206" t="str">
            <v>Sarmila Deuri</v>
          </cell>
          <cell r="F206" t="str">
            <v>Robin Sharma</v>
          </cell>
          <cell r="G206" t="str">
            <v>18120107203</v>
          </cell>
          <cell r="H206" t="str">
            <v>DHUNAGURI MISSING/GONDHA SOROIATI</v>
          </cell>
          <cell r="I206">
            <v>2015</v>
          </cell>
          <cell r="J206">
            <v>0</v>
          </cell>
          <cell r="K206" t="str">
            <v>Team-01</v>
          </cell>
          <cell r="L206">
            <v>0</v>
          </cell>
          <cell r="M206">
            <v>0</v>
          </cell>
          <cell r="N206">
            <v>0</v>
          </cell>
          <cell r="O206">
            <v>42870</v>
          </cell>
          <cell r="P206">
            <v>19</v>
          </cell>
          <cell r="Q206">
            <v>0</v>
          </cell>
          <cell r="R206" t="str">
            <v>PANKAJ GOSWAMI</v>
          </cell>
          <cell r="S206" t="str">
            <v>9854013620</v>
          </cell>
          <cell r="T206">
            <v>10</v>
          </cell>
          <cell r="U206">
            <v>10</v>
          </cell>
        </row>
        <row r="207">
          <cell r="B207" t="str">
            <v>KHANIKAR GOSAIBARI LPS</v>
          </cell>
          <cell r="C207" t="str">
            <v>LPS</v>
          </cell>
          <cell r="D207" t="str">
            <v>Dhunaguri SC</v>
          </cell>
          <cell r="E207" t="str">
            <v>Sarmila Deuri</v>
          </cell>
          <cell r="F207" t="str">
            <v>Robin Sharma</v>
          </cell>
          <cell r="G207" t="str">
            <v>18120107105</v>
          </cell>
          <cell r="H207" t="str">
            <v>DHUNAGURI KHANIKAR/GOSAIBARI</v>
          </cell>
          <cell r="I207">
            <v>2015</v>
          </cell>
          <cell r="J207">
            <v>42978</v>
          </cell>
          <cell r="K207" t="str">
            <v>Team-01</v>
          </cell>
          <cell r="L207">
            <v>6</v>
          </cell>
          <cell r="M207">
            <v>11</v>
          </cell>
          <cell r="N207">
            <v>17</v>
          </cell>
          <cell r="O207">
            <v>42975</v>
          </cell>
          <cell r="P207">
            <v>19</v>
          </cell>
          <cell r="Q207">
            <v>0</v>
          </cell>
          <cell r="R207" t="str">
            <v>SWARNALATA BARUAH</v>
          </cell>
          <cell r="S207" t="str">
            <v>9854773004</v>
          </cell>
          <cell r="T207">
            <v>0</v>
          </cell>
          <cell r="U207">
            <v>32</v>
          </cell>
        </row>
        <row r="208">
          <cell r="B208" t="str">
            <v>PAVA BHEKELI LPS</v>
          </cell>
          <cell r="C208" t="str">
            <v>LPS</v>
          </cell>
          <cell r="D208" t="str">
            <v>Dhunaguri SC</v>
          </cell>
          <cell r="E208" t="str">
            <v>Sarmila Deuri</v>
          </cell>
          <cell r="F208" t="str">
            <v>Robin Sharma</v>
          </cell>
          <cell r="G208" t="str">
            <v>18120107401</v>
          </cell>
          <cell r="H208" t="str">
            <v>PAVA BHEKELI/PAVA VEKELI</v>
          </cell>
          <cell r="I208" t="str">
            <v>Not Cover</v>
          </cell>
          <cell r="J208" t="str">
            <v>x</v>
          </cell>
          <cell r="K208" t="str">
            <v>Team-01</v>
          </cell>
          <cell r="L208">
            <v>0</v>
          </cell>
          <cell r="M208">
            <v>0</v>
          </cell>
          <cell r="N208">
            <v>0</v>
          </cell>
          <cell r="O208">
            <v>42831</v>
          </cell>
          <cell r="P208">
            <v>0</v>
          </cell>
          <cell r="Q208">
            <v>0</v>
          </cell>
          <cell r="R208" t="str">
            <v>KIRAN DEURI</v>
          </cell>
          <cell r="S208" t="str">
            <v>9854446837</v>
          </cell>
          <cell r="T208">
            <v>0</v>
          </cell>
          <cell r="U208">
            <v>51</v>
          </cell>
        </row>
        <row r="209">
          <cell r="B209" t="str">
            <v>DHUNABARI GIRLS MES</v>
          </cell>
          <cell r="C209" t="str">
            <v>MES</v>
          </cell>
          <cell r="D209" t="str">
            <v>Dhunaguri SC</v>
          </cell>
          <cell r="E209" t="str">
            <v>Sarmila Deuri</v>
          </cell>
          <cell r="F209" t="str">
            <v>Robin Sharma</v>
          </cell>
          <cell r="G209" t="str">
            <v>18120107102</v>
          </cell>
          <cell r="H209" t="str">
            <v>DHUNAGURI KHANIKAR/GOSAIBARI</v>
          </cell>
          <cell r="I209">
            <v>2015</v>
          </cell>
          <cell r="J209">
            <v>42963</v>
          </cell>
          <cell r="K209" t="str">
            <v>Team-01</v>
          </cell>
          <cell r="L209">
            <v>12</v>
          </cell>
          <cell r="M209">
            <v>33</v>
          </cell>
          <cell r="N209">
            <v>45</v>
          </cell>
          <cell r="O209">
            <v>42964</v>
          </cell>
          <cell r="P209">
            <v>65</v>
          </cell>
          <cell r="Q209">
            <v>0</v>
          </cell>
          <cell r="R209" t="str">
            <v>PHULESWARI BORA</v>
          </cell>
          <cell r="S209" t="str">
            <v>985627787</v>
          </cell>
          <cell r="T209">
            <v>0</v>
          </cell>
          <cell r="U209">
            <v>65</v>
          </cell>
        </row>
        <row r="210">
          <cell r="B210" t="str">
            <v>DHUNAGURI MISSING MES</v>
          </cell>
          <cell r="C210" t="str">
            <v>MES</v>
          </cell>
          <cell r="D210" t="str">
            <v>Dhunaguri SC</v>
          </cell>
          <cell r="E210" t="str">
            <v>Sarmila Deuri</v>
          </cell>
          <cell r="F210" t="str">
            <v>Robin Sharma</v>
          </cell>
          <cell r="G210" t="str">
            <v>18120107202</v>
          </cell>
          <cell r="H210" t="str">
            <v>DHUNAGURI MISSING/DHUNAGURI</v>
          </cell>
          <cell r="I210">
            <v>2015</v>
          </cell>
          <cell r="J210">
            <v>42870</v>
          </cell>
          <cell r="K210" t="str">
            <v>Team-01</v>
          </cell>
          <cell r="L210">
            <v>18</v>
          </cell>
          <cell r="M210">
            <v>21</v>
          </cell>
          <cell r="N210">
            <v>39</v>
          </cell>
          <cell r="O210">
            <v>42978</v>
          </cell>
          <cell r="P210">
            <v>59</v>
          </cell>
          <cell r="Q210">
            <v>0</v>
          </cell>
          <cell r="R210" t="str">
            <v>SANTIRAM KUMBANG</v>
          </cell>
          <cell r="S210" t="str">
            <v>9954957860</v>
          </cell>
          <cell r="T210">
            <v>30</v>
          </cell>
          <cell r="U210">
            <v>34</v>
          </cell>
        </row>
        <row r="211">
          <cell r="B211" t="str">
            <v>1 no. Dahgharia</v>
          </cell>
          <cell r="C211" t="str">
            <v>AWC</v>
          </cell>
          <cell r="D211" t="str">
            <v>Dohgharia SC</v>
          </cell>
          <cell r="E211" t="str">
            <v>Jonali Pegu</v>
          </cell>
          <cell r="F211" t="str">
            <v>Dibyajyoti Pegu</v>
          </cell>
          <cell r="G211">
            <v>35</v>
          </cell>
          <cell r="H211" t="str">
            <v xml:space="preserve">bodoti-1 No. Dohgharia </v>
          </cell>
          <cell r="I211" t="str">
            <v>NOV</v>
          </cell>
          <cell r="J211">
            <v>0</v>
          </cell>
          <cell r="K211" t="str">
            <v>Team-02</v>
          </cell>
          <cell r="L211">
            <v>0</v>
          </cell>
          <cell r="M211">
            <v>0</v>
          </cell>
          <cell r="N211">
            <v>0</v>
          </cell>
          <cell r="O211">
            <v>42899</v>
          </cell>
          <cell r="P211">
            <v>0</v>
          </cell>
          <cell r="Q211">
            <v>0</v>
          </cell>
          <cell r="R211" t="str">
            <v>Santi Pegu</v>
          </cell>
          <cell r="S211" t="str">
            <v>9859060569/9859889321</v>
          </cell>
          <cell r="T211">
            <v>24</v>
          </cell>
          <cell r="U211">
            <v>24</v>
          </cell>
        </row>
        <row r="212">
          <cell r="B212" t="str">
            <v>2 no. Dahgharia</v>
          </cell>
          <cell r="C212" t="str">
            <v>AWC</v>
          </cell>
          <cell r="D212" t="str">
            <v>Dohgharia SC</v>
          </cell>
          <cell r="E212" t="str">
            <v>Jonali Pegu</v>
          </cell>
          <cell r="F212" t="str">
            <v>Dibyajyoti Pegu</v>
          </cell>
          <cell r="G212">
            <v>36</v>
          </cell>
          <cell r="H212" t="str">
            <v xml:space="preserve">bodoti-Dohgharia </v>
          </cell>
          <cell r="I212" t="str">
            <v>NOV</v>
          </cell>
          <cell r="J212">
            <v>0</v>
          </cell>
          <cell r="K212" t="str">
            <v>Team-02</v>
          </cell>
          <cell r="L212">
            <v>0</v>
          </cell>
          <cell r="M212">
            <v>0</v>
          </cell>
          <cell r="N212">
            <v>0</v>
          </cell>
          <cell r="O212">
            <v>42952</v>
          </cell>
          <cell r="P212">
            <v>0</v>
          </cell>
          <cell r="Q212">
            <v>0</v>
          </cell>
          <cell r="R212" t="str">
            <v>Malati Kutum</v>
          </cell>
          <cell r="S212">
            <v>9859626698</v>
          </cell>
          <cell r="T212">
            <v>29</v>
          </cell>
          <cell r="U212">
            <v>6</v>
          </cell>
        </row>
        <row r="213">
          <cell r="B213" t="str">
            <v>Boisnabpur</v>
          </cell>
          <cell r="C213" t="str">
            <v>AWC</v>
          </cell>
          <cell r="D213" t="str">
            <v>Dohgharia SC</v>
          </cell>
          <cell r="E213" t="str">
            <v>Jonali Pegu</v>
          </cell>
          <cell r="F213" t="str">
            <v>Dibyajyoti Pegu</v>
          </cell>
          <cell r="G213">
            <v>77</v>
          </cell>
          <cell r="H213" t="str">
            <v>Bodoti</v>
          </cell>
          <cell r="I213" t="str">
            <v>NOV</v>
          </cell>
          <cell r="J213">
            <v>0</v>
          </cell>
          <cell r="K213" t="str">
            <v>Team-02</v>
          </cell>
          <cell r="L213">
            <v>0</v>
          </cell>
          <cell r="M213">
            <v>0</v>
          </cell>
          <cell r="N213">
            <v>0</v>
          </cell>
          <cell r="O213">
            <v>42928</v>
          </cell>
          <cell r="P213">
            <v>0</v>
          </cell>
          <cell r="Q213">
            <v>0</v>
          </cell>
          <cell r="R213" t="str">
            <v>Bishita Kuli</v>
          </cell>
          <cell r="S213">
            <v>9577646973</v>
          </cell>
          <cell r="T213">
            <v>14</v>
          </cell>
          <cell r="U213">
            <v>13</v>
          </cell>
        </row>
        <row r="214">
          <cell r="B214" t="str">
            <v>Chaigharia</v>
          </cell>
          <cell r="C214" t="str">
            <v>AWC</v>
          </cell>
          <cell r="D214" t="str">
            <v>Dohgharia SC</v>
          </cell>
          <cell r="E214" t="str">
            <v>Jonali Pegu</v>
          </cell>
          <cell r="F214" t="str">
            <v>Dibyajyoti Pegu</v>
          </cell>
          <cell r="G214">
            <v>81</v>
          </cell>
          <cell r="H214" t="str">
            <v>Bodoti</v>
          </cell>
          <cell r="I214" t="str">
            <v>bodoti</v>
          </cell>
          <cell r="J214">
            <v>0</v>
          </cell>
          <cell r="K214" t="str">
            <v>Team-02</v>
          </cell>
          <cell r="L214">
            <v>0</v>
          </cell>
          <cell r="M214">
            <v>0</v>
          </cell>
          <cell r="N214">
            <v>0</v>
          </cell>
          <cell r="O214">
            <v>42952</v>
          </cell>
          <cell r="P214">
            <v>0</v>
          </cell>
          <cell r="Q214">
            <v>0</v>
          </cell>
          <cell r="R214" t="str">
            <v>Hemlata Tayung</v>
          </cell>
          <cell r="S214">
            <v>9854671251</v>
          </cell>
          <cell r="T214">
            <v>17</v>
          </cell>
          <cell r="U214">
            <v>17</v>
          </cell>
        </row>
        <row r="215">
          <cell r="B215" t="str">
            <v>Dahgaria  P.G.R (M)</v>
          </cell>
          <cell r="C215" t="str">
            <v>AWC</v>
          </cell>
          <cell r="D215" t="str">
            <v>Dohgharia SC</v>
          </cell>
          <cell r="E215" t="str">
            <v>Jonali Pegu</v>
          </cell>
          <cell r="F215" t="str">
            <v>Dibyajyoti Pegu</v>
          </cell>
          <cell r="G215">
            <v>86</v>
          </cell>
          <cell r="H215" t="str">
            <v xml:space="preserve">bodoti-1 No. Dohgharia </v>
          </cell>
          <cell r="I215" t="str">
            <v>NOV</v>
          </cell>
          <cell r="J215">
            <v>42921</v>
          </cell>
          <cell r="K215" t="str">
            <v>Team-02</v>
          </cell>
          <cell r="L215">
            <v>20</v>
          </cell>
          <cell r="M215">
            <v>19</v>
          </cell>
          <cell r="N215">
            <v>39</v>
          </cell>
          <cell r="O215">
            <v>42920</v>
          </cell>
          <cell r="P215">
            <v>0</v>
          </cell>
          <cell r="Q215">
            <v>0</v>
          </cell>
          <cell r="R215" t="str">
            <v>Kabita Pegu Kutum</v>
          </cell>
          <cell r="S215">
            <v>8752870146</v>
          </cell>
          <cell r="T215">
            <v>13</v>
          </cell>
          <cell r="U215">
            <v>17</v>
          </cell>
        </row>
        <row r="216">
          <cell r="B216" t="str">
            <v>Dahgaria Block</v>
          </cell>
          <cell r="C216" t="str">
            <v>AWC</v>
          </cell>
          <cell r="D216" t="str">
            <v>Dohgharia SC</v>
          </cell>
          <cell r="E216" t="str">
            <v>Jonali Pegu</v>
          </cell>
          <cell r="F216" t="str">
            <v>Dibyajyoti Pegu</v>
          </cell>
          <cell r="G216">
            <v>76</v>
          </cell>
          <cell r="H216" t="str">
            <v>Bodoti</v>
          </cell>
          <cell r="I216" t="str">
            <v>NOV</v>
          </cell>
          <cell r="J216">
            <v>0</v>
          </cell>
          <cell r="K216" t="str">
            <v>Team-02</v>
          </cell>
          <cell r="L216">
            <v>0</v>
          </cell>
          <cell r="M216">
            <v>0</v>
          </cell>
          <cell r="N216">
            <v>0</v>
          </cell>
          <cell r="O216">
            <v>42928</v>
          </cell>
          <cell r="P216">
            <v>0</v>
          </cell>
          <cell r="Q216">
            <v>0</v>
          </cell>
          <cell r="R216" t="str">
            <v>Bibi Kuli Pegu</v>
          </cell>
          <cell r="S216">
            <v>7399536552</v>
          </cell>
          <cell r="T216">
            <v>11</v>
          </cell>
          <cell r="U216">
            <v>15</v>
          </cell>
        </row>
        <row r="217">
          <cell r="B217" t="str">
            <v>Jankup</v>
          </cell>
          <cell r="C217" t="str">
            <v>AWC</v>
          </cell>
          <cell r="D217" t="str">
            <v>Dohgharia SC</v>
          </cell>
          <cell r="E217" t="str">
            <v>Jonali Pegu</v>
          </cell>
          <cell r="F217" t="str">
            <v>Dibyajyoti Pegu</v>
          </cell>
          <cell r="G217">
            <v>79</v>
          </cell>
          <cell r="H217" t="str">
            <v>Bodoti</v>
          </cell>
          <cell r="I217" t="str">
            <v>NOV</v>
          </cell>
          <cell r="J217">
            <v>0</v>
          </cell>
          <cell r="K217" t="str">
            <v>Team-02</v>
          </cell>
          <cell r="L217">
            <v>0</v>
          </cell>
          <cell r="M217">
            <v>0</v>
          </cell>
          <cell r="N217">
            <v>0</v>
          </cell>
          <cell r="O217">
            <v>42878</v>
          </cell>
          <cell r="P217">
            <v>0</v>
          </cell>
          <cell r="Q217">
            <v>0</v>
          </cell>
          <cell r="R217" t="str">
            <v>Diptirekha Pegu</v>
          </cell>
          <cell r="S217">
            <v>9577551382</v>
          </cell>
          <cell r="T217">
            <v>14</v>
          </cell>
          <cell r="U217">
            <v>13</v>
          </cell>
        </row>
        <row r="218">
          <cell r="B218" t="str">
            <v>Kumalia Chapari No.1</v>
          </cell>
          <cell r="C218" t="str">
            <v>AWC</v>
          </cell>
          <cell r="D218" t="str">
            <v>Dohgharia SC</v>
          </cell>
          <cell r="E218" t="str">
            <v>Jonali Pegu</v>
          </cell>
          <cell r="F218" t="str">
            <v>Dibyajyoti Pegu</v>
          </cell>
          <cell r="G218">
            <v>40</v>
          </cell>
          <cell r="H218" t="str">
            <v xml:space="preserve">bodoti-Kumalia Chapori </v>
          </cell>
          <cell r="I218" t="str">
            <v>dec</v>
          </cell>
          <cell r="J218">
            <v>0</v>
          </cell>
          <cell r="K218" t="str">
            <v>Team-02</v>
          </cell>
          <cell r="L218">
            <v>0</v>
          </cell>
          <cell r="M218">
            <v>0</v>
          </cell>
          <cell r="N218">
            <v>0</v>
          </cell>
          <cell r="O218">
            <v>42826</v>
          </cell>
          <cell r="P218">
            <v>0</v>
          </cell>
          <cell r="Q218">
            <v>0</v>
          </cell>
          <cell r="R218" t="str">
            <v>Puspanjali Doley</v>
          </cell>
          <cell r="S218">
            <v>9577973898</v>
          </cell>
          <cell r="T218">
            <v>17</v>
          </cell>
          <cell r="U218">
            <v>21</v>
          </cell>
        </row>
        <row r="219">
          <cell r="B219" t="str">
            <v>Mangalbaria</v>
          </cell>
          <cell r="C219" t="str">
            <v>AWC</v>
          </cell>
          <cell r="D219" t="str">
            <v>Dohgharia SC</v>
          </cell>
          <cell r="E219" t="str">
            <v>Jonali Pegu</v>
          </cell>
          <cell r="F219" t="str">
            <v>Dibyajyoti Pegu</v>
          </cell>
          <cell r="G219">
            <v>78</v>
          </cell>
          <cell r="H219" t="str">
            <v xml:space="preserve">bodoti-2 No. Dohgharia </v>
          </cell>
          <cell r="I219" t="str">
            <v>bodoti</v>
          </cell>
          <cell r="J219">
            <v>42951</v>
          </cell>
          <cell r="K219" t="str">
            <v>Team-02</v>
          </cell>
          <cell r="L219">
            <v>41</v>
          </cell>
          <cell r="M219">
            <v>16</v>
          </cell>
          <cell r="N219">
            <v>57</v>
          </cell>
          <cell r="O219">
            <v>42928</v>
          </cell>
          <cell r="P219">
            <v>0</v>
          </cell>
          <cell r="Q219">
            <v>0</v>
          </cell>
          <cell r="R219" t="str">
            <v>Biju Doley Patir</v>
          </cell>
          <cell r="S219" t="str">
            <v>9613216713/9613426294</v>
          </cell>
          <cell r="T219">
            <v>32</v>
          </cell>
          <cell r="U219">
            <v>24</v>
          </cell>
        </row>
        <row r="220">
          <cell r="B220" t="str">
            <v>Milanjyoti (M)</v>
          </cell>
          <cell r="C220" t="str">
            <v>AWC</v>
          </cell>
          <cell r="D220" t="str">
            <v>Dohgharia SC</v>
          </cell>
          <cell r="E220" t="str">
            <v>Jonali Pegu</v>
          </cell>
          <cell r="F220" t="str">
            <v>Dibyajyoti Pegu</v>
          </cell>
          <cell r="G220">
            <v>85</v>
          </cell>
          <cell r="H220" t="str">
            <v xml:space="preserve">bodoti-Kumalia Chapori </v>
          </cell>
          <cell r="I220" t="str">
            <v>bodoti</v>
          </cell>
          <cell r="J220">
            <v>42937</v>
          </cell>
          <cell r="K220" t="str">
            <v>Team-02</v>
          </cell>
          <cell r="L220">
            <v>23</v>
          </cell>
          <cell r="M220">
            <v>25</v>
          </cell>
          <cell r="N220">
            <v>48</v>
          </cell>
          <cell r="O220">
            <v>42937</v>
          </cell>
          <cell r="P220">
            <v>0</v>
          </cell>
          <cell r="Q220">
            <v>0</v>
          </cell>
          <cell r="R220" t="str">
            <v>Anita Pegu</v>
          </cell>
          <cell r="S220">
            <v>9854608078</v>
          </cell>
          <cell r="T220">
            <v>17</v>
          </cell>
          <cell r="U220">
            <v>17</v>
          </cell>
        </row>
        <row r="221">
          <cell r="B221" t="str">
            <v>No. 2 Konkur</v>
          </cell>
          <cell r="C221" t="str">
            <v>AWC</v>
          </cell>
          <cell r="D221" t="str">
            <v>Dohgharia SC</v>
          </cell>
          <cell r="E221" t="str">
            <v>Jonali Pegu</v>
          </cell>
          <cell r="F221" t="str">
            <v>Dibyajyoti Pegu</v>
          </cell>
          <cell r="G221">
            <v>27</v>
          </cell>
          <cell r="H221" t="str">
            <v>Bodoti</v>
          </cell>
          <cell r="I221" t="str">
            <v>dec</v>
          </cell>
          <cell r="J221">
            <v>0</v>
          </cell>
          <cell r="K221" t="str">
            <v>Team-02</v>
          </cell>
          <cell r="L221">
            <v>0</v>
          </cell>
          <cell r="M221">
            <v>0</v>
          </cell>
          <cell r="N221">
            <v>0</v>
          </cell>
          <cell r="O221">
            <v>42899</v>
          </cell>
          <cell r="P221">
            <v>0</v>
          </cell>
          <cell r="Q221">
            <v>0</v>
          </cell>
          <cell r="R221" t="str">
            <v>Mina Patir Doley</v>
          </cell>
          <cell r="S221">
            <v>9954248906</v>
          </cell>
          <cell r="T221">
            <v>17</v>
          </cell>
          <cell r="U221">
            <v>21</v>
          </cell>
        </row>
        <row r="222">
          <cell r="B222" t="str">
            <v>1 NO. DAHGHARIA LPS</v>
          </cell>
          <cell r="C222" t="str">
            <v>LPS</v>
          </cell>
          <cell r="D222" t="str">
            <v>Dohgharia SC</v>
          </cell>
          <cell r="E222" t="str">
            <v>Jonali Pegu</v>
          </cell>
          <cell r="F222" t="str">
            <v>Dibyajyoti Pegu</v>
          </cell>
          <cell r="G222" t="str">
            <v>18120100101</v>
          </cell>
          <cell r="H222" t="str">
            <v>1 NO. DAHGHARIA/BHAKAT CHUK</v>
          </cell>
          <cell r="I222">
            <v>2015</v>
          </cell>
          <cell r="J222">
            <v>42860</v>
          </cell>
          <cell r="K222" t="str">
            <v>Team-01</v>
          </cell>
          <cell r="L222">
            <v>29</v>
          </cell>
          <cell r="M222">
            <v>11</v>
          </cell>
          <cell r="N222">
            <v>40</v>
          </cell>
          <cell r="O222">
            <v>42860</v>
          </cell>
          <cell r="P222">
            <v>0</v>
          </cell>
          <cell r="Q222">
            <v>0</v>
          </cell>
          <cell r="R222" t="str">
            <v>GUBIN PEGU</v>
          </cell>
          <cell r="S222" t="str">
            <v>9577248546</v>
          </cell>
          <cell r="T222">
            <v>32</v>
          </cell>
          <cell r="U222">
            <v>40</v>
          </cell>
        </row>
        <row r="223">
          <cell r="B223" t="str">
            <v>2 NO. DAHGHARIA LPS</v>
          </cell>
          <cell r="C223" t="str">
            <v>LPS</v>
          </cell>
          <cell r="D223" t="str">
            <v>Dohgharia SC</v>
          </cell>
          <cell r="E223" t="str">
            <v>Jonali Pegu</v>
          </cell>
          <cell r="F223" t="str">
            <v>Dibyajyoti Pegu</v>
          </cell>
          <cell r="G223" t="str">
            <v>18120100201</v>
          </cell>
          <cell r="H223" t="str">
            <v>2 NO. DAHGHARIA/BANDAR CHUK</v>
          </cell>
          <cell r="I223">
            <v>2015</v>
          </cell>
          <cell r="J223">
            <v>42859</v>
          </cell>
          <cell r="K223" t="str">
            <v>Team-01</v>
          </cell>
          <cell r="L223">
            <v>31</v>
          </cell>
          <cell r="M223">
            <v>43</v>
          </cell>
          <cell r="N223">
            <v>74</v>
          </cell>
          <cell r="O223">
            <v>42859</v>
          </cell>
          <cell r="P223">
            <v>0</v>
          </cell>
          <cell r="Q223">
            <v>0</v>
          </cell>
          <cell r="R223" t="str">
            <v>Hareswar Kutum</v>
          </cell>
          <cell r="S223">
            <v>9859863266</v>
          </cell>
          <cell r="T223">
            <v>38</v>
          </cell>
          <cell r="U223">
            <v>38</v>
          </cell>
        </row>
        <row r="224">
          <cell r="B224" t="str">
            <v>CHAIGHARIA LPS</v>
          </cell>
          <cell r="C224" t="str">
            <v>LPS</v>
          </cell>
          <cell r="D224" t="str">
            <v>Dohgharia SC</v>
          </cell>
          <cell r="E224" t="str">
            <v>Jonali Pegu</v>
          </cell>
          <cell r="F224" t="str">
            <v>Dibyajyoti Pegu</v>
          </cell>
          <cell r="G224" t="str">
            <v>18120100205</v>
          </cell>
          <cell r="H224" t="str">
            <v>2 NO. DAHGHARIA/BANDAR CHUK</v>
          </cell>
          <cell r="I224">
            <v>2015</v>
          </cell>
          <cell r="J224">
            <v>42892</v>
          </cell>
          <cell r="K224" t="str">
            <v>Team-02</v>
          </cell>
          <cell r="L224">
            <v>14</v>
          </cell>
          <cell r="M224">
            <v>23</v>
          </cell>
          <cell r="N224">
            <v>37</v>
          </cell>
          <cell r="O224">
            <v>42892</v>
          </cell>
          <cell r="P224">
            <v>44</v>
          </cell>
          <cell r="Q224">
            <v>0</v>
          </cell>
          <cell r="R224" t="str">
            <v>DEBA KT. KUTUM</v>
          </cell>
          <cell r="S224">
            <v>8752907433</v>
          </cell>
          <cell r="T224">
            <v>20</v>
          </cell>
          <cell r="U224">
            <v>23</v>
          </cell>
        </row>
        <row r="225">
          <cell r="B225" t="str">
            <v>DAHGHARIA ANONDI GOWBURHA LPS</v>
          </cell>
          <cell r="C225" t="str">
            <v>LPS</v>
          </cell>
          <cell r="D225" t="str">
            <v>Dohgharia SC</v>
          </cell>
          <cell r="E225" t="str">
            <v>Jonali Pegu</v>
          </cell>
          <cell r="F225" t="str">
            <v>Dibyajyoti Pegu</v>
          </cell>
          <cell r="G225" t="str">
            <v>18120100203</v>
          </cell>
          <cell r="H225" t="str">
            <v>2 NO. DAHGHARIA/MAIKE CENTER</v>
          </cell>
          <cell r="I225" t="str">
            <v>nov</v>
          </cell>
          <cell r="J225">
            <v>42892</v>
          </cell>
          <cell r="K225" t="str">
            <v>Team-02</v>
          </cell>
          <cell r="L225">
            <v>36</v>
          </cell>
          <cell r="M225">
            <v>28</v>
          </cell>
          <cell r="N225">
            <v>64</v>
          </cell>
          <cell r="O225">
            <v>42892</v>
          </cell>
          <cell r="P225">
            <v>61</v>
          </cell>
          <cell r="Q225">
            <v>0</v>
          </cell>
          <cell r="R225" t="str">
            <v>DIPAMONI HAZARIKA</v>
          </cell>
          <cell r="S225" t="str">
            <v>9859714998</v>
          </cell>
          <cell r="T225">
            <v>36</v>
          </cell>
          <cell r="U225">
            <v>30</v>
          </cell>
        </row>
        <row r="226">
          <cell r="B226" t="str">
            <v>DAHGHARIA BLOCK MILANJYOTI LPS</v>
          </cell>
          <cell r="C226" t="str">
            <v>LPS</v>
          </cell>
          <cell r="D226" t="str">
            <v>Dohgharia SC</v>
          </cell>
          <cell r="E226" t="str">
            <v>Jonali Pegu</v>
          </cell>
          <cell r="F226" t="str">
            <v>Dibyajyoti Pegu</v>
          </cell>
          <cell r="G226" t="str">
            <v>18120100105</v>
          </cell>
          <cell r="H226" t="str">
            <v>1 NO. DAHGHARIA/BLOCK MILANJYOTI</v>
          </cell>
          <cell r="I226" t="str">
            <v>p</v>
          </cell>
          <cell r="J226" t="str">
            <v>xx</v>
          </cell>
          <cell r="K226" t="str">
            <v>Team-02</v>
          </cell>
          <cell r="L226">
            <v>0</v>
          </cell>
          <cell r="M226">
            <v>0</v>
          </cell>
          <cell r="N226">
            <v>0</v>
          </cell>
          <cell r="O226">
            <v>42913</v>
          </cell>
          <cell r="P226">
            <v>0</v>
          </cell>
          <cell r="Q226">
            <v>0</v>
          </cell>
          <cell r="R226" t="str">
            <v>DULAL CH KALITA</v>
          </cell>
          <cell r="S226" t="str">
            <v>7896414783</v>
          </cell>
          <cell r="T226">
            <v>35</v>
          </cell>
          <cell r="U226">
            <v>24</v>
          </cell>
        </row>
        <row r="227">
          <cell r="B227" t="str">
            <v>BISHNURABHA MES</v>
          </cell>
          <cell r="C227" t="str">
            <v>MES</v>
          </cell>
          <cell r="D227" t="str">
            <v>Dohgharia SC</v>
          </cell>
          <cell r="E227" t="str">
            <v>Jonali Pegu</v>
          </cell>
          <cell r="F227" t="str">
            <v>Dibyajyoti Pegu</v>
          </cell>
          <cell r="G227" t="str">
            <v>18120100204</v>
          </cell>
          <cell r="H227" t="str">
            <v>2 NO. DAHGHARIA/DAUK CHUK</v>
          </cell>
          <cell r="I227">
            <v>2015</v>
          </cell>
          <cell r="J227">
            <v>42878</v>
          </cell>
          <cell r="K227" t="str">
            <v>Team-02</v>
          </cell>
          <cell r="L227">
            <v>36</v>
          </cell>
          <cell r="M227">
            <v>31</v>
          </cell>
          <cell r="N227">
            <v>67</v>
          </cell>
          <cell r="O227">
            <v>42878</v>
          </cell>
          <cell r="P227">
            <v>0</v>
          </cell>
          <cell r="Q227">
            <v>0</v>
          </cell>
          <cell r="R227" t="str">
            <v>KANAK BORAH</v>
          </cell>
          <cell r="S227" t="str">
            <v>9859573391</v>
          </cell>
          <cell r="T227">
            <v>28</v>
          </cell>
          <cell r="U227">
            <v>27</v>
          </cell>
        </row>
        <row r="228">
          <cell r="B228" t="str">
            <v>DAHGHARIA ARUNJYOTI JANAJATI MES</v>
          </cell>
          <cell r="C228" t="str">
            <v>MES</v>
          </cell>
          <cell r="D228" t="str">
            <v>Dohgharia SC</v>
          </cell>
          <cell r="E228" t="str">
            <v>Jonali Pegu</v>
          </cell>
          <cell r="F228" t="str">
            <v>Dibyajyoti Pegu</v>
          </cell>
          <cell r="G228" t="str">
            <v>18120100102</v>
          </cell>
          <cell r="H228" t="str">
            <v>1 NO. DAHGHARIA/BHAKAT CHUK</v>
          </cell>
          <cell r="I228" t="str">
            <v>p</v>
          </cell>
          <cell r="J228">
            <v>42860</v>
          </cell>
          <cell r="K228" t="str">
            <v>Team-01</v>
          </cell>
          <cell r="L228">
            <v>26</v>
          </cell>
          <cell r="M228">
            <v>23</v>
          </cell>
          <cell r="N228">
            <v>49</v>
          </cell>
          <cell r="O228">
            <v>42860</v>
          </cell>
          <cell r="P228">
            <v>0</v>
          </cell>
          <cell r="Q228">
            <v>0</v>
          </cell>
          <cell r="R228" t="str">
            <v>NAREN CH. LAGASUNG</v>
          </cell>
          <cell r="S228" t="str">
            <v>9859171749</v>
          </cell>
          <cell r="T228">
            <v>24</v>
          </cell>
          <cell r="U228">
            <v>31</v>
          </cell>
        </row>
        <row r="229">
          <cell r="B229" t="str">
            <v>30 No Christian gaon , Munna Chuburi AWK (83)</v>
          </cell>
          <cell r="C229" t="str">
            <v>AWC</v>
          </cell>
          <cell r="D229" t="str">
            <v>Dongibil SC</v>
          </cell>
          <cell r="E229" t="str">
            <v>Lakhima Rajkhowa</v>
          </cell>
          <cell r="F229">
            <v>0</v>
          </cell>
          <cell r="G229">
            <v>19</v>
          </cell>
          <cell r="H229" t="str">
            <v xml:space="preserve">Dikrong Dongibil-80 No. Solmari </v>
          </cell>
          <cell r="I229" t="str">
            <v>SUP-S</v>
          </cell>
          <cell r="J229">
            <v>42908</v>
          </cell>
          <cell r="K229" t="str">
            <v>Team-01</v>
          </cell>
          <cell r="L229">
            <v>21</v>
          </cell>
          <cell r="M229">
            <v>25</v>
          </cell>
          <cell r="N229">
            <v>46</v>
          </cell>
          <cell r="O229">
            <v>42908</v>
          </cell>
          <cell r="P229" t="str">
            <v>30/6</v>
          </cell>
          <cell r="Q229" t="str">
            <v>Nashima Akhter/9854673618</v>
          </cell>
          <cell r="R229" t="str">
            <v>Gayatri Chetry</v>
          </cell>
          <cell r="S229">
            <v>9577646623</v>
          </cell>
          <cell r="T229">
            <v>26</v>
          </cell>
          <cell r="U229">
            <v>28</v>
          </cell>
        </row>
        <row r="230">
          <cell r="B230" t="str">
            <v>80 No Daphalakacha AWK (97)</v>
          </cell>
          <cell r="C230" t="str">
            <v>AWC</v>
          </cell>
          <cell r="D230" t="str">
            <v>Dongibil SC</v>
          </cell>
          <cell r="E230" t="str">
            <v>Maratha Nag</v>
          </cell>
          <cell r="F230">
            <v>0</v>
          </cell>
          <cell r="G230">
            <v>21</v>
          </cell>
          <cell r="H230" t="str">
            <v>Dikrong Dongibil</v>
          </cell>
          <cell r="I230" t="str">
            <v>SUP-S</v>
          </cell>
          <cell r="J230">
            <v>42941</v>
          </cell>
          <cell r="K230" t="str">
            <v>Team-02</v>
          </cell>
          <cell r="L230">
            <v>12</v>
          </cell>
          <cell r="M230">
            <v>25</v>
          </cell>
          <cell r="N230">
            <v>37</v>
          </cell>
          <cell r="O230">
            <v>42941</v>
          </cell>
          <cell r="P230">
            <v>0</v>
          </cell>
          <cell r="Q230" t="str">
            <v>Nashima Akhter/9854673618</v>
          </cell>
          <cell r="R230" t="str">
            <v>Gitanjali Kalita Saikia</v>
          </cell>
          <cell r="S230">
            <v>7399294955</v>
          </cell>
          <cell r="T230">
            <v>20</v>
          </cell>
          <cell r="U230">
            <v>14</v>
          </cell>
        </row>
        <row r="231">
          <cell r="B231" t="str">
            <v>80 no Solmari AW Kendra (78)</v>
          </cell>
          <cell r="C231" t="str">
            <v>AWC</v>
          </cell>
          <cell r="D231" t="str">
            <v>Dongibil SC</v>
          </cell>
          <cell r="E231" t="str">
            <v>Maratha Nag</v>
          </cell>
          <cell r="F231">
            <v>0</v>
          </cell>
          <cell r="G231">
            <v>17</v>
          </cell>
          <cell r="H231" t="str">
            <v xml:space="preserve">Dikrong Dongibil-80 No. Solmari </v>
          </cell>
          <cell r="I231" t="str">
            <v>NOV</v>
          </cell>
          <cell r="J231">
            <v>42917</v>
          </cell>
          <cell r="K231" t="str">
            <v>Team-01</v>
          </cell>
          <cell r="L231">
            <v>23</v>
          </cell>
          <cell r="M231">
            <v>16</v>
          </cell>
          <cell r="N231">
            <v>39</v>
          </cell>
          <cell r="O231">
            <v>42908</v>
          </cell>
          <cell r="P231" t="str">
            <v>30/6</v>
          </cell>
          <cell r="Q231" t="str">
            <v>Nashima Akhter/9854673618</v>
          </cell>
          <cell r="R231" t="str">
            <v>Kalpana Pegu</v>
          </cell>
          <cell r="S231" t="str">
            <v>8472916574/9957269989</v>
          </cell>
          <cell r="T231">
            <v>16</v>
          </cell>
          <cell r="U231">
            <v>20</v>
          </cell>
        </row>
        <row r="232">
          <cell r="B232" t="str">
            <v>Bango AW Kandra</v>
          </cell>
          <cell r="C232" t="str">
            <v>AWC</v>
          </cell>
          <cell r="D232" t="str">
            <v>Dongibil SC</v>
          </cell>
          <cell r="E232" t="str">
            <v>Maratha Nag</v>
          </cell>
          <cell r="F232">
            <v>0</v>
          </cell>
          <cell r="G232">
            <v>24</v>
          </cell>
          <cell r="H232" t="str">
            <v xml:space="preserve">Dikrong Dongibil-Bango </v>
          </cell>
          <cell r="I232" t="str">
            <v>dec</v>
          </cell>
          <cell r="J232">
            <v>42905</v>
          </cell>
          <cell r="K232" t="str">
            <v>Team-01</v>
          </cell>
          <cell r="L232">
            <v>37</v>
          </cell>
          <cell r="M232">
            <v>14</v>
          </cell>
          <cell r="N232">
            <v>51</v>
          </cell>
          <cell r="O232">
            <v>42905</v>
          </cell>
          <cell r="P232">
            <v>0</v>
          </cell>
          <cell r="Q232" t="str">
            <v>Nashima Akhter/9854673618</v>
          </cell>
          <cell r="R232" t="str">
            <v>Lakhi Devi</v>
          </cell>
          <cell r="S232">
            <v>9957952544</v>
          </cell>
          <cell r="T232">
            <v>15</v>
          </cell>
          <cell r="U232">
            <v>16</v>
          </cell>
        </row>
        <row r="233">
          <cell r="B233" t="str">
            <v>Bango Siruwani AwK (90)</v>
          </cell>
          <cell r="C233" t="str">
            <v>AWC</v>
          </cell>
          <cell r="D233" t="str">
            <v>Dongibil SC</v>
          </cell>
          <cell r="E233" t="str">
            <v>Lakhima Rajkhowa</v>
          </cell>
          <cell r="F233">
            <v>0</v>
          </cell>
          <cell r="G233">
            <v>26</v>
          </cell>
          <cell r="H233" t="str">
            <v xml:space="preserve">Dikrong Dongibil-Bango </v>
          </cell>
          <cell r="I233" t="str">
            <v>dec</v>
          </cell>
          <cell r="J233">
            <v>42948</v>
          </cell>
          <cell r="K233" t="str">
            <v>Team-01</v>
          </cell>
          <cell r="L233">
            <v>21</v>
          </cell>
          <cell r="M233">
            <v>12</v>
          </cell>
          <cell r="N233">
            <v>33</v>
          </cell>
          <cell r="O233">
            <v>42905</v>
          </cell>
          <cell r="P233">
            <v>0</v>
          </cell>
          <cell r="Q233" t="str">
            <v>Nashima Akhter/9854673618</v>
          </cell>
          <cell r="R233" t="str">
            <v>Punya Prva Chetry</v>
          </cell>
          <cell r="S233" t="str">
            <v>9859115373/8876005050</v>
          </cell>
          <cell r="T233">
            <v>18</v>
          </cell>
          <cell r="U233">
            <v>21</v>
          </cell>
        </row>
        <row r="234">
          <cell r="B234" t="str">
            <v>Chariali Chuk Dongibil 84 No</v>
          </cell>
          <cell r="C234" t="str">
            <v>AWC</v>
          </cell>
          <cell r="D234" t="str">
            <v>Dongibil SC</v>
          </cell>
          <cell r="E234" t="str">
            <v>Lakhima Rajkhowa</v>
          </cell>
          <cell r="F234">
            <v>0</v>
          </cell>
          <cell r="G234">
            <v>3</v>
          </cell>
          <cell r="H234" t="str">
            <v xml:space="preserve">Dikrong Dongibil-Dongibil </v>
          </cell>
          <cell r="I234" t="str">
            <v>dec</v>
          </cell>
          <cell r="J234">
            <v>42947</v>
          </cell>
          <cell r="K234" t="str">
            <v>Team-02</v>
          </cell>
          <cell r="L234">
            <v>39</v>
          </cell>
          <cell r="M234">
            <v>14</v>
          </cell>
          <cell r="N234">
            <v>53</v>
          </cell>
          <cell r="O234">
            <v>42947</v>
          </cell>
          <cell r="P234">
            <v>0</v>
          </cell>
          <cell r="Q234" t="str">
            <v>Lakhima Gogoi/7896116287</v>
          </cell>
          <cell r="R234" t="str">
            <v>Sumitra Sarkar</v>
          </cell>
          <cell r="S234">
            <v>9577161328</v>
          </cell>
          <cell r="T234">
            <v>16</v>
          </cell>
          <cell r="U234">
            <v>12</v>
          </cell>
        </row>
        <row r="235">
          <cell r="B235" t="str">
            <v>Dongibil Aw Kendra (69)</v>
          </cell>
          <cell r="C235" t="str">
            <v>AWC</v>
          </cell>
          <cell r="D235" t="str">
            <v>Dongibil SC</v>
          </cell>
          <cell r="E235" t="str">
            <v>Lakhima Rajkhowa</v>
          </cell>
          <cell r="F235">
            <v>0</v>
          </cell>
          <cell r="G235">
            <v>1</v>
          </cell>
          <cell r="H235" t="str">
            <v>Dikrong Dongibil</v>
          </cell>
          <cell r="I235" t="str">
            <v>Sup-2</v>
          </cell>
          <cell r="J235">
            <v>42944</v>
          </cell>
          <cell r="K235" t="str">
            <v>Team-02</v>
          </cell>
          <cell r="L235">
            <v>36</v>
          </cell>
          <cell r="M235">
            <v>36</v>
          </cell>
          <cell r="N235">
            <v>72</v>
          </cell>
          <cell r="O235">
            <v>42944</v>
          </cell>
          <cell r="P235">
            <v>0</v>
          </cell>
          <cell r="Q235" t="str">
            <v>Lakhima Gogoi/7896116287</v>
          </cell>
          <cell r="R235" t="str">
            <v>Tilama Chetry</v>
          </cell>
          <cell r="S235">
            <v>7399575750</v>
          </cell>
          <cell r="T235">
            <v>17</v>
          </cell>
          <cell r="U235">
            <v>19</v>
          </cell>
        </row>
        <row r="236">
          <cell r="B236" t="str">
            <v>Dongibil Aw Kendra (94)</v>
          </cell>
          <cell r="C236" t="str">
            <v>AWC</v>
          </cell>
          <cell r="D236" t="str">
            <v>Dongibil SC</v>
          </cell>
          <cell r="E236" t="str">
            <v>Lakhima Rajkhowa</v>
          </cell>
          <cell r="F236">
            <v>0</v>
          </cell>
          <cell r="G236">
            <v>2</v>
          </cell>
          <cell r="H236" t="str">
            <v>Dikrong Dongibil</v>
          </cell>
          <cell r="I236" t="str">
            <v>Sup-2</v>
          </cell>
          <cell r="J236">
            <v>42940</v>
          </cell>
          <cell r="K236" t="str">
            <v>Team-01</v>
          </cell>
          <cell r="L236">
            <v>8</v>
          </cell>
          <cell r="M236">
            <v>18</v>
          </cell>
          <cell r="N236">
            <v>26</v>
          </cell>
          <cell r="O236">
            <v>42940</v>
          </cell>
          <cell r="P236">
            <v>0</v>
          </cell>
          <cell r="Q236" t="str">
            <v>Lakhima Gogoi/7896116287</v>
          </cell>
          <cell r="R236" t="str">
            <v>Kalpama Devi</v>
          </cell>
          <cell r="S236" t="str">
            <v>7399146895/9859644736</v>
          </cell>
          <cell r="T236">
            <v>22</v>
          </cell>
          <cell r="U236">
            <v>17</v>
          </cell>
        </row>
        <row r="237">
          <cell r="B237" t="str">
            <v>Dongibil Borigaon Chuk AWK (96)</v>
          </cell>
          <cell r="C237" t="str">
            <v>AWC</v>
          </cell>
          <cell r="D237" t="str">
            <v>Dongibil SC</v>
          </cell>
          <cell r="E237" t="str">
            <v>Lakhima Rajkhowa</v>
          </cell>
          <cell r="F237">
            <v>0</v>
          </cell>
          <cell r="G237">
            <v>11</v>
          </cell>
          <cell r="H237" t="str">
            <v xml:space="preserve">Dikrong Dongibil-Dongibil </v>
          </cell>
          <cell r="I237" t="str">
            <v>SUP-10</v>
          </cell>
          <cell r="J237">
            <v>0</v>
          </cell>
          <cell r="K237" t="str">
            <v>Team-02</v>
          </cell>
          <cell r="L237">
            <v>0</v>
          </cell>
          <cell r="M237">
            <v>0</v>
          </cell>
          <cell r="N237">
            <v>0</v>
          </cell>
          <cell r="O237">
            <v>42940</v>
          </cell>
          <cell r="P237">
            <v>0</v>
          </cell>
          <cell r="Q237" t="str">
            <v>Lakhima Gogoi/7896116287</v>
          </cell>
          <cell r="R237" t="str">
            <v>Damayanti Kurmi</v>
          </cell>
          <cell r="S237" t="str">
            <v>9859722241/3341</v>
          </cell>
          <cell r="T237">
            <v>18</v>
          </cell>
          <cell r="U237">
            <v>17</v>
          </cell>
        </row>
        <row r="238">
          <cell r="B238" t="str">
            <v>Dongibil Mazgaon Aw Kendra (85)</v>
          </cell>
          <cell r="C238" t="str">
            <v>AWC</v>
          </cell>
          <cell r="D238" t="str">
            <v>Dongibil SC</v>
          </cell>
          <cell r="E238" t="str">
            <v>Lakhima Rajkhowa</v>
          </cell>
          <cell r="F238">
            <v>0</v>
          </cell>
          <cell r="G238">
            <v>4</v>
          </cell>
          <cell r="H238" t="str">
            <v xml:space="preserve">Dikrong Dongibil-Dongibil </v>
          </cell>
          <cell r="I238" t="str">
            <v>dec</v>
          </cell>
          <cell r="J238">
            <v>42872</v>
          </cell>
          <cell r="K238" t="str">
            <v>Team-02</v>
          </cell>
          <cell r="L238">
            <v>10</v>
          </cell>
          <cell r="M238">
            <v>11</v>
          </cell>
          <cell r="N238">
            <v>21</v>
          </cell>
          <cell r="O238">
            <v>42872</v>
          </cell>
          <cell r="P238">
            <v>0</v>
          </cell>
          <cell r="Q238" t="str">
            <v>Lakhima Gogoi/7896116287</v>
          </cell>
          <cell r="R238" t="str">
            <v>Renu Devi</v>
          </cell>
          <cell r="S238">
            <v>9859089980</v>
          </cell>
          <cell r="T238">
            <v>23</v>
          </cell>
          <cell r="U238">
            <v>29</v>
          </cell>
        </row>
        <row r="239">
          <cell r="B239" t="str">
            <v>Dongibil Palashbari</v>
          </cell>
          <cell r="C239" t="str">
            <v>AWC</v>
          </cell>
          <cell r="D239" t="str">
            <v>Dongibil SC</v>
          </cell>
          <cell r="E239" t="str">
            <v>Lakhima Rajkhowa</v>
          </cell>
          <cell r="F239">
            <v>0</v>
          </cell>
          <cell r="G239">
            <v>22</v>
          </cell>
          <cell r="H239" t="str">
            <v xml:space="preserve">Dikrong Dongibil-Dongibil </v>
          </cell>
          <cell r="I239" t="str">
            <v>dec</v>
          </cell>
          <cell r="J239">
            <v>42947</v>
          </cell>
          <cell r="K239" t="str">
            <v>Team-02</v>
          </cell>
          <cell r="L239">
            <v>28</v>
          </cell>
          <cell r="M239">
            <v>23</v>
          </cell>
          <cell r="N239">
            <v>51</v>
          </cell>
          <cell r="O239">
            <v>42947</v>
          </cell>
          <cell r="P239">
            <v>0</v>
          </cell>
          <cell r="Q239" t="str">
            <v>Nashima Akhter/9854673618</v>
          </cell>
          <cell r="R239" t="str">
            <v>Marjiana Begum</v>
          </cell>
          <cell r="S239">
            <v>8876556636</v>
          </cell>
          <cell r="T239">
            <v>24</v>
          </cell>
          <cell r="U239">
            <v>22</v>
          </cell>
        </row>
        <row r="240">
          <cell r="B240" t="str">
            <v>Kathani Chuk Bango Elaka (87)</v>
          </cell>
          <cell r="C240" t="str">
            <v>AWC</v>
          </cell>
          <cell r="D240" t="str">
            <v>Dongibil SC</v>
          </cell>
          <cell r="E240" t="str">
            <v>Lakhima Rajkhowa</v>
          </cell>
          <cell r="F240">
            <v>0</v>
          </cell>
          <cell r="G240">
            <v>25</v>
          </cell>
          <cell r="H240" t="str">
            <v xml:space="preserve">Dikrong Dongibil-Bango </v>
          </cell>
          <cell r="I240" t="str">
            <v>dec</v>
          </cell>
          <cell r="J240">
            <v>42905</v>
          </cell>
          <cell r="K240" t="str">
            <v>Team-01</v>
          </cell>
          <cell r="L240">
            <v>16</v>
          </cell>
          <cell r="M240">
            <v>12</v>
          </cell>
          <cell r="N240">
            <v>28</v>
          </cell>
          <cell r="O240">
            <v>42905</v>
          </cell>
          <cell r="P240">
            <v>0</v>
          </cell>
          <cell r="Q240" t="str">
            <v>Nashima Akhter/9854673618</v>
          </cell>
          <cell r="R240" t="str">
            <v>Rekha Devi</v>
          </cell>
          <cell r="S240">
            <v>9577145822</v>
          </cell>
          <cell r="T240">
            <v>23</v>
          </cell>
          <cell r="U240">
            <v>24</v>
          </cell>
        </row>
        <row r="241">
          <cell r="B241" t="str">
            <v>Loridanga Gogoi Chuk</v>
          </cell>
          <cell r="C241" t="str">
            <v>AWC</v>
          </cell>
          <cell r="D241" t="str">
            <v>Dongibil SC</v>
          </cell>
          <cell r="E241" t="str">
            <v>Kanaklata Baruah</v>
          </cell>
          <cell r="F241">
            <v>0</v>
          </cell>
          <cell r="G241">
            <v>6</v>
          </cell>
          <cell r="H241" t="str">
            <v>Dikrong Dongibil-Loridonga</v>
          </cell>
          <cell r="I241" t="str">
            <v>SUP-8</v>
          </cell>
          <cell r="J241">
            <v>42905</v>
          </cell>
          <cell r="K241" t="str">
            <v>Team-02</v>
          </cell>
          <cell r="L241">
            <v>28</v>
          </cell>
          <cell r="M241">
            <v>20</v>
          </cell>
          <cell r="N241">
            <v>48</v>
          </cell>
          <cell r="O241">
            <v>42903</v>
          </cell>
          <cell r="P241">
            <v>0</v>
          </cell>
          <cell r="Q241" t="str">
            <v>Lakhima Gogoi/7896116287</v>
          </cell>
          <cell r="R241" t="str">
            <v>Rani Priya Deori</v>
          </cell>
          <cell r="S241">
            <v>9613781207</v>
          </cell>
          <cell r="T241">
            <v>16</v>
          </cell>
          <cell r="U241">
            <v>12</v>
          </cell>
        </row>
        <row r="242">
          <cell r="B242" t="str">
            <v>Loriganga</v>
          </cell>
          <cell r="C242" t="str">
            <v>AWC</v>
          </cell>
          <cell r="D242" t="str">
            <v>Dongibil SC</v>
          </cell>
          <cell r="E242" t="str">
            <v>Kanaklata Baruah</v>
          </cell>
          <cell r="F242">
            <v>0</v>
          </cell>
          <cell r="G242">
            <v>5</v>
          </cell>
          <cell r="H242" t="str">
            <v>Dikrong Dongibil-Loridonga</v>
          </cell>
          <cell r="I242" t="str">
            <v>dec</v>
          </cell>
          <cell r="J242">
            <v>42905</v>
          </cell>
          <cell r="K242" t="str">
            <v>Team-02</v>
          </cell>
          <cell r="L242">
            <v>35</v>
          </cell>
          <cell r="M242">
            <v>26</v>
          </cell>
          <cell r="N242">
            <v>61</v>
          </cell>
          <cell r="O242">
            <v>42903</v>
          </cell>
          <cell r="P242">
            <v>0</v>
          </cell>
          <cell r="Q242" t="str">
            <v>Lakhima Gogoi/7896116287</v>
          </cell>
          <cell r="R242" t="str">
            <v>Barnali Hazarika</v>
          </cell>
          <cell r="S242" t="str">
            <v>8474856078/9678087254</v>
          </cell>
          <cell r="T242">
            <v>23</v>
          </cell>
          <cell r="U242">
            <v>24</v>
          </cell>
        </row>
        <row r="243">
          <cell r="B243" t="str">
            <v>Nath Gaon AWK 80 No Solmari</v>
          </cell>
          <cell r="C243" t="str">
            <v>AWC</v>
          </cell>
          <cell r="D243" t="str">
            <v>Dongibil SC</v>
          </cell>
          <cell r="E243" t="str">
            <v>Maratha Nag</v>
          </cell>
          <cell r="F243">
            <v>0</v>
          </cell>
          <cell r="G243">
            <v>20</v>
          </cell>
          <cell r="H243" t="str">
            <v xml:space="preserve">Dikrong Dongibil-80 No. Solmari </v>
          </cell>
          <cell r="I243" t="str">
            <v>dec</v>
          </cell>
          <cell r="J243">
            <v>42908</v>
          </cell>
          <cell r="K243" t="str">
            <v>Team-01</v>
          </cell>
          <cell r="L243">
            <v>18</v>
          </cell>
          <cell r="M243">
            <v>18</v>
          </cell>
          <cell r="N243">
            <v>36</v>
          </cell>
          <cell r="O243">
            <v>42908</v>
          </cell>
          <cell r="P243" t="str">
            <v>30/6</v>
          </cell>
          <cell r="Q243" t="str">
            <v>Nashima Akhter/9854673618</v>
          </cell>
          <cell r="R243" t="str">
            <v>Sunita Sharma</v>
          </cell>
          <cell r="S243">
            <v>8751974848</v>
          </cell>
          <cell r="T243">
            <v>24</v>
          </cell>
          <cell r="U243">
            <v>17</v>
          </cell>
        </row>
        <row r="244">
          <cell r="B244" t="str">
            <v>No. 1 Jakaipelowa (71)</v>
          </cell>
          <cell r="C244" t="str">
            <v>AWC</v>
          </cell>
          <cell r="D244" t="str">
            <v>Dongibil SC</v>
          </cell>
          <cell r="E244" t="str">
            <v>Kanaklata Baruah</v>
          </cell>
          <cell r="F244">
            <v>0</v>
          </cell>
          <cell r="G244">
            <v>8</v>
          </cell>
          <cell r="H244" t="str">
            <v xml:space="preserve">Dikrong Dongibil-No 1 Jakaipelowa </v>
          </cell>
          <cell r="I244" t="str">
            <v>dec</v>
          </cell>
          <cell r="J244">
            <v>0</v>
          </cell>
          <cell r="K244" t="str">
            <v>Team-02</v>
          </cell>
          <cell r="L244">
            <v>0</v>
          </cell>
          <cell r="M244">
            <v>0</v>
          </cell>
          <cell r="N244">
            <v>0</v>
          </cell>
          <cell r="O244">
            <v>42940</v>
          </cell>
          <cell r="P244">
            <v>0</v>
          </cell>
          <cell r="Q244" t="str">
            <v>Lakhima Gogoi/7896116287</v>
          </cell>
          <cell r="R244" t="str">
            <v>Sunitra Gogi</v>
          </cell>
          <cell r="S244" t="str">
            <v>9706932634/9577381522/8749861703</v>
          </cell>
          <cell r="T244">
            <v>15</v>
          </cell>
          <cell r="U244">
            <v>18</v>
          </cell>
        </row>
        <row r="245">
          <cell r="B245" t="str">
            <v>No. 1 Jakaipelowa Kathani Chuk AWK (96)</v>
          </cell>
          <cell r="C245" t="str">
            <v>AWC</v>
          </cell>
          <cell r="D245" t="str">
            <v>Dongibil SC</v>
          </cell>
          <cell r="E245" t="str">
            <v>Kanaklata Baruah</v>
          </cell>
          <cell r="F245">
            <v>0</v>
          </cell>
          <cell r="G245">
            <v>10</v>
          </cell>
          <cell r="H245" t="str">
            <v xml:space="preserve">Dikrong Dongibil-No 1 Jakaipelowa </v>
          </cell>
          <cell r="I245" t="str">
            <v>Sup-6</v>
          </cell>
          <cell r="J245">
            <v>42940</v>
          </cell>
          <cell r="K245" t="str">
            <v>Team-02</v>
          </cell>
          <cell r="L245">
            <v>14</v>
          </cell>
          <cell r="M245">
            <v>13</v>
          </cell>
          <cell r="N245">
            <v>27</v>
          </cell>
          <cell r="O245">
            <v>42940</v>
          </cell>
          <cell r="P245">
            <v>0</v>
          </cell>
          <cell r="Q245" t="str">
            <v>Lakhima Gogoi/7896116287</v>
          </cell>
          <cell r="R245" t="str">
            <v>Rumi Phukan Gogoi</v>
          </cell>
          <cell r="S245">
            <v>9706932634</v>
          </cell>
          <cell r="T245">
            <v>16</v>
          </cell>
          <cell r="U245">
            <v>17</v>
          </cell>
        </row>
        <row r="246">
          <cell r="B246" t="str">
            <v>No. 2 Jakaipelowa AWK (120)</v>
          </cell>
          <cell r="C246" t="str">
            <v>AWC</v>
          </cell>
          <cell r="D246" t="str">
            <v>Dongibil SC</v>
          </cell>
          <cell r="E246" t="str">
            <v>Kanaklata Baruah</v>
          </cell>
          <cell r="F246">
            <v>0</v>
          </cell>
          <cell r="G246">
            <v>9</v>
          </cell>
          <cell r="H246" t="str">
            <v>Dikrong Dongibil-Loridonga</v>
          </cell>
          <cell r="I246" t="str">
            <v>SUP-7</v>
          </cell>
          <cell r="J246">
            <v>0</v>
          </cell>
          <cell r="K246" t="str">
            <v>Team-02</v>
          </cell>
          <cell r="L246">
            <v>0</v>
          </cell>
          <cell r="M246">
            <v>0</v>
          </cell>
          <cell r="N246">
            <v>0</v>
          </cell>
          <cell r="O246">
            <v>42871</v>
          </cell>
          <cell r="P246">
            <v>0</v>
          </cell>
          <cell r="Q246" t="str">
            <v>Lakhima Gogoi/7896116287</v>
          </cell>
          <cell r="R246" t="str">
            <v>Leena Swargiary Saikia</v>
          </cell>
          <cell r="S246">
            <v>9613849475</v>
          </cell>
          <cell r="T246">
            <v>13</v>
          </cell>
          <cell r="U246">
            <v>21</v>
          </cell>
        </row>
        <row r="247">
          <cell r="B247" t="str">
            <v>No. 2 Jakaipelowa Pachim Chuburi AWK (89)</v>
          </cell>
          <cell r="C247" t="str">
            <v>AWC</v>
          </cell>
          <cell r="D247" t="str">
            <v>Dongibil SC</v>
          </cell>
          <cell r="E247" t="str">
            <v>Kanaklata Baruah</v>
          </cell>
          <cell r="F247">
            <v>0</v>
          </cell>
          <cell r="G247">
            <v>7</v>
          </cell>
          <cell r="H247" t="str">
            <v>Dikrong Dongibil</v>
          </cell>
          <cell r="I247" t="str">
            <v>dec</v>
          </cell>
          <cell r="J247">
            <v>42942</v>
          </cell>
          <cell r="K247" t="str">
            <v>Team-02</v>
          </cell>
          <cell r="L247">
            <v>61</v>
          </cell>
          <cell r="M247">
            <v>43</v>
          </cell>
          <cell r="N247">
            <v>104</v>
          </cell>
          <cell r="O247">
            <v>42942</v>
          </cell>
          <cell r="P247">
            <v>0</v>
          </cell>
          <cell r="Q247" t="str">
            <v>Lakhima Gogoi/7896116287</v>
          </cell>
          <cell r="R247" t="str">
            <v>Dipali Goswami Mahanta</v>
          </cell>
          <cell r="S247" t="str">
            <v>9859441643/9854753927</v>
          </cell>
          <cell r="T247">
            <v>16</v>
          </cell>
          <cell r="U247">
            <v>17</v>
          </cell>
        </row>
        <row r="248">
          <cell r="B248" t="str">
            <v>Teteliguri</v>
          </cell>
          <cell r="C248" t="str">
            <v>AWC</v>
          </cell>
          <cell r="D248" t="str">
            <v>Dongibil SC</v>
          </cell>
          <cell r="E248" t="str">
            <v>Maratha Nag</v>
          </cell>
          <cell r="F248">
            <v>0</v>
          </cell>
          <cell r="G248">
            <v>14</v>
          </cell>
          <cell r="H248" t="str">
            <v>Dikrong Dongibil-65/68 No Grant Teteliguri -frm laluk</v>
          </cell>
          <cell r="I248" t="str">
            <v>Dipamoni Saikia-1</v>
          </cell>
          <cell r="J248">
            <v>42944</v>
          </cell>
          <cell r="K248" t="str">
            <v>Team-02</v>
          </cell>
          <cell r="L248">
            <v>21</v>
          </cell>
          <cell r="M248">
            <v>36</v>
          </cell>
          <cell r="N248">
            <v>57</v>
          </cell>
          <cell r="O248">
            <v>42944</v>
          </cell>
          <cell r="P248">
            <v>0</v>
          </cell>
          <cell r="Q248" t="str">
            <v>Nashima Akhter/9854673618</v>
          </cell>
          <cell r="R248" t="str">
            <v>Harimaya Chetry</v>
          </cell>
          <cell r="S248" t="str">
            <v>9678687438/9859746527</v>
          </cell>
          <cell r="T248">
            <v>18</v>
          </cell>
          <cell r="U248">
            <v>21</v>
          </cell>
        </row>
        <row r="249">
          <cell r="B249" t="str">
            <v>Teteliguri 65/68 grant AW Kendra (82)</v>
          </cell>
          <cell r="C249" t="str">
            <v>AWC</v>
          </cell>
          <cell r="D249" t="str">
            <v>Dongibil SC</v>
          </cell>
          <cell r="E249" t="str">
            <v>Maratha Nag</v>
          </cell>
          <cell r="F249">
            <v>0</v>
          </cell>
          <cell r="G249">
            <v>23</v>
          </cell>
          <cell r="H249" t="str">
            <v>Dikrong Dongibil-Near River</v>
          </cell>
          <cell r="I249" t="str">
            <v>dec</v>
          </cell>
          <cell r="J249">
            <v>42947</v>
          </cell>
          <cell r="K249" t="str">
            <v>Team-02</v>
          </cell>
          <cell r="L249">
            <v>32</v>
          </cell>
          <cell r="M249">
            <v>19</v>
          </cell>
          <cell r="N249">
            <v>51</v>
          </cell>
          <cell r="O249">
            <v>42947</v>
          </cell>
          <cell r="P249">
            <v>0</v>
          </cell>
          <cell r="Q249" t="str">
            <v>Nashima Akhter/9854673618</v>
          </cell>
          <cell r="R249" t="str">
            <v>Mrinali Bora Begum</v>
          </cell>
          <cell r="S249">
            <v>9613994508</v>
          </cell>
          <cell r="T249">
            <v>25</v>
          </cell>
          <cell r="U249">
            <v>23</v>
          </cell>
        </row>
        <row r="250">
          <cell r="B250" t="str">
            <v>DONGIBIL HS</v>
          </cell>
          <cell r="C250" t="str">
            <v>HS</v>
          </cell>
          <cell r="D250" t="str">
            <v>Dongibil SC</v>
          </cell>
          <cell r="E250" t="str">
            <v>Lakhima Rajkhowa</v>
          </cell>
          <cell r="F250">
            <v>0</v>
          </cell>
          <cell r="G250" t="str">
            <v>18120107903</v>
          </cell>
          <cell r="H250" t="str">
            <v>DONGIBIL/SCHOOL CHUK</v>
          </cell>
          <cell r="I250" t="str">
            <v>p</v>
          </cell>
          <cell r="J250">
            <v>0</v>
          </cell>
          <cell r="K250" t="str">
            <v>x</v>
          </cell>
          <cell r="L250">
            <v>0</v>
          </cell>
          <cell r="M250">
            <v>0</v>
          </cell>
          <cell r="N250">
            <v>0</v>
          </cell>
          <cell r="O250">
            <v>0</v>
          </cell>
          <cell r="P250">
            <v>0</v>
          </cell>
          <cell r="Q250">
            <v>0</v>
          </cell>
          <cell r="R250" t="str">
            <v>CHANDRA MOHAN BORA</v>
          </cell>
          <cell r="S250" t="str">
            <v>8751943228</v>
          </cell>
          <cell r="T250">
            <v>100</v>
          </cell>
          <cell r="U250">
            <v>97</v>
          </cell>
        </row>
        <row r="251">
          <cell r="B251" t="str">
            <v>SANKERDEV HS</v>
          </cell>
          <cell r="C251" t="str">
            <v>HS</v>
          </cell>
          <cell r="D251" t="str">
            <v>Dongibil SC</v>
          </cell>
          <cell r="E251" t="str">
            <v>Kanaklata Baruah</v>
          </cell>
          <cell r="F251">
            <v>0</v>
          </cell>
          <cell r="G251" t="str">
            <v>18120108002</v>
          </cell>
          <cell r="H251" t="str">
            <v>JAKAI PELOWA-2/UJANI CHUK</v>
          </cell>
          <cell r="I251" t="str">
            <v>p</v>
          </cell>
          <cell r="J251">
            <v>0</v>
          </cell>
          <cell r="K251" t="str">
            <v>x</v>
          </cell>
          <cell r="L251">
            <v>0</v>
          </cell>
          <cell r="M251">
            <v>0</v>
          </cell>
          <cell r="N251">
            <v>0</v>
          </cell>
          <cell r="O251">
            <v>0</v>
          </cell>
          <cell r="P251">
            <v>0</v>
          </cell>
          <cell r="Q251">
            <v>0</v>
          </cell>
          <cell r="R251" t="str">
            <v>NARAYAN HAZARIKA</v>
          </cell>
          <cell r="S251" t="str">
            <v>9954555683</v>
          </cell>
          <cell r="T251">
            <v>28</v>
          </cell>
          <cell r="U251">
            <v>32</v>
          </cell>
        </row>
        <row r="252">
          <cell r="B252" t="str">
            <v>449 NO. SOLMARI LPS</v>
          </cell>
          <cell r="C252" t="str">
            <v>LPS</v>
          </cell>
          <cell r="D252" t="str">
            <v>Dongibil SC</v>
          </cell>
          <cell r="E252" t="str">
            <v>Maratha Nag</v>
          </cell>
          <cell r="F252">
            <v>0</v>
          </cell>
          <cell r="G252" t="str">
            <v>18120107501</v>
          </cell>
          <cell r="H252" t="str">
            <v>65/68 NO. GRANT/MUSLIM CHUK</v>
          </cell>
          <cell r="I252">
            <v>2015</v>
          </cell>
          <cell r="J252">
            <v>42872</v>
          </cell>
          <cell r="K252" t="str">
            <v>Team-02</v>
          </cell>
          <cell r="L252">
            <v>50</v>
          </cell>
          <cell r="M252">
            <v>41</v>
          </cell>
          <cell r="N252">
            <v>91</v>
          </cell>
          <cell r="O252">
            <v>42872</v>
          </cell>
          <cell r="P252">
            <v>103</v>
          </cell>
          <cell r="Q252">
            <v>0</v>
          </cell>
          <cell r="R252" t="str">
            <v>PHILIP TANI</v>
          </cell>
          <cell r="S252" t="str">
            <v>9678300881</v>
          </cell>
          <cell r="T252">
            <v>0</v>
          </cell>
          <cell r="U252">
            <v>149</v>
          </cell>
        </row>
        <row r="253">
          <cell r="B253" t="str">
            <v>65/68 GRANT LPS</v>
          </cell>
          <cell r="C253" t="str">
            <v>LPS</v>
          </cell>
          <cell r="D253" t="str">
            <v>Dongibil SC</v>
          </cell>
          <cell r="E253" t="str">
            <v>Maratha Nag</v>
          </cell>
          <cell r="F253">
            <v>0</v>
          </cell>
          <cell r="G253" t="str">
            <v>18120107604</v>
          </cell>
          <cell r="H253" t="str">
            <v>79/82 NO. GRANT/BALICHAPORI</v>
          </cell>
          <cell r="I253">
            <v>2015</v>
          </cell>
          <cell r="J253">
            <v>0</v>
          </cell>
          <cell r="K253" t="str">
            <v>x</v>
          </cell>
          <cell r="L253">
            <v>0</v>
          </cell>
          <cell r="M253">
            <v>0</v>
          </cell>
          <cell r="N253">
            <v>0</v>
          </cell>
          <cell r="O253">
            <v>0</v>
          </cell>
          <cell r="P253">
            <v>0</v>
          </cell>
          <cell r="Q253">
            <v>0</v>
          </cell>
          <cell r="R253" t="str">
            <v>BHOLARAM DAS</v>
          </cell>
          <cell r="S253" t="str">
            <v>9707441049</v>
          </cell>
          <cell r="T253">
            <v>0</v>
          </cell>
          <cell r="U253">
            <v>70</v>
          </cell>
        </row>
        <row r="254">
          <cell r="B254" t="str">
            <v>720 NO. JAKAIPELOWA LPS</v>
          </cell>
          <cell r="C254" t="str">
            <v>LPS</v>
          </cell>
          <cell r="D254" t="str">
            <v>Dongibil SC</v>
          </cell>
          <cell r="E254" t="str">
            <v>Kanaklata Baruah</v>
          </cell>
          <cell r="F254">
            <v>0</v>
          </cell>
          <cell r="G254" t="str">
            <v>18120101901</v>
          </cell>
          <cell r="H254" t="str">
            <v>1 NO. JALKAIPELOWA/KATHANI</v>
          </cell>
          <cell r="I254" t="str">
            <v xml:space="preserve">nov </v>
          </cell>
          <cell r="J254">
            <v>0</v>
          </cell>
          <cell r="K254">
            <v>16</v>
          </cell>
          <cell r="L254">
            <v>0</v>
          </cell>
          <cell r="M254">
            <v>0</v>
          </cell>
          <cell r="N254">
            <v>0</v>
          </cell>
          <cell r="O254">
            <v>0</v>
          </cell>
          <cell r="P254">
            <v>0</v>
          </cell>
          <cell r="Q254">
            <v>0</v>
          </cell>
          <cell r="R254" t="str">
            <v>PRODIP DUTTA</v>
          </cell>
          <cell r="S254" t="str">
            <v>9854328363</v>
          </cell>
          <cell r="T254">
            <v>24</v>
          </cell>
          <cell r="U254">
            <v>27</v>
          </cell>
        </row>
        <row r="255">
          <cell r="B255" t="str">
            <v>79/82 NO. GRANT LPS</v>
          </cell>
          <cell r="C255" t="str">
            <v>LPS</v>
          </cell>
          <cell r="D255" t="str">
            <v>Dongibil SC</v>
          </cell>
          <cell r="E255" t="str">
            <v>Maratha Nag</v>
          </cell>
          <cell r="F255">
            <v>0</v>
          </cell>
          <cell r="G255" t="str">
            <v>18120107603</v>
          </cell>
          <cell r="H255" t="str">
            <v>79/82 NO. GRANT/KAPISOLA</v>
          </cell>
          <cell r="I255">
            <v>0</v>
          </cell>
          <cell r="J255">
            <v>0</v>
          </cell>
          <cell r="K255" t="str">
            <v>OCT</v>
          </cell>
          <cell r="L255">
            <v>0</v>
          </cell>
          <cell r="M255">
            <v>0</v>
          </cell>
          <cell r="N255">
            <v>0</v>
          </cell>
          <cell r="O255">
            <v>0</v>
          </cell>
          <cell r="P255">
            <v>0</v>
          </cell>
          <cell r="Q255">
            <v>0</v>
          </cell>
          <cell r="R255" t="str">
            <v>KAMAL BHARALI</v>
          </cell>
          <cell r="S255" t="str">
            <v>9854217848</v>
          </cell>
          <cell r="T255">
            <v>0</v>
          </cell>
          <cell r="U255">
            <v>0</v>
          </cell>
        </row>
        <row r="256">
          <cell r="B256" t="str">
            <v>80 NO. SOLMARI GRANT LPS</v>
          </cell>
          <cell r="C256" t="str">
            <v>LPS</v>
          </cell>
          <cell r="D256" t="str">
            <v>Dongibil SC</v>
          </cell>
          <cell r="E256" t="str">
            <v>Maratha Nag</v>
          </cell>
          <cell r="F256">
            <v>0</v>
          </cell>
          <cell r="G256" t="str">
            <v>18120107701</v>
          </cell>
          <cell r="H256" t="str">
            <v>80 NO SOLMARI/MISSING HABITATION</v>
          </cell>
          <cell r="I256" t="str">
            <v>p</v>
          </cell>
          <cell r="J256">
            <v>0</v>
          </cell>
          <cell r="K256" t="str">
            <v>Team-01</v>
          </cell>
          <cell r="L256">
            <v>0</v>
          </cell>
          <cell r="M256">
            <v>0</v>
          </cell>
          <cell r="N256">
            <v>0</v>
          </cell>
          <cell r="O256">
            <v>42987</v>
          </cell>
          <cell r="P256">
            <v>0</v>
          </cell>
          <cell r="Q256">
            <v>0</v>
          </cell>
          <cell r="R256" t="str">
            <v>PREMADHAR BHUYAN</v>
          </cell>
          <cell r="S256" t="str">
            <v>8752073113</v>
          </cell>
          <cell r="T256">
            <v>56</v>
          </cell>
          <cell r="U256">
            <v>44</v>
          </cell>
        </row>
        <row r="257">
          <cell r="B257" t="str">
            <v>BANGO KAPICHALA L.P.S</v>
          </cell>
          <cell r="C257" t="str">
            <v>LPS</v>
          </cell>
          <cell r="D257" t="str">
            <v>Dongibil SC</v>
          </cell>
          <cell r="E257" t="str">
            <v>Maratha Nag</v>
          </cell>
          <cell r="F257">
            <v>0</v>
          </cell>
          <cell r="G257" t="str">
            <v>18120107803</v>
          </cell>
          <cell r="H257" t="str">
            <v>BANGO/BANGO MUSLIM</v>
          </cell>
          <cell r="I257" t="str">
            <v>nov</v>
          </cell>
          <cell r="J257">
            <v>0</v>
          </cell>
          <cell r="K257" t="str">
            <v>Team-02</v>
          </cell>
          <cell r="L257">
            <v>0</v>
          </cell>
          <cell r="M257">
            <v>0</v>
          </cell>
          <cell r="N257">
            <v>0</v>
          </cell>
          <cell r="O257">
            <v>42871</v>
          </cell>
          <cell r="P257">
            <v>35</v>
          </cell>
          <cell r="Q257">
            <v>0</v>
          </cell>
          <cell r="R257" t="str">
            <v>KRISHNA PR. SARMAH</v>
          </cell>
          <cell r="S257" t="str">
            <v>9859082161</v>
          </cell>
          <cell r="T257">
            <v>28</v>
          </cell>
          <cell r="U257">
            <v>15</v>
          </cell>
        </row>
        <row r="258">
          <cell r="B258" t="str">
            <v>BANGO NEHRU LPS</v>
          </cell>
          <cell r="C258" t="str">
            <v>LPS</v>
          </cell>
          <cell r="D258" t="str">
            <v>Dongibil SC</v>
          </cell>
          <cell r="E258" t="str">
            <v>Maratha Nag</v>
          </cell>
          <cell r="F258">
            <v>0</v>
          </cell>
          <cell r="G258" t="str">
            <v>18120107801</v>
          </cell>
          <cell r="H258" t="str">
            <v>BANGO/BANGO BISHNU MANDIR</v>
          </cell>
          <cell r="I258">
            <v>2015</v>
          </cell>
          <cell r="J258">
            <v>0</v>
          </cell>
          <cell r="K258" t="str">
            <v>j68</v>
          </cell>
          <cell r="L258">
            <v>0</v>
          </cell>
          <cell r="M258">
            <v>0</v>
          </cell>
          <cell r="N258">
            <v>0</v>
          </cell>
          <cell r="O258">
            <v>0</v>
          </cell>
          <cell r="P258">
            <v>0</v>
          </cell>
          <cell r="Q258">
            <v>0</v>
          </cell>
          <cell r="R258" t="str">
            <v>CHABIN GOGOI</v>
          </cell>
          <cell r="S258" t="str">
            <v>9859538829</v>
          </cell>
          <cell r="T258">
            <v>20</v>
          </cell>
          <cell r="U258">
            <v>25</v>
          </cell>
        </row>
        <row r="259">
          <cell r="B259" t="str">
            <v>BANGO SONARI LPS</v>
          </cell>
          <cell r="C259" t="str">
            <v>LPS</v>
          </cell>
          <cell r="D259" t="str">
            <v>Dongibil SC</v>
          </cell>
          <cell r="E259" t="str">
            <v>Maratha Nag</v>
          </cell>
          <cell r="F259">
            <v>0</v>
          </cell>
          <cell r="G259" t="str">
            <v>18120102802</v>
          </cell>
          <cell r="H259" t="str">
            <v>SONARI/NORTH SONARI</v>
          </cell>
          <cell r="I259" t="str">
            <v>p</v>
          </cell>
          <cell r="J259">
            <v>0</v>
          </cell>
          <cell r="K259" t="str">
            <v>Team-01</v>
          </cell>
          <cell r="L259">
            <v>0</v>
          </cell>
          <cell r="M259">
            <v>0</v>
          </cell>
          <cell r="N259">
            <v>0</v>
          </cell>
          <cell r="O259">
            <v>42832</v>
          </cell>
          <cell r="P259">
            <v>0</v>
          </cell>
          <cell r="Q259">
            <v>0</v>
          </cell>
          <cell r="R259" t="str">
            <v>Abdul Matin</v>
          </cell>
          <cell r="S259" t="str">
            <v>9957228195</v>
          </cell>
          <cell r="T259">
            <v>22</v>
          </cell>
          <cell r="U259">
            <v>11</v>
          </cell>
        </row>
        <row r="260">
          <cell r="B260" t="str">
            <v>DONGIBIL LPS</v>
          </cell>
          <cell r="C260" t="str">
            <v>LPS</v>
          </cell>
          <cell r="D260" t="str">
            <v>Dongibil SC</v>
          </cell>
          <cell r="E260" t="str">
            <v>Lakhima Rajkhowa</v>
          </cell>
          <cell r="F260">
            <v>0</v>
          </cell>
          <cell r="G260" t="str">
            <v>18120107901</v>
          </cell>
          <cell r="H260" t="str">
            <v>DONGIBIL/SCHOOL CHUK</v>
          </cell>
          <cell r="I260">
            <v>2015</v>
          </cell>
          <cell r="J260">
            <v>0</v>
          </cell>
          <cell r="K260" t="str">
            <v>Team-02</v>
          </cell>
          <cell r="L260">
            <v>0</v>
          </cell>
          <cell r="M260">
            <v>0</v>
          </cell>
          <cell r="N260">
            <v>0</v>
          </cell>
          <cell r="O260">
            <v>42987</v>
          </cell>
          <cell r="P260">
            <v>0</v>
          </cell>
          <cell r="Q260">
            <v>0</v>
          </cell>
          <cell r="R260" t="str">
            <v>MILAN SARMA</v>
          </cell>
          <cell r="S260" t="str">
            <v>9401357503</v>
          </cell>
          <cell r="T260">
            <v>74</v>
          </cell>
          <cell r="U260">
            <v>61</v>
          </cell>
        </row>
        <row r="261">
          <cell r="B261" t="str">
            <v>LORIDONGA MAJGAON LPS</v>
          </cell>
          <cell r="C261" t="str">
            <v>LPS</v>
          </cell>
          <cell r="D261" t="str">
            <v>Dongibil SC</v>
          </cell>
          <cell r="E261" t="str">
            <v>Kanaklata Baruah</v>
          </cell>
          <cell r="F261">
            <v>0</v>
          </cell>
          <cell r="G261" t="str">
            <v>18120108103</v>
          </cell>
          <cell r="H261" t="str">
            <v>LORIDONGA/CHENAI CHUK</v>
          </cell>
          <cell r="I261">
            <v>2015</v>
          </cell>
          <cell r="J261">
            <v>0</v>
          </cell>
          <cell r="K261" t="str">
            <v>x</v>
          </cell>
          <cell r="L261">
            <v>0</v>
          </cell>
          <cell r="M261">
            <v>0</v>
          </cell>
          <cell r="N261">
            <v>0</v>
          </cell>
          <cell r="O261">
            <v>0</v>
          </cell>
          <cell r="P261">
            <v>0</v>
          </cell>
          <cell r="Q261">
            <v>0</v>
          </cell>
          <cell r="R261" t="str">
            <v>NABIN CH. GOGOI</v>
          </cell>
          <cell r="S261" t="str">
            <v>9613445337</v>
          </cell>
          <cell r="T261">
            <v>0</v>
          </cell>
          <cell r="U261">
            <v>43</v>
          </cell>
        </row>
        <row r="262">
          <cell r="B262" t="str">
            <v>LORIDONGA SASTRY SMRITEE LPS</v>
          </cell>
          <cell r="C262" t="str">
            <v>LPS</v>
          </cell>
          <cell r="D262" t="str">
            <v>Dongibil SC</v>
          </cell>
          <cell r="E262" t="str">
            <v>Kanaklata Baruah</v>
          </cell>
          <cell r="F262">
            <v>0</v>
          </cell>
          <cell r="G262" t="str">
            <v>18120108101</v>
          </cell>
          <cell r="H262" t="str">
            <v>LORIDONGA/ADIBASI</v>
          </cell>
          <cell r="I262">
            <v>2015</v>
          </cell>
          <cell r="J262">
            <v>0</v>
          </cell>
          <cell r="K262" t="str">
            <v>Team-02</v>
          </cell>
          <cell r="L262">
            <v>0</v>
          </cell>
          <cell r="M262">
            <v>0</v>
          </cell>
          <cell r="N262">
            <v>0</v>
          </cell>
          <cell r="O262">
            <v>42871</v>
          </cell>
          <cell r="P262">
            <v>75</v>
          </cell>
          <cell r="Q262">
            <v>0</v>
          </cell>
          <cell r="R262" t="str">
            <v>GAGAN DUTTA</v>
          </cell>
          <cell r="S262" t="str">
            <v>9859078348</v>
          </cell>
          <cell r="T262">
            <v>57</v>
          </cell>
          <cell r="U262">
            <v>36</v>
          </cell>
        </row>
        <row r="263">
          <cell r="B263" t="str">
            <v>NAMANI DIKRONG GHAT LPS</v>
          </cell>
          <cell r="C263" t="str">
            <v>LPS</v>
          </cell>
          <cell r="D263" t="str">
            <v>Dongibil SC</v>
          </cell>
          <cell r="E263" t="str">
            <v>Maratha Nag</v>
          </cell>
          <cell r="F263">
            <v>0</v>
          </cell>
          <cell r="G263" t="str">
            <v>18120107705</v>
          </cell>
          <cell r="H263" t="str">
            <v>80 NO SOLMARI/PUB SOLMARI</v>
          </cell>
          <cell r="I263" t="str">
            <v>p</v>
          </cell>
          <cell r="J263">
            <v>0</v>
          </cell>
          <cell r="K263" t="str">
            <v>OCT</v>
          </cell>
          <cell r="L263">
            <v>0</v>
          </cell>
          <cell r="M263">
            <v>0</v>
          </cell>
          <cell r="N263">
            <v>0</v>
          </cell>
          <cell r="O263">
            <v>0</v>
          </cell>
          <cell r="P263">
            <v>0</v>
          </cell>
          <cell r="Q263">
            <v>0</v>
          </cell>
          <cell r="R263" t="str">
            <v>MAHANANDA MAHANTA</v>
          </cell>
          <cell r="S263" t="str">
            <v>9577551668</v>
          </cell>
          <cell r="T263">
            <v>25</v>
          </cell>
          <cell r="U263">
            <v>37</v>
          </cell>
        </row>
        <row r="264">
          <cell r="B264" t="str">
            <v>PALASHBARI LPS</v>
          </cell>
          <cell r="C264" t="str">
            <v>LPS</v>
          </cell>
          <cell r="D264" t="str">
            <v>Dongibil SC</v>
          </cell>
          <cell r="E264" t="str">
            <v>Maratha Nag</v>
          </cell>
          <cell r="F264">
            <v>0</v>
          </cell>
          <cell r="G264" t="str">
            <v>18120107704</v>
          </cell>
          <cell r="H264" t="str">
            <v>80 NO SOLMARI/DAKHIN SOLMARI</v>
          </cell>
          <cell r="I264" t="str">
            <v>p</v>
          </cell>
          <cell r="J264">
            <v>0</v>
          </cell>
          <cell r="K264" t="str">
            <v>OCT</v>
          </cell>
          <cell r="L264">
            <v>0</v>
          </cell>
          <cell r="M264">
            <v>0</v>
          </cell>
          <cell r="N264">
            <v>0</v>
          </cell>
          <cell r="O264">
            <v>0</v>
          </cell>
          <cell r="P264">
            <v>0</v>
          </cell>
          <cell r="Q264">
            <v>0</v>
          </cell>
          <cell r="R264" t="str">
            <v>KARUNA BORA</v>
          </cell>
          <cell r="S264" t="str">
            <v>9577381248</v>
          </cell>
          <cell r="T264">
            <v>27</v>
          </cell>
          <cell r="U264">
            <v>29</v>
          </cell>
        </row>
        <row r="265">
          <cell r="B265" t="str">
            <v>SOLMARI MAZGAON LPS</v>
          </cell>
          <cell r="C265" t="str">
            <v>LPS</v>
          </cell>
          <cell r="D265" t="str">
            <v>Dongibil SC</v>
          </cell>
          <cell r="E265" t="str">
            <v>Maratha Nag</v>
          </cell>
          <cell r="F265">
            <v>0</v>
          </cell>
          <cell r="G265" t="str">
            <v>18120107703</v>
          </cell>
          <cell r="H265" t="str">
            <v>80 NO SOLMARI/PACHIM SOLMARI</v>
          </cell>
          <cell r="I265">
            <v>2015</v>
          </cell>
          <cell r="J265">
            <v>0</v>
          </cell>
          <cell r="K265" t="str">
            <v>OCT</v>
          </cell>
          <cell r="L265">
            <v>0</v>
          </cell>
          <cell r="M265">
            <v>0</v>
          </cell>
          <cell r="N265">
            <v>0</v>
          </cell>
          <cell r="O265">
            <v>0</v>
          </cell>
          <cell r="P265">
            <v>0</v>
          </cell>
          <cell r="Q265">
            <v>0</v>
          </cell>
          <cell r="R265" t="str">
            <v>LOHIT KAKOTI</v>
          </cell>
          <cell r="S265" t="str">
            <v>9859112372</v>
          </cell>
          <cell r="T265">
            <v>26</v>
          </cell>
          <cell r="U265">
            <v>31</v>
          </cell>
        </row>
        <row r="266">
          <cell r="B266" t="str">
            <v>TENGABASTI LPS</v>
          </cell>
          <cell r="C266" t="str">
            <v>LPS</v>
          </cell>
          <cell r="D266" t="str">
            <v>Dongibil SC</v>
          </cell>
          <cell r="E266" t="str">
            <v>Maratha Nag</v>
          </cell>
          <cell r="F266">
            <v>0</v>
          </cell>
          <cell r="G266" t="str">
            <v>18120107601</v>
          </cell>
          <cell r="H266" t="str">
            <v>79/82 NO. GRANT/BALICHAPORI</v>
          </cell>
          <cell r="I266">
            <v>2015</v>
          </cell>
          <cell r="J266">
            <v>42872</v>
          </cell>
          <cell r="K266" t="str">
            <v>Team-02</v>
          </cell>
          <cell r="L266">
            <v>24</v>
          </cell>
          <cell r="M266">
            <v>27</v>
          </cell>
          <cell r="N266">
            <v>51</v>
          </cell>
          <cell r="O266">
            <v>0</v>
          </cell>
          <cell r="P266">
            <v>0</v>
          </cell>
          <cell r="Q266">
            <v>0</v>
          </cell>
          <cell r="R266" t="str">
            <v>KHARKA CHATRY</v>
          </cell>
          <cell r="S266" t="str">
            <v>9613452015</v>
          </cell>
          <cell r="T266">
            <v>0</v>
          </cell>
          <cell r="U266">
            <v>70</v>
          </cell>
        </row>
        <row r="267">
          <cell r="B267" t="str">
            <v>80 NO. SOLMARI MES</v>
          </cell>
          <cell r="C267" t="str">
            <v>MES</v>
          </cell>
          <cell r="D267" t="str">
            <v>Dongibil SC</v>
          </cell>
          <cell r="E267" t="str">
            <v>Maratha Nag</v>
          </cell>
          <cell r="F267">
            <v>0</v>
          </cell>
          <cell r="G267" t="str">
            <v>18120107702</v>
          </cell>
          <cell r="H267" t="str">
            <v>80 NO SOLMARI/MISSING HABITATION</v>
          </cell>
          <cell r="I267" t="str">
            <v>p</v>
          </cell>
          <cell r="J267">
            <v>0</v>
          </cell>
          <cell r="K267" t="str">
            <v>x</v>
          </cell>
          <cell r="L267">
            <v>0</v>
          </cell>
          <cell r="M267">
            <v>0</v>
          </cell>
          <cell r="N267">
            <v>0</v>
          </cell>
          <cell r="O267">
            <v>0</v>
          </cell>
          <cell r="P267">
            <v>0</v>
          </cell>
          <cell r="Q267">
            <v>0</v>
          </cell>
          <cell r="R267" t="str">
            <v>budhin ch pujari</v>
          </cell>
          <cell r="S267">
            <v>9401357425</v>
          </cell>
          <cell r="T267">
            <v>65</v>
          </cell>
          <cell r="U267">
            <v>44</v>
          </cell>
        </row>
        <row r="268">
          <cell r="B268" t="str">
            <v>BISHNUMANDIR MES</v>
          </cell>
          <cell r="C268" t="str">
            <v>MES</v>
          </cell>
          <cell r="D268" t="str">
            <v>Dongibil SC</v>
          </cell>
          <cell r="E268" t="str">
            <v>Lakhima Rajkhowa</v>
          </cell>
          <cell r="F268">
            <v>0</v>
          </cell>
          <cell r="G268" t="str">
            <v>18120107802</v>
          </cell>
          <cell r="H268" t="str">
            <v>BANGO/BANGO BISHNU MANDIR</v>
          </cell>
          <cell r="I268">
            <v>2015</v>
          </cell>
          <cell r="J268">
            <v>0</v>
          </cell>
          <cell r="K268" t="str">
            <v>j68</v>
          </cell>
          <cell r="L268">
            <v>0</v>
          </cell>
          <cell r="M268">
            <v>0</v>
          </cell>
          <cell r="N268">
            <v>0</v>
          </cell>
          <cell r="O268">
            <v>0</v>
          </cell>
          <cell r="P268">
            <v>0</v>
          </cell>
          <cell r="Q268">
            <v>0</v>
          </cell>
          <cell r="R268" t="str">
            <v>LOK BAHADUR CHETRY</v>
          </cell>
          <cell r="S268" t="str">
            <v>9859115373</v>
          </cell>
          <cell r="T268">
            <v>23</v>
          </cell>
          <cell r="U268">
            <v>28</v>
          </cell>
        </row>
        <row r="269">
          <cell r="B269" t="str">
            <v>DONGIBIL MES</v>
          </cell>
          <cell r="C269" t="str">
            <v>MES</v>
          </cell>
          <cell r="D269" t="str">
            <v>Dongibil SC</v>
          </cell>
          <cell r="E269" t="str">
            <v>Lakhima Rajkhowa</v>
          </cell>
          <cell r="F269">
            <v>0</v>
          </cell>
          <cell r="G269" t="str">
            <v>18120107902</v>
          </cell>
          <cell r="H269" t="str">
            <v>DONGIBIL/SCHOOL CHUK</v>
          </cell>
          <cell r="I269">
            <v>2015</v>
          </cell>
          <cell r="J269">
            <v>0</v>
          </cell>
          <cell r="K269" t="str">
            <v>x</v>
          </cell>
          <cell r="L269">
            <v>0</v>
          </cell>
          <cell r="M269">
            <v>0</v>
          </cell>
          <cell r="N269">
            <v>0</v>
          </cell>
          <cell r="O269">
            <v>0</v>
          </cell>
          <cell r="P269">
            <v>0</v>
          </cell>
          <cell r="Q269">
            <v>0</v>
          </cell>
          <cell r="R269" t="str">
            <v>SHIVAMAYA DEBI</v>
          </cell>
          <cell r="S269" t="str">
            <v>9854054240</v>
          </cell>
          <cell r="T269">
            <v>72</v>
          </cell>
          <cell r="U269">
            <v>66</v>
          </cell>
        </row>
        <row r="270">
          <cell r="B270" t="str">
            <v>MOHANBASHI MES</v>
          </cell>
          <cell r="C270" t="str">
            <v>MES</v>
          </cell>
          <cell r="D270" t="str">
            <v>Dongibil SC</v>
          </cell>
          <cell r="E270" t="str">
            <v>Kanaklata Baruah</v>
          </cell>
          <cell r="F270">
            <v>0</v>
          </cell>
          <cell r="G270" t="str">
            <v>18120108102</v>
          </cell>
          <cell r="H270" t="str">
            <v>LORIDONGA/ADIBASI</v>
          </cell>
          <cell r="I270">
            <v>0</v>
          </cell>
          <cell r="J270">
            <v>0</v>
          </cell>
          <cell r="K270" t="str">
            <v>OCT</v>
          </cell>
          <cell r="L270">
            <v>0</v>
          </cell>
          <cell r="M270">
            <v>0</v>
          </cell>
          <cell r="N270">
            <v>0</v>
          </cell>
          <cell r="O270">
            <v>0</v>
          </cell>
          <cell r="P270">
            <v>0</v>
          </cell>
          <cell r="Q270">
            <v>0</v>
          </cell>
          <cell r="R270" t="str">
            <v>DULAL CHANDRA BARUA</v>
          </cell>
          <cell r="S270" t="str">
            <v>9859151647</v>
          </cell>
          <cell r="T270">
            <v>30</v>
          </cell>
          <cell r="U270">
            <v>18</v>
          </cell>
        </row>
        <row r="271">
          <cell r="B271" t="str">
            <v>TETELIGURI ME</v>
          </cell>
          <cell r="C271" t="str">
            <v>MES</v>
          </cell>
          <cell r="D271" t="str">
            <v>Dongibil SC</v>
          </cell>
          <cell r="E271" t="str">
            <v>Maratha Nag</v>
          </cell>
          <cell r="F271">
            <v>0</v>
          </cell>
          <cell r="G271" t="str">
            <v>18120107503</v>
          </cell>
          <cell r="H271" t="str">
            <v>65/68 NO. GRANT/MUSLIM CHUK</v>
          </cell>
          <cell r="I271">
            <v>2015</v>
          </cell>
          <cell r="J271">
            <v>0</v>
          </cell>
          <cell r="K271" t="str">
            <v>x</v>
          </cell>
          <cell r="L271">
            <v>0</v>
          </cell>
          <cell r="M271">
            <v>0</v>
          </cell>
          <cell r="N271">
            <v>0</v>
          </cell>
          <cell r="O271">
            <v>0</v>
          </cell>
          <cell r="P271">
            <v>0</v>
          </cell>
          <cell r="Q271">
            <v>0</v>
          </cell>
          <cell r="R271" t="str">
            <v>JAMALUDIN AHMED</v>
          </cell>
          <cell r="S271" t="str">
            <v>9854580845</v>
          </cell>
          <cell r="T271">
            <v>18</v>
          </cell>
          <cell r="U271">
            <v>15</v>
          </cell>
        </row>
        <row r="272">
          <cell r="B272" t="str">
            <v>JAKAI PELOWA MVS</v>
          </cell>
          <cell r="C272" t="str">
            <v>MVS</v>
          </cell>
          <cell r="D272" t="str">
            <v>Dongibil SC</v>
          </cell>
          <cell r="E272" t="str">
            <v>Kanaklata Baruah</v>
          </cell>
          <cell r="F272">
            <v>0</v>
          </cell>
          <cell r="G272" t="str">
            <v>18120108001</v>
          </cell>
          <cell r="H272" t="str">
            <v>JAKAI PELOWA-2/UJANI CHUK</v>
          </cell>
          <cell r="I272">
            <v>2015</v>
          </cell>
          <cell r="J272" t="str">
            <v>82</v>
          </cell>
          <cell r="K272">
            <v>0</v>
          </cell>
          <cell r="L272">
            <v>0</v>
          </cell>
          <cell r="M272">
            <v>0</v>
          </cell>
          <cell r="N272">
            <v>0</v>
          </cell>
          <cell r="O272">
            <v>0</v>
          </cell>
          <cell r="P272">
            <v>0</v>
          </cell>
          <cell r="Q272">
            <v>0</v>
          </cell>
          <cell r="R272" t="str">
            <v>POROMANANDA NEOG</v>
          </cell>
          <cell r="S272" t="str">
            <v>9854186573</v>
          </cell>
          <cell r="T272">
            <v>39</v>
          </cell>
          <cell r="U272">
            <v>45</v>
          </cell>
        </row>
        <row r="273">
          <cell r="B273" t="str">
            <v>2 No. Sontapur</v>
          </cell>
          <cell r="C273" t="str">
            <v>AWC</v>
          </cell>
          <cell r="D273" t="str">
            <v>Gandhia SC</v>
          </cell>
          <cell r="E273" t="str">
            <v>Kalpana Hazarika</v>
          </cell>
          <cell r="F273" t="str">
            <v>Pranab Das</v>
          </cell>
          <cell r="G273">
            <v>26</v>
          </cell>
          <cell r="H273" t="str">
            <v>Pub-Dikrang</v>
          </cell>
          <cell r="I273" t="str">
            <v>Pub-Dikrang</v>
          </cell>
          <cell r="J273">
            <v>0</v>
          </cell>
          <cell r="K273" t="str">
            <v>Team-02</v>
          </cell>
          <cell r="L273">
            <v>0</v>
          </cell>
          <cell r="M273">
            <v>0</v>
          </cell>
          <cell r="N273">
            <v>0</v>
          </cell>
          <cell r="O273">
            <v>42874</v>
          </cell>
          <cell r="P273">
            <v>0</v>
          </cell>
          <cell r="Q273">
            <v>0</v>
          </cell>
          <cell r="R273" t="str">
            <v>Nirmali Saikia Gogoi</v>
          </cell>
          <cell r="S273" t="str">
            <v>7896513755/9707643178</v>
          </cell>
          <cell r="T273">
            <v>20</v>
          </cell>
          <cell r="U273">
            <v>12</v>
          </cell>
        </row>
        <row r="274">
          <cell r="B274" t="str">
            <v>Ahom Patta</v>
          </cell>
          <cell r="C274" t="str">
            <v>AWC</v>
          </cell>
          <cell r="D274" t="str">
            <v>Gandhia SC</v>
          </cell>
          <cell r="E274" t="str">
            <v>Kalpana Hazarika</v>
          </cell>
          <cell r="F274" t="str">
            <v>Pranab Das</v>
          </cell>
          <cell r="G274">
            <v>67</v>
          </cell>
          <cell r="H274" t="str">
            <v>Pub-Dikrang-Bhogdoiguri</v>
          </cell>
          <cell r="I274" t="str">
            <v>Pub-Dikrang</v>
          </cell>
          <cell r="J274">
            <v>0</v>
          </cell>
          <cell r="K274" t="str">
            <v>Team-02</v>
          </cell>
          <cell r="L274">
            <v>0</v>
          </cell>
          <cell r="M274">
            <v>0</v>
          </cell>
          <cell r="N274">
            <v>0</v>
          </cell>
          <cell r="O274">
            <v>43000</v>
          </cell>
          <cell r="P274">
            <v>0</v>
          </cell>
          <cell r="Q274">
            <v>0</v>
          </cell>
          <cell r="R274" t="str">
            <v>Chwopna Gohain</v>
          </cell>
          <cell r="S274">
            <v>7399575030</v>
          </cell>
          <cell r="T274">
            <v>15</v>
          </cell>
          <cell r="U274">
            <v>15</v>
          </cell>
        </row>
        <row r="275">
          <cell r="B275" t="str">
            <v>Bhogdoigaon</v>
          </cell>
          <cell r="C275" t="str">
            <v>AWC</v>
          </cell>
          <cell r="D275" t="str">
            <v>Gandhia SC</v>
          </cell>
          <cell r="E275" t="str">
            <v>Kalpana Hazarika</v>
          </cell>
          <cell r="F275" t="str">
            <v>Pranab Das</v>
          </cell>
          <cell r="G275">
            <v>32</v>
          </cell>
          <cell r="H275" t="str">
            <v>Pub-Dikrang</v>
          </cell>
          <cell r="I275" t="str">
            <v>Pub-Dikrang</v>
          </cell>
          <cell r="J275">
            <v>42958</v>
          </cell>
          <cell r="K275" t="str">
            <v>Team-01</v>
          </cell>
          <cell r="L275">
            <v>16</v>
          </cell>
          <cell r="M275">
            <v>12</v>
          </cell>
          <cell r="N275">
            <v>28</v>
          </cell>
          <cell r="O275">
            <v>42919</v>
          </cell>
          <cell r="P275">
            <v>0</v>
          </cell>
          <cell r="Q275">
            <v>0</v>
          </cell>
          <cell r="R275" t="str">
            <v>Ritamoni Borah</v>
          </cell>
          <cell r="S275">
            <v>7399575532</v>
          </cell>
          <cell r="T275">
            <v>17</v>
          </cell>
          <cell r="U275">
            <v>14</v>
          </cell>
        </row>
        <row r="276">
          <cell r="B276" t="str">
            <v>Bhugpuria (M)</v>
          </cell>
          <cell r="C276" t="str">
            <v>AWC</v>
          </cell>
          <cell r="D276" t="str">
            <v>Gandhia SC</v>
          </cell>
          <cell r="E276" t="str">
            <v>Kalpana Hazarika</v>
          </cell>
          <cell r="F276" t="str">
            <v>Pranab Das</v>
          </cell>
          <cell r="G276">
            <v>70</v>
          </cell>
          <cell r="H276" t="str">
            <v>Pub-Dikrang</v>
          </cell>
          <cell r="I276" t="str">
            <v>NOV</v>
          </cell>
          <cell r="J276">
            <v>42958</v>
          </cell>
          <cell r="K276" t="str">
            <v>Team-01</v>
          </cell>
          <cell r="L276">
            <v>9</v>
          </cell>
          <cell r="M276">
            <v>3</v>
          </cell>
          <cell r="N276">
            <v>12</v>
          </cell>
          <cell r="O276">
            <v>42919</v>
          </cell>
          <cell r="P276">
            <v>0</v>
          </cell>
          <cell r="Q276">
            <v>0</v>
          </cell>
          <cell r="R276" t="str">
            <v>Tulumoni Boruah</v>
          </cell>
          <cell r="S276">
            <v>9613956411</v>
          </cell>
          <cell r="T276">
            <v>7</v>
          </cell>
          <cell r="U276">
            <v>8</v>
          </cell>
        </row>
        <row r="277">
          <cell r="B277" t="str">
            <v>Chicha pather Nepali</v>
          </cell>
          <cell r="C277" t="str">
            <v>AWC</v>
          </cell>
          <cell r="D277" t="str">
            <v>Gandhia SC</v>
          </cell>
          <cell r="E277" t="str">
            <v>Kalpana Hazarika</v>
          </cell>
          <cell r="F277" t="str">
            <v>Pranab Das</v>
          </cell>
          <cell r="G277">
            <v>45</v>
          </cell>
          <cell r="H277" t="str">
            <v>Pub-Dikrang-Santapur Sisapathar</v>
          </cell>
          <cell r="I277" t="str">
            <v>Pub-Dikrang</v>
          </cell>
          <cell r="J277">
            <v>0</v>
          </cell>
          <cell r="K277" t="str">
            <v>Team-02</v>
          </cell>
          <cell r="L277">
            <v>0</v>
          </cell>
          <cell r="M277">
            <v>0</v>
          </cell>
          <cell r="N277">
            <v>0</v>
          </cell>
          <cell r="O277">
            <v>42993</v>
          </cell>
          <cell r="P277">
            <v>0</v>
          </cell>
          <cell r="Q277">
            <v>0</v>
          </cell>
          <cell r="R277" t="str">
            <v>Rekha Phukan</v>
          </cell>
          <cell r="S277">
            <v>9859430143</v>
          </cell>
          <cell r="T277">
            <v>17</v>
          </cell>
          <cell r="U277">
            <v>24</v>
          </cell>
        </row>
        <row r="278">
          <cell r="B278" t="str">
            <v>Dholdholia</v>
          </cell>
          <cell r="C278" t="str">
            <v>AWC</v>
          </cell>
          <cell r="D278" t="str">
            <v>Gandhia SC</v>
          </cell>
          <cell r="E278" t="str">
            <v>Kalpana Hazarika</v>
          </cell>
          <cell r="F278" t="str">
            <v>Pranab Das</v>
          </cell>
          <cell r="G278">
            <v>13</v>
          </cell>
          <cell r="H278" t="str">
            <v>Pub-Dikrang-Bhogdoiguri</v>
          </cell>
          <cell r="I278" t="str">
            <v>Pub-Dikrang</v>
          </cell>
          <cell r="J278">
            <v>0</v>
          </cell>
          <cell r="K278" t="str">
            <v>Team-02</v>
          </cell>
          <cell r="L278">
            <v>0</v>
          </cell>
          <cell r="M278">
            <v>0</v>
          </cell>
          <cell r="N278">
            <v>0</v>
          </cell>
          <cell r="O278">
            <v>42907</v>
          </cell>
          <cell r="P278">
            <v>0</v>
          </cell>
          <cell r="Q278">
            <v>0</v>
          </cell>
          <cell r="R278" t="str">
            <v>Gulapi Borah</v>
          </cell>
          <cell r="S278" t="str">
            <v>9957696911/9613697136</v>
          </cell>
          <cell r="T278">
            <v>18</v>
          </cell>
          <cell r="U278">
            <v>8</v>
          </cell>
        </row>
        <row r="279">
          <cell r="B279" t="str">
            <v>Gandhia</v>
          </cell>
          <cell r="C279" t="str">
            <v>AWC</v>
          </cell>
          <cell r="D279" t="str">
            <v>Gandhia SC</v>
          </cell>
          <cell r="E279" t="str">
            <v>Kalpana Hazarika</v>
          </cell>
          <cell r="F279" t="str">
            <v>Pranab Das</v>
          </cell>
          <cell r="G279">
            <v>31</v>
          </cell>
          <cell r="H279" t="str">
            <v>Pub-Dikrang</v>
          </cell>
          <cell r="I279" t="str">
            <v>Pub-Dikrang</v>
          </cell>
          <cell r="J279">
            <v>0</v>
          </cell>
          <cell r="K279" t="str">
            <v>Team-02</v>
          </cell>
          <cell r="L279">
            <v>0</v>
          </cell>
          <cell r="M279">
            <v>0</v>
          </cell>
          <cell r="N279">
            <v>0</v>
          </cell>
          <cell r="O279">
            <v>42982</v>
          </cell>
          <cell r="P279">
            <v>0</v>
          </cell>
          <cell r="Q279">
            <v>0</v>
          </cell>
          <cell r="R279" t="str">
            <v>Ritamoni Borah</v>
          </cell>
          <cell r="S279">
            <v>9859019367</v>
          </cell>
          <cell r="T279">
            <v>17</v>
          </cell>
          <cell r="U279">
            <v>28</v>
          </cell>
        </row>
        <row r="280">
          <cell r="B280" t="str">
            <v>Gobinpur</v>
          </cell>
          <cell r="C280" t="str">
            <v>AWC</v>
          </cell>
          <cell r="D280" t="str">
            <v>Gandhia SC</v>
          </cell>
          <cell r="E280" t="str">
            <v>Kalpana Hazarika</v>
          </cell>
          <cell r="F280" t="str">
            <v>Pranab Das</v>
          </cell>
          <cell r="G280">
            <v>29</v>
          </cell>
          <cell r="H280" t="str">
            <v>Pub-Dikrang-Laholial</v>
          </cell>
          <cell r="I280" t="str">
            <v>Pub-Dikrang</v>
          </cell>
          <cell r="J280">
            <v>42907</v>
          </cell>
          <cell r="K280" t="str">
            <v>Team-02</v>
          </cell>
          <cell r="L280">
            <v>13</v>
          </cell>
          <cell r="M280">
            <v>12</v>
          </cell>
          <cell r="N280">
            <v>25</v>
          </cell>
          <cell r="O280">
            <v>42907</v>
          </cell>
          <cell r="P280">
            <v>0</v>
          </cell>
          <cell r="Q280">
            <v>0</v>
          </cell>
          <cell r="R280" t="str">
            <v>Piku Saikia Borah</v>
          </cell>
          <cell r="S280">
            <v>9613445137</v>
          </cell>
          <cell r="T280">
            <v>12</v>
          </cell>
          <cell r="U280">
            <v>11</v>
          </cell>
        </row>
        <row r="281">
          <cell r="B281" t="str">
            <v>Gondhia Bhuyangaon</v>
          </cell>
          <cell r="C281" t="str">
            <v>AWC</v>
          </cell>
          <cell r="D281" t="str">
            <v>Gandhia SC</v>
          </cell>
          <cell r="E281" t="str">
            <v>Kalpana Hazarika</v>
          </cell>
          <cell r="F281" t="str">
            <v>Pranab Das</v>
          </cell>
          <cell r="G281">
            <v>20</v>
          </cell>
          <cell r="H281" t="str">
            <v>Pub-Dikrang</v>
          </cell>
          <cell r="I281" t="str">
            <v>Bahgorah</v>
          </cell>
          <cell r="J281">
            <v>42958</v>
          </cell>
          <cell r="K281" t="str">
            <v>Team-01</v>
          </cell>
          <cell r="L281">
            <v>37</v>
          </cell>
          <cell r="M281">
            <v>29</v>
          </cell>
          <cell r="N281">
            <v>66</v>
          </cell>
          <cell r="O281">
            <v>42919</v>
          </cell>
          <cell r="P281">
            <v>0</v>
          </cell>
          <cell r="Q281">
            <v>0</v>
          </cell>
          <cell r="R281" t="str">
            <v>Sarbeswari Gogoi</v>
          </cell>
          <cell r="S281">
            <v>9707398907</v>
          </cell>
          <cell r="T281">
            <v>16</v>
          </cell>
          <cell r="U281">
            <v>19</v>
          </cell>
        </row>
        <row r="282">
          <cell r="B282" t="str">
            <v>Gosai Chuk</v>
          </cell>
          <cell r="C282" t="str">
            <v>AWC</v>
          </cell>
          <cell r="D282" t="str">
            <v>Gandhia SC</v>
          </cell>
          <cell r="E282" t="str">
            <v>Kalpana Hazarika</v>
          </cell>
          <cell r="F282" t="str">
            <v>Pranab Das</v>
          </cell>
          <cell r="G282">
            <v>64</v>
          </cell>
          <cell r="H282" t="str">
            <v>Pub-Dikrang</v>
          </cell>
          <cell r="I282" t="str">
            <v>Pub-Dikrang</v>
          </cell>
          <cell r="J282">
            <v>42916</v>
          </cell>
          <cell r="K282" t="str">
            <v>Team-02</v>
          </cell>
          <cell r="L282">
            <v>41</v>
          </cell>
          <cell r="M282">
            <v>40</v>
          </cell>
          <cell r="N282">
            <v>81</v>
          </cell>
          <cell r="O282">
            <v>0</v>
          </cell>
          <cell r="P282">
            <v>0</v>
          </cell>
          <cell r="Q282">
            <v>0</v>
          </cell>
          <cell r="R282" t="str">
            <v>Bina Borah</v>
          </cell>
          <cell r="S282" t="str">
            <v>7896869954/9854373255</v>
          </cell>
          <cell r="T282">
            <v>10</v>
          </cell>
          <cell r="U282">
            <v>10</v>
          </cell>
        </row>
        <row r="283">
          <cell r="B283" t="str">
            <v>Kalbil Marnoi</v>
          </cell>
          <cell r="C283" t="str">
            <v>AWC</v>
          </cell>
          <cell r="D283" t="str">
            <v>Gandhia SC</v>
          </cell>
          <cell r="E283" t="str">
            <v>Kalpana Hazarika</v>
          </cell>
          <cell r="F283" t="str">
            <v>Pranab Das</v>
          </cell>
          <cell r="G283">
            <v>15</v>
          </cell>
          <cell r="H283" t="str">
            <v xml:space="preserve">Pub-Dikrang-Bor Alengi Satra </v>
          </cell>
          <cell r="I283" t="str">
            <v>Pub-Dikrang</v>
          </cell>
          <cell r="J283">
            <v>0</v>
          </cell>
          <cell r="K283" t="str">
            <v>j34</v>
          </cell>
          <cell r="L283">
            <v>0</v>
          </cell>
          <cell r="M283">
            <v>0</v>
          </cell>
          <cell r="N283">
            <v>0</v>
          </cell>
          <cell r="O283">
            <v>0</v>
          </cell>
          <cell r="P283">
            <v>0</v>
          </cell>
          <cell r="Q283">
            <v>0</v>
          </cell>
          <cell r="R283" t="str">
            <v>Arpana Borah</v>
          </cell>
          <cell r="S283">
            <v>9678325307</v>
          </cell>
          <cell r="T283">
            <v>12</v>
          </cell>
          <cell r="U283">
            <v>18</v>
          </cell>
        </row>
        <row r="284">
          <cell r="B284" t="str">
            <v>Pokadol Bengati</v>
          </cell>
          <cell r="C284" t="str">
            <v>AWC</v>
          </cell>
          <cell r="D284" t="str">
            <v>Gandhia SC</v>
          </cell>
          <cell r="E284" t="str">
            <v>Kalpana Hazarika</v>
          </cell>
          <cell r="F284" t="str">
            <v>Pranab Das</v>
          </cell>
          <cell r="G284">
            <v>35</v>
          </cell>
          <cell r="H284" t="str">
            <v>Pub-Dikrang</v>
          </cell>
          <cell r="I284" t="str">
            <v>dec</v>
          </cell>
          <cell r="J284">
            <v>42908</v>
          </cell>
          <cell r="K284" t="str">
            <v>Team-02</v>
          </cell>
          <cell r="L284">
            <v>21</v>
          </cell>
          <cell r="M284">
            <v>18</v>
          </cell>
          <cell r="N284">
            <v>39</v>
          </cell>
          <cell r="O284">
            <v>42908</v>
          </cell>
          <cell r="P284">
            <v>0</v>
          </cell>
          <cell r="Q284">
            <v>0</v>
          </cell>
          <cell r="R284" t="str">
            <v>Monju Rajkhowa</v>
          </cell>
          <cell r="S284" t="str">
            <v>9859354656/ 9613088322</v>
          </cell>
          <cell r="T284">
            <v>23</v>
          </cell>
          <cell r="U284">
            <v>21</v>
          </cell>
        </row>
        <row r="285">
          <cell r="B285" t="str">
            <v>Pokadol Pather</v>
          </cell>
          <cell r="C285" t="str">
            <v>AWC</v>
          </cell>
          <cell r="D285" t="str">
            <v>Gandhia SC</v>
          </cell>
          <cell r="E285" t="str">
            <v>Kalpana Hazarika</v>
          </cell>
          <cell r="F285" t="str">
            <v>Pranab Das</v>
          </cell>
          <cell r="G285">
            <v>26</v>
          </cell>
          <cell r="H285" t="str">
            <v>Pub-Dikrang</v>
          </cell>
          <cell r="I285" t="str">
            <v>dec</v>
          </cell>
          <cell r="J285">
            <v>42893</v>
          </cell>
          <cell r="K285" t="str">
            <v>Team-02</v>
          </cell>
          <cell r="L285">
            <v>31</v>
          </cell>
          <cell r="M285">
            <v>23</v>
          </cell>
          <cell r="N285">
            <v>54</v>
          </cell>
          <cell r="O285">
            <v>42893</v>
          </cell>
          <cell r="P285">
            <v>0</v>
          </cell>
          <cell r="Q285">
            <v>0</v>
          </cell>
          <cell r="R285" t="str">
            <v>Lina Das Rajkhowa</v>
          </cell>
          <cell r="S285">
            <v>7398805626</v>
          </cell>
          <cell r="T285">
            <v>18</v>
          </cell>
          <cell r="U285">
            <v>17</v>
          </cell>
        </row>
        <row r="286">
          <cell r="B286" t="str">
            <v>Sontapur</v>
          </cell>
          <cell r="C286" t="str">
            <v>AWC</v>
          </cell>
          <cell r="D286" t="str">
            <v>Gandhia SC</v>
          </cell>
          <cell r="E286" t="str">
            <v>Kalpana Hazarika</v>
          </cell>
          <cell r="F286" t="str">
            <v>Pranab Das</v>
          </cell>
          <cell r="G286">
            <v>12</v>
          </cell>
          <cell r="H286" t="str">
            <v>Pub-Dikrang-Santapur Sisapathar</v>
          </cell>
          <cell r="I286" t="str">
            <v>NOV</v>
          </cell>
          <cell r="J286">
            <v>42895</v>
          </cell>
          <cell r="K286" t="str">
            <v>Team-02</v>
          </cell>
          <cell r="L286">
            <v>28</v>
          </cell>
          <cell r="M286">
            <v>22</v>
          </cell>
          <cell r="N286">
            <v>50</v>
          </cell>
          <cell r="O286">
            <v>42900</v>
          </cell>
          <cell r="P286">
            <v>0</v>
          </cell>
          <cell r="Q286">
            <v>0</v>
          </cell>
          <cell r="R286" t="str">
            <v>Tulumoni Lahan</v>
          </cell>
          <cell r="S286">
            <v>8753856842</v>
          </cell>
          <cell r="T286">
            <v>21</v>
          </cell>
          <cell r="U286">
            <v>17</v>
          </cell>
        </row>
        <row r="287">
          <cell r="B287" t="str">
            <v>Sontapur Baligaon</v>
          </cell>
          <cell r="C287" t="str">
            <v>AWC</v>
          </cell>
          <cell r="D287" t="str">
            <v>Gandhia SC</v>
          </cell>
          <cell r="E287" t="str">
            <v>Kalpana Hazarika</v>
          </cell>
          <cell r="F287" t="str">
            <v>Pranab Das</v>
          </cell>
          <cell r="G287">
            <v>71</v>
          </cell>
          <cell r="H287" t="str">
            <v>Pub-Dikrang</v>
          </cell>
          <cell r="I287" t="str">
            <v>Pub-Dikrang</v>
          </cell>
          <cell r="J287">
            <v>42917</v>
          </cell>
          <cell r="K287" t="str">
            <v>Team-02</v>
          </cell>
          <cell r="L287">
            <v>20</v>
          </cell>
          <cell r="M287">
            <v>13</v>
          </cell>
          <cell r="N287">
            <v>33</v>
          </cell>
          <cell r="O287">
            <v>42919</v>
          </cell>
          <cell r="P287">
            <v>0</v>
          </cell>
          <cell r="Q287">
            <v>0</v>
          </cell>
          <cell r="R287" t="str">
            <v>Tutumoni Chetia</v>
          </cell>
          <cell r="S287">
            <v>9613256410</v>
          </cell>
          <cell r="T287">
            <v>14</v>
          </cell>
          <cell r="U287">
            <v>20</v>
          </cell>
        </row>
        <row r="288">
          <cell r="B288" t="str">
            <v>POKADOL GANDHIA HS</v>
          </cell>
          <cell r="C288" t="str">
            <v>HS</v>
          </cell>
          <cell r="D288" t="str">
            <v>Gandhia SC</v>
          </cell>
          <cell r="E288" t="str">
            <v>Kalpana Hazarika</v>
          </cell>
          <cell r="F288" t="str">
            <v>Pranab Das</v>
          </cell>
          <cell r="G288" t="str">
            <v>18120111106</v>
          </cell>
          <cell r="H288" t="str">
            <v>GANDHIA/GANDHIA</v>
          </cell>
          <cell r="I288">
            <v>2015</v>
          </cell>
          <cell r="J288">
            <v>0</v>
          </cell>
          <cell r="K288" t="str">
            <v>Team-02</v>
          </cell>
          <cell r="L288">
            <v>0</v>
          </cell>
          <cell r="M288">
            <v>0</v>
          </cell>
          <cell r="N288">
            <v>0</v>
          </cell>
          <cell r="O288">
            <v>43000</v>
          </cell>
          <cell r="P288">
            <v>0</v>
          </cell>
          <cell r="Q288">
            <v>0</v>
          </cell>
          <cell r="R288">
            <v>0</v>
          </cell>
          <cell r="S288" t="str">
            <v>9613451939</v>
          </cell>
          <cell r="T288">
            <v>27</v>
          </cell>
          <cell r="U288">
            <v>39</v>
          </cell>
        </row>
        <row r="289">
          <cell r="B289" t="str">
            <v>PUB-DIKRONG GIRLS' HS</v>
          </cell>
          <cell r="C289" t="str">
            <v>HS</v>
          </cell>
          <cell r="D289" t="str">
            <v>Gandhia SC</v>
          </cell>
          <cell r="E289" t="str">
            <v>Kalpana Hazarika</v>
          </cell>
          <cell r="F289" t="str">
            <v>Pranab Das</v>
          </cell>
          <cell r="G289" t="str">
            <v>18120111902</v>
          </cell>
          <cell r="H289" t="str">
            <v>LAHALIAL/LAHALIAL</v>
          </cell>
          <cell r="I289">
            <v>2015</v>
          </cell>
          <cell r="J289">
            <v>0</v>
          </cell>
          <cell r="K289" t="str">
            <v>Team-02</v>
          </cell>
          <cell r="L289">
            <v>0</v>
          </cell>
          <cell r="M289">
            <v>0</v>
          </cell>
          <cell r="N289">
            <v>0</v>
          </cell>
          <cell r="O289">
            <v>42993</v>
          </cell>
          <cell r="P289">
            <v>27</v>
          </cell>
          <cell r="Q289">
            <v>0</v>
          </cell>
          <cell r="R289" t="str">
            <v>TOSHESWAR BORA</v>
          </cell>
          <cell r="S289" t="str">
            <v>9854461816</v>
          </cell>
          <cell r="T289">
            <v>26</v>
          </cell>
          <cell r="U289">
            <v>28</v>
          </cell>
        </row>
        <row r="290">
          <cell r="B290" t="str">
            <v>SANTAPUR CHICHAPATHAR HIGH SCHOOL</v>
          </cell>
          <cell r="C290" t="str">
            <v>HS</v>
          </cell>
          <cell r="D290" t="str">
            <v>Gandhia SC</v>
          </cell>
          <cell r="E290" t="str">
            <v>Kalpana Hazarika</v>
          </cell>
          <cell r="F290" t="str">
            <v>Pranab Das</v>
          </cell>
          <cell r="G290" t="str">
            <v>18120101902</v>
          </cell>
          <cell r="H290" t="str">
            <v>1 NO. JALKAIPELOWA/KATHANI</v>
          </cell>
          <cell r="I290">
            <v>2015</v>
          </cell>
          <cell r="J290">
            <v>42887</v>
          </cell>
          <cell r="K290" t="str">
            <v>Team-02</v>
          </cell>
          <cell r="L290">
            <v>71</v>
          </cell>
          <cell r="M290">
            <v>63</v>
          </cell>
          <cell r="N290">
            <v>134</v>
          </cell>
          <cell r="O290">
            <v>42874</v>
          </cell>
          <cell r="P290">
            <v>0</v>
          </cell>
          <cell r="Q290">
            <v>0</v>
          </cell>
          <cell r="R290" t="str">
            <v>JOGEN CH BORAH</v>
          </cell>
          <cell r="S290">
            <v>9854012157</v>
          </cell>
          <cell r="T290">
            <v>64</v>
          </cell>
          <cell r="U290">
            <v>58</v>
          </cell>
        </row>
        <row r="291">
          <cell r="B291" t="str">
            <v>216 NO. SANTAPUR KANDALI LPS</v>
          </cell>
          <cell r="C291" t="str">
            <v>LPS</v>
          </cell>
          <cell r="D291" t="str">
            <v>Gandhia SC</v>
          </cell>
          <cell r="E291" t="str">
            <v>Kalpana Hazarika</v>
          </cell>
          <cell r="F291" t="str">
            <v>Pranab Das</v>
          </cell>
          <cell r="G291" t="str">
            <v>18120111602</v>
          </cell>
          <cell r="H291" t="str">
            <v>CHICHAPATHER/BHUYA GAON</v>
          </cell>
          <cell r="I291">
            <v>2015</v>
          </cell>
          <cell r="J291">
            <v>0</v>
          </cell>
          <cell r="K291" t="str">
            <v>Team-02</v>
          </cell>
          <cell r="L291">
            <v>0</v>
          </cell>
          <cell r="M291">
            <v>0</v>
          </cell>
          <cell r="N291">
            <v>0</v>
          </cell>
          <cell r="O291">
            <v>42990</v>
          </cell>
          <cell r="P291">
            <v>117</v>
          </cell>
          <cell r="Q291">
            <v>0</v>
          </cell>
          <cell r="R291" t="str">
            <v>LOHIT CHANDRA BORA</v>
          </cell>
          <cell r="S291" t="str">
            <v>9577044346</v>
          </cell>
          <cell r="T291">
            <v>65</v>
          </cell>
          <cell r="U291">
            <v>47</v>
          </cell>
        </row>
        <row r="292">
          <cell r="B292" t="str">
            <v>636 NO. DHAL DHALIA LPS</v>
          </cell>
          <cell r="C292" t="str">
            <v>LPS</v>
          </cell>
          <cell r="D292" t="str">
            <v>Gandhia SC</v>
          </cell>
          <cell r="E292" t="str">
            <v>Kalpana Hazarika</v>
          </cell>
          <cell r="F292" t="str">
            <v>Pranab Das</v>
          </cell>
          <cell r="G292" t="str">
            <v>18120111401</v>
          </cell>
          <cell r="H292" t="str">
            <v>PAKADOL/DHALDHALIA</v>
          </cell>
          <cell r="I292">
            <v>2015</v>
          </cell>
          <cell r="J292">
            <v>42857</v>
          </cell>
          <cell r="K292" t="str">
            <v>Team-02</v>
          </cell>
          <cell r="L292">
            <v>39</v>
          </cell>
          <cell r="M292">
            <v>16</v>
          </cell>
          <cell r="N292">
            <v>55</v>
          </cell>
          <cell r="O292">
            <v>42857</v>
          </cell>
          <cell r="P292">
            <v>0</v>
          </cell>
          <cell r="Q292">
            <v>0</v>
          </cell>
          <cell r="R292" t="str">
            <v>GANGA PRASAD BARUA</v>
          </cell>
          <cell r="S292" t="str">
            <v>9859726201</v>
          </cell>
          <cell r="T292">
            <v>24</v>
          </cell>
          <cell r="U292">
            <v>16</v>
          </cell>
        </row>
        <row r="293">
          <cell r="B293" t="str">
            <v>BHOGPURIA LPS</v>
          </cell>
          <cell r="C293" t="str">
            <v>LPS</v>
          </cell>
          <cell r="D293" t="str">
            <v>Gandhia SC</v>
          </cell>
          <cell r="E293" t="str">
            <v>Kalpana Hazarika</v>
          </cell>
          <cell r="F293" t="str">
            <v>Pranab Das</v>
          </cell>
          <cell r="G293" t="str">
            <v>18120111103</v>
          </cell>
          <cell r="H293" t="str">
            <v>GANDHIA/BHOGDOI GURI</v>
          </cell>
          <cell r="I293" t="str">
            <v>oct</v>
          </cell>
          <cell r="J293">
            <v>0</v>
          </cell>
          <cell r="K293" t="str">
            <v>OCT</v>
          </cell>
          <cell r="L293">
            <v>0</v>
          </cell>
          <cell r="M293">
            <v>0</v>
          </cell>
          <cell r="N293">
            <v>0</v>
          </cell>
          <cell r="O293">
            <v>0</v>
          </cell>
          <cell r="P293">
            <v>0</v>
          </cell>
          <cell r="Q293">
            <v>0</v>
          </cell>
          <cell r="R293" t="str">
            <v>JITEN SAVAPANDIT</v>
          </cell>
          <cell r="S293" t="str">
            <v>7399665157</v>
          </cell>
          <cell r="T293">
            <v>8</v>
          </cell>
          <cell r="U293">
            <v>12</v>
          </cell>
        </row>
        <row r="294">
          <cell r="B294" t="str">
            <v>BHUYAN GAON LPS</v>
          </cell>
          <cell r="C294" t="str">
            <v>LPS</v>
          </cell>
          <cell r="D294" t="str">
            <v>Gandhia SC</v>
          </cell>
          <cell r="E294" t="str">
            <v>Kalpana Hazarika</v>
          </cell>
          <cell r="F294" t="str">
            <v>Pranab Das</v>
          </cell>
          <cell r="G294" t="str">
            <v>18120111601</v>
          </cell>
          <cell r="H294" t="str">
            <v>CHICHAPATHER/BHUYA GAON</v>
          </cell>
          <cell r="I294">
            <v>2015</v>
          </cell>
          <cell r="J294">
            <v>0</v>
          </cell>
          <cell r="K294" t="str">
            <v>Team-02</v>
          </cell>
          <cell r="L294">
            <v>0</v>
          </cell>
          <cell r="M294">
            <v>0</v>
          </cell>
          <cell r="N294">
            <v>0</v>
          </cell>
          <cell r="O294">
            <v>42990</v>
          </cell>
          <cell r="P294">
            <v>61</v>
          </cell>
          <cell r="Q294">
            <v>0</v>
          </cell>
          <cell r="R294" t="str">
            <v>PADMA NATH GOGOI</v>
          </cell>
          <cell r="S294" t="str">
            <v>9854707949</v>
          </cell>
          <cell r="T294">
            <v>31</v>
          </cell>
          <cell r="U294">
            <v>36</v>
          </cell>
        </row>
        <row r="295">
          <cell r="B295" t="str">
            <v>CHICHA PATHER MORNOI LPS</v>
          </cell>
          <cell r="C295" t="str">
            <v>LPS</v>
          </cell>
          <cell r="D295" t="str">
            <v>Gandhia SC</v>
          </cell>
          <cell r="E295" t="str">
            <v>Kalpana Hazarika</v>
          </cell>
          <cell r="F295" t="str">
            <v>Pranab Das</v>
          </cell>
          <cell r="G295" t="str">
            <v>18120111001</v>
          </cell>
          <cell r="H295" t="str">
            <v>CHICHA PATHER/CHICAPATHAR</v>
          </cell>
          <cell r="I295">
            <v>2015</v>
          </cell>
          <cell r="J295">
            <v>0</v>
          </cell>
          <cell r="K295" t="str">
            <v>Team-02</v>
          </cell>
          <cell r="L295">
            <v>0</v>
          </cell>
          <cell r="M295">
            <v>0</v>
          </cell>
          <cell r="N295">
            <v>0</v>
          </cell>
          <cell r="O295">
            <v>42990</v>
          </cell>
          <cell r="P295">
            <v>55</v>
          </cell>
          <cell r="Q295">
            <v>0</v>
          </cell>
          <cell r="R295" t="str">
            <v>KANAK LATA BARPATRA</v>
          </cell>
          <cell r="S295" t="str">
            <v>9854323487</v>
          </cell>
          <cell r="T295">
            <v>0</v>
          </cell>
          <cell r="U295">
            <v>82</v>
          </cell>
        </row>
        <row r="296">
          <cell r="B296" t="str">
            <v>GANDHIA LPS</v>
          </cell>
          <cell r="C296" t="str">
            <v>LPS</v>
          </cell>
          <cell r="D296" t="str">
            <v>Gandhia SC</v>
          </cell>
          <cell r="E296" t="str">
            <v>Kalpana Hazarika</v>
          </cell>
          <cell r="F296" t="str">
            <v>Pranab Das</v>
          </cell>
          <cell r="G296" t="str">
            <v>18120111101</v>
          </cell>
          <cell r="H296" t="str">
            <v>GANDHIA/GANDHIA</v>
          </cell>
          <cell r="I296" t="str">
            <v>p</v>
          </cell>
          <cell r="J296">
            <v>0</v>
          </cell>
          <cell r="K296" t="str">
            <v>Team-02</v>
          </cell>
          <cell r="L296">
            <v>0</v>
          </cell>
          <cell r="M296">
            <v>0</v>
          </cell>
          <cell r="N296">
            <v>0</v>
          </cell>
          <cell r="O296">
            <v>42982</v>
          </cell>
          <cell r="P296">
            <v>72</v>
          </cell>
          <cell r="Q296">
            <v>0</v>
          </cell>
          <cell r="R296" t="str">
            <v>MONI PRASAD</v>
          </cell>
          <cell r="S296" t="str">
            <v>9854450991</v>
          </cell>
          <cell r="T296">
            <v>32</v>
          </cell>
          <cell r="U296">
            <v>45</v>
          </cell>
        </row>
        <row r="297">
          <cell r="B297" t="str">
            <v>KAMALPUR LPS</v>
          </cell>
          <cell r="C297" t="str">
            <v>LPS</v>
          </cell>
          <cell r="D297" t="str">
            <v>Gandhia SC</v>
          </cell>
          <cell r="E297" t="str">
            <v>Kalpana Hazarika</v>
          </cell>
          <cell r="F297" t="str">
            <v>Pranab Das</v>
          </cell>
          <cell r="G297" t="str">
            <v>18120111803</v>
          </cell>
          <cell r="H297" t="str">
            <v>KOLABIL MORNOI/PUKHURI PORIA</v>
          </cell>
          <cell r="I297">
            <v>2015</v>
          </cell>
          <cell r="J297">
            <v>0</v>
          </cell>
          <cell r="K297">
            <v>0</v>
          </cell>
          <cell r="L297">
            <v>0</v>
          </cell>
          <cell r="M297">
            <v>0</v>
          </cell>
          <cell r="N297">
            <v>0</v>
          </cell>
          <cell r="O297">
            <v>0</v>
          </cell>
          <cell r="P297">
            <v>0</v>
          </cell>
          <cell r="Q297">
            <v>0</v>
          </cell>
          <cell r="R297" t="str">
            <v>KRISHNA KANTA DEURI</v>
          </cell>
          <cell r="S297" t="str">
            <v>7399192050</v>
          </cell>
          <cell r="T297">
            <v>17</v>
          </cell>
          <cell r="U297">
            <v>15</v>
          </cell>
        </row>
        <row r="298">
          <cell r="B298" t="str">
            <v>KANDALI LPS</v>
          </cell>
          <cell r="C298" t="str">
            <v>LPS</v>
          </cell>
          <cell r="D298" t="str">
            <v>Gandhia SC</v>
          </cell>
          <cell r="E298" t="str">
            <v>Kalpana Hazarika</v>
          </cell>
          <cell r="F298" t="str">
            <v>Pranab Das</v>
          </cell>
          <cell r="G298" t="str">
            <v>18120111201</v>
          </cell>
          <cell r="H298" t="str">
            <v>KANDALI/CHETIA CHUK</v>
          </cell>
          <cell r="I298">
            <v>2015</v>
          </cell>
          <cell r="J298">
            <v>0</v>
          </cell>
          <cell r="K298">
            <v>0</v>
          </cell>
          <cell r="L298">
            <v>0</v>
          </cell>
          <cell r="M298">
            <v>0</v>
          </cell>
          <cell r="N298">
            <v>0</v>
          </cell>
          <cell r="O298">
            <v>0</v>
          </cell>
          <cell r="P298">
            <v>0</v>
          </cell>
          <cell r="Q298">
            <v>0</v>
          </cell>
          <cell r="R298" t="str">
            <v>ANIMA KUMBANG</v>
          </cell>
          <cell r="S298" t="str">
            <v>8749964217</v>
          </cell>
          <cell r="T298">
            <v>2</v>
          </cell>
          <cell r="U298">
            <v>3</v>
          </cell>
        </row>
        <row r="299">
          <cell r="B299" t="str">
            <v>POKADOL KAIBATRA LPS</v>
          </cell>
          <cell r="C299" t="str">
            <v>LPS</v>
          </cell>
          <cell r="D299" t="str">
            <v>Gandhia SC</v>
          </cell>
          <cell r="E299" t="str">
            <v>Kalpana Hazarika</v>
          </cell>
          <cell r="F299" t="str">
            <v>Pranab Das</v>
          </cell>
          <cell r="G299" t="str">
            <v>18120111403</v>
          </cell>
          <cell r="H299" t="str">
            <v>PAKADOL/DHALDHALIA</v>
          </cell>
          <cell r="I299">
            <v>2015</v>
          </cell>
          <cell r="J299">
            <v>42857</v>
          </cell>
          <cell r="K299" t="str">
            <v>Team-02</v>
          </cell>
          <cell r="L299">
            <v>12</v>
          </cell>
          <cell r="M299">
            <v>25</v>
          </cell>
          <cell r="N299">
            <v>37</v>
          </cell>
          <cell r="O299">
            <v>42857</v>
          </cell>
          <cell r="P299">
            <v>0</v>
          </cell>
          <cell r="Q299">
            <v>0</v>
          </cell>
          <cell r="R299" t="str">
            <v>KRISHNA RAM BHUYAN</v>
          </cell>
          <cell r="S299" t="str">
            <v>9854573440</v>
          </cell>
          <cell r="T299">
            <v>21</v>
          </cell>
          <cell r="U299">
            <v>20</v>
          </cell>
        </row>
        <row r="300">
          <cell r="B300" t="str">
            <v>POKADOL LPS</v>
          </cell>
          <cell r="C300" t="str">
            <v>LPS</v>
          </cell>
          <cell r="D300" t="str">
            <v>Gandhia SC</v>
          </cell>
          <cell r="E300" t="str">
            <v>Kalpana Hazarika</v>
          </cell>
          <cell r="F300" t="str">
            <v>Pranab Das</v>
          </cell>
          <cell r="G300" t="str">
            <v>18120111404</v>
          </cell>
          <cell r="H300" t="str">
            <v>PAKADOL/POKADOL PATHER</v>
          </cell>
          <cell r="I300">
            <v>2015</v>
          </cell>
          <cell r="J300">
            <v>0</v>
          </cell>
          <cell r="K300" t="str">
            <v>x</v>
          </cell>
          <cell r="L300">
            <v>0</v>
          </cell>
          <cell r="M300">
            <v>0</v>
          </cell>
          <cell r="N300">
            <v>0</v>
          </cell>
          <cell r="O300">
            <v>0</v>
          </cell>
          <cell r="P300">
            <v>0</v>
          </cell>
          <cell r="Q300">
            <v>0</v>
          </cell>
          <cell r="R300" t="str">
            <v>DUGDHAMONI NEOG</v>
          </cell>
          <cell r="S300" t="str">
            <v>9613049836</v>
          </cell>
          <cell r="T300">
            <v>28</v>
          </cell>
          <cell r="U300">
            <v>22</v>
          </cell>
        </row>
        <row r="301">
          <cell r="B301" t="str">
            <v>KOLABIL MORNOI MES</v>
          </cell>
          <cell r="C301" t="str">
            <v>MES</v>
          </cell>
          <cell r="D301" t="str">
            <v>Gandhia SC</v>
          </cell>
          <cell r="E301" t="str">
            <v>Kalpana Hazarika</v>
          </cell>
          <cell r="F301" t="str">
            <v>Pranab Das</v>
          </cell>
          <cell r="G301" t="str">
            <v>18120111804</v>
          </cell>
          <cell r="H301" t="str">
            <v>KOLABIL MORNOI/KOLABIL NEPALI</v>
          </cell>
          <cell r="I301">
            <v>2015</v>
          </cell>
          <cell r="J301">
            <v>42977</v>
          </cell>
          <cell r="K301" t="str">
            <v>team-02</v>
          </cell>
          <cell r="L301">
            <v>51</v>
          </cell>
          <cell r="M301">
            <v>31</v>
          </cell>
          <cell r="N301">
            <v>82</v>
          </cell>
          <cell r="O301">
            <v>0</v>
          </cell>
          <cell r="P301">
            <v>0</v>
          </cell>
          <cell r="Q301">
            <v>0</v>
          </cell>
          <cell r="R301" t="str">
            <v>Karuna Saikia</v>
          </cell>
          <cell r="S301" t="str">
            <v>7399405294/n-8486277367</v>
          </cell>
          <cell r="T301">
            <v>22</v>
          </cell>
          <cell r="U301">
            <v>26</v>
          </cell>
        </row>
        <row r="302">
          <cell r="B302" t="str">
            <v>L.K.D. GOSWAMI MES</v>
          </cell>
          <cell r="C302" t="str">
            <v>MES</v>
          </cell>
          <cell r="D302" t="str">
            <v>Gandhia SC</v>
          </cell>
          <cell r="E302" t="str">
            <v>Kalpana Hazarika</v>
          </cell>
          <cell r="F302" t="str">
            <v>Pranab Das</v>
          </cell>
          <cell r="G302" t="str">
            <v>18120111402</v>
          </cell>
          <cell r="H302" t="str">
            <v>PAKADOL/POKADOL PATHER</v>
          </cell>
          <cell r="I302">
            <v>2015</v>
          </cell>
          <cell r="J302">
            <v>0</v>
          </cell>
          <cell r="K302" t="str">
            <v>x</v>
          </cell>
          <cell r="L302">
            <v>0</v>
          </cell>
          <cell r="M302">
            <v>0</v>
          </cell>
          <cell r="N302">
            <v>0</v>
          </cell>
          <cell r="O302">
            <v>0</v>
          </cell>
          <cell r="P302">
            <v>0</v>
          </cell>
          <cell r="Q302">
            <v>0</v>
          </cell>
          <cell r="R302" t="str">
            <v>ARUN KUMAR SAIKIA</v>
          </cell>
          <cell r="S302" t="str">
            <v>9859010612</v>
          </cell>
          <cell r="T302">
            <v>29</v>
          </cell>
          <cell r="U302">
            <v>23</v>
          </cell>
        </row>
        <row r="303">
          <cell r="B303" t="str">
            <v>POKADOL GANDHIA MES</v>
          </cell>
          <cell r="C303" t="str">
            <v>MES</v>
          </cell>
          <cell r="D303" t="str">
            <v>Gandhia SC</v>
          </cell>
          <cell r="E303" t="str">
            <v>Kalpana Hazarika</v>
          </cell>
          <cell r="F303" t="str">
            <v>Pranab Das</v>
          </cell>
          <cell r="G303" t="str">
            <v>18120111102</v>
          </cell>
          <cell r="H303" t="str">
            <v>GANDHIA/GANDHIA</v>
          </cell>
          <cell r="I303">
            <v>2015</v>
          </cell>
          <cell r="J303">
            <v>0</v>
          </cell>
          <cell r="K303" t="str">
            <v>x</v>
          </cell>
          <cell r="L303">
            <v>0</v>
          </cell>
          <cell r="M303">
            <v>0</v>
          </cell>
          <cell r="N303">
            <v>0</v>
          </cell>
          <cell r="O303">
            <v>0</v>
          </cell>
          <cell r="P303">
            <v>0</v>
          </cell>
          <cell r="Q303">
            <v>0</v>
          </cell>
          <cell r="R303" t="str">
            <v>BOLORAM BORAH</v>
          </cell>
          <cell r="S303" t="str">
            <v>9854580257</v>
          </cell>
          <cell r="T303">
            <v>55</v>
          </cell>
          <cell r="U303">
            <v>70</v>
          </cell>
        </row>
        <row r="304">
          <cell r="B304" t="str">
            <v>SANTAPUR CHICHA PATHAR MES</v>
          </cell>
          <cell r="C304" t="str">
            <v>MES</v>
          </cell>
          <cell r="D304" t="str">
            <v>Gandhia SC</v>
          </cell>
          <cell r="E304" t="str">
            <v>Kalpana Hazarika</v>
          </cell>
          <cell r="F304" t="str">
            <v>Pranab Das</v>
          </cell>
          <cell r="G304" t="str">
            <v>18120111002</v>
          </cell>
          <cell r="H304" t="str">
            <v>CHICHA PATHER/CHICAPATHAR</v>
          </cell>
          <cell r="I304">
            <v>2015</v>
          </cell>
          <cell r="J304">
            <v>42895</v>
          </cell>
          <cell r="K304" t="str">
            <v>Team-02</v>
          </cell>
          <cell r="L304">
            <v>57</v>
          </cell>
          <cell r="M304">
            <v>59</v>
          </cell>
          <cell r="N304">
            <v>116</v>
          </cell>
          <cell r="O304">
            <v>42900</v>
          </cell>
          <cell r="P304">
            <v>125</v>
          </cell>
          <cell r="Q304">
            <v>0</v>
          </cell>
          <cell r="R304" t="str">
            <v>Parama Saikia</v>
          </cell>
          <cell r="S304">
            <v>9435534142</v>
          </cell>
          <cell r="T304">
            <v>94</v>
          </cell>
          <cell r="U304">
            <v>96</v>
          </cell>
        </row>
        <row r="305">
          <cell r="B305" t="str">
            <v>Islam Gaon Keyamara AWC No 88</v>
          </cell>
          <cell r="C305" t="str">
            <v>AWC</v>
          </cell>
          <cell r="D305" t="str">
            <v>Hamarathan SC</v>
          </cell>
          <cell r="E305" t="str">
            <v>Himeswari Rajkhowa</v>
          </cell>
          <cell r="F305" t="str">
            <v>Pranab Saikia</v>
          </cell>
          <cell r="G305">
            <v>17</v>
          </cell>
          <cell r="H305" t="str">
            <v>Dikrong Dongibil</v>
          </cell>
          <cell r="I305" t="str">
            <v>Sup-4</v>
          </cell>
          <cell r="J305">
            <v>42941</v>
          </cell>
          <cell r="K305" t="str">
            <v>Team-02</v>
          </cell>
          <cell r="L305">
            <v>38</v>
          </cell>
          <cell r="M305">
            <v>20</v>
          </cell>
          <cell r="N305">
            <v>58</v>
          </cell>
          <cell r="O305">
            <v>42941</v>
          </cell>
          <cell r="P305">
            <v>0</v>
          </cell>
          <cell r="Q305" t="str">
            <v>Lakhima Gogoi/7896116287</v>
          </cell>
          <cell r="R305" t="str">
            <v>Sarifa Begum</v>
          </cell>
          <cell r="S305">
            <v>8723985519</v>
          </cell>
          <cell r="T305">
            <v>17</v>
          </cell>
          <cell r="U305">
            <v>19</v>
          </cell>
        </row>
        <row r="306">
          <cell r="B306" t="str">
            <v>Keyamara</v>
          </cell>
          <cell r="C306" t="str">
            <v>AWC</v>
          </cell>
          <cell r="D306" t="str">
            <v>Hamarathan SC</v>
          </cell>
          <cell r="E306" t="str">
            <v>Himeswari Rajkhowa</v>
          </cell>
          <cell r="F306" t="str">
            <v>Pranab Saikia</v>
          </cell>
          <cell r="G306">
            <v>16</v>
          </cell>
          <cell r="H306" t="str">
            <v>Dikrong Dongibil</v>
          </cell>
          <cell r="I306" t="str">
            <v>Sup-3</v>
          </cell>
          <cell r="J306">
            <v>42941</v>
          </cell>
          <cell r="K306" t="str">
            <v>Team-02</v>
          </cell>
          <cell r="L306">
            <v>46</v>
          </cell>
          <cell r="M306">
            <v>26</v>
          </cell>
          <cell r="N306">
            <v>72</v>
          </cell>
          <cell r="O306">
            <v>42941</v>
          </cell>
          <cell r="P306">
            <v>0</v>
          </cell>
          <cell r="Q306" t="str">
            <v>Lakhima Gogoi/7896116287</v>
          </cell>
          <cell r="R306" t="str">
            <v>Dipali Das</v>
          </cell>
          <cell r="S306" t="str">
            <v>9577044041/9854702862</v>
          </cell>
          <cell r="T306">
            <v>32</v>
          </cell>
          <cell r="U306">
            <v>28</v>
          </cell>
        </row>
        <row r="307">
          <cell r="B307" t="str">
            <v>Keyamara Pahumar Anusuchitajati</v>
          </cell>
          <cell r="C307" t="str">
            <v>AWC</v>
          </cell>
          <cell r="D307" t="str">
            <v>Hamarathan SC</v>
          </cell>
          <cell r="E307" t="str">
            <v>Himeswari Rajkhowa</v>
          </cell>
          <cell r="F307" t="str">
            <v>Pranab Saikia</v>
          </cell>
          <cell r="G307">
            <v>15</v>
          </cell>
          <cell r="H307" t="str">
            <v>Dikrong Dongibil</v>
          </cell>
          <cell r="I307" t="str">
            <v>dec</v>
          </cell>
          <cell r="J307">
            <v>0</v>
          </cell>
          <cell r="K307" t="str">
            <v>Team-02</v>
          </cell>
          <cell r="L307">
            <v>0</v>
          </cell>
          <cell r="M307">
            <v>0</v>
          </cell>
          <cell r="N307">
            <v>0</v>
          </cell>
          <cell r="O307">
            <v>42942</v>
          </cell>
          <cell r="P307">
            <v>0</v>
          </cell>
          <cell r="Q307" t="str">
            <v>Lakhima Gogoi/7896116287</v>
          </cell>
          <cell r="R307" t="str">
            <v>Tutu Pathak Das</v>
          </cell>
          <cell r="S307">
            <v>9859101863</v>
          </cell>
          <cell r="T307">
            <v>28</v>
          </cell>
          <cell r="U307">
            <v>24</v>
          </cell>
        </row>
        <row r="308">
          <cell r="B308" t="str">
            <v>Sonari B, AWK (118)</v>
          </cell>
          <cell r="C308" t="str">
            <v>AWC</v>
          </cell>
          <cell r="D308" t="str">
            <v>Hamarathan SC</v>
          </cell>
          <cell r="E308" t="str">
            <v>Himeswari Rajkhowa</v>
          </cell>
          <cell r="F308" t="str">
            <v>Pranab Saikia</v>
          </cell>
          <cell r="G308">
            <v>12</v>
          </cell>
          <cell r="H308" t="str">
            <v xml:space="preserve">Dikrong Dongibil-2 No Sonari Gaon </v>
          </cell>
          <cell r="I308" t="str">
            <v>Sup-5</v>
          </cell>
          <cell r="J308">
            <v>0</v>
          </cell>
          <cell r="K308" t="str">
            <v>Team-02</v>
          </cell>
          <cell r="L308">
            <v>0</v>
          </cell>
          <cell r="M308">
            <v>0</v>
          </cell>
          <cell r="N308">
            <v>0</v>
          </cell>
          <cell r="O308">
            <v>42942</v>
          </cell>
          <cell r="P308">
            <v>0</v>
          </cell>
          <cell r="Q308" t="str">
            <v>Lakhima Gogoi/7896116287</v>
          </cell>
          <cell r="R308" t="str">
            <v>Rini Baruah</v>
          </cell>
          <cell r="S308" t="str">
            <v>9207326175/8753083471</v>
          </cell>
          <cell r="T308">
            <v>14</v>
          </cell>
          <cell r="U308">
            <v>18</v>
          </cell>
        </row>
        <row r="309">
          <cell r="B309" t="str">
            <v>Sonarigaon Awk (72)</v>
          </cell>
          <cell r="C309" t="str">
            <v>AWC</v>
          </cell>
          <cell r="D309" t="str">
            <v>Hamarathan SC</v>
          </cell>
          <cell r="E309" t="str">
            <v>Himeswari Rajkhowa</v>
          </cell>
          <cell r="F309" t="str">
            <v>Pranab Saikia</v>
          </cell>
          <cell r="G309">
            <v>13</v>
          </cell>
          <cell r="H309" t="str">
            <v xml:space="preserve">Dikrong Dongibil-65/68 No Grant Teteliguri </v>
          </cell>
          <cell r="I309" t="str">
            <v>Sup-5</v>
          </cell>
          <cell r="J309">
            <v>42940</v>
          </cell>
          <cell r="K309" t="str">
            <v>Team-01</v>
          </cell>
          <cell r="L309">
            <v>22</v>
          </cell>
          <cell r="M309">
            <v>17</v>
          </cell>
          <cell r="N309">
            <v>39</v>
          </cell>
          <cell r="O309">
            <v>42940</v>
          </cell>
          <cell r="P309">
            <v>0</v>
          </cell>
          <cell r="Q309" t="str">
            <v>Lakhima Gogoi/7896116287</v>
          </cell>
          <cell r="R309" t="str">
            <v>Apsara Biswas</v>
          </cell>
          <cell r="S309">
            <v>9859118554</v>
          </cell>
          <cell r="T309">
            <v>19</v>
          </cell>
          <cell r="U309">
            <v>13</v>
          </cell>
        </row>
        <row r="310">
          <cell r="B310" t="str">
            <v>Sonarigaon Bengali Chuk BAWK (162)</v>
          </cell>
          <cell r="C310" t="str">
            <v>AWC</v>
          </cell>
          <cell r="D310" t="str">
            <v>Hamarathan SC</v>
          </cell>
          <cell r="E310" t="str">
            <v>Himeswari Rajkhowa</v>
          </cell>
          <cell r="F310" t="str">
            <v>Pranab Saikia</v>
          </cell>
          <cell r="G310">
            <v>14</v>
          </cell>
          <cell r="H310" t="str">
            <v>Dikrong Dongibil</v>
          </cell>
          <cell r="I310" t="str">
            <v>Sup-5</v>
          </cell>
          <cell r="J310">
            <v>42940</v>
          </cell>
          <cell r="K310" t="str">
            <v>Team-01</v>
          </cell>
          <cell r="L310">
            <v>19</v>
          </cell>
          <cell r="M310">
            <v>14</v>
          </cell>
          <cell r="N310">
            <v>33</v>
          </cell>
          <cell r="O310">
            <v>42940</v>
          </cell>
          <cell r="P310">
            <v>0</v>
          </cell>
          <cell r="Q310" t="str">
            <v>Lakhima Gogoi/7896116287</v>
          </cell>
          <cell r="R310" t="str">
            <v>Monika Saikia</v>
          </cell>
          <cell r="S310" t="str">
            <v>9854938748/9454938748</v>
          </cell>
          <cell r="T310">
            <v>18</v>
          </cell>
          <cell r="U310">
            <v>19</v>
          </cell>
        </row>
        <row r="311">
          <cell r="B311" t="str">
            <v>589 NO. SONARI LPS</v>
          </cell>
          <cell r="C311" t="str">
            <v>LPS</v>
          </cell>
          <cell r="D311" t="str">
            <v>Hamarathan SC</v>
          </cell>
          <cell r="E311" t="str">
            <v>Himeswari Rajkhowa</v>
          </cell>
          <cell r="F311" t="str">
            <v>Pranab Saikia</v>
          </cell>
          <cell r="G311" t="str">
            <v>18120102801</v>
          </cell>
          <cell r="H311" t="str">
            <v>SONARI/EAST SONARI</v>
          </cell>
          <cell r="I311">
            <v>2015</v>
          </cell>
          <cell r="J311" t="str">
            <v>x</v>
          </cell>
          <cell r="K311" t="str">
            <v>x</v>
          </cell>
          <cell r="L311">
            <v>0</v>
          </cell>
          <cell r="M311">
            <v>0</v>
          </cell>
          <cell r="N311">
            <v>0</v>
          </cell>
          <cell r="O311">
            <v>0</v>
          </cell>
          <cell r="P311">
            <v>0</v>
          </cell>
          <cell r="Q311">
            <v>0</v>
          </cell>
          <cell r="R311" t="str">
            <v>RATNESWAR SAIKIA</v>
          </cell>
          <cell r="S311" t="str">
            <v>985068337</v>
          </cell>
          <cell r="T311">
            <v>71</v>
          </cell>
          <cell r="U311">
            <v>82</v>
          </cell>
        </row>
        <row r="312">
          <cell r="B312" t="str">
            <v>SONARI MES</v>
          </cell>
          <cell r="C312" t="str">
            <v>MES</v>
          </cell>
          <cell r="D312" t="str">
            <v>Hamarathan SC</v>
          </cell>
          <cell r="E312" t="str">
            <v>Himeswari Rajkhowa</v>
          </cell>
          <cell r="F312" t="str">
            <v>Pranab Saikia</v>
          </cell>
          <cell r="G312" t="str">
            <v>18120102803</v>
          </cell>
          <cell r="H312" t="str">
            <v>SONARI/EAST SONARI</v>
          </cell>
          <cell r="I312">
            <v>0</v>
          </cell>
          <cell r="J312">
            <v>0</v>
          </cell>
          <cell r="K312" t="str">
            <v>OCT</v>
          </cell>
          <cell r="L312">
            <v>0</v>
          </cell>
          <cell r="M312">
            <v>0</v>
          </cell>
          <cell r="N312">
            <v>0</v>
          </cell>
          <cell r="O312">
            <v>0</v>
          </cell>
          <cell r="P312">
            <v>0</v>
          </cell>
          <cell r="Q312">
            <v>0</v>
          </cell>
          <cell r="R312" t="str">
            <v>JIBESWAR GOGOI</v>
          </cell>
          <cell r="S312" t="str">
            <v>9854257797</v>
          </cell>
          <cell r="T312">
            <v>0</v>
          </cell>
          <cell r="U312">
            <v>60</v>
          </cell>
        </row>
        <row r="313">
          <cell r="B313" t="str">
            <v>1 no. Homora</v>
          </cell>
          <cell r="C313" t="str">
            <v>AWC</v>
          </cell>
          <cell r="D313" t="str">
            <v>Hamarathan SC</v>
          </cell>
          <cell r="E313" t="str">
            <v>Himeswari Rajkhowa</v>
          </cell>
          <cell r="F313" t="str">
            <v>Pranab Saikia</v>
          </cell>
          <cell r="G313">
            <v>95</v>
          </cell>
          <cell r="H313" t="str">
            <v>Bihpuria-Hamara</v>
          </cell>
          <cell r="I313" t="str">
            <v>Bihpuria</v>
          </cell>
          <cell r="J313">
            <v>42955</v>
          </cell>
          <cell r="K313" t="str">
            <v>Team-02</v>
          </cell>
          <cell r="L313">
            <v>51</v>
          </cell>
          <cell r="M313">
            <v>24</v>
          </cell>
          <cell r="N313">
            <v>75</v>
          </cell>
          <cell r="O313">
            <v>42955</v>
          </cell>
          <cell r="P313">
            <v>0</v>
          </cell>
          <cell r="Q313">
            <v>0</v>
          </cell>
          <cell r="R313" t="str">
            <v>Prativa Nath Borah</v>
          </cell>
          <cell r="S313">
            <v>9859103448</v>
          </cell>
          <cell r="T313">
            <v>12</v>
          </cell>
          <cell r="U313">
            <v>14</v>
          </cell>
        </row>
        <row r="314">
          <cell r="B314" t="str">
            <v>Homora Than</v>
          </cell>
          <cell r="C314" t="str">
            <v>AWC</v>
          </cell>
          <cell r="D314" t="str">
            <v>Hamarathan SC</v>
          </cell>
          <cell r="E314" t="str">
            <v>Himeswari Rajkhowa</v>
          </cell>
          <cell r="F314" t="str">
            <v>Pranab Saikia</v>
          </cell>
          <cell r="G314">
            <v>11</v>
          </cell>
          <cell r="H314" t="str">
            <v xml:space="preserve">Bihpuria-Hamara Kachikata </v>
          </cell>
          <cell r="I314" t="str">
            <v>Bihpuria</v>
          </cell>
          <cell r="J314">
            <v>42955</v>
          </cell>
          <cell r="K314" t="str">
            <v>Team-02</v>
          </cell>
          <cell r="L314">
            <v>46</v>
          </cell>
          <cell r="M314">
            <v>31</v>
          </cell>
          <cell r="N314">
            <v>77</v>
          </cell>
          <cell r="O314">
            <v>42955</v>
          </cell>
          <cell r="P314">
            <v>0</v>
          </cell>
          <cell r="Q314">
            <v>0</v>
          </cell>
          <cell r="R314" t="str">
            <v>Pollabita Gohain Borah</v>
          </cell>
          <cell r="S314">
            <v>7399341916</v>
          </cell>
          <cell r="T314">
            <v>17</v>
          </cell>
          <cell r="U314">
            <v>19</v>
          </cell>
        </row>
        <row r="315">
          <cell r="B315" t="str">
            <v>Kenduguri</v>
          </cell>
          <cell r="C315" t="str">
            <v>AWC</v>
          </cell>
          <cell r="D315" t="str">
            <v>Hamarathan SC</v>
          </cell>
          <cell r="E315" t="str">
            <v>Himeswari Rajkhowa</v>
          </cell>
          <cell r="F315" t="str">
            <v>Pranab Saikia</v>
          </cell>
          <cell r="G315">
            <v>32</v>
          </cell>
          <cell r="H315" t="str">
            <v xml:space="preserve">bodoti-Kenduguri </v>
          </cell>
          <cell r="I315" t="str">
            <v>bodoti</v>
          </cell>
          <cell r="J315">
            <v>42849</v>
          </cell>
          <cell r="K315" t="str">
            <v>Team-01</v>
          </cell>
          <cell r="L315">
            <v>17</v>
          </cell>
          <cell r="M315">
            <v>9</v>
          </cell>
          <cell r="N315">
            <v>26</v>
          </cell>
          <cell r="O315">
            <v>42849</v>
          </cell>
          <cell r="P315">
            <v>0</v>
          </cell>
          <cell r="Q315">
            <v>0</v>
          </cell>
          <cell r="R315" t="str">
            <v>Bhudeswari Bhuyan</v>
          </cell>
          <cell r="S315" t="str">
            <v>9401840492/8486968476</v>
          </cell>
          <cell r="T315">
            <v>18</v>
          </cell>
          <cell r="U315">
            <v>13</v>
          </cell>
        </row>
        <row r="316">
          <cell r="B316" t="str">
            <v>185 NO. KENDUGURI LPS</v>
          </cell>
          <cell r="C316" t="str">
            <v>LPS</v>
          </cell>
          <cell r="D316" t="str">
            <v>Hamarathan SC</v>
          </cell>
          <cell r="E316" t="str">
            <v>Himeswari Rajkhowa</v>
          </cell>
          <cell r="F316" t="str">
            <v>Pranab Saikia</v>
          </cell>
          <cell r="G316" t="str">
            <v>18120101001</v>
          </cell>
          <cell r="H316" t="str">
            <v>KENDUGURI/BORA CHUBURI</v>
          </cell>
          <cell r="I316">
            <v>2015</v>
          </cell>
          <cell r="J316">
            <v>42849</v>
          </cell>
          <cell r="K316" t="str">
            <v>Team-01</v>
          </cell>
          <cell r="L316">
            <v>27</v>
          </cell>
          <cell r="M316">
            <v>22</v>
          </cell>
          <cell r="N316">
            <v>49</v>
          </cell>
          <cell r="O316">
            <v>42849</v>
          </cell>
          <cell r="P316">
            <v>0</v>
          </cell>
          <cell r="Q316">
            <v>0</v>
          </cell>
          <cell r="R316" t="str">
            <v>ARUN PHUKAN</v>
          </cell>
          <cell r="S316" t="str">
            <v>9854573529</v>
          </cell>
          <cell r="T316">
            <v>11</v>
          </cell>
          <cell r="U316">
            <v>21</v>
          </cell>
        </row>
        <row r="317">
          <cell r="B317" t="str">
            <v>HOMORA KACHIKATA NAVAJYOTI LPS</v>
          </cell>
          <cell r="C317" t="str">
            <v>LPS</v>
          </cell>
          <cell r="D317" t="str">
            <v>Hamarathan SC</v>
          </cell>
          <cell r="E317" t="str">
            <v>Himeswari Rajkhowa</v>
          </cell>
          <cell r="F317" t="str">
            <v>Pranab Saikia</v>
          </cell>
          <cell r="G317" t="str">
            <v>18120102903</v>
          </cell>
          <cell r="H317" t="str">
            <v>1 NO. HOMORATHAN/KACHIKATA</v>
          </cell>
          <cell r="I317">
            <v>2015</v>
          </cell>
          <cell r="J317">
            <v>42971</v>
          </cell>
          <cell r="K317" t="str">
            <v>Team-02</v>
          </cell>
          <cell r="L317">
            <v>8</v>
          </cell>
          <cell r="M317">
            <v>18</v>
          </cell>
          <cell r="N317">
            <v>26</v>
          </cell>
          <cell r="O317">
            <v>42971</v>
          </cell>
          <cell r="P317">
            <v>0</v>
          </cell>
          <cell r="Q317">
            <v>0</v>
          </cell>
          <cell r="R317" t="str">
            <v>BOGI RAM BORA</v>
          </cell>
          <cell r="S317" t="str">
            <v>9613582849</v>
          </cell>
          <cell r="T317">
            <v>11</v>
          </cell>
          <cell r="U317">
            <v>19</v>
          </cell>
        </row>
        <row r="318">
          <cell r="B318" t="str">
            <v>SANKERDEV MES_1</v>
          </cell>
          <cell r="C318" t="str">
            <v>LPS</v>
          </cell>
          <cell r="D318" t="str">
            <v>Hamarathan SC</v>
          </cell>
          <cell r="E318" t="str">
            <v>Himeswari Rajkhowa</v>
          </cell>
          <cell r="F318" t="str">
            <v>Pranab Saikia</v>
          </cell>
          <cell r="G318" t="str">
            <v>18120102902</v>
          </cell>
          <cell r="H318" t="str">
            <v>1 NO. HOMORATHAN/KHOLAGURI</v>
          </cell>
          <cell r="I318">
            <v>2015</v>
          </cell>
          <cell r="J318">
            <v>42971</v>
          </cell>
          <cell r="K318" t="str">
            <v>Team-02</v>
          </cell>
          <cell r="L318">
            <v>9</v>
          </cell>
          <cell r="M318">
            <v>6</v>
          </cell>
          <cell r="N318">
            <v>15</v>
          </cell>
          <cell r="O318">
            <v>42971</v>
          </cell>
          <cell r="P318">
            <v>0</v>
          </cell>
          <cell r="Q318">
            <v>0</v>
          </cell>
          <cell r="R318" t="str">
            <v>RENU BORAH</v>
          </cell>
          <cell r="S318" t="str">
            <v>9854274025</v>
          </cell>
          <cell r="T318">
            <v>21</v>
          </cell>
          <cell r="U318">
            <v>14</v>
          </cell>
        </row>
        <row r="319">
          <cell r="B319" t="str">
            <v>RUPKONWAR MES</v>
          </cell>
          <cell r="C319" t="str">
            <v>MES</v>
          </cell>
          <cell r="D319" t="str">
            <v>Hamarathan SC</v>
          </cell>
          <cell r="E319" t="str">
            <v>Himeswari Rajkhowa</v>
          </cell>
          <cell r="F319" t="str">
            <v>Pranab Saikia</v>
          </cell>
          <cell r="G319" t="str">
            <v>18120101002</v>
          </cell>
          <cell r="H319" t="str">
            <v>KENDUGURI/DIGHAL JARANI CHUBURI</v>
          </cell>
          <cell r="I319" t="str">
            <v>p</v>
          </cell>
          <cell r="J319">
            <v>42849</v>
          </cell>
          <cell r="K319" t="str">
            <v>Team-01</v>
          </cell>
          <cell r="L319">
            <v>42</v>
          </cell>
          <cell r="M319">
            <v>37</v>
          </cell>
          <cell r="N319">
            <v>79</v>
          </cell>
          <cell r="O319">
            <v>42849</v>
          </cell>
          <cell r="P319">
            <v>0</v>
          </cell>
          <cell r="Q319">
            <v>0</v>
          </cell>
          <cell r="R319" t="str">
            <v>MOHAN CH. BORAH</v>
          </cell>
          <cell r="S319" t="str">
            <v>9613318334</v>
          </cell>
          <cell r="T319">
            <v>45</v>
          </cell>
          <cell r="U319">
            <v>30</v>
          </cell>
        </row>
        <row r="320">
          <cell r="B320" t="str">
            <v>1 No. Bogari over bridge 45 No.</v>
          </cell>
          <cell r="C320" t="str">
            <v>AWC</v>
          </cell>
          <cell r="D320" t="str">
            <v>Harmoti MPHC</v>
          </cell>
          <cell r="E320" t="str">
            <v>Labanya Kalita/Lakhimaya Borah/Rambhawati Das</v>
          </cell>
          <cell r="F320">
            <v>0</v>
          </cell>
          <cell r="G320">
            <v>3</v>
          </cell>
          <cell r="H320" t="str">
            <v>Dakhin Laluk</v>
          </cell>
          <cell r="I320" t="str">
            <v>3 n0-7</v>
          </cell>
          <cell r="J320">
            <v>0</v>
          </cell>
          <cell r="K320" t="str">
            <v>Team-02</v>
          </cell>
          <cell r="L320">
            <v>0</v>
          </cell>
          <cell r="M320">
            <v>0</v>
          </cell>
          <cell r="N320">
            <v>0</v>
          </cell>
          <cell r="O320">
            <v>42835</v>
          </cell>
          <cell r="P320">
            <v>0</v>
          </cell>
          <cell r="Q320" t="str">
            <v>Dipamoni Saikia/9435261498</v>
          </cell>
          <cell r="R320" t="str">
            <v>Kabita Bora</v>
          </cell>
          <cell r="S320">
            <v>8876658303</v>
          </cell>
          <cell r="T320">
            <v>23</v>
          </cell>
          <cell r="U320">
            <v>16</v>
          </cell>
        </row>
        <row r="321">
          <cell r="B321" t="str">
            <v>1 No. Parbotipur</v>
          </cell>
          <cell r="C321" t="str">
            <v>AWC</v>
          </cell>
          <cell r="D321" t="str">
            <v>Harmoti MPHC</v>
          </cell>
          <cell r="E321" t="str">
            <v>Labanya Kalita/Lakhimaya Borah/Rambhawati Das</v>
          </cell>
          <cell r="F321">
            <v>0</v>
          </cell>
          <cell r="G321">
            <v>20</v>
          </cell>
          <cell r="H321" t="str">
            <v>Harmoti-ANISHBARI</v>
          </cell>
          <cell r="I321" t="str">
            <v>NOV</v>
          </cell>
          <cell r="J321">
            <v>0</v>
          </cell>
          <cell r="K321" t="str">
            <v>Team-01</v>
          </cell>
          <cell r="L321">
            <v>0</v>
          </cell>
          <cell r="M321">
            <v>0</v>
          </cell>
          <cell r="N321">
            <v>0</v>
          </cell>
          <cell r="O321">
            <v>42868</v>
          </cell>
          <cell r="P321">
            <v>0</v>
          </cell>
          <cell r="Q321" t="str">
            <v>Debajani Dolley/9435089178</v>
          </cell>
          <cell r="R321" t="str">
            <v>Mausumi hazariaka (H)</v>
          </cell>
          <cell r="S321">
            <v>9613025011</v>
          </cell>
          <cell r="T321">
            <v>14</v>
          </cell>
          <cell r="U321">
            <v>17</v>
          </cell>
        </row>
        <row r="322">
          <cell r="B322" t="str">
            <v>2 No Bogori</v>
          </cell>
          <cell r="C322" t="str">
            <v>AWC</v>
          </cell>
          <cell r="D322" t="str">
            <v>Harmoti MPHC</v>
          </cell>
          <cell r="E322" t="str">
            <v>Labanya Kalita/Lakhimaya Borah/Rambhawati Das</v>
          </cell>
          <cell r="F322">
            <v>0</v>
          </cell>
          <cell r="G322">
            <v>4</v>
          </cell>
          <cell r="H322" t="str">
            <v>Dakhin Laluk-2No.Bogoli Kathani</v>
          </cell>
          <cell r="I322" t="str">
            <v>NOV</v>
          </cell>
          <cell r="J322">
            <v>0</v>
          </cell>
          <cell r="K322" t="str">
            <v>Team-01</v>
          </cell>
          <cell r="L322">
            <v>0</v>
          </cell>
          <cell r="M322">
            <v>0</v>
          </cell>
          <cell r="N322">
            <v>0</v>
          </cell>
          <cell r="O322">
            <v>42836</v>
          </cell>
          <cell r="P322">
            <v>0</v>
          </cell>
          <cell r="Q322" t="str">
            <v>Dipamoni Saikia/9435261498</v>
          </cell>
          <cell r="R322" t="str">
            <v>Binapani Bh Adhikari</v>
          </cell>
          <cell r="S322">
            <v>9854555098</v>
          </cell>
          <cell r="T322">
            <v>18</v>
          </cell>
          <cell r="U322">
            <v>21</v>
          </cell>
        </row>
        <row r="323">
          <cell r="B323" t="str">
            <v>2 No Parbatipur</v>
          </cell>
          <cell r="C323" t="str">
            <v>AWC</v>
          </cell>
          <cell r="D323" t="str">
            <v>Harmoti MPHC</v>
          </cell>
          <cell r="E323" t="str">
            <v>Labanya Kalita/Lakhimaya Borah/Rambhawati Das</v>
          </cell>
          <cell r="F323">
            <v>0</v>
          </cell>
          <cell r="G323">
            <v>21</v>
          </cell>
          <cell r="H323" t="str">
            <v>Harmoti-95 FC GRANT</v>
          </cell>
          <cell r="I323" t="str">
            <v>NOV</v>
          </cell>
          <cell r="J323">
            <v>42977</v>
          </cell>
          <cell r="K323" t="str">
            <v>Team-01</v>
          </cell>
          <cell r="L323">
            <v>21</v>
          </cell>
          <cell r="M323">
            <v>30</v>
          </cell>
          <cell r="N323">
            <v>51</v>
          </cell>
          <cell r="O323">
            <v>42977</v>
          </cell>
          <cell r="P323">
            <v>0</v>
          </cell>
          <cell r="Q323" t="str">
            <v>Debajani Dolley/9435089178</v>
          </cell>
          <cell r="R323" t="str">
            <v>Mina Chetry</v>
          </cell>
          <cell r="S323">
            <v>9854226560</v>
          </cell>
          <cell r="T323">
            <v>20</v>
          </cell>
          <cell r="U323">
            <v>26</v>
          </cell>
        </row>
        <row r="324">
          <cell r="B324" t="str">
            <v>3 No Darkhasta</v>
          </cell>
          <cell r="C324" t="str">
            <v>AWC</v>
          </cell>
          <cell r="D324" t="str">
            <v>Harmoti MPHC</v>
          </cell>
          <cell r="E324" t="str">
            <v>Labanya Kalita/Lakhimaya Borah/Rambhawati Das</v>
          </cell>
          <cell r="F324">
            <v>0</v>
          </cell>
          <cell r="G324">
            <v>26</v>
          </cell>
          <cell r="H324" t="str">
            <v>Harmoti-Milonpur-Ahubari</v>
          </cell>
          <cell r="I324" t="str">
            <v>Padumi Borah-5</v>
          </cell>
          <cell r="J324">
            <v>0</v>
          </cell>
          <cell r="K324" t="str">
            <v>j71</v>
          </cell>
          <cell r="L324">
            <v>0</v>
          </cell>
          <cell r="M324">
            <v>0</v>
          </cell>
          <cell r="N324">
            <v>0</v>
          </cell>
          <cell r="O324">
            <v>0</v>
          </cell>
          <cell r="P324">
            <v>0</v>
          </cell>
          <cell r="Q324" t="str">
            <v>Debajani Dolley/9435089178</v>
          </cell>
          <cell r="R324" t="str">
            <v>Taramai Saikia</v>
          </cell>
          <cell r="S324">
            <v>7896435117</v>
          </cell>
          <cell r="T324">
            <v>18</v>
          </cell>
          <cell r="U324">
            <v>21</v>
          </cell>
        </row>
        <row r="325">
          <cell r="B325" t="str">
            <v>5 No. Patta</v>
          </cell>
          <cell r="C325" t="str">
            <v>AWC</v>
          </cell>
          <cell r="D325" t="str">
            <v>Harmoti MPHC</v>
          </cell>
          <cell r="E325" t="str">
            <v>Labanya Kalita/Lakhimaya Borah/Rambhawati Das</v>
          </cell>
          <cell r="F325">
            <v>0</v>
          </cell>
          <cell r="G325">
            <v>9</v>
          </cell>
          <cell r="H325" t="str">
            <v>Harmoti-5No.Merbil</v>
          </cell>
          <cell r="I325" t="str">
            <v>dec</v>
          </cell>
          <cell r="J325">
            <v>0</v>
          </cell>
          <cell r="K325" t="str">
            <v>d37</v>
          </cell>
          <cell r="L325">
            <v>0</v>
          </cell>
          <cell r="M325">
            <v>0</v>
          </cell>
          <cell r="N325">
            <v>0</v>
          </cell>
          <cell r="O325" t="str">
            <v>x</v>
          </cell>
          <cell r="P325">
            <v>0</v>
          </cell>
          <cell r="Q325" t="str">
            <v>Debajani Dolley/9435089178</v>
          </cell>
          <cell r="R325" t="str">
            <v>Minu Bhuyan</v>
          </cell>
          <cell r="S325" t="str">
            <v>9859188113/5</v>
          </cell>
          <cell r="T325">
            <v>22</v>
          </cell>
          <cell r="U325">
            <v>24</v>
          </cell>
        </row>
        <row r="326">
          <cell r="B326" t="str">
            <v>72 No Adivasi Chuburi</v>
          </cell>
          <cell r="C326" t="str">
            <v>AWC</v>
          </cell>
          <cell r="D326" t="str">
            <v>Harmoti MPHC</v>
          </cell>
          <cell r="E326" t="str">
            <v>Labanya Kalita/Lakhimaya Borah/Rambhawati Das</v>
          </cell>
          <cell r="F326">
            <v>0</v>
          </cell>
          <cell r="G326">
            <v>11</v>
          </cell>
          <cell r="H326" t="str">
            <v>Harmoti</v>
          </cell>
          <cell r="I326" t="str">
            <v>NOV</v>
          </cell>
          <cell r="J326">
            <v>0</v>
          </cell>
          <cell r="K326" t="str">
            <v>Team-01</v>
          </cell>
          <cell r="L326">
            <v>0</v>
          </cell>
          <cell r="M326">
            <v>0</v>
          </cell>
          <cell r="N326">
            <v>0</v>
          </cell>
          <cell r="O326">
            <v>42935</v>
          </cell>
          <cell r="P326">
            <v>0</v>
          </cell>
          <cell r="Q326" t="str">
            <v>Debajani Dolley/9435089178</v>
          </cell>
          <cell r="R326" t="str">
            <v>Anjali Das</v>
          </cell>
          <cell r="S326" t="str">
            <v>8011154825/9864758326</v>
          </cell>
          <cell r="T326">
            <v>6</v>
          </cell>
          <cell r="U326">
            <v>28</v>
          </cell>
        </row>
        <row r="327">
          <cell r="B327" t="str">
            <v>95 F/C Grant 2 No.</v>
          </cell>
          <cell r="C327" t="str">
            <v>AWC</v>
          </cell>
          <cell r="D327" t="str">
            <v>Harmoti MPHC</v>
          </cell>
          <cell r="E327" t="str">
            <v>Labanya Kalita/Lakhimaya Borah/Rambhawati Das</v>
          </cell>
          <cell r="F327">
            <v>0</v>
          </cell>
          <cell r="G327">
            <v>18</v>
          </cell>
          <cell r="H327" t="str">
            <v>Harmoti-95 FC GRANT</v>
          </cell>
          <cell r="I327" t="str">
            <v>NOV</v>
          </cell>
          <cell r="J327">
            <v>42935</v>
          </cell>
          <cell r="K327" t="str">
            <v>Team-01</v>
          </cell>
          <cell r="L327">
            <v>37</v>
          </cell>
          <cell r="M327">
            <v>37</v>
          </cell>
          <cell r="N327">
            <v>74</v>
          </cell>
          <cell r="O327">
            <v>42935</v>
          </cell>
          <cell r="P327">
            <v>0</v>
          </cell>
          <cell r="Q327" t="str">
            <v>Debajani Dolley/9435089178</v>
          </cell>
          <cell r="R327" t="str">
            <v>Labonya Bora</v>
          </cell>
          <cell r="S327" t="str">
            <v>9854675156/9859069663</v>
          </cell>
          <cell r="T327">
            <v>20</v>
          </cell>
          <cell r="U327">
            <v>35</v>
          </cell>
        </row>
        <row r="328">
          <cell r="B328" t="str">
            <v>95 F/C Grant AWC</v>
          </cell>
          <cell r="C328" t="str">
            <v>AWC</v>
          </cell>
          <cell r="D328" t="str">
            <v>Harmoti MPHC</v>
          </cell>
          <cell r="E328" t="str">
            <v>Labanya Kalita/Lakhimaya Borah/Rambhawati Das</v>
          </cell>
          <cell r="F328">
            <v>0</v>
          </cell>
          <cell r="G328">
            <v>17</v>
          </cell>
          <cell r="H328" t="str">
            <v>Harmoti</v>
          </cell>
          <cell r="I328" t="str">
            <v>pADUMI BORAH-3</v>
          </cell>
          <cell r="J328">
            <v>0</v>
          </cell>
          <cell r="K328" t="str">
            <v>Team-01</v>
          </cell>
          <cell r="L328">
            <v>0</v>
          </cell>
          <cell r="M328">
            <v>0</v>
          </cell>
          <cell r="N328">
            <v>0</v>
          </cell>
          <cell r="O328">
            <v>42957</v>
          </cell>
          <cell r="P328">
            <v>0</v>
          </cell>
          <cell r="Q328" t="str">
            <v>Debajani Dolley/9435089178</v>
          </cell>
          <cell r="R328" t="str">
            <v>Sabitri Sawchi</v>
          </cell>
          <cell r="S328">
            <v>7399405939</v>
          </cell>
          <cell r="T328">
            <v>27</v>
          </cell>
          <cell r="U328">
            <v>26</v>
          </cell>
        </row>
        <row r="329">
          <cell r="B329" t="str">
            <v>Ahubari</v>
          </cell>
          <cell r="C329" t="str">
            <v>AWC</v>
          </cell>
          <cell r="D329" t="str">
            <v>Harmoti MPHC</v>
          </cell>
          <cell r="E329" t="str">
            <v>Labanya Kalita/Lakhimaya Borah/Rambhawati Das</v>
          </cell>
          <cell r="F329">
            <v>0</v>
          </cell>
          <cell r="G329">
            <v>13</v>
          </cell>
          <cell r="H329" t="str">
            <v>Harmoti</v>
          </cell>
          <cell r="I329" t="str">
            <v>dec</v>
          </cell>
          <cell r="J329">
            <v>42956</v>
          </cell>
          <cell r="K329" t="str">
            <v>Team-01</v>
          </cell>
          <cell r="L329">
            <v>35</v>
          </cell>
          <cell r="M329">
            <v>41</v>
          </cell>
          <cell r="N329">
            <v>76</v>
          </cell>
          <cell r="O329" t="str">
            <v>x</v>
          </cell>
          <cell r="P329">
            <v>0</v>
          </cell>
          <cell r="Q329" t="str">
            <v>Debajani Dolley/9435089178</v>
          </cell>
          <cell r="R329" t="str">
            <v>Anjana Chora</v>
          </cell>
          <cell r="S329">
            <v>9854340696</v>
          </cell>
          <cell r="T329">
            <v>33</v>
          </cell>
          <cell r="U329">
            <v>30</v>
          </cell>
        </row>
        <row r="330">
          <cell r="B330" t="str">
            <v>Anishbari</v>
          </cell>
          <cell r="C330" t="str">
            <v>AWC</v>
          </cell>
          <cell r="D330" t="str">
            <v>Harmoti MPHC</v>
          </cell>
          <cell r="E330" t="str">
            <v>Labanya Kalita/Lakhimaya Borah/Rambhawati Das</v>
          </cell>
          <cell r="F330">
            <v>0</v>
          </cell>
          <cell r="G330">
            <v>14</v>
          </cell>
          <cell r="H330" t="str">
            <v>Harmoti</v>
          </cell>
          <cell r="I330" t="str">
            <v>dec</v>
          </cell>
          <cell r="J330">
            <v>0</v>
          </cell>
          <cell r="K330" t="str">
            <v>d20</v>
          </cell>
          <cell r="L330">
            <v>0</v>
          </cell>
          <cell r="M330">
            <v>0</v>
          </cell>
          <cell r="N330">
            <v>0</v>
          </cell>
          <cell r="O330" t="str">
            <v>x</v>
          </cell>
          <cell r="P330">
            <v>0</v>
          </cell>
          <cell r="Q330" t="str">
            <v>Debajani Dolley/9435089178</v>
          </cell>
          <cell r="R330" t="str">
            <v>Anamika Neog</v>
          </cell>
          <cell r="S330">
            <v>9859514371</v>
          </cell>
          <cell r="T330">
            <v>16</v>
          </cell>
          <cell r="U330">
            <v>17</v>
          </cell>
        </row>
        <row r="331">
          <cell r="B331" t="str">
            <v>Bagan bagari (Abantipur)</v>
          </cell>
          <cell r="C331" t="str">
            <v>AWC</v>
          </cell>
          <cell r="D331" t="str">
            <v>Harmoti MPHC</v>
          </cell>
          <cell r="E331" t="str">
            <v>Labanya Kalita/Lakhimaya Borah/Rambhawati Das</v>
          </cell>
          <cell r="F331">
            <v>0</v>
          </cell>
          <cell r="G331">
            <v>9</v>
          </cell>
          <cell r="H331" t="str">
            <v>Harmoti-Chandmari-5 NO PATTA</v>
          </cell>
          <cell r="I331" t="str">
            <v>dec</v>
          </cell>
          <cell r="J331">
            <v>42922</v>
          </cell>
          <cell r="K331" t="str">
            <v>Team-01</v>
          </cell>
          <cell r="L331">
            <v>26</v>
          </cell>
          <cell r="M331">
            <v>17</v>
          </cell>
          <cell r="N331">
            <v>43</v>
          </cell>
          <cell r="O331">
            <v>42922</v>
          </cell>
          <cell r="P331">
            <v>0</v>
          </cell>
          <cell r="Q331" t="str">
            <v>Nashima Akhter/9854673618</v>
          </cell>
          <cell r="R331" t="str">
            <v>Sabitri Chowsi</v>
          </cell>
          <cell r="S331">
            <v>9678994591</v>
          </cell>
          <cell r="T331">
            <v>23</v>
          </cell>
          <cell r="U331">
            <v>23</v>
          </cell>
        </row>
        <row r="332">
          <cell r="B332" t="str">
            <v>Bandardewa</v>
          </cell>
          <cell r="C332" t="str">
            <v>AWC</v>
          </cell>
          <cell r="D332" t="str">
            <v>Harmoti MPHC</v>
          </cell>
          <cell r="E332" t="str">
            <v>Labanya Kalita/Lakhimaya Borah/Rambhawati Das</v>
          </cell>
          <cell r="F332">
            <v>0</v>
          </cell>
          <cell r="G332">
            <v>7</v>
          </cell>
          <cell r="H332" t="str">
            <v>Harmoti-95 FC GRANT</v>
          </cell>
          <cell r="I332" t="str">
            <v>NOV</v>
          </cell>
          <cell r="J332" t="str">
            <v>78</v>
          </cell>
          <cell r="K332" t="str">
            <v>Team-01</v>
          </cell>
          <cell r="L332">
            <v>0</v>
          </cell>
          <cell r="M332">
            <v>0</v>
          </cell>
          <cell r="N332">
            <v>0</v>
          </cell>
          <cell r="O332">
            <v>42959</v>
          </cell>
          <cell r="P332">
            <v>0</v>
          </cell>
          <cell r="Q332" t="str">
            <v>Nashima Akhter/9854673618</v>
          </cell>
          <cell r="R332" t="str">
            <v>Minu Hazarika</v>
          </cell>
          <cell r="S332" t="str">
            <v>9854525545/9854525945</v>
          </cell>
          <cell r="T332">
            <v>33</v>
          </cell>
          <cell r="U332">
            <v>30</v>
          </cell>
        </row>
        <row r="333">
          <cell r="B333" t="str">
            <v>Banh Bari</v>
          </cell>
          <cell r="C333" t="str">
            <v>AWC</v>
          </cell>
          <cell r="D333" t="str">
            <v>Harmoti MPHC</v>
          </cell>
          <cell r="E333" t="str">
            <v>Labanya Kalita/Lakhimaya Borah/Rambhawati Das</v>
          </cell>
          <cell r="F333">
            <v>0</v>
          </cell>
          <cell r="G333">
            <v>25</v>
          </cell>
          <cell r="H333" t="str">
            <v>Dakhin Laluk-Malowbosti-Bahbari</v>
          </cell>
          <cell r="I333" t="str">
            <v>3 N0-8</v>
          </cell>
          <cell r="J333">
            <v>0</v>
          </cell>
          <cell r="K333" t="str">
            <v>Team-02</v>
          </cell>
          <cell r="L333">
            <v>0</v>
          </cell>
          <cell r="M333">
            <v>0</v>
          </cell>
          <cell r="N333">
            <v>0</v>
          </cell>
          <cell r="O333">
            <v>42936</v>
          </cell>
          <cell r="P333">
            <v>0</v>
          </cell>
          <cell r="Q333" t="str">
            <v>Hemalata Dewri Bharali/ 9854234699</v>
          </cell>
          <cell r="R333" t="str">
            <v>Susna Kandulana</v>
          </cell>
          <cell r="S333">
            <v>9859263776</v>
          </cell>
          <cell r="T333">
            <v>18</v>
          </cell>
          <cell r="U333">
            <v>21</v>
          </cell>
        </row>
        <row r="334">
          <cell r="B334" t="str">
            <v>Bazar aleka 74 No.</v>
          </cell>
          <cell r="C334" t="str">
            <v>AWC</v>
          </cell>
          <cell r="D334" t="str">
            <v>Harmoti MPHC</v>
          </cell>
          <cell r="E334" t="str">
            <v>Labanya Kalita/Lakhimaya Borah/Rambhawati Das</v>
          </cell>
          <cell r="F334">
            <v>0</v>
          </cell>
          <cell r="G334">
            <v>23</v>
          </cell>
          <cell r="H334" t="str">
            <v>Harmoti-Milonpur-5 NO PATTA</v>
          </cell>
          <cell r="I334" t="str">
            <v>NOV</v>
          </cell>
          <cell r="J334">
            <v>0</v>
          </cell>
          <cell r="K334">
            <v>0</v>
          </cell>
          <cell r="L334">
            <v>0</v>
          </cell>
          <cell r="M334">
            <v>0</v>
          </cell>
          <cell r="N334">
            <v>0</v>
          </cell>
          <cell r="O334" t="str">
            <v>x</v>
          </cell>
          <cell r="P334">
            <v>0</v>
          </cell>
          <cell r="Q334" t="str">
            <v>Debajani Dolley/9435089178</v>
          </cell>
          <cell r="R334" t="str">
            <v>Runumoni Das</v>
          </cell>
          <cell r="S334" t="str">
            <v>9854221418/8876401850</v>
          </cell>
          <cell r="T334">
            <v>23</v>
          </cell>
          <cell r="U334">
            <v>24</v>
          </cell>
        </row>
        <row r="335">
          <cell r="B335" t="str">
            <v>Bogali Nadipar Eleka</v>
          </cell>
          <cell r="C335" t="str">
            <v>AWC</v>
          </cell>
          <cell r="D335" t="str">
            <v>Harmoti MPHC</v>
          </cell>
          <cell r="E335" t="str">
            <v>Labanya Kalita/Lakhimaya Borah/Rambhawati Das</v>
          </cell>
          <cell r="F335">
            <v>0</v>
          </cell>
          <cell r="G335">
            <v>8</v>
          </cell>
          <cell r="H335" t="str">
            <v>Harmoti-3No.Bogoli</v>
          </cell>
          <cell r="I335" t="str">
            <v>dec</v>
          </cell>
          <cell r="J335">
            <v>0</v>
          </cell>
          <cell r="K335" t="str">
            <v>d21</v>
          </cell>
          <cell r="L335">
            <v>0</v>
          </cell>
          <cell r="M335">
            <v>0</v>
          </cell>
          <cell r="N335">
            <v>0</v>
          </cell>
          <cell r="O335" t="str">
            <v>x</v>
          </cell>
          <cell r="P335">
            <v>0</v>
          </cell>
          <cell r="Q335" t="str">
            <v>Nashima Akhter/9854673618</v>
          </cell>
          <cell r="R335" t="str">
            <v>Manjula Dutta Singh</v>
          </cell>
          <cell r="S335">
            <v>9706351952</v>
          </cell>
          <cell r="T335">
            <v>24</v>
          </cell>
          <cell r="U335">
            <v>21</v>
          </cell>
        </row>
        <row r="336">
          <cell r="B336" t="str">
            <v>Dhaniram 2 No. Kathani</v>
          </cell>
          <cell r="C336" t="str">
            <v>AWC</v>
          </cell>
          <cell r="D336" t="str">
            <v>Harmoti MPHC</v>
          </cell>
          <cell r="E336" t="str">
            <v>Labanya Kalita/Lakhimaya Borah/Rambhawati Das</v>
          </cell>
          <cell r="F336">
            <v>0</v>
          </cell>
          <cell r="G336">
            <v>2</v>
          </cell>
          <cell r="H336" t="str">
            <v>Dakhin Laluk-Kathani</v>
          </cell>
          <cell r="I336" t="str">
            <v>3 no-5</v>
          </cell>
          <cell r="J336">
            <v>0</v>
          </cell>
          <cell r="K336" t="str">
            <v>Team-02</v>
          </cell>
          <cell r="L336">
            <v>0</v>
          </cell>
          <cell r="M336">
            <v>0</v>
          </cell>
          <cell r="N336">
            <v>0</v>
          </cell>
          <cell r="O336">
            <v>42833</v>
          </cell>
          <cell r="P336">
            <v>0</v>
          </cell>
          <cell r="Q336" t="str">
            <v>Dipamoni Saikia/9435261498</v>
          </cell>
          <cell r="R336" t="str">
            <v>Anamika Deori</v>
          </cell>
          <cell r="S336" t="str">
            <v>8876413390/8723881451</v>
          </cell>
          <cell r="T336">
            <v>22</v>
          </cell>
          <cell r="U336">
            <v>22</v>
          </cell>
        </row>
        <row r="337">
          <cell r="B337" t="str">
            <v>Dhighalipar AWC</v>
          </cell>
          <cell r="C337" t="str">
            <v>AWC</v>
          </cell>
          <cell r="D337" t="str">
            <v>Harmoti MPHC</v>
          </cell>
          <cell r="E337" t="str">
            <v>Labanya Kalita/Lakhimaya Borah/Rambhawati Das</v>
          </cell>
          <cell r="F337">
            <v>0</v>
          </cell>
          <cell r="G337" t="str">
            <v>double</v>
          </cell>
          <cell r="H337" t="str">
            <v>Harmoti-Chandmari-ANISHBARI</v>
          </cell>
          <cell r="I337" t="str">
            <v>NOV</v>
          </cell>
          <cell r="J337">
            <v>0</v>
          </cell>
          <cell r="K337">
            <v>0</v>
          </cell>
          <cell r="L337">
            <v>0</v>
          </cell>
          <cell r="M337">
            <v>0</v>
          </cell>
          <cell r="N337">
            <v>0</v>
          </cell>
          <cell r="O337">
            <v>0</v>
          </cell>
          <cell r="P337">
            <v>0</v>
          </cell>
          <cell r="Q337" t="str">
            <v>Nashima Akhter/9854673618</v>
          </cell>
          <cell r="R337" t="str">
            <v>Mitali Bora</v>
          </cell>
          <cell r="S337">
            <v>7399574138</v>
          </cell>
          <cell r="T337">
            <v>11</v>
          </cell>
          <cell r="U337">
            <v>19</v>
          </cell>
        </row>
        <row r="338">
          <cell r="B338" t="str">
            <v>Gutibari</v>
          </cell>
          <cell r="C338" t="str">
            <v>AWC</v>
          </cell>
          <cell r="D338" t="str">
            <v>Harmoti MPHC</v>
          </cell>
          <cell r="E338" t="str">
            <v>Labanya Kalita/Lakhimaya Borah/Rambhawati Das</v>
          </cell>
          <cell r="F338">
            <v>0</v>
          </cell>
          <cell r="G338">
            <v>12</v>
          </cell>
          <cell r="H338" t="str">
            <v>Harmoti-Gutibari-5 NO PATTA</v>
          </cell>
          <cell r="I338" t="str">
            <v>NOV</v>
          </cell>
          <cell r="J338">
            <v>42950</v>
          </cell>
          <cell r="K338" t="str">
            <v>Team-01</v>
          </cell>
          <cell r="L338">
            <v>19</v>
          </cell>
          <cell r="M338">
            <v>24</v>
          </cell>
          <cell r="N338">
            <v>43</v>
          </cell>
          <cell r="O338">
            <v>42950</v>
          </cell>
          <cell r="P338">
            <v>0</v>
          </cell>
          <cell r="Q338" t="str">
            <v>Debajani Dolley/9435089178</v>
          </cell>
          <cell r="R338" t="str">
            <v>Banti Hazarika</v>
          </cell>
          <cell r="S338">
            <v>9577381033</v>
          </cell>
          <cell r="T338">
            <v>22</v>
          </cell>
          <cell r="U338">
            <v>22</v>
          </cell>
        </row>
        <row r="339">
          <cell r="B339" t="str">
            <v>Harmoti Chandmari</v>
          </cell>
          <cell r="C339" t="str">
            <v>AWC</v>
          </cell>
          <cell r="D339" t="str">
            <v>Harmoti MPHC</v>
          </cell>
          <cell r="E339" t="str">
            <v>Labanya Kalita/Lakhimaya Borah/Rambhawati Das</v>
          </cell>
          <cell r="F339">
            <v>0</v>
          </cell>
          <cell r="G339">
            <v>22</v>
          </cell>
          <cell r="H339" t="str">
            <v>Harmoti-Chandmari</v>
          </cell>
          <cell r="I339" t="str">
            <v>NOV</v>
          </cell>
          <cell r="J339">
            <v>0</v>
          </cell>
          <cell r="K339">
            <v>0</v>
          </cell>
          <cell r="L339">
            <v>0</v>
          </cell>
          <cell r="M339">
            <v>0</v>
          </cell>
          <cell r="N339">
            <v>0</v>
          </cell>
          <cell r="O339" t="str">
            <v>x</v>
          </cell>
          <cell r="P339">
            <v>0</v>
          </cell>
          <cell r="Q339" t="str">
            <v>Debajani Dolley/9435089178</v>
          </cell>
          <cell r="R339" t="str">
            <v>Smriti Hazarika</v>
          </cell>
          <cell r="S339" t="str">
            <v>9577221409/9678450792</v>
          </cell>
          <cell r="T339">
            <v>23</v>
          </cell>
          <cell r="U339">
            <v>24</v>
          </cell>
        </row>
        <row r="340">
          <cell r="B340" t="str">
            <v>harmoti Station Colony</v>
          </cell>
          <cell r="C340" t="str">
            <v>AWC</v>
          </cell>
          <cell r="D340" t="str">
            <v>Harmoti MPHC</v>
          </cell>
          <cell r="E340" t="str">
            <v>Labanya Kalita/Lakhimaya Borah/Rambhawati Das</v>
          </cell>
          <cell r="F340">
            <v>0</v>
          </cell>
          <cell r="G340">
            <v>10</v>
          </cell>
          <cell r="H340" t="str">
            <v>Harmoti-Gutibari-5 NO PATTA</v>
          </cell>
          <cell r="I340" t="str">
            <v>PADUMI BORAH</v>
          </cell>
          <cell r="J340">
            <v>0</v>
          </cell>
          <cell r="K340" t="str">
            <v>Team-01</v>
          </cell>
          <cell r="L340">
            <v>0</v>
          </cell>
          <cell r="M340">
            <v>0</v>
          </cell>
          <cell r="N340">
            <v>0</v>
          </cell>
          <cell r="O340">
            <v>42985</v>
          </cell>
          <cell r="P340">
            <v>0</v>
          </cell>
          <cell r="Q340" t="str">
            <v>Debajani Dolley/9435089178</v>
          </cell>
          <cell r="R340" t="str">
            <v>Sita Devi Upadhaya</v>
          </cell>
          <cell r="S340" t="str">
            <v>9859576594/494/9613157029</v>
          </cell>
          <cell r="T340">
            <v>16</v>
          </cell>
          <cell r="U340">
            <v>19</v>
          </cell>
        </row>
        <row r="341">
          <cell r="B341" t="str">
            <v>Malubosti (Majdubi)</v>
          </cell>
          <cell r="C341" t="str">
            <v>AWC</v>
          </cell>
          <cell r="D341" t="str">
            <v>Harmoti MPHC</v>
          </cell>
          <cell r="E341" t="str">
            <v>Labanya Kalita/Lakhimaya Borah/Rambhawati Das</v>
          </cell>
          <cell r="F341">
            <v>0</v>
          </cell>
          <cell r="G341">
            <v>6</v>
          </cell>
          <cell r="H341" t="str">
            <v>Dakhin Laluk-Malowbosti</v>
          </cell>
          <cell r="I341" t="str">
            <v>3 n0-7</v>
          </cell>
          <cell r="J341">
            <v>42936</v>
          </cell>
          <cell r="K341" t="str">
            <v>Team-02</v>
          </cell>
          <cell r="L341">
            <v>30</v>
          </cell>
          <cell r="M341">
            <v>33</v>
          </cell>
          <cell r="N341">
            <v>63</v>
          </cell>
          <cell r="O341">
            <v>42936</v>
          </cell>
          <cell r="P341" t="str">
            <v>parul kalita</v>
          </cell>
          <cell r="Q341" t="str">
            <v>Helen Tati</v>
          </cell>
          <cell r="R341" t="str">
            <v>parul kalita</v>
          </cell>
          <cell r="S341" t="str">
            <v>9577094401/9859626892</v>
          </cell>
          <cell r="T341">
            <v>0</v>
          </cell>
          <cell r="U341">
            <v>0</v>
          </cell>
        </row>
        <row r="342">
          <cell r="B342" t="str">
            <v>Merbil Chariali</v>
          </cell>
          <cell r="C342" t="str">
            <v>AWC</v>
          </cell>
          <cell r="D342" t="str">
            <v>Harmoti MPHC</v>
          </cell>
          <cell r="E342" t="str">
            <v>Labanya Kalita/Lakhimaya Borah/Rambhawati Das</v>
          </cell>
          <cell r="F342">
            <v>0</v>
          </cell>
          <cell r="G342">
            <v>10</v>
          </cell>
          <cell r="H342" t="str">
            <v>Harmoti-5No.Merbil-ANISHBARI</v>
          </cell>
          <cell r="I342" t="str">
            <v>NOV</v>
          </cell>
          <cell r="J342">
            <v>42891</v>
          </cell>
          <cell r="K342" t="str">
            <v>Team-01</v>
          </cell>
          <cell r="L342">
            <v>24</v>
          </cell>
          <cell r="M342">
            <v>20</v>
          </cell>
          <cell r="N342">
            <v>44</v>
          </cell>
          <cell r="O342">
            <v>42891</v>
          </cell>
          <cell r="P342">
            <v>0</v>
          </cell>
          <cell r="Q342" t="str">
            <v>Nashima Akhter/9854673618</v>
          </cell>
          <cell r="R342" t="str">
            <v>Manjula Baruah Bora</v>
          </cell>
          <cell r="S342">
            <v>9854678348</v>
          </cell>
          <cell r="T342">
            <v>18</v>
          </cell>
          <cell r="U342">
            <v>21</v>
          </cell>
        </row>
        <row r="343">
          <cell r="B343" t="str">
            <v>Merbil Dighalipar</v>
          </cell>
          <cell r="C343" t="str">
            <v>AWC</v>
          </cell>
          <cell r="D343" t="str">
            <v>Harmoti MPHC</v>
          </cell>
          <cell r="E343" t="str">
            <v>Labanya Kalita/Lakhimaya Borah/Rambhawati Das</v>
          </cell>
          <cell r="F343">
            <v>0</v>
          </cell>
          <cell r="G343">
            <v>15</v>
          </cell>
          <cell r="H343" t="str">
            <v>Harmoti-ANISHBARI</v>
          </cell>
          <cell r="I343" t="str">
            <v>NOV</v>
          </cell>
          <cell r="J343">
            <v>0</v>
          </cell>
          <cell r="K343">
            <v>0</v>
          </cell>
          <cell r="L343">
            <v>0</v>
          </cell>
          <cell r="M343">
            <v>0</v>
          </cell>
          <cell r="N343">
            <v>0</v>
          </cell>
          <cell r="O343" t="str">
            <v>x</v>
          </cell>
          <cell r="P343">
            <v>0</v>
          </cell>
          <cell r="Q343" t="str">
            <v>Debajani Dolley/9435089178</v>
          </cell>
          <cell r="R343" t="str">
            <v>Sumi Das</v>
          </cell>
          <cell r="S343">
            <v>9613955533</v>
          </cell>
          <cell r="T343">
            <v>18</v>
          </cell>
          <cell r="U343">
            <v>21</v>
          </cell>
        </row>
        <row r="344">
          <cell r="B344" t="str">
            <v>Merbil Kathani</v>
          </cell>
          <cell r="C344" t="str">
            <v>AWC</v>
          </cell>
          <cell r="D344" t="str">
            <v>Harmoti MPHC</v>
          </cell>
          <cell r="E344" t="str">
            <v>Labanya Kalita/Lakhimaya Borah/Rambhawati Das</v>
          </cell>
          <cell r="F344">
            <v>0</v>
          </cell>
          <cell r="G344">
            <v>4</v>
          </cell>
          <cell r="H344" t="str">
            <v>Harmoti-ANISHBARI</v>
          </cell>
          <cell r="I344" t="str">
            <v>PADUMI BORAH-2</v>
          </cell>
          <cell r="J344">
            <v>0</v>
          </cell>
          <cell r="K344">
            <v>0</v>
          </cell>
          <cell r="L344">
            <v>0</v>
          </cell>
          <cell r="M344">
            <v>0</v>
          </cell>
          <cell r="N344">
            <v>0</v>
          </cell>
          <cell r="O344">
            <v>0</v>
          </cell>
          <cell r="P344">
            <v>0</v>
          </cell>
          <cell r="Q344" t="str">
            <v>Nashima Akhter/9854673618</v>
          </cell>
          <cell r="R344" t="str">
            <v>Manju Saikia baruah</v>
          </cell>
          <cell r="S344" t="str">
            <v>9613995848/9613905845</v>
          </cell>
          <cell r="T344">
            <v>16</v>
          </cell>
          <cell r="U344">
            <v>21</v>
          </cell>
        </row>
        <row r="345">
          <cell r="B345" t="str">
            <v>Merbil Majgaon</v>
          </cell>
          <cell r="C345" t="str">
            <v>AWC</v>
          </cell>
          <cell r="D345" t="str">
            <v>Harmoti MPHC</v>
          </cell>
          <cell r="E345" t="str">
            <v>Labanya Kalita/Lakhimaya Borah/Rambhawati Das</v>
          </cell>
          <cell r="F345">
            <v>0</v>
          </cell>
          <cell r="G345">
            <v>11</v>
          </cell>
          <cell r="H345" t="str">
            <v>Harmoti-ANISHBARI</v>
          </cell>
          <cell r="I345" t="str">
            <v>NOV</v>
          </cell>
          <cell r="J345">
            <v>42892</v>
          </cell>
          <cell r="K345" t="str">
            <v>Team-01</v>
          </cell>
          <cell r="L345">
            <v>4</v>
          </cell>
          <cell r="M345">
            <v>9</v>
          </cell>
          <cell r="N345">
            <v>13</v>
          </cell>
          <cell r="O345">
            <v>42892</v>
          </cell>
          <cell r="P345">
            <v>0</v>
          </cell>
          <cell r="Q345" t="str">
            <v>Nashima Akhter/9854673618</v>
          </cell>
          <cell r="R345" t="str">
            <v>Dipali Bora</v>
          </cell>
          <cell r="S345">
            <v>7399487950</v>
          </cell>
          <cell r="T345">
            <v>9</v>
          </cell>
          <cell r="U345">
            <v>14</v>
          </cell>
        </row>
        <row r="346">
          <cell r="B346" t="str">
            <v>Merbil Missing</v>
          </cell>
          <cell r="C346" t="str">
            <v>AWC</v>
          </cell>
          <cell r="D346" t="str">
            <v>Harmoti MPHC</v>
          </cell>
          <cell r="E346" t="str">
            <v>Labanya Kalita/Lakhimaya Borah/Rambhawati Das</v>
          </cell>
          <cell r="F346">
            <v>0</v>
          </cell>
          <cell r="G346">
            <v>3</v>
          </cell>
          <cell r="H346" t="str">
            <v>Harmoti-LAKHANABARI</v>
          </cell>
          <cell r="I346" t="str">
            <v>NOV</v>
          </cell>
          <cell r="J346">
            <v>42950</v>
          </cell>
          <cell r="K346" t="str">
            <v>Team-01</v>
          </cell>
          <cell r="L346">
            <v>20</v>
          </cell>
          <cell r="M346">
            <v>25</v>
          </cell>
          <cell r="N346">
            <v>45</v>
          </cell>
          <cell r="O346">
            <v>42949</v>
          </cell>
          <cell r="P346">
            <v>0</v>
          </cell>
          <cell r="Q346" t="str">
            <v>Nashima Akhter/9854673618</v>
          </cell>
          <cell r="R346" t="str">
            <v>Sabitri Morang</v>
          </cell>
          <cell r="S346" t="str">
            <v>9577318023/9577381023</v>
          </cell>
          <cell r="T346">
            <v>8</v>
          </cell>
          <cell r="U346">
            <v>12</v>
          </cell>
        </row>
        <row r="347">
          <cell r="B347" t="str">
            <v>Mission Colony Adivasi Chuk</v>
          </cell>
          <cell r="C347" t="str">
            <v>AWC</v>
          </cell>
          <cell r="D347" t="str">
            <v>Harmoti MPHC</v>
          </cell>
          <cell r="E347" t="str">
            <v>Labanya Kalita/Lakhimaya Borah/Rambhawati Das</v>
          </cell>
          <cell r="F347">
            <v>0</v>
          </cell>
          <cell r="G347">
            <v>6</v>
          </cell>
          <cell r="H347" t="str">
            <v>Harmoti-5 NO PATTA</v>
          </cell>
          <cell r="I347" t="str">
            <v>dec</v>
          </cell>
          <cell r="J347">
            <v>42922</v>
          </cell>
          <cell r="K347" t="str">
            <v>Team-01</v>
          </cell>
          <cell r="L347">
            <v>17</v>
          </cell>
          <cell r="M347">
            <v>14</v>
          </cell>
          <cell r="N347">
            <v>31</v>
          </cell>
          <cell r="O347">
            <v>42922</v>
          </cell>
          <cell r="P347">
            <v>0</v>
          </cell>
          <cell r="Q347" t="str">
            <v>Nashima Akhter/9854673618</v>
          </cell>
          <cell r="R347" t="str">
            <v>Sabita Biswas</v>
          </cell>
          <cell r="S347" t="str">
            <v>8130437895/8011154825/9854717150</v>
          </cell>
          <cell r="T347">
            <v>27</v>
          </cell>
          <cell r="U347">
            <v>24</v>
          </cell>
        </row>
        <row r="348">
          <cell r="B348" t="str">
            <v>No.2 Bogori Karatipar AWC.</v>
          </cell>
          <cell r="C348" t="str">
            <v>AWC</v>
          </cell>
          <cell r="D348" t="str">
            <v>Harmoti MPHC</v>
          </cell>
          <cell r="E348" t="str">
            <v>Labanya Kalita/Lakhimaya Borah/Rambhawati Das</v>
          </cell>
          <cell r="F348">
            <v>0</v>
          </cell>
          <cell r="G348">
            <v>3</v>
          </cell>
          <cell r="H348" t="str">
            <v>Uttar Laluk GP-Santipur</v>
          </cell>
          <cell r="I348" t="str">
            <v>NOV</v>
          </cell>
          <cell r="J348">
            <v>42879</v>
          </cell>
          <cell r="K348" t="str">
            <v>Team-01</v>
          </cell>
          <cell r="L348">
            <v>6</v>
          </cell>
          <cell r="M348">
            <v>11</v>
          </cell>
          <cell r="N348">
            <v>17</v>
          </cell>
          <cell r="O348">
            <v>42878</v>
          </cell>
          <cell r="P348">
            <v>0</v>
          </cell>
          <cell r="Q348" t="str">
            <v>Debajani Dolley/9435089178</v>
          </cell>
          <cell r="R348" t="str">
            <v>Dipamoni Das</v>
          </cell>
          <cell r="S348" t="str">
            <v>7399539845/9613955550</v>
          </cell>
          <cell r="T348">
            <v>12</v>
          </cell>
          <cell r="U348">
            <v>29</v>
          </cell>
        </row>
        <row r="349">
          <cell r="B349" t="str">
            <v>Pokatali</v>
          </cell>
          <cell r="C349" t="str">
            <v>AWC</v>
          </cell>
          <cell r="D349" t="str">
            <v>Harmoti MPHC</v>
          </cell>
          <cell r="E349" t="str">
            <v>Labanya Kalita/Lakhimaya Borah/Rambhawati Das</v>
          </cell>
          <cell r="F349">
            <v>0</v>
          </cell>
          <cell r="G349">
            <v>1</v>
          </cell>
          <cell r="H349" t="str">
            <v>Harmoti</v>
          </cell>
          <cell r="I349" t="str">
            <v>NOV</v>
          </cell>
          <cell r="J349">
            <v>0</v>
          </cell>
          <cell r="K349">
            <v>0</v>
          </cell>
          <cell r="L349">
            <v>0</v>
          </cell>
          <cell r="M349">
            <v>0</v>
          </cell>
          <cell r="N349">
            <v>0</v>
          </cell>
          <cell r="O349" t="str">
            <v>x</v>
          </cell>
          <cell r="P349">
            <v>0</v>
          </cell>
          <cell r="Q349" t="str">
            <v>Nashima Akhter/9854673618</v>
          </cell>
          <cell r="R349" t="str">
            <v>Runumoni Borah</v>
          </cell>
          <cell r="S349" t="str">
            <v>7399510268/7896515029</v>
          </cell>
          <cell r="T349">
            <v>11</v>
          </cell>
          <cell r="U349">
            <v>11</v>
          </cell>
        </row>
        <row r="350">
          <cell r="B350" t="str">
            <v>Silikhaguri</v>
          </cell>
          <cell r="C350" t="str">
            <v>AWC</v>
          </cell>
          <cell r="D350" t="str">
            <v>Harmoti MPHC</v>
          </cell>
          <cell r="E350" t="str">
            <v>Labanya Kalita/Lakhimaya Borah/Rambhawati Das</v>
          </cell>
          <cell r="F350">
            <v>0</v>
          </cell>
          <cell r="G350">
            <v>16</v>
          </cell>
          <cell r="H350" t="str">
            <v>Harmoti</v>
          </cell>
          <cell r="I350" t="str">
            <v>Padumi Borah-1</v>
          </cell>
          <cell r="J350">
            <v>0</v>
          </cell>
          <cell r="K350" t="str">
            <v>j72/j73</v>
          </cell>
          <cell r="L350">
            <v>0</v>
          </cell>
          <cell r="M350">
            <v>0</v>
          </cell>
          <cell r="N350">
            <v>0</v>
          </cell>
          <cell r="O350">
            <v>0</v>
          </cell>
          <cell r="P350">
            <v>0</v>
          </cell>
          <cell r="Q350" t="str">
            <v>Debajani Dolley/9435089178</v>
          </cell>
          <cell r="R350" t="str">
            <v>Jyoti Das Katoki</v>
          </cell>
          <cell r="S350">
            <v>9678270228</v>
          </cell>
          <cell r="T350">
            <v>16</v>
          </cell>
          <cell r="U350">
            <v>21</v>
          </cell>
        </row>
        <row r="351">
          <cell r="B351" t="str">
            <v>Harmoti Pichala H.S.S</v>
          </cell>
          <cell r="C351" t="str">
            <v>HS</v>
          </cell>
          <cell r="D351" t="str">
            <v>Harmoti MPHC</v>
          </cell>
          <cell r="E351" t="str">
            <v>Labanya Kalita/Lakhimaya Borah/Rambhawati Das</v>
          </cell>
          <cell r="F351">
            <v>0</v>
          </cell>
          <cell r="G351">
            <v>0</v>
          </cell>
          <cell r="H351" t="e">
            <v>#N/A</v>
          </cell>
          <cell r="I351" t="str">
            <v>Not Cover</v>
          </cell>
          <cell r="J351">
            <v>0</v>
          </cell>
          <cell r="K351">
            <v>0</v>
          </cell>
          <cell r="L351">
            <v>0</v>
          </cell>
          <cell r="M351">
            <v>0</v>
          </cell>
          <cell r="N351">
            <v>0</v>
          </cell>
          <cell r="O351">
            <v>0</v>
          </cell>
          <cell r="P351">
            <v>0</v>
          </cell>
          <cell r="Q351">
            <v>0</v>
          </cell>
          <cell r="R351">
            <v>0</v>
          </cell>
          <cell r="S351">
            <v>0</v>
          </cell>
          <cell r="T351">
            <v>0</v>
          </cell>
          <cell r="U351">
            <v>88</v>
          </cell>
        </row>
        <row r="352">
          <cell r="B352" t="str">
            <v>HARMUTTY DIKRONG HIGH SCHOOL</v>
          </cell>
          <cell r="C352" t="str">
            <v>HS</v>
          </cell>
          <cell r="D352" t="str">
            <v>Harmoti MPHC</v>
          </cell>
          <cell r="E352" t="str">
            <v>Labanya Kalita/Lakhimaya Borah/Rambhawati Das</v>
          </cell>
          <cell r="F352">
            <v>0</v>
          </cell>
          <cell r="G352" t="str">
            <v>18120109209</v>
          </cell>
          <cell r="H352" t="str">
            <v>2 NO. PARBATPUR/BUDHA BAZAR</v>
          </cell>
          <cell r="I352">
            <v>2015</v>
          </cell>
          <cell r="J352">
            <v>42866</v>
          </cell>
          <cell r="K352" t="str">
            <v>Team-01</v>
          </cell>
          <cell r="L352">
            <v>35</v>
          </cell>
          <cell r="M352">
            <v>45</v>
          </cell>
          <cell r="N352">
            <v>80</v>
          </cell>
          <cell r="O352">
            <v>42959</v>
          </cell>
          <cell r="P352">
            <v>0</v>
          </cell>
          <cell r="Q352">
            <v>0</v>
          </cell>
          <cell r="R352" t="str">
            <v>CHIDANANDA HAZARIKA</v>
          </cell>
          <cell r="S352" t="str">
            <v>9854289988</v>
          </cell>
          <cell r="T352">
            <v>31</v>
          </cell>
          <cell r="U352">
            <v>45</v>
          </cell>
        </row>
        <row r="353">
          <cell r="B353" t="str">
            <v>MERBIL H.S.</v>
          </cell>
          <cell r="C353" t="str">
            <v>HS</v>
          </cell>
          <cell r="D353" t="str">
            <v>Harmoti MPHC</v>
          </cell>
          <cell r="E353" t="str">
            <v>Labanya Kalita/Lakhimaya Borah/Rambhawati Das</v>
          </cell>
          <cell r="F353">
            <v>0</v>
          </cell>
          <cell r="G353" t="str">
            <v>18120108907</v>
          </cell>
          <cell r="H353" t="str">
            <v>8/11 ANISHBARI/5 NO. MERBIL</v>
          </cell>
          <cell r="I353">
            <v>2015</v>
          </cell>
          <cell r="J353">
            <v>0</v>
          </cell>
          <cell r="K353" t="str">
            <v>j78</v>
          </cell>
          <cell r="L353">
            <v>0</v>
          </cell>
          <cell r="M353">
            <v>0</v>
          </cell>
          <cell r="N353">
            <v>0</v>
          </cell>
          <cell r="O353" t="str">
            <v>x</v>
          </cell>
          <cell r="P353">
            <v>0</v>
          </cell>
          <cell r="Q353">
            <v>0</v>
          </cell>
          <cell r="R353" t="str">
            <v>BADAN CH BHUYAN</v>
          </cell>
          <cell r="S353" t="str">
            <v>9854448338</v>
          </cell>
          <cell r="T353">
            <v>21</v>
          </cell>
          <cell r="U353">
            <v>29</v>
          </cell>
        </row>
        <row r="354">
          <cell r="B354" t="str">
            <v>MONI KUMAR HS</v>
          </cell>
          <cell r="C354" t="str">
            <v>HS</v>
          </cell>
          <cell r="D354" t="str">
            <v>Harmoti MPHC</v>
          </cell>
          <cell r="E354" t="str">
            <v>Labanya Kalita/Lakhimaya Borah/Rambhawati Das</v>
          </cell>
          <cell r="F354">
            <v>0</v>
          </cell>
          <cell r="G354" t="str">
            <v>18120109204</v>
          </cell>
          <cell r="H354" t="str">
            <v>2 NO. PARBATPUR/BOXI GAON</v>
          </cell>
          <cell r="I354">
            <v>2015</v>
          </cell>
          <cell r="J354">
            <v>42972</v>
          </cell>
          <cell r="K354" t="str">
            <v>Team-01</v>
          </cell>
          <cell r="L354">
            <v>107</v>
          </cell>
          <cell r="M354">
            <v>98</v>
          </cell>
          <cell r="N354">
            <v>205</v>
          </cell>
          <cell r="O354">
            <v>42972</v>
          </cell>
          <cell r="P354">
            <v>125</v>
          </cell>
          <cell r="Q354">
            <v>0</v>
          </cell>
          <cell r="R354" t="str">
            <v>PHUKAN CH. PEGU</v>
          </cell>
          <cell r="S354" t="str">
            <v>9854200345</v>
          </cell>
          <cell r="T354">
            <v>75</v>
          </cell>
          <cell r="U354">
            <v>97</v>
          </cell>
        </row>
        <row r="355">
          <cell r="B355" t="str">
            <v>HARMOTI HSS</v>
          </cell>
          <cell r="C355" t="str">
            <v>HSS</v>
          </cell>
          <cell r="D355" t="str">
            <v>Harmoti MPHC</v>
          </cell>
          <cell r="E355" t="str">
            <v>Labanya Kalita/Lakhimaya Borah/Rambhawati Das</v>
          </cell>
          <cell r="F355">
            <v>0</v>
          </cell>
          <cell r="G355" t="str">
            <v>18120108301</v>
          </cell>
          <cell r="H355" t="str">
            <v>5 NO. PATTA/BAZAR CHUBURI</v>
          </cell>
          <cell r="I355" t="str">
            <v>nov</v>
          </cell>
          <cell r="J355">
            <v>42949</v>
          </cell>
          <cell r="K355" t="str">
            <v>Team-01</v>
          </cell>
          <cell r="L355">
            <v>273</v>
          </cell>
          <cell r="M355">
            <v>288</v>
          </cell>
          <cell r="N355">
            <v>561</v>
          </cell>
          <cell r="O355">
            <v>42949</v>
          </cell>
          <cell r="P355">
            <v>282</v>
          </cell>
          <cell r="Q355">
            <v>0</v>
          </cell>
          <cell r="R355" t="str">
            <v>bodeswar bhuyan</v>
          </cell>
          <cell r="S355" t="str">
            <v>9854888572/9613077105</v>
          </cell>
          <cell r="T355">
            <v>313</v>
          </cell>
          <cell r="U355">
            <v>334</v>
          </cell>
        </row>
        <row r="356">
          <cell r="B356" t="str">
            <v>3 NO. AHUBARI LPS</v>
          </cell>
          <cell r="C356" t="str">
            <v>LPS</v>
          </cell>
          <cell r="D356" t="str">
            <v>Harmoti MPHC</v>
          </cell>
          <cell r="E356" t="str">
            <v>Labanya Kalita/Lakhimaya Borah/Rambhawati Das</v>
          </cell>
          <cell r="F356">
            <v>0</v>
          </cell>
          <cell r="G356" t="str">
            <v>18120108201</v>
          </cell>
          <cell r="H356" t="str">
            <v>3 NO. DARKHATTA/AHUBARI</v>
          </cell>
          <cell r="I356">
            <v>2015</v>
          </cell>
          <cell r="J356">
            <v>42956</v>
          </cell>
          <cell r="K356" t="str">
            <v>Team-01</v>
          </cell>
          <cell r="L356">
            <v>46</v>
          </cell>
          <cell r="M356">
            <v>35</v>
          </cell>
          <cell r="N356">
            <v>81</v>
          </cell>
          <cell r="O356">
            <v>42957</v>
          </cell>
          <cell r="P356">
            <v>89</v>
          </cell>
          <cell r="Q356">
            <v>0</v>
          </cell>
          <cell r="R356" t="str">
            <v>BIJOY KR. PANDO</v>
          </cell>
          <cell r="S356" t="str">
            <v>9854100781</v>
          </cell>
          <cell r="T356">
            <v>42</v>
          </cell>
          <cell r="U356">
            <v>49</v>
          </cell>
        </row>
        <row r="357">
          <cell r="B357" t="str">
            <v>302 NO. GRANT MALUBASTI LPS</v>
          </cell>
          <cell r="C357" t="str">
            <v>LPS</v>
          </cell>
          <cell r="D357" t="str">
            <v>Harmoti MPHC</v>
          </cell>
          <cell r="E357" t="str">
            <v>Labanya Kalita/Lakhimaya Borah/Rambhawati Das</v>
          </cell>
          <cell r="F357">
            <v>0</v>
          </cell>
          <cell r="G357" t="str">
            <v>18120106001</v>
          </cell>
          <cell r="H357" t="str">
            <v>DUBI CHRISTAN/MALU BASTI</v>
          </cell>
          <cell r="I357" t="str">
            <v>nov</v>
          </cell>
          <cell r="J357">
            <v>0</v>
          </cell>
          <cell r="K357" t="str">
            <v>Team-01</v>
          </cell>
          <cell r="L357">
            <v>0</v>
          </cell>
          <cell r="M357">
            <v>0</v>
          </cell>
          <cell r="N357">
            <v>0</v>
          </cell>
          <cell r="O357">
            <v>42837</v>
          </cell>
          <cell r="P357">
            <v>0</v>
          </cell>
          <cell r="Q357">
            <v>0</v>
          </cell>
          <cell r="R357" t="str">
            <v>LAKHI HAZARIKA</v>
          </cell>
          <cell r="S357" t="str">
            <v>9854755680</v>
          </cell>
          <cell r="T357">
            <v>52</v>
          </cell>
          <cell r="U357">
            <v>34</v>
          </cell>
        </row>
        <row r="358">
          <cell r="B358" t="str">
            <v>5 NO. BANOU LPS</v>
          </cell>
          <cell r="C358" t="str">
            <v>LPS</v>
          </cell>
          <cell r="D358" t="str">
            <v>Harmoti MPHC</v>
          </cell>
          <cell r="E358" t="str">
            <v>Labanya Kalita/Lakhimaya Borah/Rambhawati Das</v>
          </cell>
          <cell r="F358">
            <v>0</v>
          </cell>
          <cell r="G358" t="str">
            <v>18120108901</v>
          </cell>
          <cell r="H358" t="str">
            <v>8/11 ANISHBARI/5 NO. MERBIL</v>
          </cell>
          <cell r="I358" t="str">
            <v>p</v>
          </cell>
          <cell r="J358">
            <v>42977</v>
          </cell>
          <cell r="K358" t="str">
            <v>Team-01</v>
          </cell>
          <cell r="L358">
            <v>33</v>
          </cell>
          <cell r="M358">
            <v>28</v>
          </cell>
          <cell r="N358">
            <v>61</v>
          </cell>
          <cell r="O358">
            <v>42977</v>
          </cell>
          <cell r="P358">
            <v>66</v>
          </cell>
          <cell r="Q358">
            <v>0</v>
          </cell>
          <cell r="R358" t="str">
            <v>DILIP BORAH</v>
          </cell>
          <cell r="S358" t="str">
            <v>9954269546</v>
          </cell>
          <cell r="T358">
            <v>43</v>
          </cell>
          <cell r="U358">
            <v>46</v>
          </cell>
        </row>
        <row r="359">
          <cell r="B359" t="str">
            <v>95 FC GRANT LPS</v>
          </cell>
          <cell r="C359" t="str">
            <v>LPS</v>
          </cell>
          <cell r="D359" t="str">
            <v>Harmoti MPHC</v>
          </cell>
          <cell r="E359" t="str">
            <v>Labanya Kalita/Lakhimaya Borah/Rambhawati Das</v>
          </cell>
          <cell r="F359">
            <v>0</v>
          </cell>
          <cell r="G359" t="str">
            <v>18120109005</v>
          </cell>
          <cell r="H359" t="str">
            <v>95 F.C. GRANT/CHANDMARI BASTI</v>
          </cell>
          <cell r="I359">
            <v>0</v>
          </cell>
          <cell r="J359">
            <v>0</v>
          </cell>
          <cell r="K359" t="str">
            <v>j78</v>
          </cell>
          <cell r="L359">
            <v>0</v>
          </cell>
          <cell r="M359">
            <v>0</v>
          </cell>
          <cell r="N359">
            <v>0</v>
          </cell>
          <cell r="O359" t="str">
            <v>x</v>
          </cell>
          <cell r="P359">
            <v>120</v>
          </cell>
          <cell r="Q359">
            <v>0</v>
          </cell>
          <cell r="R359" t="str">
            <v>DHARMENDRA GOGOI</v>
          </cell>
          <cell r="S359" t="str">
            <v>9577516302</v>
          </cell>
          <cell r="T359">
            <v>43</v>
          </cell>
          <cell r="U359">
            <v>52</v>
          </cell>
        </row>
        <row r="360">
          <cell r="B360" t="str">
            <v>95 NO. GRANT LPS</v>
          </cell>
          <cell r="C360" t="str">
            <v>LPS</v>
          </cell>
          <cell r="D360" t="str">
            <v>Harmoti MPHC</v>
          </cell>
          <cell r="E360" t="str">
            <v>Labanya Kalita/Lakhimaya Borah/Rambhawati Das</v>
          </cell>
          <cell r="F360">
            <v>0</v>
          </cell>
          <cell r="G360" t="str">
            <v>18120109101</v>
          </cell>
          <cell r="H360" t="str">
            <v>1 NO. PARBATPUR/1 NO. ORANG BASTI</v>
          </cell>
          <cell r="I360" t="str">
            <v>nov</v>
          </cell>
          <cell r="J360">
            <v>42864</v>
          </cell>
          <cell r="K360" t="str">
            <v>Team-01</v>
          </cell>
          <cell r="L360">
            <v>37</v>
          </cell>
          <cell r="M360">
            <v>53</v>
          </cell>
          <cell r="N360">
            <v>90</v>
          </cell>
          <cell r="O360">
            <v>42868</v>
          </cell>
          <cell r="P360">
            <v>91</v>
          </cell>
          <cell r="Q360">
            <v>0</v>
          </cell>
          <cell r="R360" t="str">
            <v>Malati Konwar</v>
          </cell>
          <cell r="S360">
            <v>9859001788</v>
          </cell>
          <cell r="T360">
            <v>43</v>
          </cell>
          <cell r="U360">
            <v>52</v>
          </cell>
        </row>
        <row r="361">
          <cell r="B361" t="str">
            <v>ANISHBARI LPS</v>
          </cell>
          <cell r="C361" t="str">
            <v>LPS</v>
          </cell>
          <cell r="D361" t="str">
            <v>Harmoti MPHC</v>
          </cell>
          <cell r="E361" t="str">
            <v>Labanya Kalita/Lakhimaya Borah/Rambhawati Das</v>
          </cell>
          <cell r="F361">
            <v>0</v>
          </cell>
          <cell r="G361" t="str">
            <v>18120108905</v>
          </cell>
          <cell r="H361" t="str">
            <v>8/11 ANISHBARI/KATHANI</v>
          </cell>
          <cell r="I361" t="str">
            <v>p</v>
          </cell>
          <cell r="J361">
            <v>0</v>
          </cell>
          <cell r="K361" t="str">
            <v>j79</v>
          </cell>
          <cell r="L361">
            <v>0</v>
          </cell>
          <cell r="M361">
            <v>0</v>
          </cell>
          <cell r="N361">
            <v>0</v>
          </cell>
          <cell r="O361" t="str">
            <v>x</v>
          </cell>
          <cell r="P361">
            <v>33</v>
          </cell>
          <cell r="Q361">
            <v>0</v>
          </cell>
          <cell r="R361" t="str">
            <v>DURGESWAR BARUAH</v>
          </cell>
          <cell r="S361" t="str">
            <v>9854235131</v>
          </cell>
          <cell r="T361">
            <v>15</v>
          </cell>
          <cell r="U361">
            <v>31</v>
          </cell>
        </row>
        <row r="362">
          <cell r="B362" t="str">
            <v>BAHBARI LPS</v>
          </cell>
          <cell r="C362" t="str">
            <v>LPS</v>
          </cell>
          <cell r="D362" t="str">
            <v>Harmoti MPHC</v>
          </cell>
          <cell r="E362" t="str">
            <v>Labanya Kalita/Lakhimaya Borah/Rambhawati Das</v>
          </cell>
          <cell r="F362">
            <v>0</v>
          </cell>
          <cell r="G362" t="str">
            <v>18120109201</v>
          </cell>
          <cell r="H362" t="str">
            <v>2 NO. PARBATPUR/BOXI GAON</v>
          </cell>
          <cell r="I362">
            <v>2015</v>
          </cell>
          <cell r="J362">
            <v>0</v>
          </cell>
          <cell r="K362" t="str">
            <v>Team-01</v>
          </cell>
          <cell r="L362">
            <v>0</v>
          </cell>
          <cell r="M362">
            <v>0</v>
          </cell>
          <cell r="N362">
            <v>0</v>
          </cell>
          <cell r="O362">
            <v>42972</v>
          </cell>
          <cell r="P362">
            <v>116</v>
          </cell>
          <cell r="Q362">
            <v>0</v>
          </cell>
          <cell r="R362" t="str">
            <v>RINA BHUYAN</v>
          </cell>
          <cell r="S362" t="str">
            <v>9854246447</v>
          </cell>
          <cell r="T362">
            <v>50</v>
          </cell>
          <cell r="U362">
            <v>54</v>
          </cell>
        </row>
        <row r="363">
          <cell r="B363" t="str">
            <v>DIGHALIPAR LPS</v>
          </cell>
          <cell r="C363" t="str">
            <v>LPS</v>
          </cell>
          <cell r="D363" t="str">
            <v>Harmoti MPHC</v>
          </cell>
          <cell r="E363" t="str">
            <v>Labanya Kalita/Lakhimaya Borah/Rambhawati Das</v>
          </cell>
          <cell r="F363">
            <v>0</v>
          </cell>
          <cell r="G363" t="str">
            <v>18120108801</v>
          </cell>
          <cell r="H363" t="str">
            <v>78/81 NO. GRANT (DIGHILPAR)/DIGHALIPAR</v>
          </cell>
          <cell r="I363">
            <v>2015</v>
          </cell>
          <cell r="J363" t="str">
            <v>80</v>
          </cell>
          <cell r="K363" t="str">
            <v>Team-01</v>
          </cell>
          <cell r="L363">
            <v>0</v>
          </cell>
          <cell r="M363">
            <v>0</v>
          </cell>
          <cell r="N363">
            <v>0</v>
          </cell>
          <cell r="O363">
            <v>42977</v>
          </cell>
          <cell r="P363">
            <v>28</v>
          </cell>
          <cell r="Q363">
            <v>0</v>
          </cell>
          <cell r="R363" t="str">
            <v>ANNADA SAIKIA</v>
          </cell>
          <cell r="S363" t="str">
            <v>9577769448</v>
          </cell>
          <cell r="T363">
            <v>16</v>
          </cell>
          <cell r="U363">
            <v>11</v>
          </cell>
        </row>
        <row r="364">
          <cell r="B364" t="str">
            <v>HARMOTI BAZAR LPS</v>
          </cell>
          <cell r="C364" t="str">
            <v>LPS</v>
          </cell>
          <cell r="D364" t="str">
            <v>Harmoti MPHC</v>
          </cell>
          <cell r="E364" t="str">
            <v>Labanya Kalita/Lakhimaya Borah/Rambhawati Das</v>
          </cell>
          <cell r="F364">
            <v>0</v>
          </cell>
          <cell r="G364" t="str">
            <v>18120108501</v>
          </cell>
          <cell r="H364" t="str">
            <v>HARMOTI/GUTIBARI-1</v>
          </cell>
          <cell r="I364">
            <v>2015</v>
          </cell>
          <cell r="J364">
            <v>0</v>
          </cell>
          <cell r="K364">
            <v>0</v>
          </cell>
          <cell r="L364">
            <v>0</v>
          </cell>
          <cell r="M364">
            <v>0</v>
          </cell>
          <cell r="N364">
            <v>0</v>
          </cell>
          <cell r="O364" t="str">
            <v>x</v>
          </cell>
          <cell r="P364">
            <v>276</v>
          </cell>
          <cell r="Q364">
            <v>0</v>
          </cell>
          <cell r="R364" t="str">
            <v>DIGANTA BORUAH</v>
          </cell>
          <cell r="S364" t="str">
            <v>9854100892</v>
          </cell>
          <cell r="T364">
            <v>133</v>
          </cell>
          <cell r="U364">
            <v>174</v>
          </cell>
        </row>
        <row r="365">
          <cell r="B365" t="str">
            <v>HARMOTI DIKRONG LPS</v>
          </cell>
          <cell r="C365" t="str">
            <v>LPS</v>
          </cell>
          <cell r="D365" t="str">
            <v>Harmoti MPHC</v>
          </cell>
          <cell r="E365" t="str">
            <v>Labanya Kalita/Lakhimaya Borah/Rambhawati Das</v>
          </cell>
          <cell r="F365">
            <v>0</v>
          </cell>
          <cell r="G365" t="str">
            <v>18120109202</v>
          </cell>
          <cell r="H365" t="str">
            <v>2 NO. PARBATPUR/BUDHA BAZAR</v>
          </cell>
          <cell r="I365">
            <v>2015</v>
          </cell>
          <cell r="J365">
            <v>0</v>
          </cell>
          <cell r="K365" t="str">
            <v>x</v>
          </cell>
          <cell r="L365">
            <v>0</v>
          </cell>
          <cell r="M365">
            <v>0</v>
          </cell>
          <cell r="N365">
            <v>0</v>
          </cell>
          <cell r="O365" t="str">
            <v>x</v>
          </cell>
          <cell r="P365">
            <v>162</v>
          </cell>
          <cell r="Q365">
            <v>0</v>
          </cell>
          <cell r="R365" t="str">
            <v>MOHENDRA KAKOTI</v>
          </cell>
          <cell r="S365" t="str">
            <v>9613582911</v>
          </cell>
          <cell r="T365">
            <v>62</v>
          </cell>
          <cell r="U365">
            <v>76</v>
          </cell>
        </row>
        <row r="366">
          <cell r="B366" t="str">
            <v>HARMOTI HATKHOLA LPS</v>
          </cell>
          <cell r="C366" t="str">
            <v>LPS</v>
          </cell>
          <cell r="D366" t="str">
            <v>Harmoti MPHC</v>
          </cell>
          <cell r="E366" t="str">
            <v>Labanya Kalita/Lakhimaya Borah/Rambhawati Das</v>
          </cell>
          <cell r="F366">
            <v>0</v>
          </cell>
          <cell r="G366" t="str">
            <v>18120108202</v>
          </cell>
          <cell r="H366" t="str">
            <v>3 NO. DARKHATTA/KATHANI BASTI</v>
          </cell>
          <cell r="I366">
            <v>2015</v>
          </cell>
          <cell r="J366">
            <v>0</v>
          </cell>
          <cell r="K366">
            <v>0</v>
          </cell>
          <cell r="L366">
            <v>0</v>
          </cell>
          <cell r="M366">
            <v>0</v>
          </cell>
          <cell r="N366">
            <v>0</v>
          </cell>
          <cell r="O366">
            <v>0</v>
          </cell>
          <cell r="P366">
            <v>0</v>
          </cell>
          <cell r="Q366">
            <v>0</v>
          </cell>
          <cell r="R366" t="str">
            <v>SISHURAM GOGOI</v>
          </cell>
          <cell r="S366" t="str">
            <v>9613373402</v>
          </cell>
          <cell r="T366">
            <v>118</v>
          </cell>
          <cell r="U366">
            <v>126</v>
          </cell>
        </row>
        <row r="367">
          <cell r="B367" t="str">
            <v>HARMOTI T.E. LPS</v>
          </cell>
          <cell r="C367" t="str">
            <v>LPS</v>
          </cell>
          <cell r="D367" t="str">
            <v>Harmoti MPHC</v>
          </cell>
          <cell r="E367" t="str">
            <v>Labanya Kalita/Lakhimaya Borah/Rambhawati Das</v>
          </cell>
          <cell r="F367">
            <v>0</v>
          </cell>
          <cell r="G367" t="str">
            <v>18120108601</v>
          </cell>
          <cell r="H367" t="str">
            <v>HARMOTI DIV. TEA GARDEN/7 NO. LINE</v>
          </cell>
          <cell r="I367" t="str">
            <v>nov</v>
          </cell>
          <cell r="J367">
            <v>0</v>
          </cell>
          <cell r="K367">
            <v>0</v>
          </cell>
          <cell r="L367">
            <v>0</v>
          </cell>
          <cell r="M367">
            <v>0</v>
          </cell>
          <cell r="N367">
            <v>0</v>
          </cell>
          <cell r="O367" t="str">
            <v>x</v>
          </cell>
          <cell r="P367">
            <v>0</v>
          </cell>
          <cell r="Q367">
            <v>0</v>
          </cell>
          <cell r="R367" t="str">
            <v>GONES KAMAKAR</v>
          </cell>
          <cell r="S367" t="str">
            <v>9706638560/8752818514</v>
          </cell>
          <cell r="T367">
            <v>80</v>
          </cell>
          <cell r="U367">
            <v>93</v>
          </cell>
        </row>
        <row r="368">
          <cell r="B368" t="str">
            <v>KAMALPUR KAIBARTA LPS</v>
          </cell>
          <cell r="C368" t="str">
            <v>LPS</v>
          </cell>
          <cell r="D368" t="str">
            <v>Harmoti MPHC</v>
          </cell>
          <cell r="E368" t="str">
            <v>Labanya Kalita/Lakhimaya Borah/Rambhawati Das</v>
          </cell>
          <cell r="F368">
            <v>0</v>
          </cell>
          <cell r="G368" t="str">
            <v>18120114502</v>
          </cell>
          <cell r="H368" t="str">
            <v>2 NO. BAGARI/PILKHANA KARATI PAR</v>
          </cell>
          <cell r="I368" t="str">
            <v>p</v>
          </cell>
          <cell r="J368">
            <v>42968</v>
          </cell>
          <cell r="K368" t="str">
            <v>Team-01</v>
          </cell>
          <cell r="L368">
            <v>16</v>
          </cell>
          <cell r="M368">
            <v>25</v>
          </cell>
          <cell r="N368">
            <v>41</v>
          </cell>
          <cell r="O368">
            <v>42968</v>
          </cell>
          <cell r="P368">
            <v>48</v>
          </cell>
          <cell r="Q368">
            <v>0</v>
          </cell>
          <cell r="R368" t="str">
            <v>PUTALI BORA</v>
          </cell>
          <cell r="S368" t="str">
            <v>9859213261</v>
          </cell>
          <cell r="T368">
            <v>19</v>
          </cell>
          <cell r="U368">
            <v>26</v>
          </cell>
        </row>
        <row r="369">
          <cell r="B369" t="str">
            <v>KATHANI DHANIRAM LPS</v>
          </cell>
          <cell r="C369" t="str">
            <v>LPS</v>
          </cell>
          <cell r="D369" t="str">
            <v>Harmoti MPHC</v>
          </cell>
          <cell r="E369" t="str">
            <v>Labanya Kalita/Lakhimaya Borah/Rambhawati Das</v>
          </cell>
          <cell r="F369">
            <v>0</v>
          </cell>
          <cell r="G369" t="str">
            <v>18120105202</v>
          </cell>
          <cell r="H369" t="str">
            <v>1 NO. BOGORI/KATHANI</v>
          </cell>
          <cell r="I369">
            <v>2015</v>
          </cell>
          <cell r="J369">
            <v>0</v>
          </cell>
          <cell r="K369" t="str">
            <v>J82</v>
          </cell>
          <cell r="L369">
            <v>0</v>
          </cell>
          <cell r="M369">
            <v>0</v>
          </cell>
          <cell r="N369">
            <v>0</v>
          </cell>
          <cell r="O369" t="str">
            <v>x</v>
          </cell>
          <cell r="P369">
            <v>140</v>
          </cell>
          <cell r="Q369">
            <v>0</v>
          </cell>
          <cell r="R369" t="str">
            <v>HARENDRA NATH</v>
          </cell>
          <cell r="S369" t="str">
            <v>9854231150</v>
          </cell>
          <cell r="T369">
            <v>51</v>
          </cell>
          <cell r="U369">
            <v>114</v>
          </cell>
        </row>
        <row r="370">
          <cell r="B370" t="str">
            <v>MADHAB DEV LPS</v>
          </cell>
          <cell r="C370" t="str">
            <v>LPS</v>
          </cell>
          <cell r="D370" t="str">
            <v>Harmoti MPHC</v>
          </cell>
          <cell r="E370" t="str">
            <v>Labanya Kalita/Lakhimaya Borah/Rambhawati Das</v>
          </cell>
          <cell r="F370">
            <v>0</v>
          </cell>
          <cell r="G370" t="str">
            <v>18120105201</v>
          </cell>
          <cell r="H370" t="str">
            <v>1 NO. BOGORI/BALUDING</v>
          </cell>
          <cell r="I370">
            <v>2015</v>
          </cell>
          <cell r="J370">
            <v>0</v>
          </cell>
          <cell r="K370" t="str">
            <v>Team-02</v>
          </cell>
          <cell r="L370">
            <v>0</v>
          </cell>
          <cell r="M370">
            <v>0</v>
          </cell>
          <cell r="N370">
            <v>0</v>
          </cell>
          <cell r="O370">
            <v>42832</v>
          </cell>
          <cell r="P370">
            <v>0</v>
          </cell>
          <cell r="Q370">
            <v>0</v>
          </cell>
          <cell r="R370" t="str">
            <v>DIMBESWAR BORA</v>
          </cell>
          <cell r="S370" t="str">
            <v>9613750605</v>
          </cell>
          <cell r="T370">
            <v>34</v>
          </cell>
          <cell r="U370">
            <v>30</v>
          </cell>
        </row>
        <row r="371">
          <cell r="B371" t="str">
            <v>MERBIL PAKATALI ADABASI LPS</v>
          </cell>
          <cell r="C371" t="str">
            <v>LPS</v>
          </cell>
          <cell r="D371" t="str">
            <v>Harmoti MPHC</v>
          </cell>
          <cell r="E371" t="str">
            <v>Labanya Kalita/Lakhimaya Borah/Rambhawati Das</v>
          </cell>
          <cell r="F371">
            <v>0</v>
          </cell>
          <cell r="G371" t="str">
            <v>18120108903</v>
          </cell>
          <cell r="H371" t="str">
            <v>8/11 ANISHBARI/POKATOLI</v>
          </cell>
          <cell r="I371">
            <v>2015</v>
          </cell>
          <cell r="J371">
            <v>0</v>
          </cell>
          <cell r="K371" t="str">
            <v>J80</v>
          </cell>
          <cell r="L371">
            <v>0</v>
          </cell>
          <cell r="M371">
            <v>0</v>
          </cell>
          <cell r="N371">
            <v>0</v>
          </cell>
          <cell r="O371" t="str">
            <v>x</v>
          </cell>
          <cell r="P371">
            <v>57</v>
          </cell>
          <cell r="Q371">
            <v>0</v>
          </cell>
          <cell r="R371" t="str">
            <v>NOBEN BISWAS</v>
          </cell>
          <cell r="S371" t="str">
            <v>9854290287</v>
          </cell>
          <cell r="T371">
            <v>23</v>
          </cell>
          <cell r="U371">
            <v>27</v>
          </cell>
        </row>
        <row r="372">
          <cell r="B372" t="str">
            <v>MERBIL SILIKHAGURI LPS</v>
          </cell>
          <cell r="C372" t="str">
            <v>LPS</v>
          </cell>
          <cell r="D372" t="str">
            <v>Harmoti MPHC</v>
          </cell>
          <cell r="E372" t="str">
            <v>Labanya Kalita/Lakhimaya Borah/Rambhawati Das</v>
          </cell>
          <cell r="F372">
            <v>0</v>
          </cell>
          <cell r="G372" t="str">
            <v>18120108802</v>
          </cell>
          <cell r="H372" t="str">
            <v>78/81 NO. GRANT (DIGHILPAR)/SILIKHAGURI</v>
          </cell>
          <cell r="I372">
            <v>2015</v>
          </cell>
          <cell r="J372">
            <v>42891</v>
          </cell>
          <cell r="K372" t="str">
            <v>Team-01</v>
          </cell>
          <cell r="L372">
            <v>25</v>
          </cell>
          <cell r="M372">
            <v>29</v>
          </cell>
          <cell r="N372">
            <v>54</v>
          </cell>
          <cell r="O372">
            <v>42891</v>
          </cell>
          <cell r="P372">
            <v>59</v>
          </cell>
          <cell r="Q372">
            <v>0</v>
          </cell>
          <cell r="R372" t="str">
            <v>MANUAL BARLA</v>
          </cell>
          <cell r="S372" t="str">
            <v>9854244218</v>
          </cell>
          <cell r="T372">
            <v>33</v>
          </cell>
          <cell r="U372">
            <v>29</v>
          </cell>
        </row>
        <row r="373">
          <cell r="B373" t="str">
            <v>MILANPUR KAIBARTA LPS</v>
          </cell>
          <cell r="C373" t="str">
            <v>LPS</v>
          </cell>
          <cell r="D373" t="str">
            <v>Harmoti MPHC</v>
          </cell>
          <cell r="E373" t="str">
            <v>Labanya Kalita/Lakhimaya Borah/Rambhawati Das</v>
          </cell>
          <cell r="F373">
            <v>0</v>
          </cell>
          <cell r="G373" t="str">
            <v>18120109001</v>
          </cell>
          <cell r="H373" t="str">
            <v>95 F.C. GRANT/BAHBARI 95 FC GRANT</v>
          </cell>
          <cell r="I373" t="str">
            <v>nov</v>
          </cell>
          <cell r="J373">
            <v>0</v>
          </cell>
          <cell r="K373" t="str">
            <v>Team-01</v>
          </cell>
          <cell r="L373">
            <v>0</v>
          </cell>
          <cell r="M373">
            <v>0</v>
          </cell>
          <cell r="N373">
            <v>0</v>
          </cell>
          <cell r="O373">
            <v>42982</v>
          </cell>
          <cell r="P373">
            <v>116</v>
          </cell>
          <cell r="Q373">
            <v>0</v>
          </cell>
          <cell r="R373" t="str">
            <v>PURNA KT.DAS</v>
          </cell>
          <cell r="S373" t="str">
            <v>9859391264</v>
          </cell>
          <cell r="T373">
            <v>59</v>
          </cell>
          <cell r="U373">
            <v>49</v>
          </cell>
        </row>
        <row r="374">
          <cell r="B374" t="str">
            <v>NO 2 BOGORI LPS</v>
          </cell>
          <cell r="C374" t="str">
            <v>LPS</v>
          </cell>
          <cell r="D374" t="str">
            <v>Harmoti MPHC</v>
          </cell>
          <cell r="E374" t="str">
            <v>Labanya Kalita/Lakhimaya Borah/Rambhawati Das</v>
          </cell>
          <cell r="F374">
            <v>0</v>
          </cell>
          <cell r="G374" t="str">
            <v>18120114504</v>
          </cell>
          <cell r="H374" t="str">
            <v>2 NO. BAGARI/PADUMONI</v>
          </cell>
          <cell r="I374" t="str">
            <v>p</v>
          </cell>
          <cell r="J374">
            <v>0</v>
          </cell>
          <cell r="K374" t="str">
            <v>Team-01</v>
          </cell>
          <cell r="L374">
            <v>0</v>
          </cell>
          <cell r="M374">
            <v>0</v>
          </cell>
          <cell r="N374">
            <v>0</v>
          </cell>
          <cell r="O374">
            <v>42998</v>
          </cell>
          <cell r="P374">
            <v>32</v>
          </cell>
          <cell r="Q374">
            <v>0</v>
          </cell>
          <cell r="R374" t="str">
            <v>ROBINSON SURIN DAS</v>
          </cell>
          <cell r="S374" t="str">
            <v>9707308083</v>
          </cell>
          <cell r="T374">
            <v>27</v>
          </cell>
          <cell r="U374">
            <v>18</v>
          </cell>
        </row>
        <row r="375">
          <cell r="B375" t="str">
            <v>PARBATIPUR LPS</v>
          </cell>
          <cell r="C375" t="str">
            <v>LPS</v>
          </cell>
          <cell r="D375" t="str">
            <v>Harmoti MPHC</v>
          </cell>
          <cell r="E375" t="str">
            <v>Labanya Kalita/Lakhimaya Borah/Rambhawati Das</v>
          </cell>
          <cell r="F375">
            <v>0</v>
          </cell>
          <cell r="G375" t="str">
            <v>18120109102</v>
          </cell>
          <cell r="H375" t="str">
            <v>1 NO. PARBATPUR/BADUA CHUK</v>
          </cell>
          <cell r="I375">
            <v>2015</v>
          </cell>
          <cell r="J375">
            <v>42972</v>
          </cell>
          <cell r="K375" t="str">
            <v>Team-01</v>
          </cell>
          <cell r="L375">
            <v>14</v>
          </cell>
          <cell r="M375">
            <v>13</v>
          </cell>
          <cell r="N375">
            <v>27</v>
          </cell>
          <cell r="O375">
            <v>42972</v>
          </cell>
          <cell r="P375">
            <v>36</v>
          </cell>
          <cell r="Q375">
            <v>0</v>
          </cell>
          <cell r="R375" t="str">
            <v>BHOGAN DHANUAR</v>
          </cell>
          <cell r="S375" t="str">
            <v>7399486574</v>
          </cell>
          <cell r="T375">
            <v>16</v>
          </cell>
          <cell r="U375">
            <v>16</v>
          </cell>
        </row>
        <row r="376">
          <cell r="B376" t="str">
            <v>PUB HARMOTI LPS</v>
          </cell>
          <cell r="C376" t="str">
            <v>LPS</v>
          </cell>
          <cell r="D376" t="str">
            <v>Harmoti MPHC</v>
          </cell>
          <cell r="E376" t="str">
            <v>Labanya Kalita/Lakhimaya Borah/Rambhawati Das</v>
          </cell>
          <cell r="F376">
            <v>0</v>
          </cell>
          <cell r="G376" t="str">
            <v>18120105205</v>
          </cell>
          <cell r="H376" t="str">
            <v>1 NO. BOGORI/MUSLIM CHUK</v>
          </cell>
          <cell r="I376">
            <v>2015</v>
          </cell>
          <cell r="J376">
            <v>0</v>
          </cell>
          <cell r="K376" t="str">
            <v>Team-01</v>
          </cell>
          <cell r="L376">
            <v>0</v>
          </cell>
          <cell r="M376">
            <v>0</v>
          </cell>
          <cell r="N376">
            <v>0</v>
          </cell>
          <cell r="O376">
            <v>42833</v>
          </cell>
          <cell r="P376">
            <v>0</v>
          </cell>
          <cell r="Q376">
            <v>0</v>
          </cell>
          <cell r="R376" t="str">
            <v>PORIMITA BORA</v>
          </cell>
          <cell r="S376" t="str">
            <v>9859197175</v>
          </cell>
          <cell r="T376">
            <v>34</v>
          </cell>
          <cell r="U376">
            <v>27</v>
          </cell>
        </row>
        <row r="377">
          <cell r="B377" t="str">
            <v>SANKERDEV ANUSUSHITA LPS</v>
          </cell>
          <cell r="C377" t="str">
            <v>LPS</v>
          </cell>
          <cell r="D377" t="str">
            <v>Harmoti MPHC</v>
          </cell>
          <cell r="E377" t="str">
            <v>Labanya Kalita/Lakhimaya Borah/Rambhawati Das</v>
          </cell>
          <cell r="F377">
            <v>0</v>
          </cell>
          <cell r="G377" t="str">
            <v>18120108302</v>
          </cell>
          <cell r="H377" t="str">
            <v>5 NO. PATTA/CHANDMARI</v>
          </cell>
          <cell r="I377" t="str">
            <v>p</v>
          </cell>
          <cell r="J377">
            <v>0</v>
          </cell>
          <cell r="K377" t="str">
            <v>J82</v>
          </cell>
          <cell r="L377">
            <v>0</v>
          </cell>
          <cell r="M377">
            <v>0</v>
          </cell>
          <cell r="N377">
            <v>0</v>
          </cell>
          <cell r="O377" t="str">
            <v>x</v>
          </cell>
          <cell r="P377">
            <v>139</v>
          </cell>
          <cell r="Q377">
            <v>0</v>
          </cell>
          <cell r="R377" t="str">
            <v>KHAGEN DAS</v>
          </cell>
          <cell r="S377" t="str">
            <v>9859400647</v>
          </cell>
          <cell r="T377">
            <v>62</v>
          </cell>
          <cell r="U377">
            <v>51</v>
          </cell>
        </row>
        <row r="378">
          <cell r="B378" t="str">
            <v>ANISHBARI ADIBASHI MES</v>
          </cell>
          <cell r="C378" t="str">
            <v>MES</v>
          </cell>
          <cell r="D378" t="str">
            <v>Harmoti MPHC</v>
          </cell>
          <cell r="E378" t="str">
            <v>Labanya Kalita/Lakhimaya Borah/Rambhawati Das</v>
          </cell>
          <cell r="F378">
            <v>0</v>
          </cell>
          <cell r="G378" t="str">
            <v>18120108906</v>
          </cell>
          <cell r="H378" t="str">
            <v>8/11 ANISHBARI/PALENG DEEPA</v>
          </cell>
          <cell r="I378" t="str">
            <v>p</v>
          </cell>
          <cell r="J378">
            <v>0</v>
          </cell>
          <cell r="K378" t="str">
            <v>j79</v>
          </cell>
          <cell r="L378">
            <v>0</v>
          </cell>
          <cell r="M378">
            <v>0</v>
          </cell>
          <cell r="N378">
            <v>0</v>
          </cell>
          <cell r="O378" t="str">
            <v>x</v>
          </cell>
          <cell r="P378">
            <v>0</v>
          </cell>
          <cell r="Q378">
            <v>0</v>
          </cell>
          <cell r="R378" t="str">
            <v>ASHARANI NEOG</v>
          </cell>
          <cell r="S378">
            <v>9854231099</v>
          </cell>
          <cell r="T378">
            <v>20</v>
          </cell>
          <cell r="U378">
            <v>19</v>
          </cell>
        </row>
        <row r="379">
          <cell r="B379" t="str">
            <v>BOGOLI MES</v>
          </cell>
          <cell r="C379" t="str">
            <v>MES</v>
          </cell>
          <cell r="D379" t="str">
            <v>Harmoti MPHC</v>
          </cell>
          <cell r="E379" t="str">
            <v>Labanya Kalita/Lakhimaya Borah/Rambhawati Das</v>
          </cell>
          <cell r="F379">
            <v>0</v>
          </cell>
          <cell r="G379" t="str">
            <v>18120108207</v>
          </cell>
          <cell r="H379" t="str">
            <v>3 NO. DARKHATTA/BUGULIJAN</v>
          </cell>
          <cell r="I379">
            <v>2015</v>
          </cell>
          <cell r="J379" t="str">
            <v>83</v>
          </cell>
          <cell r="K379" t="str">
            <v>x</v>
          </cell>
          <cell r="L379">
            <v>0</v>
          </cell>
          <cell r="M379">
            <v>0</v>
          </cell>
          <cell r="N379">
            <v>0</v>
          </cell>
          <cell r="O379">
            <v>0</v>
          </cell>
          <cell r="P379">
            <v>0</v>
          </cell>
          <cell r="Q379">
            <v>0</v>
          </cell>
          <cell r="R379" t="str">
            <v>BHIM KT DAS</v>
          </cell>
          <cell r="S379" t="str">
            <v>9577285886</v>
          </cell>
          <cell r="T379">
            <v>55</v>
          </cell>
          <cell r="U379">
            <v>30</v>
          </cell>
        </row>
        <row r="380">
          <cell r="B380" t="str">
            <v>HARMOTI DIKRONG MES</v>
          </cell>
          <cell r="C380" t="str">
            <v>MES</v>
          </cell>
          <cell r="D380" t="str">
            <v>Harmoti MPHC</v>
          </cell>
          <cell r="E380" t="str">
            <v>Labanya Kalita/Lakhimaya Borah/Rambhawati Das</v>
          </cell>
          <cell r="F380">
            <v>0</v>
          </cell>
          <cell r="G380" t="str">
            <v>18120109203</v>
          </cell>
          <cell r="H380" t="str">
            <v>2 NO. PARBATPUR/BUDHA BAZAR</v>
          </cell>
          <cell r="I380">
            <v>2015</v>
          </cell>
          <cell r="J380">
            <v>0</v>
          </cell>
          <cell r="K380" t="str">
            <v>j76</v>
          </cell>
          <cell r="L380">
            <v>0</v>
          </cell>
          <cell r="M380">
            <v>0</v>
          </cell>
          <cell r="N380">
            <v>0</v>
          </cell>
          <cell r="O380" t="str">
            <v>x</v>
          </cell>
          <cell r="P380">
            <v>175</v>
          </cell>
          <cell r="Q380">
            <v>0</v>
          </cell>
          <cell r="R380" t="str">
            <v>TARUNCHANDRA HAZARIKA</v>
          </cell>
          <cell r="S380" t="str">
            <v>7399166086</v>
          </cell>
          <cell r="T380">
            <v>93</v>
          </cell>
          <cell r="U380">
            <v>87</v>
          </cell>
        </row>
        <row r="381">
          <cell r="B381" t="str">
            <v>HARMOTI GIRLS' MES</v>
          </cell>
          <cell r="C381" t="str">
            <v>MES</v>
          </cell>
          <cell r="D381" t="str">
            <v>Harmoti MPHC</v>
          </cell>
          <cell r="E381" t="str">
            <v>Labanya Kalita/Lakhimaya Borah/Rambhawati Das</v>
          </cell>
          <cell r="F381">
            <v>0</v>
          </cell>
          <cell r="G381" t="str">
            <v>18120108502</v>
          </cell>
          <cell r="H381" t="str">
            <v>HARMOTI/GUTIBARI-2</v>
          </cell>
          <cell r="I381">
            <v>2015</v>
          </cell>
          <cell r="J381">
            <v>0</v>
          </cell>
          <cell r="K381" t="str">
            <v>Team-01</v>
          </cell>
          <cell r="L381">
            <v>0</v>
          </cell>
          <cell r="M381">
            <v>0</v>
          </cell>
          <cell r="N381">
            <v>0</v>
          </cell>
          <cell r="O381">
            <v>42985</v>
          </cell>
          <cell r="P381">
            <v>145</v>
          </cell>
          <cell r="Q381">
            <v>0</v>
          </cell>
          <cell r="R381" t="str">
            <v>HEMAPROVA DUTTA</v>
          </cell>
          <cell r="S381" t="str">
            <v>9854328372</v>
          </cell>
          <cell r="T381">
            <v>0</v>
          </cell>
          <cell r="U381">
            <v>67</v>
          </cell>
        </row>
        <row r="382">
          <cell r="B382" t="str">
            <v>LAKHESWAR BORA MES</v>
          </cell>
          <cell r="C382" t="str">
            <v>MES</v>
          </cell>
          <cell r="D382" t="str">
            <v>Harmoti MPHC</v>
          </cell>
          <cell r="E382" t="str">
            <v>Labanya Kalita/Lakhimaya Borah/Rambhawati Das</v>
          </cell>
          <cell r="F382">
            <v>0</v>
          </cell>
          <cell r="G382" t="str">
            <v>18120114505</v>
          </cell>
          <cell r="H382" t="str">
            <v>2 NO. BAGARI/SANTIPUR BHUMAGURI</v>
          </cell>
          <cell r="I382" t="str">
            <v>p</v>
          </cell>
          <cell r="J382">
            <v>0</v>
          </cell>
          <cell r="K382" t="str">
            <v>Team-01</v>
          </cell>
          <cell r="L382">
            <v>0</v>
          </cell>
          <cell r="M382">
            <v>0</v>
          </cell>
          <cell r="N382">
            <v>0</v>
          </cell>
          <cell r="O382">
            <v>42998</v>
          </cell>
          <cell r="P382">
            <v>0</v>
          </cell>
          <cell r="Q382">
            <v>0</v>
          </cell>
          <cell r="R382" t="str">
            <v>BASANTA BORAH</v>
          </cell>
          <cell r="S382" t="str">
            <v>9854373506</v>
          </cell>
          <cell r="T382">
            <v>67</v>
          </cell>
          <cell r="U382">
            <v>50</v>
          </cell>
        </row>
        <row r="383">
          <cell r="B383" t="str">
            <v>TARAJULI PRAKTON CHAH JANAJATI MES</v>
          </cell>
          <cell r="C383" t="str">
            <v>MES</v>
          </cell>
          <cell r="D383" t="str">
            <v>Harmoti MPHC</v>
          </cell>
          <cell r="E383" t="str">
            <v>Labanya Kalita/Lakhimaya Borah/Rambhawati Das</v>
          </cell>
          <cell r="F383">
            <v>0</v>
          </cell>
          <cell r="G383" t="str">
            <v>18120110202</v>
          </cell>
          <cell r="H383" t="str">
            <v>TARAJULI BANUA/TARAJULI CHRISTIAN</v>
          </cell>
          <cell r="I383">
            <v>2015</v>
          </cell>
          <cell r="J383" t="str">
            <v>87</v>
          </cell>
          <cell r="K383" t="str">
            <v>j13</v>
          </cell>
          <cell r="L383">
            <v>0</v>
          </cell>
          <cell r="M383">
            <v>0</v>
          </cell>
          <cell r="N383">
            <v>0</v>
          </cell>
          <cell r="O383">
            <v>0</v>
          </cell>
          <cell r="P383">
            <v>0</v>
          </cell>
          <cell r="Q383">
            <v>0</v>
          </cell>
          <cell r="R383" t="str">
            <v>JIBON SARKAR</v>
          </cell>
          <cell r="S383" t="str">
            <v>9854143394</v>
          </cell>
          <cell r="T383">
            <v>20</v>
          </cell>
          <cell r="U383">
            <v>18</v>
          </cell>
        </row>
        <row r="384">
          <cell r="B384" t="str">
            <v>MERBIL MVS</v>
          </cell>
          <cell r="C384" t="str">
            <v>MVS</v>
          </cell>
          <cell r="D384" t="str">
            <v>Harmoti MPHC</v>
          </cell>
          <cell r="E384" t="str">
            <v>Labanya Kalita/Lakhimaya Borah/Rambhawati Das</v>
          </cell>
          <cell r="F384">
            <v>0</v>
          </cell>
          <cell r="G384" t="str">
            <v>18120108902</v>
          </cell>
          <cell r="H384" t="str">
            <v>8/11 ANISHBARI/POKATOLI</v>
          </cell>
          <cell r="I384">
            <v>2015</v>
          </cell>
          <cell r="J384">
            <v>42892</v>
          </cell>
          <cell r="K384" t="str">
            <v>Team-01</v>
          </cell>
          <cell r="L384">
            <v>65</v>
          </cell>
          <cell r="M384">
            <v>80</v>
          </cell>
          <cell r="N384">
            <v>145</v>
          </cell>
          <cell r="O384">
            <v>42892</v>
          </cell>
          <cell r="P384">
            <v>216</v>
          </cell>
          <cell r="Q384">
            <v>0</v>
          </cell>
          <cell r="R384" t="str">
            <v>KAMALA DOLEY BHUYAN</v>
          </cell>
          <cell r="S384" t="str">
            <v>8876520003</v>
          </cell>
          <cell r="T384">
            <v>99</v>
          </cell>
          <cell r="U384">
            <v>111</v>
          </cell>
        </row>
        <row r="385">
          <cell r="B385" t="str">
            <v>1 NO. DHARMAPUR AWW</v>
          </cell>
          <cell r="C385" t="str">
            <v>AWC</v>
          </cell>
          <cell r="D385" t="str">
            <v>Jubanagar SC</v>
          </cell>
          <cell r="E385" t="str">
            <v>Minakhi Gogoi</v>
          </cell>
          <cell r="F385" t="str">
            <v>Bidyut Dutta</v>
          </cell>
          <cell r="G385">
            <v>13</v>
          </cell>
          <cell r="H385" t="str">
            <v>JUBANAGAR-1 No Dharmapur</v>
          </cell>
          <cell r="I385" t="str">
            <v>dec</v>
          </cell>
          <cell r="J385">
            <v>42903</v>
          </cell>
          <cell r="K385" t="str">
            <v>Team-02</v>
          </cell>
          <cell r="L385">
            <v>24</v>
          </cell>
          <cell r="M385">
            <v>30</v>
          </cell>
          <cell r="N385">
            <v>54</v>
          </cell>
          <cell r="O385">
            <v>42905</v>
          </cell>
          <cell r="P385">
            <v>0</v>
          </cell>
          <cell r="Q385" t="str">
            <v>AYESA AHMED/9954584014</v>
          </cell>
          <cell r="R385" t="str">
            <v>Ribena Begum</v>
          </cell>
          <cell r="S385">
            <v>9678089072</v>
          </cell>
          <cell r="T385">
            <v>24</v>
          </cell>
          <cell r="U385">
            <v>26</v>
          </cell>
        </row>
        <row r="386">
          <cell r="B386" t="str">
            <v>101 NO. KHANPARA AWW</v>
          </cell>
          <cell r="C386" t="str">
            <v>AWC</v>
          </cell>
          <cell r="D386" t="str">
            <v>Jubanagar SC</v>
          </cell>
          <cell r="E386" t="str">
            <v>Minakhi Gogoi</v>
          </cell>
          <cell r="F386" t="str">
            <v>Bidyut Dutta</v>
          </cell>
          <cell r="G386">
            <v>6</v>
          </cell>
          <cell r="H386" t="str">
            <v>JUBANAGAR-Dakhin Islampur</v>
          </cell>
          <cell r="I386" t="str">
            <v>NOV</v>
          </cell>
          <cell r="J386">
            <v>42901</v>
          </cell>
          <cell r="K386" t="str">
            <v>Team-01</v>
          </cell>
          <cell r="L386">
            <v>39</v>
          </cell>
          <cell r="M386">
            <v>44</v>
          </cell>
          <cell r="N386">
            <v>83</v>
          </cell>
          <cell r="O386">
            <v>42901</v>
          </cell>
          <cell r="P386">
            <v>0</v>
          </cell>
          <cell r="Q386" t="str">
            <v>AYESA AHMED/9954584014</v>
          </cell>
          <cell r="R386" t="str">
            <v>Parbina Begum</v>
          </cell>
          <cell r="S386">
            <v>8486785876</v>
          </cell>
          <cell r="T386">
            <v>46</v>
          </cell>
          <cell r="U386">
            <v>46</v>
          </cell>
        </row>
        <row r="387">
          <cell r="B387" t="str">
            <v>2 No Islampur</v>
          </cell>
          <cell r="C387" t="str">
            <v>AWC</v>
          </cell>
          <cell r="D387" t="str">
            <v>Jubanagar SC</v>
          </cell>
          <cell r="E387" t="str">
            <v>Minakhi Gogoi</v>
          </cell>
          <cell r="F387" t="str">
            <v>Bidyut Dutta</v>
          </cell>
          <cell r="G387">
            <v>20</v>
          </cell>
          <cell r="H387" t="str">
            <v>PAVA-No-2 Islampur Islam Basti</v>
          </cell>
          <cell r="I387" t="str">
            <v>L Gogoi</v>
          </cell>
          <cell r="J387">
            <v>42922</v>
          </cell>
          <cell r="K387" t="str">
            <v>Team-02</v>
          </cell>
          <cell r="L387">
            <v>62</v>
          </cell>
          <cell r="M387">
            <v>46</v>
          </cell>
          <cell r="N387">
            <v>108</v>
          </cell>
          <cell r="O387">
            <v>42922</v>
          </cell>
          <cell r="P387">
            <v>0</v>
          </cell>
          <cell r="Q387" t="str">
            <v>punyaprova Changmai/8473998174</v>
          </cell>
          <cell r="R387" t="str">
            <v>Farida Begum</v>
          </cell>
          <cell r="S387">
            <v>9957224261</v>
          </cell>
          <cell r="T387">
            <v>18</v>
          </cell>
          <cell r="U387">
            <v>21</v>
          </cell>
        </row>
        <row r="388">
          <cell r="B388" t="str">
            <v>2 NO. DHARAMAPUR AWW</v>
          </cell>
          <cell r="C388" t="str">
            <v>AWC</v>
          </cell>
          <cell r="D388" t="str">
            <v>Jubanagar SC</v>
          </cell>
          <cell r="E388" t="str">
            <v>Minakhi Gogoi</v>
          </cell>
          <cell r="F388" t="str">
            <v>Bidyut Dutta</v>
          </cell>
          <cell r="G388">
            <v>17</v>
          </cell>
          <cell r="H388" t="str">
            <v>JUBANAGAR-2 no Dharmapur</v>
          </cell>
          <cell r="I388" t="str">
            <v>Leni Borah-14</v>
          </cell>
          <cell r="J388">
            <v>0</v>
          </cell>
          <cell r="K388" t="str">
            <v>Team-02</v>
          </cell>
          <cell r="L388">
            <v>0</v>
          </cell>
          <cell r="M388">
            <v>0</v>
          </cell>
          <cell r="N388">
            <v>0</v>
          </cell>
          <cell r="O388">
            <v>42906</v>
          </cell>
          <cell r="P388">
            <v>0</v>
          </cell>
          <cell r="Q388" t="str">
            <v>AYESA AHMED/9954584014</v>
          </cell>
          <cell r="R388" t="str">
            <v>Hafiza Begum</v>
          </cell>
          <cell r="S388">
            <v>9854474059</v>
          </cell>
          <cell r="T388">
            <v>45</v>
          </cell>
          <cell r="U388">
            <v>42</v>
          </cell>
        </row>
        <row r="389">
          <cell r="B389" t="str">
            <v>2 NO. ISLAMPUR bessapatty</v>
          </cell>
          <cell r="C389" t="str">
            <v>AWC</v>
          </cell>
          <cell r="D389" t="str">
            <v>Jubanagar SC</v>
          </cell>
          <cell r="E389" t="str">
            <v>Minakhi Gogoi</v>
          </cell>
          <cell r="F389" t="str">
            <v>Bidyut Dutta</v>
          </cell>
          <cell r="G389">
            <v>4</v>
          </cell>
          <cell r="H389" t="str">
            <v>JUBANAGAR-Islampur Besapatty</v>
          </cell>
          <cell r="I389" t="str">
            <v>NOV</v>
          </cell>
          <cell r="J389">
            <v>42934</v>
          </cell>
          <cell r="K389" t="str">
            <v>Team-02</v>
          </cell>
          <cell r="L389">
            <v>66</v>
          </cell>
          <cell r="M389">
            <v>47</v>
          </cell>
          <cell r="N389">
            <v>113</v>
          </cell>
          <cell r="O389">
            <v>42934</v>
          </cell>
          <cell r="P389">
            <v>0</v>
          </cell>
          <cell r="Q389" t="str">
            <v>AYESA AHMED/9954584014</v>
          </cell>
          <cell r="R389" t="str">
            <v>Rabina Sultana</v>
          </cell>
          <cell r="S389">
            <v>9859170157</v>
          </cell>
          <cell r="T389">
            <v>65</v>
          </cell>
          <cell r="U389">
            <v>55</v>
          </cell>
        </row>
        <row r="390">
          <cell r="B390" t="str">
            <v>2 No. Islampur Islam</v>
          </cell>
          <cell r="C390" t="str">
            <v>AWC</v>
          </cell>
          <cell r="D390" t="str">
            <v>Jubanagar SC</v>
          </cell>
          <cell r="E390" t="str">
            <v>Minakhi Gogoi</v>
          </cell>
          <cell r="F390" t="str">
            <v>Bidyut Dutta</v>
          </cell>
          <cell r="G390">
            <v>18</v>
          </cell>
          <cell r="H390" t="str">
            <v>PAVA-No-2 Islampur Islam Basti</v>
          </cell>
          <cell r="I390" t="str">
            <v>nov</v>
          </cell>
          <cell r="J390" t="str">
            <v>90</v>
          </cell>
          <cell r="K390" t="str">
            <v>Team-02</v>
          </cell>
          <cell r="L390">
            <v>0</v>
          </cell>
          <cell r="M390">
            <v>0</v>
          </cell>
          <cell r="N390">
            <v>0</v>
          </cell>
          <cell r="O390">
            <v>42922</v>
          </cell>
          <cell r="P390">
            <v>0</v>
          </cell>
          <cell r="Q390" t="str">
            <v>punyaprova Changmai/8473998174</v>
          </cell>
          <cell r="R390" t="str">
            <v>hosnara begum</v>
          </cell>
          <cell r="S390">
            <v>9854373850</v>
          </cell>
          <cell r="T390">
            <v>18</v>
          </cell>
          <cell r="U390">
            <v>21</v>
          </cell>
        </row>
        <row r="391">
          <cell r="B391" t="str">
            <v>2 NO. KEHUTOL AWW</v>
          </cell>
          <cell r="C391" t="str">
            <v>AWC</v>
          </cell>
          <cell r="D391" t="str">
            <v>Jubanagar SC</v>
          </cell>
          <cell r="E391" t="str">
            <v>Parul Dutta</v>
          </cell>
          <cell r="F391" t="str">
            <v>Bidyut Dutta</v>
          </cell>
          <cell r="G391">
            <v>15</v>
          </cell>
          <cell r="H391" t="str">
            <v>JUBANAGAR-1 No Dharmapur</v>
          </cell>
          <cell r="I391" t="str">
            <v>dec</v>
          </cell>
          <cell r="J391">
            <v>42903</v>
          </cell>
          <cell r="K391" t="str">
            <v>Team-02</v>
          </cell>
          <cell r="L391">
            <v>54</v>
          </cell>
          <cell r="M391">
            <v>28</v>
          </cell>
          <cell r="N391">
            <v>82</v>
          </cell>
          <cell r="O391">
            <v>42905</v>
          </cell>
          <cell r="P391">
            <v>0</v>
          </cell>
          <cell r="Q391" t="str">
            <v>AYESA AHMED/9954584014</v>
          </cell>
          <cell r="R391" t="str">
            <v>SULEMA KHATUN</v>
          </cell>
          <cell r="S391">
            <v>9707875521</v>
          </cell>
          <cell r="T391">
            <v>40</v>
          </cell>
          <cell r="U391">
            <v>44</v>
          </cell>
        </row>
        <row r="392">
          <cell r="B392" t="str">
            <v>2 NO.ISLAMPUR AWW</v>
          </cell>
          <cell r="C392" t="str">
            <v>AWC</v>
          </cell>
          <cell r="D392" t="str">
            <v>Jubanagar SC</v>
          </cell>
          <cell r="E392" t="str">
            <v>Parul Dutta</v>
          </cell>
          <cell r="F392" t="str">
            <v>Bidyut Dutta</v>
          </cell>
          <cell r="G392">
            <v>19</v>
          </cell>
          <cell r="H392" t="str">
            <v>JUBANAGAR- 2 no islampur</v>
          </cell>
          <cell r="I392" t="str">
            <v>NOV</v>
          </cell>
          <cell r="J392" t="str">
            <v>89</v>
          </cell>
          <cell r="K392" t="str">
            <v>Team-02</v>
          </cell>
          <cell r="L392">
            <v>0</v>
          </cell>
          <cell r="M392">
            <v>0</v>
          </cell>
          <cell r="N392">
            <v>0</v>
          </cell>
          <cell r="O392">
            <v>42922</v>
          </cell>
          <cell r="P392">
            <v>0</v>
          </cell>
          <cell r="Q392" t="str">
            <v>punyaprova Changmai/8473998174</v>
          </cell>
          <cell r="R392" t="str">
            <v>RUKIA KHATUN</v>
          </cell>
          <cell r="S392">
            <v>8721892725</v>
          </cell>
          <cell r="T392">
            <v>18</v>
          </cell>
          <cell r="U392">
            <v>21</v>
          </cell>
        </row>
        <row r="393">
          <cell r="B393" t="str">
            <v>3 NO. DHARMAPUR</v>
          </cell>
          <cell r="C393" t="str">
            <v>AWC</v>
          </cell>
          <cell r="D393" t="str">
            <v>Jubanagar SC</v>
          </cell>
          <cell r="E393" t="str">
            <v>Parul Dutta</v>
          </cell>
          <cell r="F393" t="str">
            <v>Bidyut Dutta</v>
          </cell>
          <cell r="G393">
            <v>22</v>
          </cell>
          <cell r="H393" t="str">
            <v>PAVA-Jubanagar</v>
          </cell>
          <cell r="I393" t="str">
            <v>dec</v>
          </cell>
          <cell r="J393">
            <v>0</v>
          </cell>
          <cell r="K393" t="str">
            <v>Team-02</v>
          </cell>
          <cell r="L393">
            <v>0</v>
          </cell>
          <cell r="M393">
            <v>0</v>
          </cell>
          <cell r="N393">
            <v>0</v>
          </cell>
          <cell r="O393">
            <v>42882</v>
          </cell>
          <cell r="P393">
            <v>0</v>
          </cell>
          <cell r="Q393" t="str">
            <v>punyaprova Changmai/8473998174</v>
          </cell>
          <cell r="R393" t="str">
            <v>Majida Khatun</v>
          </cell>
          <cell r="S393">
            <v>8751942283</v>
          </cell>
          <cell r="T393">
            <v>46</v>
          </cell>
          <cell r="U393">
            <v>45</v>
          </cell>
        </row>
        <row r="394">
          <cell r="B394" t="str">
            <v>3 NO. ISLAMPUR  AWW</v>
          </cell>
          <cell r="C394" t="str">
            <v>AWC</v>
          </cell>
          <cell r="D394" t="str">
            <v>Jubanagar SC</v>
          </cell>
          <cell r="E394" t="str">
            <v>Parul Dutta</v>
          </cell>
          <cell r="F394" t="str">
            <v>Bidyut Dutta</v>
          </cell>
          <cell r="G394">
            <v>11</v>
          </cell>
          <cell r="H394" t="str">
            <v>JUBANAGAR- 3 No Islampur Block</v>
          </cell>
          <cell r="I394" t="str">
            <v>dec</v>
          </cell>
          <cell r="J394">
            <v>42906</v>
          </cell>
          <cell r="K394" t="str">
            <v>Team-02</v>
          </cell>
          <cell r="L394">
            <v>68</v>
          </cell>
          <cell r="M394">
            <v>51</v>
          </cell>
          <cell r="N394">
            <v>119</v>
          </cell>
          <cell r="O394">
            <v>42927</v>
          </cell>
          <cell r="P394">
            <v>0</v>
          </cell>
          <cell r="Q394" t="str">
            <v>AYESA AHMED/9954584014</v>
          </cell>
          <cell r="R394" t="str">
            <v>Banecha Begum</v>
          </cell>
          <cell r="S394">
            <v>9678098762</v>
          </cell>
          <cell r="T394">
            <v>26</v>
          </cell>
          <cell r="U394">
            <v>28</v>
          </cell>
        </row>
        <row r="395">
          <cell r="B395" t="str">
            <v>3 NO. ISLAMPUR BLOCK AWW</v>
          </cell>
          <cell r="C395" t="str">
            <v>AWC</v>
          </cell>
          <cell r="D395" t="str">
            <v>Jubanagar SC</v>
          </cell>
          <cell r="E395" t="str">
            <v>Parul Dutta</v>
          </cell>
          <cell r="F395" t="str">
            <v>Bidyut Dutta</v>
          </cell>
          <cell r="G395">
            <v>10</v>
          </cell>
          <cell r="H395" t="str">
            <v>JUBANAGAR- 3 No Islampur Block</v>
          </cell>
          <cell r="I395" t="str">
            <v>NOV</v>
          </cell>
          <cell r="J395">
            <v>42878</v>
          </cell>
          <cell r="K395" t="str">
            <v>Team-01</v>
          </cell>
          <cell r="L395">
            <v>34</v>
          </cell>
          <cell r="M395">
            <v>44</v>
          </cell>
          <cell r="N395">
            <v>78</v>
          </cell>
          <cell r="O395">
            <v>42879</v>
          </cell>
          <cell r="P395">
            <v>0</v>
          </cell>
          <cell r="Q395" t="str">
            <v>AYESA AHMED/9954584014</v>
          </cell>
          <cell r="R395" t="str">
            <v>Khusnama Begum</v>
          </cell>
          <cell r="S395">
            <v>8724031181</v>
          </cell>
          <cell r="T395">
            <v>21</v>
          </cell>
          <cell r="U395">
            <v>25</v>
          </cell>
        </row>
        <row r="396">
          <cell r="B396" t="str">
            <v>3 NO. ISLAMPUR DAKHIN PARA AWW</v>
          </cell>
          <cell r="C396" t="str">
            <v>AWC</v>
          </cell>
          <cell r="D396" t="str">
            <v>Jubanagar SC</v>
          </cell>
          <cell r="E396" t="str">
            <v>Parul Dutta</v>
          </cell>
          <cell r="F396" t="str">
            <v>Bidyut Dutta</v>
          </cell>
          <cell r="G396">
            <v>2</v>
          </cell>
          <cell r="H396" t="str">
            <v>JUBANAGAR- 3 No Islampur Block</v>
          </cell>
          <cell r="I396" t="str">
            <v>dec</v>
          </cell>
          <cell r="J396">
            <v>42938</v>
          </cell>
          <cell r="K396" t="str">
            <v>Team-01</v>
          </cell>
          <cell r="L396">
            <v>36</v>
          </cell>
          <cell r="M396">
            <v>45</v>
          </cell>
          <cell r="N396">
            <v>81</v>
          </cell>
          <cell r="O396">
            <v>42927</v>
          </cell>
          <cell r="P396">
            <v>0</v>
          </cell>
          <cell r="Q396" t="str">
            <v>AYESA AHMED/9954584014</v>
          </cell>
          <cell r="R396" t="str">
            <v>Ruksana Begum</v>
          </cell>
          <cell r="S396" t="str">
            <v>8721047933/9859188210</v>
          </cell>
          <cell r="T396">
            <v>46</v>
          </cell>
          <cell r="U396">
            <v>42</v>
          </cell>
        </row>
        <row r="397">
          <cell r="B397" t="str">
            <v>4 NO. DHARMAPUR AWW</v>
          </cell>
          <cell r="C397" t="str">
            <v>AWC</v>
          </cell>
          <cell r="D397" t="str">
            <v>Jubanagar SC</v>
          </cell>
          <cell r="E397" t="str">
            <v>Parul Dutta</v>
          </cell>
          <cell r="F397" t="str">
            <v>Bidyut Dutta</v>
          </cell>
          <cell r="G397">
            <v>24</v>
          </cell>
          <cell r="H397" t="str">
            <v>JUBANAGAR- 4 Dharmapur</v>
          </cell>
          <cell r="I397" t="str">
            <v>NOV</v>
          </cell>
          <cell r="J397">
            <v>0</v>
          </cell>
          <cell r="K397" t="str">
            <v>Team-02</v>
          </cell>
          <cell r="L397">
            <v>0</v>
          </cell>
          <cell r="M397">
            <v>0</v>
          </cell>
          <cell r="N397">
            <v>0</v>
          </cell>
          <cell r="O397">
            <v>42933</v>
          </cell>
          <cell r="P397">
            <v>0</v>
          </cell>
          <cell r="Q397" t="str">
            <v>punyaprova Changmai/8473998174</v>
          </cell>
          <cell r="R397" t="str">
            <v>Sufia Khatun</v>
          </cell>
          <cell r="S397" t="str">
            <v>8402930570/7896965838/</v>
          </cell>
          <cell r="T397">
            <v>27</v>
          </cell>
          <cell r="U397">
            <v>21</v>
          </cell>
        </row>
        <row r="398">
          <cell r="B398" t="str">
            <v>4 NO. DHARMAPUR DAKHIN AWW</v>
          </cell>
          <cell r="C398" t="str">
            <v>AWC</v>
          </cell>
          <cell r="D398" t="str">
            <v>Jubanagar SC</v>
          </cell>
          <cell r="E398" t="str">
            <v>Parul Dutta</v>
          </cell>
          <cell r="F398" t="str">
            <v>Bidyut Dutta</v>
          </cell>
          <cell r="G398">
            <v>25</v>
          </cell>
          <cell r="H398" t="str">
            <v>JUBANAGAR- 4 No Dharmapur</v>
          </cell>
          <cell r="I398" t="str">
            <v>NOV</v>
          </cell>
          <cell r="J398">
            <v>0</v>
          </cell>
          <cell r="K398" t="str">
            <v>Team-02</v>
          </cell>
          <cell r="L398">
            <v>0</v>
          </cell>
          <cell r="M398">
            <v>0</v>
          </cell>
          <cell r="N398">
            <v>0</v>
          </cell>
          <cell r="O398">
            <v>42933</v>
          </cell>
          <cell r="P398">
            <v>0</v>
          </cell>
          <cell r="Q398" t="str">
            <v>punyaprova Changmai/8473998174</v>
          </cell>
          <cell r="R398" t="str">
            <v>Nargis Sultana</v>
          </cell>
          <cell r="S398">
            <v>9613376728</v>
          </cell>
          <cell r="T398">
            <v>18</v>
          </cell>
          <cell r="U398">
            <v>18</v>
          </cell>
        </row>
        <row r="399">
          <cell r="B399" t="str">
            <v>4 NO. DHARMAPUR UTTARPARA</v>
          </cell>
          <cell r="C399" t="str">
            <v>AWC</v>
          </cell>
          <cell r="D399" t="str">
            <v>Jubanagar SC</v>
          </cell>
          <cell r="E399" t="str">
            <v>Parul Dutta</v>
          </cell>
          <cell r="F399" t="str">
            <v>Bidyut Dutta</v>
          </cell>
          <cell r="G399">
            <v>26</v>
          </cell>
          <cell r="H399" t="str">
            <v>JUBANAGAR- 4 No Dharmapur</v>
          </cell>
          <cell r="I399" t="str">
            <v>Leni Borah-12</v>
          </cell>
          <cell r="J399">
            <v>0</v>
          </cell>
          <cell r="K399" t="str">
            <v>Team-02</v>
          </cell>
          <cell r="L399">
            <v>0</v>
          </cell>
          <cell r="M399">
            <v>0</v>
          </cell>
          <cell r="N399">
            <v>0</v>
          </cell>
          <cell r="O399">
            <v>42877</v>
          </cell>
          <cell r="P399">
            <v>0</v>
          </cell>
          <cell r="Q399" t="str">
            <v>punyaprova Changmai/8473998174</v>
          </cell>
          <cell r="R399" t="str">
            <v>Jusnara Begum</v>
          </cell>
          <cell r="S399" t="str">
            <v>9706291099/9854424112</v>
          </cell>
          <cell r="T399">
            <v>33</v>
          </cell>
          <cell r="U399">
            <v>30</v>
          </cell>
        </row>
        <row r="400">
          <cell r="B400" t="str">
            <v>98 NO. KEHUTOLI AWW</v>
          </cell>
          <cell r="C400" t="str">
            <v>AWC</v>
          </cell>
          <cell r="D400" t="str">
            <v>Jubanagar SC</v>
          </cell>
          <cell r="E400" t="str">
            <v>Minakhi Gogoi</v>
          </cell>
          <cell r="F400" t="str">
            <v>Bidyut Dutta</v>
          </cell>
          <cell r="G400">
            <v>18</v>
          </cell>
          <cell r="H400" t="str">
            <v>JUBANAGAR-2 no Dharmapur</v>
          </cell>
          <cell r="I400" t="str">
            <v>Leni Borah-14</v>
          </cell>
          <cell r="J400">
            <v>42871</v>
          </cell>
          <cell r="K400" t="str">
            <v>Team-01</v>
          </cell>
          <cell r="L400">
            <v>41</v>
          </cell>
          <cell r="M400">
            <v>46</v>
          </cell>
          <cell r="N400">
            <v>87</v>
          </cell>
          <cell r="O400">
            <v>42871</v>
          </cell>
          <cell r="P400">
            <v>0</v>
          </cell>
          <cell r="Q400" t="str">
            <v>AYESA AHMED/9954584014</v>
          </cell>
          <cell r="R400" t="str">
            <v>Mamtaz Begum</v>
          </cell>
          <cell r="S400">
            <v>8486851123</v>
          </cell>
          <cell r="T400">
            <v>28</v>
          </cell>
          <cell r="U400">
            <v>28</v>
          </cell>
        </row>
        <row r="401">
          <cell r="B401" t="str">
            <v>Ahempur Block (B) AWC</v>
          </cell>
          <cell r="C401" t="str">
            <v>AWC</v>
          </cell>
          <cell r="D401" t="str">
            <v>Jubanagar SC</v>
          </cell>
          <cell r="E401" t="str">
            <v>Parul Dutta</v>
          </cell>
          <cell r="F401" t="str">
            <v>Bidyut Dutta</v>
          </cell>
          <cell r="G401">
            <v>24</v>
          </cell>
          <cell r="H401" t="str">
            <v>PAVA-Ahmedpur-b</v>
          </cell>
          <cell r="I401" t="str">
            <v>L GOGOI-5</v>
          </cell>
          <cell r="J401">
            <v>0</v>
          </cell>
          <cell r="K401" t="str">
            <v>Team-02</v>
          </cell>
          <cell r="L401">
            <v>0</v>
          </cell>
          <cell r="M401">
            <v>0</v>
          </cell>
          <cell r="N401">
            <v>0</v>
          </cell>
          <cell r="O401">
            <v>42916</v>
          </cell>
          <cell r="P401">
            <v>0</v>
          </cell>
          <cell r="Q401" t="str">
            <v>Anima Kutum/7399781504</v>
          </cell>
          <cell r="R401" t="str">
            <v>Alina Begum</v>
          </cell>
          <cell r="S401">
            <v>8011410769</v>
          </cell>
          <cell r="T401">
            <v>59</v>
          </cell>
          <cell r="U401">
            <v>42</v>
          </cell>
        </row>
        <row r="402">
          <cell r="B402" t="str">
            <v>Ahmedpur Block (A) AWC</v>
          </cell>
          <cell r="C402" t="str">
            <v>AWC</v>
          </cell>
          <cell r="D402" t="str">
            <v>Jubanagar SC</v>
          </cell>
          <cell r="E402" t="str">
            <v>Parul Dutta</v>
          </cell>
          <cell r="F402" t="str">
            <v>Bidyut Dutta</v>
          </cell>
          <cell r="G402">
            <v>9</v>
          </cell>
          <cell r="H402" t="str">
            <v>PAVA-Fotehpur-Kutubpur-B</v>
          </cell>
          <cell r="I402" t="str">
            <v>L Gogoi-3</v>
          </cell>
          <cell r="J402">
            <v>0</v>
          </cell>
          <cell r="K402" t="str">
            <v>Team-02</v>
          </cell>
          <cell r="L402">
            <v>0</v>
          </cell>
          <cell r="M402">
            <v>0</v>
          </cell>
          <cell r="N402">
            <v>0</v>
          </cell>
          <cell r="O402">
            <v>42926</v>
          </cell>
          <cell r="P402">
            <v>0</v>
          </cell>
          <cell r="Q402" t="str">
            <v>punyaprova Changmai/8473998174</v>
          </cell>
          <cell r="R402" t="str">
            <v>Jahanara Begum</v>
          </cell>
          <cell r="S402">
            <v>9854535758</v>
          </cell>
          <cell r="T402">
            <v>60</v>
          </cell>
          <cell r="U402">
            <v>57</v>
          </cell>
        </row>
        <row r="403">
          <cell r="B403" t="str">
            <v>Ananda Chuburi</v>
          </cell>
          <cell r="C403" t="str">
            <v>AWC</v>
          </cell>
          <cell r="D403" t="str">
            <v>Jubanagar SC</v>
          </cell>
          <cell r="E403" t="str">
            <v>Parul Dutta</v>
          </cell>
          <cell r="F403" t="str">
            <v>Bidyut Dutta</v>
          </cell>
          <cell r="G403">
            <v>23</v>
          </cell>
          <cell r="H403" t="str">
            <v>PAVA-Ahmedpur-B</v>
          </cell>
          <cell r="I403" t="str">
            <v>NOV</v>
          </cell>
          <cell r="J403">
            <v>42931</v>
          </cell>
          <cell r="K403" t="str">
            <v>Team-02</v>
          </cell>
          <cell r="L403">
            <v>62</v>
          </cell>
          <cell r="M403">
            <v>48</v>
          </cell>
          <cell r="N403">
            <v>110</v>
          </cell>
          <cell r="O403">
            <v>42916</v>
          </cell>
          <cell r="P403">
            <v>0</v>
          </cell>
          <cell r="Q403" t="str">
            <v>Anima Kutum/7399781504</v>
          </cell>
          <cell r="R403" t="str">
            <v>Hazera khatun</v>
          </cell>
          <cell r="S403">
            <v>7399637096</v>
          </cell>
          <cell r="T403">
            <v>16</v>
          </cell>
          <cell r="U403">
            <v>24</v>
          </cell>
        </row>
        <row r="404">
          <cell r="B404" t="str">
            <v>Bardubi Chuburi 117 (B)</v>
          </cell>
          <cell r="C404" t="str">
            <v>AWC</v>
          </cell>
          <cell r="D404" t="str">
            <v>Jubanagar SC</v>
          </cell>
          <cell r="E404" t="str">
            <v>Parul Dutta</v>
          </cell>
          <cell r="F404" t="str">
            <v>Bidyut Dutta</v>
          </cell>
          <cell r="G404">
            <v>23</v>
          </cell>
          <cell r="H404" t="str">
            <v>PAVA-Ahmedpur Block-SARKAR CHUBURI</v>
          </cell>
          <cell r="I404" t="str">
            <v>NOV</v>
          </cell>
          <cell r="J404">
            <v>0</v>
          </cell>
          <cell r="K404" t="str">
            <v>Team-02</v>
          </cell>
          <cell r="L404">
            <v>0</v>
          </cell>
          <cell r="M404">
            <v>0</v>
          </cell>
          <cell r="N404">
            <v>0</v>
          </cell>
          <cell r="O404">
            <v>42935</v>
          </cell>
          <cell r="P404">
            <v>0</v>
          </cell>
          <cell r="Q404" t="str">
            <v>punyaprova Changmai/8473998174</v>
          </cell>
          <cell r="R404" t="str">
            <v>Mamtaz Begum</v>
          </cell>
          <cell r="S404" t="str">
            <v>9706779923/9678397683/ /9613404049</v>
          </cell>
          <cell r="T404">
            <v>27</v>
          </cell>
          <cell r="U404">
            <v>25</v>
          </cell>
        </row>
        <row r="405">
          <cell r="B405" t="str">
            <v>Barek Para Chuburi</v>
          </cell>
          <cell r="C405" t="str">
            <v>AWC</v>
          </cell>
          <cell r="D405" t="str">
            <v>Jubanagar SC</v>
          </cell>
          <cell r="E405" t="str">
            <v>Parul Dutta</v>
          </cell>
          <cell r="F405" t="str">
            <v>Bidyut Dutta</v>
          </cell>
          <cell r="G405">
            <v>4</v>
          </cell>
          <cell r="H405" t="str">
            <v>PAVA-Ahmedpur Block-DHARMAPUR-B</v>
          </cell>
          <cell r="I405" t="str">
            <v>NOV</v>
          </cell>
          <cell r="J405">
            <v>0</v>
          </cell>
          <cell r="K405" t="str">
            <v>Team-02</v>
          </cell>
          <cell r="L405">
            <v>0</v>
          </cell>
          <cell r="M405">
            <v>0</v>
          </cell>
          <cell r="N405">
            <v>0</v>
          </cell>
          <cell r="O405">
            <v>42935</v>
          </cell>
          <cell r="P405">
            <v>0</v>
          </cell>
          <cell r="Q405" t="str">
            <v>punyaprova Changmai/8473998174</v>
          </cell>
          <cell r="R405" t="str">
            <v>Marfuja Begum</v>
          </cell>
          <cell r="S405" t="str">
            <v>8761887799/9854349702</v>
          </cell>
          <cell r="T405">
            <v>17</v>
          </cell>
          <cell r="U405">
            <v>21</v>
          </cell>
        </row>
        <row r="406">
          <cell r="B406" t="str">
            <v>DAKHIN ISLAMPUR AWW</v>
          </cell>
          <cell r="C406" t="str">
            <v>AWC</v>
          </cell>
          <cell r="D406" t="str">
            <v>Jubanagar SC</v>
          </cell>
          <cell r="E406" t="str">
            <v>Parul Dutta</v>
          </cell>
          <cell r="F406" t="str">
            <v>Bidyut Dutta</v>
          </cell>
          <cell r="G406">
            <v>1</v>
          </cell>
          <cell r="H406" t="str">
            <v>JUBANAGAR-Dakhin Islampur</v>
          </cell>
          <cell r="I406" t="str">
            <v>Leni Borah-13</v>
          </cell>
          <cell r="J406">
            <v>42907</v>
          </cell>
          <cell r="K406" t="str">
            <v>Team-01</v>
          </cell>
          <cell r="L406">
            <v>43</v>
          </cell>
          <cell r="M406">
            <v>30</v>
          </cell>
          <cell r="N406">
            <v>73</v>
          </cell>
          <cell r="O406">
            <v>42907</v>
          </cell>
          <cell r="P406">
            <v>0</v>
          </cell>
          <cell r="Q406" t="str">
            <v>AYESA AHMED/9954584014</v>
          </cell>
          <cell r="R406" t="str">
            <v>Asma Begum</v>
          </cell>
          <cell r="S406">
            <v>9613956929</v>
          </cell>
          <cell r="T406">
            <v>33</v>
          </cell>
          <cell r="U406">
            <v>30</v>
          </cell>
        </row>
        <row r="407">
          <cell r="B407" t="str">
            <v>Dakhin Jubanagar Bazar Chuburi</v>
          </cell>
          <cell r="C407" t="str">
            <v>AWC</v>
          </cell>
          <cell r="D407" t="str">
            <v>Jubanagar SC</v>
          </cell>
          <cell r="E407" t="str">
            <v>Parul Dutta</v>
          </cell>
          <cell r="F407" t="str">
            <v>Bidyut Dutta</v>
          </cell>
          <cell r="G407">
            <v>5</v>
          </cell>
          <cell r="H407" t="str">
            <v>JUBANAGAR-Dakhin Islampur</v>
          </cell>
          <cell r="I407" t="str">
            <v>Leni Borah-13</v>
          </cell>
          <cell r="J407">
            <v>42907</v>
          </cell>
          <cell r="K407" t="str">
            <v>Team-01</v>
          </cell>
          <cell r="L407">
            <v>27</v>
          </cell>
          <cell r="M407">
            <v>38</v>
          </cell>
          <cell r="N407">
            <v>65</v>
          </cell>
          <cell r="O407">
            <v>42907</v>
          </cell>
          <cell r="P407">
            <v>0</v>
          </cell>
          <cell r="Q407" t="str">
            <v>AYESA AHMED/9954584014</v>
          </cell>
          <cell r="R407" t="str">
            <v>Taslima Begum</v>
          </cell>
          <cell r="S407">
            <v>9678089100</v>
          </cell>
          <cell r="T407">
            <v>46</v>
          </cell>
          <cell r="U407">
            <v>42</v>
          </cell>
        </row>
        <row r="408">
          <cell r="B408" t="str">
            <v>DHARMAPUR Block (A)</v>
          </cell>
          <cell r="C408" t="str">
            <v>AWC</v>
          </cell>
          <cell r="D408" t="str">
            <v>Jubanagar SC</v>
          </cell>
          <cell r="E408" t="str">
            <v>Parul Dutta</v>
          </cell>
          <cell r="F408" t="str">
            <v>Bidyut Dutta</v>
          </cell>
          <cell r="G408">
            <v>6</v>
          </cell>
          <cell r="H408" t="str">
            <v>PAVA-Kutubpur A</v>
          </cell>
          <cell r="I408" t="str">
            <v>NOV</v>
          </cell>
          <cell r="J408">
            <v>0</v>
          </cell>
          <cell r="K408" t="str">
            <v>Team-01</v>
          </cell>
          <cell r="L408">
            <v>0</v>
          </cell>
          <cell r="M408">
            <v>0</v>
          </cell>
          <cell r="N408">
            <v>0</v>
          </cell>
          <cell r="O408">
            <v>42903</v>
          </cell>
          <cell r="P408">
            <v>0</v>
          </cell>
          <cell r="Q408" t="str">
            <v>punyaprova Changmai/8473998174</v>
          </cell>
          <cell r="R408" t="str">
            <v>Hafija Khatun</v>
          </cell>
          <cell r="S408">
            <v>9854619638</v>
          </cell>
          <cell r="T408">
            <v>18</v>
          </cell>
          <cell r="U408">
            <v>21</v>
          </cell>
        </row>
        <row r="409">
          <cell r="B409" t="str">
            <v>Dharmapur Block (B)</v>
          </cell>
          <cell r="C409" t="str">
            <v>AWC</v>
          </cell>
          <cell r="D409" t="str">
            <v>Jubanagar SC</v>
          </cell>
          <cell r="E409" t="str">
            <v>Parul Dutta</v>
          </cell>
          <cell r="F409" t="str">
            <v>Bidyut Dutta</v>
          </cell>
          <cell r="G409">
            <v>7</v>
          </cell>
          <cell r="H409" t="str">
            <v>PAVA-Ahmedpur Block</v>
          </cell>
          <cell r="I409" t="str">
            <v>NOV</v>
          </cell>
          <cell r="J409">
            <v>0</v>
          </cell>
          <cell r="K409" t="str">
            <v>Team-02</v>
          </cell>
          <cell r="L409">
            <v>0</v>
          </cell>
          <cell r="M409">
            <v>0</v>
          </cell>
          <cell r="N409">
            <v>0</v>
          </cell>
          <cell r="O409">
            <v>42935</v>
          </cell>
          <cell r="P409">
            <v>0</v>
          </cell>
          <cell r="Q409" t="str">
            <v>punyaprova Changmai/8473998174</v>
          </cell>
          <cell r="R409" t="str">
            <v>Samsum Nehar</v>
          </cell>
          <cell r="S409">
            <v>9854949901</v>
          </cell>
          <cell r="T409">
            <v>63</v>
          </cell>
          <cell r="U409">
            <v>35</v>
          </cell>
        </row>
        <row r="410">
          <cell r="B410" t="str">
            <v>Islampur Bessapatty</v>
          </cell>
          <cell r="C410" t="str">
            <v>AWC</v>
          </cell>
          <cell r="D410" t="str">
            <v>Jubanagar SC</v>
          </cell>
          <cell r="E410" t="str">
            <v>Minakhi Gogoi</v>
          </cell>
          <cell r="F410" t="str">
            <v>Bidyut Dutta</v>
          </cell>
          <cell r="G410">
            <v>9</v>
          </cell>
          <cell r="H410" t="str">
            <v>JUBANAGAR-Islampur Besapatty</v>
          </cell>
          <cell r="I410" t="str">
            <v>NOV</v>
          </cell>
          <cell r="J410">
            <v>42885</v>
          </cell>
          <cell r="K410" t="str">
            <v>Team-01</v>
          </cell>
          <cell r="L410">
            <v>25</v>
          </cell>
          <cell r="M410">
            <v>20</v>
          </cell>
          <cell r="N410">
            <v>45</v>
          </cell>
          <cell r="O410">
            <v>42885</v>
          </cell>
          <cell r="P410">
            <v>0</v>
          </cell>
          <cell r="Q410" t="str">
            <v>AYESA AHMED/9954584014</v>
          </cell>
          <cell r="R410" t="str">
            <v>Mariom Begum</v>
          </cell>
          <cell r="S410">
            <v>8011491370</v>
          </cell>
          <cell r="T410">
            <v>55</v>
          </cell>
          <cell r="U410">
            <v>42</v>
          </cell>
        </row>
        <row r="411">
          <cell r="B411" t="str">
            <v>ISLAMPUR BESSAPOTTY A AWW</v>
          </cell>
          <cell r="C411" t="str">
            <v>AWC</v>
          </cell>
          <cell r="D411" t="str">
            <v>Jubanagar SC</v>
          </cell>
          <cell r="E411" t="str">
            <v>Minakhi Gogoi</v>
          </cell>
          <cell r="F411" t="str">
            <v>Bidyut Dutta</v>
          </cell>
          <cell r="G411">
            <v>7</v>
          </cell>
          <cell r="H411" t="str">
            <v>JUBANAGAR-Islampur Besapatty-B</v>
          </cell>
          <cell r="I411" t="str">
            <v>dec</v>
          </cell>
          <cell r="J411">
            <v>42931</v>
          </cell>
          <cell r="K411" t="str">
            <v>Team-01</v>
          </cell>
          <cell r="L411">
            <v>33</v>
          </cell>
          <cell r="M411">
            <v>24</v>
          </cell>
          <cell r="N411">
            <v>57</v>
          </cell>
          <cell r="O411">
            <v>42931</v>
          </cell>
          <cell r="P411">
            <v>0</v>
          </cell>
          <cell r="Q411" t="str">
            <v>AYESA AHMED/9954584014</v>
          </cell>
          <cell r="R411" t="str">
            <v>Fulesa Khatun (B)</v>
          </cell>
          <cell r="S411" t="str">
            <v>9859733541/8011748304</v>
          </cell>
          <cell r="T411">
            <v>42</v>
          </cell>
          <cell r="U411">
            <v>47</v>
          </cell>
        </row>
        <row r="412">
          <cell r="B412" t="str">
            <v>ISLAMPUR BESSAPOTY A AWW</v>
          </cell>
          <cell r="C412" t="str">
            <v>AWC</v>
          </cell>
          <cell r="D412" t="str">
            <v>Jubanagar SC</v>
          </cell>
          <cell r="E412" t="str">
            <v>Parul Dutta</v>
          </cell>
          <cell r="F412" t="str">
            <v>Bidyut Dutta</v>
          </cell>
          <cell r="G412">
            <v>12</v>
          </cell>
          <cell r="H412" t="str">
            <v>JUBANAGAR-Islampur Besapatty-B</v>
          </cell>
          <cell r="I412" t="str">
            <v>dec</v>
          </cell>
          <cell r="J412">
            <v>42931</v>
          </cell>
          <cell r="K412" t="str">
            <v>Team-01</v>
          </cell>
          <cell r="L412">
            <v>42</v>
          </cell>
          <cell r="M412">
            <v>60</v>
          </cell>
          <cell r="N412">
            <v>102</v>
          </cell>
          <cell r="O412">
            <v>42931</v>
          </cell>
          <cell r="P412">
            <v>0</v>
          </cell>
          <cell r="Q412" t="str">
            <v>AYESA AHMED/9954584014</v>
          </cell>
          <cell r="R412" t="str">
            <v>Firoza begum</v>
          </cell>
          <cell r="S412">
            <v>7896110988</v>
          </cell>
          <cell r="T412">
            <v>45</v>
          </cell>
          <cell r="U412">
            <v>56</v>
          </cell>
        </row>
        <row r="413">
          <cell r="B413" t="str">
            <v>ISLAMPUR BESSAPOTY MATKHULA AWW</v>
          </cell>
          <cell r="C413" t="str">
            <v>AWC</v>
          </cell>
          <cell r="D413" t="str">
            <v>Jubanagar SC</v>
          </cell>
          <cell r="E413" t="str">
            <v>Minakhi Gogoi</v>
          </cell>
          <cell r="F413" t="str">
            <v>Bidyut Dutta</v>
          </cell>
          <cell r="G413">
            <v>3</v>
          </cell>
          <cell r="H413" t="str">
            <v>JUBANAGAR-Islampur Besapatty</v>
          </cell>
          <cell r="I413" t="str">
            <v>Leni Borah-17</v>
          </cell>
          <cell r="J413">
            <v>42930</v>
          </cell>
          <cell r="K413" t="str">
            <v>Team-01</v>
          </cell>
          <cell r="L413">
            <v>40</v>
          </cell>
          <cell r="M413">
            <v>48</v>
          </cell>
          <cell r="N413">
            <v>88</v>
          </cell>
          <cell r="O413">
            <v>42930</v>
          </cell>
          <cell r="P413">
            <v>0</v>
          </cell>
          <cell r="Q413" t="str">
            <v>AYESA AHMED/9954584014</v>
          </cell>
          <cell r="R413" t="str">
            <v>Alima Begum</v>
          </cell>
          <cell r="S413">
            <v>8876903052</v>
          </cell>
          <cell r="T413">
            <v>57</v>
          </cell>
          <cell r="U413">
            <v>42</v>
          </cell>
        </row>
        <row r="414">
          <cell r="B414" t="str">
            <v>Islampur Bhatipara 2 No</v>
          </cell>
          <cell r="C414" t="str">
            <v>AWC</v>
          </cell>
          <cell r="D414" t="str">
            <v>Jubanagar SC</v>
          </cell>
          <cell r="E414" t="str">
            <v>Parul Dutta</v>
          </cell>
          <cell r="F414" t="str">
            <v>Bidyut Dutta</v>
          </cell>
          <cell r="G414">
            <v>19</v>
          </cell>
          <cell r="H414" t="str">
            <v>PAVA-Ahmedpur Block-Islampur Islam Basti</v>
          </cell>
          <cell r="I414" t="str">
            <v>dec</v>
          </cell>
          <cell r="J414">
            <v>0</v>
          </cell>
          <cell r="K414" t="str">
            <v>Team-01</v>
          </cell>
          <cell r="L414">
            <v>0</v>
          </cell>
          <cell r="M414">
            <v>0</v>
          </cell>
          <cell r="N414">
            <v>0</v>
          </cell>
          <cell r="O414">
            <v>42936</v>
          </cell>
          <cell r="P414">
            <v>0</v>
          </cell>
          <cell r="Q414" t="str">
            <v>AYESA AHMED/9954584014</v>
          </cell>
          <cell r="R414" t="str">
            <v>Khudeja Khatoon</v>
          </cell>
          <cell r="S414" t="str">
            <v>9954222926/9854373850</v>
          </cell>
          <cell r="T414">
            <v>10</v>
          </cell>
          <cell r="U414">
            <v>14</v>
          </cell>
        </row>
        <row r="415">
          <cell r="B415" t="str">
            <v>Kehutali</v>
          </cell>
          <cell r="C415" t="str">
            <v>AWC</v>
          </cell>
          <cell r="D415" t="str">
            <v>Jubanagar SC</v>
          </cell>
          <cell r="E415" t="str">
            <v>Minakhi Gogoi</v>
          </cell>
          <cell r="F415" t="str">
            <v>Bidyut Dutta</v>
          </cell>
          <cell r="G415">
            <v>16</v>
          </cell>
          <cell r="H415" t="str">
            <v>JUBANAGAR-Kehutali</v>
          </cell>
          <cell r="I415" t="str">
            <v>NOV</v>
          </cell>
          <cell r="J415">
            <v>42881</v>
          </cell>
          <cell r="K415" t="str">
            <v>Team-01</v>
          </cell>
          <cell r="L415">
            <v>15</v>
          </cell>
          <cell r="M415">
            <v>14</v>
          </cell>
          <cell r="N415">
            <v>29</v>
          </cell>
          <cell r="O415">
            <v>42881</v>
          </cell>
          <cell r="P415">
            <v>0</v>
          </cell>
          <cell r="Q415" t="str">
            <v>AYESA AHMED/9954584014</v>
          </cell>
          <cell r="R415" t="str">
            <v>Shanaz Bagum</v>
          </cell>
          <cell r="S415">
            <v>9859451683</v>
          </cell>
          <cell r="T415">
            <v>45</v>
          </cell>
          <cell r="U415">
            <v>41</v>
          </cell>
        </row>
        <row r="416">
          <cell r="B416" t="str">
            <v>PASHIM PARA BESSAPOTTY AWW</v>
          </cell>
          <cell r="C416" t="str">
            <v>AWC</v>
          </cell>
          <cell r="D416" t="str">
            <v>Jubanagar SC</v>
          </cell>
          <cell r="E416" t="str">
            <v>Minakhi Gogoi</v>
          </cell>
          <cell r="F416" t="str">
            <v>Bidyut Dutta</v>
          </cell>
          <cell r="G416">
            <v>8</v>
          </cell>
          <cell r="H416" t="str">
            <v>JUBANAGAR-Islampur Besapatty-B</v>
          </cell>
          <cell r="I416" t="str">
            <v>Leni Borah-17</v>
          </cell>
          <cell r="J416">
            <v>42930</v>
          </cell>
          <cell r="K416" t="str">
            <v>Team-01</v>
          </cell>
          <cell r="L416">
            <v>40</v>
          </cell>
          <cell r="M416">
            <v>33</v>
          </cell>
          <cell r="N416">
            <v>73</v>
          </cell>
          <cell r="O416">
            <v>42930</v>
          </cell>
          <cell r="P416">
            <v>0</v>
          </cell>
          <cell r="Q416" t="str">
            <v>AYESA AHMED/9954584014</v>
          </cell>
          <cell r="R416" t="str">
            <v>Ajufa Khatun</v>
          </cell>
          <cell r="S416">
            <v>8011143751</v>
          </cell>
          <cell r="T416">
            <v>46</v>
          </cell>
          <cell r="U416">
            <v>55</v>
          </cell>
        </row>
        <row r="417">
          <cell r="B417" t="str">
            <v>Sadar Chuburi</v>
          </cell>
          <cell r="C417" t="str">
            <v>AWC</v>
          </cell>
          <cell r="D417" t="str">
            <v>Jubanagar SC</v>
          </cell>
          <cell r="E417" t="str">
            <v>Parul Dutta</v>
          </cell>
          <cell r="F417" t="str">
            <v>Bidyut Dutta</v>
          </cell>
          <cell r="G417">
            <v>26</v>
          </cell>
          <cell r="H417" t="str">
            <v>JUBANAGAR- 3 No Islampur Block</v>
          </cell>
          <cell r="I417" t="str">
            <v>dec</v>
          </cell>
          <cell r="J417">
            <v>0</v>
          </cell>
          <cell r="K417" t="str">
            <v>Team-01</v>
          </cell>
          <cell r="L417">
            <v>0</v>
          </cell>
          <cell r="M417">
            <v>0</v>
          </cell>
          <cell r="N417">
            <v>0</v>
          </cell>
          <cell r="O417">
            <v>42927</v>
          </cell>
          <cell r="P417">
            <v>0</v>
          </cell>
          <cell r="Q417" t="str">
            <v>AYESA AHMED/9954584014</v>
          </cell>
          <cell r="R417" t="str">
            <v>Taslima Begum/Rehena Sultana</v>
          </cell>
          <cell r="S417" t="str">
            <v>9721949491/8403830499</v>
          </cell>
          <cell r="T417">
            <v>18</v>
          </cell>
          <cell r="U417">
            <v>21</v>
          </cell>
        </row>
        <row r="418">
          <cell r="B418" t="str">
            <v>Shohidul Chuburi</v>
          </cell>
          <cell r="C418" t="str">
            <v>AWC</v>
          </cell>
          <cell r="D418" t="str">
            <v>Jubanagar SC</v>
          </cell>
          <cell r="E418" t="str">
            <v>Minakhi Gogoi</v>
          </cell>
          <cell r="F418" t="str">
            <v>Bidyut Dutta</v>
          </cell>
          <cell r="G418">
            <v>14</v>
          </cell>
          <cell r="H418" t="str">
            <v>JUBANAGAR-1 No Dharmapur</v>
          </cell>
          <cell r="I418" t="str">
            <v>dec</v>
          </cell>
          <cell r="J418">
            <v>0</v>
          </cell>
          <cell r="K418" t="str">
            <v>Team-02</v>
          </cell>
          <cell r="L418">
            <v>0</v>
          </cell>
          <cell r="M418">
            <v>0</v>
          </cell>
          <cell r="N418">
            <v>0</v>
          </cell>
          <cell r="O418">
            <v>42906</v>
          </cell>
          <cell r="P418">
            <v>0</v>
          </cell>
          <cell r="Q418" t="str">
            <v>AYESA AHMED/9954584014</v>
          </cell>
          <cell r="R418" t="str">
            <v>Mofida Begum</v>
          </cell>
          <cell r="S418" t="str">
            <v>9854702844/7578085005</v>
          </cell>
          <cell r="T418">
            <v>18</v>
          </cell>
          <cell r="U418">
            <v>21</v>
          </cell>
        </row>
        <row r="419">
          <cell r="B419" t="str">
            <v>KEHUTALI HS</v>
          </cell>
          <cell r="C419" t="str">
            <v>HS</v>
          </cell>
          <cell r="D419" t="str">
            <v>Jubanagar SC</v>
          </cell>
          <cell r="E419" t="str">
            <v>Minakhi Gogoi</v>
          </cell>
          <cell r="F419" t="str">
            <v>Bidyut Dutta</v>
          </cell>
          <cell r="G419" t="str">
            <v>18120115303</v>
          </cell>
          <cell r="H419" t="str">
            <v>1 NO. KEHUTALI/KHALIFAPARA</v>
          </cell>
          <cell r="I419">
            <v>2015</v>
          </cell>
          <cell r="J419">
            <v>0</v>
          </cell>
          <cell r="K419" t="str">
            <v>F3/F4</v>
          </cell>
          <cell r="L419">
            <v>0</v>
          </cell>
          <cell r="M419">
            <v>0</v>
          </cell>
          <cell r="N419">
            <v>0</v>
          </cell>
          <cell r="O419">
            <v>0</v>
          </cell>
          <cell r="P419">
            <v>0</v>
          </cell>
          <cell r="Q419">
            <v>0</v>
          </cell>
          <cell r="R419" t="str">
            <v>H Gogoi</v>
          </cell>
          <cell r="S419">
            <v>9577269021</v>
          </cell>
          <cell r="T419">
            <v>72</v>
          </cell>
          <cell r="U419">
            <v>88</v>
          </cell>
        </row>
        <row r="420">
          <cell r="B420" t="str">
            <v>YUBANAGAR HS</v>
          </cell>
          <cell r="C420" t="str">
            <v>HS</v>
          </cell>
          <cell r="D420" t="str">
            <v>Jubanagar SC</v>
          </cell>
          <cell r="E420" t="str">
            <v>Parul Dutta</v>
          </cell>
          <cell r="F420" t="str">
            <v>Bidyut Dutta</v>
          </cell>
          <cell r="G420" t="str">
            <v>18120115502</v>
          </cell>
          <cell r="H420" t="str">
            <v>2 NO. ISLAMPUR BLOCK/JUBANAGAR MARKET</v>
          </cell>
          <cell r="I420">
            <v>2015</v>
          </cell>
          <cell r="J420">
            <v>0</v>
          </cell>
          <cell r="K420">
            <v>0</v>
          </cell>
          <cell r="L420">
            <v>0</v>
          </cell>
          <cell r="M420">
            <v>0</v>
          </cell>
          <cell r="N420">
            <v>0</v>
          </cell>
          <cell r="O420">
            <v>0</v>
          </cell>
          <cell r="P420">
            <v>0</v>
          </cell>
          <cell r="Q420">
            <v>0</v>
          </cell>
          <cell r="R420">
            <v>0</v>
          </cell>
          <cell r="S420" t="str">
            <v>9954685660</v>
          </cell>
          <cell r="T420">
            <v>234</v>
          </cell>
          <cell r="U420">
            <v>258</v>
          </cell>
        </row>
        <row r="421">
          <cell r="B421" t="str">
            <v>1 NO. DHARMAPUR LPS_1</v>
          </cell>
          <cell r="C421" t="str">
            <v>LPS</v>
          </cell>
          <cell r="D421" t="str">
            <v>Jubanagar SC</v>
          </cell>
          <cell r="E421" t="str">
            <v>Minakhi Gogoi</v>
          </cell>
          <cell r="F421" t="str">
            <v>Bidyut Dutta</v>
          </cell>
          <cell r="G421" t="str">
            <v>18120115101</v>
          </cell>
          <cell r="H421" t="str">
            <v>1 NO. DHARMAPUR/BAZAR CHUBURI</v>
          </cell>
          <cell r="I421">
            <v>2015</v>
          </cell>
          <cell r="J421">
            <v>0</v>
          </cell>
          <cell r="K421" t="str">
            <v>Team-02</v>
          </cell>
          <cell r="L421">
            <v>0</v>
          </cell>
          <cell r="M421">
            <v>0</v>
          </cell>
          <cell r="N421">
            <v>0</v>
          </cell>
          <cell r="O421">
            <v>42994</v>
          </cell>
          <cell r="P421">
            <v>0</v>
          </cell>
          <cell r="Q421">
            <v>0</v>
          </cell>
          <cell r="R421" t="str">
            <v>RAJENDRA PRASAD HAZARIKA</v>
          </cell>
          <cell r="S421" t="str">
            <v>8752847853</v>
          </cell>
          <cell r="T421">
            <v>115</v>
          </cell>
          <cell r="U421">
            <v>118</v>
          </cell>
        </row>
        <row r="422">
          <cell r="B422" t="str">
            <v>1 NO. DHARMAPUR LPS_2</v>
          </cell>
          <cell r="C422" t="str">
            <v>LPS</v>
          </cell>
          <cell r="D422" t="str">
            <v>Jubanagar SC</v>
          </cell>
          <cell r="E422" t="str">
            <v>Minakhi Gogoi</v>
          </cell>
          <cell r="F422" t="str">
            <v>Bidyut Dutta</v>
          </cell>
          <cell r="G422" t="str">
            <v>18120115109</v>
          </cell>
          <cell r="H422" t="str">
            <v>1 NO. DHARMAPUR/GAON BURHA CHUK</v>
          </cell>
          <cell r="I422" t="str">
            <v>nov</v>
          </cell>
          <cell r="J422">
            <v>0</v>
          </cell>
          <cell r="K422">
            <v>0</v>
          </cell>
          <cell r="L422">
            <v>0</v>
          </cell>
          <cell r="M422">
            <v>0</v>
          </cell>
          <cell r="N422">
            <v>0</v>
          </cell>
          <cell r="O422">
            <v>0</v>
          </cell>
          <cell r="P422">
            <v>0</v>
          </cell>
          <cell r="Q422">
            <v>0</v>
          </cell>
          <cell r="R422" t="str">
            <v>AMULYA BHUYAN</v>
          </cell>
          <cell r="S422" t="str">
            <v>8011586802</v>
          </cell>
          <cell r="T422">
            <v>65</v>
          </cell>
          <cell r="U422">
            <v>77</v>
          </cell>
        </row>
        <row r="423">
          <cell r="B423" t="str">
            <v>1 NO. ISLAMPUR BLOCK LPS</v>
          </cell>
          <cell r="C423" t="str">
            <v>LPS</v>
          </cell>
          <cell r="D423" t="str">
            <v>Jubanagar SC</v>
          </cell>
          <cell r="E423" t="str">
            <v>Minakhi Gogoi</v>
          </cell>
          <cell r="F423" t="str">
            <v>Bidyut Dutta</v>
          </cell>
          <cell r="G423" t="str">
            <v>18120115901</v>
          </cell>
          <cell r="H423" t="str">
            <v>ISLAMPUR BESAPATTY/SOUTH BACHAPATTY</v>
          </cell>
          <cell r="I423">
            <v>0</v>
          </cell>
          <cell r="J423">
            <v>0</v>
          </cell>
          <cell r="K423" t="str">
            <v>X</v>
          </cell>
          <cell r="L423">
            <v>0</v>
          </cell>
          <cell r="M423">
            <v>0</v>
          </cell>
          <cell r="N423">
            <v>0</v>
          </cell>
          <cell r="O423">
            <v>0</v>
          </cell>
          <cell r="P423">
            <v>0</v>
          </cell>
          <cell r="Q423">
            <v>0</v>
          </cell>
          <cell r="R423" t="str">
            <v>ABDUS SALAM</v>
          </cell>
          <cell r="S423" t="str">
            <v>9854707570</v>
          </cell>
          <cell r="T423">
            <v>0</v>
          </cell>
          <cell r="U423">
            <v>239</v>
          </cell>
        </row>
        <row r="424">
          <cell r="B424" t="str">
            <v>2 NO. DHARMAPUR LPS</v>
          </cell>
          <cell r="C424" t="str">
            <v>LPS</v>
          </cell>
          <cell r="D424" t="str">
            <v>Jubanagar SC</v>
          </cell>
          <cell r="E424" t="str">
            <v>Minakhi Gogoi</v>
          </cell>
          <cell r="F424" t="str">
            <v>Bidyut Dutta</v>
          </cell>
          <cell r="G424" t="str">
            <v>18120115401</v>
          </cell>
          <cell r="H424" t="str">
            <v>2 NO. DHARMAPUR/PURDANI</v>
          </cell>
          <cell r="I424">
            <v>2015</v>
          </cell>
          <cell r="J424">
            <v>0</v>
          </cell>
          <cell r="K424">
            <v>0</v>
          </cell>
          <cell r="L424">
            <v>0</v>
          </cell>
          <cell r="M424">
            <v>0</v>
          </cell>
          <cell r="N424">
            <v>0</v>
          </cell>
          <cell r="O424">
            <v>0</v>
          </cell>
          <cell r="P424">
            <v>0</v>
          </cell>
          <cell r="Q424">
            <v>0</v>
          </cell>
          <cell r="R424" t="str">
            <v>JAYNAL ABEDIN</v>
          </cell>
          <cell r="S424" t="str">
            <v>9957884973</v>
          </cell>
          <cell r="T424">
            <v>151</v>
          </cell>
          <cell r="U424">
            <v>150</v>
          </cell>
        </row>
        <row r="425">
          <cell r="B425" t="str">
            <v>2 NO. ISLAMPUR BLOCK LPS</v>
          </cell>
          <cell r="C425" t="str">
            <v>LPS</v>
          </cell>
          <cell r="D425" t="str">
            <v>Jubanagar SC</v>
          </cell>
          <cell r="E425" t="str">
            <v>Parul Dutta</v>
          </cell>
          <cell r="F425" t="str">
            <v>Bidyut Dutta</v>
          </cell>
          <cell r="G425" t="str">
            <v>18120115701</v>
          </cell>
          <cell r="H425" t="str">
            <v>3 NO. ISLAMPUR BLOCK/3 NO. ISLAMPUR BLOCK-B</v>
          </cell>
          <cell r="I425">
            <v>2015</v>
          </cell>
          <cell r="J425">
            <v>0</v>
          </cell>
          <cell r="K425">
            <v>0</v>
          </cell>
          <cell r="L425">
            <v>0</v>
          </cell>
          <cell r="M425">
            <v>0</v>
          </cell>
          <cell r="N425">
            <v>0</v>
          </cell>
          <cell r="O425">
            <v>0</v>
          </cell>
          <cell r="P425">
            <v>0</v>
          </cell>
          <cell r="Q425">
            <v>0</v>
          </cell>
          <cell r="R425" t="str">
            <v>ABDUL KALAM AZAD</v>
          </cell>
          <cell r="S425">
            <v>8753952877</v>
          </cell>
          <cell r="T425">
            <v>0</v>
          </cell>
          <cell r="U425">
            <v>221</v>
          </cell>
        </row>
        <row r="426">
          <cell r="B426" t="str">
            <v>2 NO. KEHUTALI LPS_1</v>
          </cell>
          <cell r="C426" t="str">
            <v>LPS</v>
          </cell>
          <cell r="D426" t="str">
            <v>Jubanagar SC</v>
          </cell>
          <cell r="E426" t="str">
            <v>Parul Dutta</v>
          </cell>
          <cell r="F426" t="str">
            <v>Bidyut Dutta</v>
          </cell>
          <cell r="G426" t="str">
            <v>18120115601</v>
          </cell>
          <cell r="H426" t="str">
            <v>2 NO. KEHUTALI/MILAN NAGAR</v>
          </cell>
          <cell r="I426" t="str">
            <v>nov</v>
          </cell>
          <cell r="J426">
            <v>42881</v>
          </cell>
          <cell r="K426" t="str">
            <v>Team-01</v>
          </cell>
          <cell r="L426">
            <v>73</v>
          </cell>
          <cell r="M426">
            <v>53</v>
          </cell>
          <cell r="N426">
            <v>126</v>
          </cell>
          <cell r="O426">
            <v>42881</v>
          </cell>
          <cell r="P426">
            <v>112</v>
          </cell>
          <cell r="Q426">
            <v>0</v>
          </cell>
          <cell r="R426" t="str">
            <v>RAJEN PHUKAN</v>
          </cell>
          <cell r="S426">
            <v>9613328306</v>
          </cell>
          <cell r="T426">
            <v>73</v>
          </cell>
          <cell r="U426">
            <v>66</v>
          </cell>
        </row>
        <row r="427">
          <cell r="B427" t="str">
            <v>2 NO. KEHUTALI LPS_2</v>
          </cell>
          <cell r="C427" t="str">
            <v>LPS</v>
          </cell>
          <cell r="D427" t="str">
            <v>Jubanagar SC</v>
          </cell>
          <cell r="E427" t="str">
            <v>Parul Dutta</v>
          </cell>
          <cell r="F427" t="str">
            <v>Bidyut Dutta</v>
          </cell>
          <cell r="G427" t="str">
            <v>18120115604</v>
          </cell>
          <cell r="H427" t="str">
            <v>2 NO. KEHUTALI/CHARKAR PARA</v>
          </cell>
          <cell r="I427" t="str">
            <v>p</v>
          </cell>
          <cell r="J427">
            <v>0</v>
          </cell>
          <cell r="K427" t="str">
            <v>X</v>
          </cell>
          <cell r="L427">
            <v>0</v>
          </cell>
          <cell r="M427">
            <v>0</v>
          </cell>
          <cell r="N427">
            <v>0</v>
          </cell>
          <cell r="O427">
            <v>0</v>
          </cell>
          <cell r="P427">
            <v>0</v>
          </cell>
          <cell r="Q427">
            <v>0</v>
          </cell>
          <cell r="R427" t="str">
            <v>MOHEN BHUYAN</v>
          </cell>
          <cell r="S427" t="str">
            <v>9706765453</v>
          </cell>
          <cell r="T427">
            <v>73</v>
          </cell>
          <cell r="U427">
            <v>66</v>
          </cell>
        </row>
        <row r="428">
          <cell r="B428" t="str">
            <v>2 NO. PUB LALUK LPS</v>
          </cell>
          <cell r="C428" t="str">
            <v>LPS</v>
          </cell>
          <cell r="D428" t="str">
            <v>Jubanagar SC</v>
          </cell>
          <cell r="E428" t="str">
            <v>Parul Dutta</v>
          </cell>
          <cell r="F428" t="str">
            <v>Bidyut Dutta</v>
          </cell>
          <cell r="G428" t="str">
            <v>18120110301</v>
          </cell>
          <cell r="H428" t="str">
            <v>3 NO. DHARMAPUR/BARDUBI</v>
          </cell>
          <cell r="I428">
            <v>0</v>
          </cell>
          <cell r="J428" t="str">
            <v>89</v>
          </cell>
          <cell r="K428" t="str">
            <v>j57</v>
          </cell>
          <cell r="L428">
            <v>0</v>
          </cell>
          <cell r="M428">
            <v>0</v>
          </cell>
          <cell r="N428">
            <v>0</v>
          </cell>
          <cell r="O428">
            <v>0</v>
          </cell>
          <cell r="P428">
            <v>0</v>
          </cell>
          <cell r="Q428">
            <v>0</v>
          </cell>
          <cell r="R428" t="str">
            <v>HEMKANTA PHUKAN</v>
          </cell>
          <cell r="S428" t="str">
            <v>9864641191</v>
          </cell>
          <cell r="T428">
            <v>0</v>
          </cell>
          <cell r="U428">
            <v>152</v>
          </cell>
        </row>
        <row r="429">
          <cell r="B429" t="str">
            <v>3 NO. DHRMAPUR LPS</v>
          </cell>
          <cell r="C429" t="str">
            <v>LPS</v>
          </cell>
          <cell r="D429" t="str">
            <v>Jubanagar SC</v>
          </cell>
          <cell r="E429" t="str">
            <v>Parul Dutta</v>
          </cell>
          <cell r="F429" t="str">
            <v>Bidyut Dutta</v>
          </cell>
          <cell r="G429" t="str">
            <v>18120110501</v>
          </cell>
          <cell r="H429" t="str">
            <v>DHARMAPUR BLOCK/PACHIM DHARMAPUR</v>
          </cell>
          <cell r="I429" t="str">
            <v>p</v>
          </cell>
          <cell r="J429">
            <v>0</v>
          </cell>
          <cell r="K429" t="str">
            <v>Team-02</v>
          </cell>
          <cell r="L429">
            <v>0</v>
          </cell>
          <cell r="M429">
            <v>0</v>
          </cell>
          <cell r="N429">
            <v>0</v>
          </cell>
          <cell r="O429">
            <v>42882</v>
          </cell>
          <cell r="P429">
            <v>71</v>
          </cell>
          <cell r="Q429">
            <v>0</v>
          </cell>
          <cell r="R429" t="str">
            <v>HAZARAT ALI CHOUDHURY</v>
          </cell>
          <cell r="S429" t="str">
            <v>9577043951</v>
          </cell>
          <cell r="T429">
            <v>50</v>
          </cell>
          <cell r="U429">
            <v>68</v>
          </cell>
        </row>
        <row r="430">
          <cell r="B430" t="str">
            <v>3 NO. ISLAMPUR FARUKIA LPS</v>
          </cell>
          <cell r="C430" t="str">
            <v>LPS</v>
          </cell>
          <cell r="D430" t="str">
            <v>Jubanagar SC</v>
          </cell>
          <cell r="E430" t="str">
            <v>Parul Dutta</v>
          </cell>
          <cell r="F430" t="str">
            <v>Bidyut Dutta</v>
          </cell>
          <cell r="G430" t="str">
            <v>18120115703</v>
          </cell>
          <cell r="H430" t="str">
            <v>3 NO. ISLAMPUR BLOCK/3 NO. ISLAMPUR BLOCK-A</v>
          </cell>
          <cell r="I430" t="str">
            <v>nov</v>
          </cell>
          <cell r="J430">
            <v>42885</v>
          </cell>
          <cell r="K430" t="str">
            <v>Team-01</v>
          </cell>
          <cell r="L430">
            <v>28</v>
          </cell>
          <cell r="M430">
            <v>36</v>
          </cell>
          <cell r="N430">
            <v>64</v>
          </cell>
          <cell r="O430">
            <v>42885</v>
          </cell>
          <cell r="P430">
            <v>64</v>
          </cell>
          <cell r="Q430">
            <v>0</v>
          </cell>
          <cell r="R430" t="str">
            <v>FIRUZA KHATUN</v>
          </cell>
          <cell r="S430">
            <v>8399838469</v>
          </cell>
          <cell r="T430">
            <v>52</v>
          </cell>
          <cell r="U430">
            <v>65</v>
          </cell>
        </row>
        <row r="431">
          <cell r="B431" t="str">
            <v>348 NO. DHARMAPUR BLOCK LPS</v>
          </cell>
          <cell r="C431" t="str">
            <v>LPS</v>
          </cell>
          <cell r="D431" t="str">
            <v>Jubanagar SC</v>
          </cell>
          <cell r="E431" t="str">
            <v>Parul Dutta</v>
          </cell>
          <cell r="F431" t="str">
            <v>Bidyut Dutta</v>
          </cell>
          <cell r="G431" t="str">
            <v>18120110502</v>
          </cell>
          <cell r="H431" t="str">
            <v>DHARMAPUR BLOCK/PACHIM DHARMAPUR</v>
          </cell>
          <cell r="I431">
            <v>2015</v>
          </cell>
          <cell r="J431">
            <v>0</v>
          </cell>
          <cell r="K431" t="str">
            <v>j56</v>
          </cell>
          <cell r="L431">
            <v>0</v>
          </cell>
          <cell r="M431">
            <v>0</v>
          </cell>
          <cell r="N431">
            <v>0</v>
          </cell>
          <cell r="O431">
            <v>0</v>
          </cell>
          <cell r="P431">
            <v>0</v>
          </cell>
          <cell r="Q431">
            <v>0</v>
          </cell>
          <cell r="R431" t="str">
            <v>Eusuf Ali</v>
          </cell>
          <cell r="S431" t="str">
            <v>9854459074</v>
          </cell>
          <cell r="T431">
            <v>52</v>
          </cell>
          <cell r="U431">
            <v>60</v>
          </cell>
        </row>
        <row r="432">
          <cell r="B432" t="str">
            <v>4 NO. DHARMAPUR LPS_1</v>
          </cell>
          <cell r="C432" t="str">
            <v>LPS</v>
          </cell>
          <cell r="D432" t="str">
            <v>Jubanagar SC</v>
          </cell>
          <cell r="E432" t="str">
            <v>Parul Dutta</v>
          </cell>
          <cell r="F432" t="str">
            <v>Bidyut Dutta</v>
          </cell>
          <cell r="G432" t="str">
            <v>18120115801</v>
          </cell>
          <cell r="H432" t="str">
            <v>4 NO DHARMAPUR/UTTAR PARA</v>
          </cell>
          <cell r="I432" t="str">
            <v>nov</v>
          </cell>
          <cell r="J432">
            <v>0</v>
          </cell>
          <cell r="K432">
            <v>0</v>
          </cell>
          <cell r="L432">
            <v>0</v>
          </cell>
          <cell r="M432">
            <v>0</v>
          </cell>
          <cell r="N432">
            <v>0</v>
          </cell>
          <cell r="O432">
            <v>0</v>
          </cell>
          <cell r="P432">
            <v>0</v>
          </cell>
          <cell r="Q432">
            <v>0</v>
          </cell>
          <cell r="R432" t="str">
            <v>SADDIK ALI</v>
          </cell>
          <cell r="S432" t="str">
            <v>9854535974</v>
          </cell>
          <cell r="T432">
            <v>118</v>
          </cell>
          <cell r="U432">
            <v>120</v>
          </cell>
        </row>
        <row r="433">
          <cell r="B433" t="str">
            <v>4 NO. DHARMAPUR LPS_2</v>
          </cell>
          <cell r="C433" t="str">
            <v>LPS</v>
          </cell>
          <cell r="D433" t="str">
            <v>Jubanagar SC</v>
          </cell>
          <cell r="E433" t="str">
            <v>Parul Dutta</v>
          </cell>
          <cell r="F433" t="str">
            <v>Bidyut Dutta</v>
          </cell>
          <cell r="G433" t="str">
            <v>18120115805</v>
          </cell>
          <cell r="H433" t="str">
            <v>4 NO DHARMAPUR/MENEHA PARA</v>
          </cell>
          <cell r="I433" t="str">
            <v>nov</v>
          </cell>
          <cell r="J433">
            <v>0</v>
          </cell>
          <cell r="K433">
            <v>0</v>
          </cell>
          <cell r="L433">
            <v>0</v>
          </cell>
          <cell r="M433">
            <v>0</v>
          </cell>
          <cell r="N433">
            <v>0</v>
          </cell>
          <cell r="O433">
            <v>0</v>
          </cell>
          <cell r="P433">
            <v>0</v>
          </cell>
          <cell r="Q433">
            <v>0</v>
          </cell>
          <cell r="R433" t="str">
            <v>KULSUMA BEGUM</v>
          </cell>
          <cell r="S433" t="str">
            <v>8721909928/9577075479</v>
          </cell>
          <cell r="T433">
            <v>105</v>
          </cell>
          <cell r="U433">
            <v>117</v>
          </cell>
        </row>
        <row r="434">
          <cell r="B434" t="str">
            <v>628 NO. (1 NO.) KEHUTALI LPS</v>
          </cell>
          <cell r="C434" t="str">
            <v>LPS</v>
          </cell>
          <cell r="D434" t="str">
            <v>Jubanagar SC</v>
          </cell>
          <cell r="E434" t="str">
            <v>Minakhi Gogoi</v>
          </cell>
          <cell r="F434" t="str">
            <v>Bidyut Dutta</v>
          </cell>
          <cell r="G434" t="str">
            <v>18120115301</v>
          </cell>
          <cell r="H434" t="str">
            <v>1 NO. KEHUTALI/KHALIFAPARA</v>
          </cell>
          <cell r="I434">
            <v>2015</v>
          </cell>
          <cell r="J434">
            <v>0</v>
          </cell>
          <cell r="K434" t="str">
            <v>X</v>
          </cell>
          <cell r="L434">
            <v>0</v>
          </cell>
          <cell r="M434">
            <v>0</v>
          </cell>
          <cell r="N434">
            <v>0</v>
          </cell>
          <cell r="O434">
            <v>0</v>
          </cell>
          <cell r="P434">
            <v>0</v>
          </cell>
          <cell r="Q434">
            <v>0</v>
          </cell>
          <cell r="R434" t="str">
            <v>Gyanjyoti Borpatra</v>
          </cell>
          <cell r="S434" t="str">
            <v>7896318620/7896318630</v>
          </cell>
          <cell r="T434">
            <v>142</v>
          </cell>
          <cell r="U434">
            <v>126</v>
          </cell>
        </row>
        <row r="435">
          <cell r="B435" t="str">
            <v>DHARMAPUR BLOCK LPS</v>
          </cell>
          <cell r="C435" t="str">
            <v>LPS</v>
          </cell>
          <cell r="D435" t="str">
            <v>Jubanagar SC</v>
          </cell>
          <cell r="E435" t="str">
            <v>Minakhi Gogoi</v>
          </cell>
          <cell r="F435" t="str">
            <v>Bidyut Dutta</v>
          </cell>
          <cell r="G435" t="str">
            <v>18120110508</v>
          </cell>
          <cell r="H435" t="str">
            <v>DHARMAPUR BLOCK/PUB-DHARMAPUR</v>
          </cell>
          <cell r="I435">
            <v>0</v>
          </cell>
          <cell r="J435">
            <v>0</v>
          </cell>
          <cell r="K435" t="str">
            <v>x</v>
          </cell>
          <cell r="L435">
            <v>0</v>
          </cell>
          <cell r="M435">
            <v>0</v>
          </cell>
          <cell r="N435">
            <v>0</v>
          </cell>
          <cell r="O435">
            <v>0</v>
          </cell>
          <cell r="P435">
            <v>0</v>
          </cell>
          <cell r="Q435">
            <v>0</v>
          </cell>
          <cell r="R435" t="str">
            <v>WAHIDA BEGUM</v>
          </cell>
          <cell r="S435" t="str">
            <v>8011894419</v>
          </cell>
          <cell r="T435">
            <v>0</v>
          </cell>
          <cell r="U435">
            <v>250</v>
          </cell>
        </row>
        <row r="436">
          <cell r="B436" t="str">
            <v>DHARMAPUR MATHAURI LPS</v>
          </cell>
          <cell r="C436" t="str">
            <v>LPS</v>
          </cell>
          <cell r="D436" t="str">
            <v>Jubanagar SC</v>
          </cell>
          <cell r="E436" t="str">
            <v>Minakhi Gogoi</v>
          </cell>
          <cell r="F436" t="str">
            <v>Bidyut Dutta</v>
          </cell>
          <cell r="G436" t="str">
            <v>18120115102</v>
          </cell>
          <cell r="H436" t="str">
            <v>1 NO. DHARMAPUR/1 NO. KUR PARA</v>
          </cell>
          <cell r="I436">
            <v>2015</v>
          </cell>
          <cell r="J436">
            <v>0</v>
          </cell>
          <cell r="K436" t="str">
            <v>X</v>
          </cell>
          <cell r="L436">
            <v>0</v>
          </cell>
          <cell r="M436">
            <v>0</v>
          </cell>
          <cell r="N436">
            <v>0</v>
          </cell>
          <cell r="O436">
            <v>0</v>
          </cell>
          <cell r="P436">
            <v>0</v>
          </cell>
          <cell r="Q436">
            <v>0</v>
          </cell>
          <cell r="R436" t="str">
            <v>TOYBUL HUSSAIN</v>
          </cell>
          <cell r="S436" t="str">
            <v>9954843514</v>
          </cell>
          <cell r="T436">
            <v>124</v>
          </cell>
          <cell r="U436">
            <v>124</v>
          </cell>
        </row>
        <row r="437">
          <cell r="B437" t="str">
            <v>ISLAMPUR BECHAPATTY LPS_1</v>
          </cell>
          <cell r="C437" t="str">
            <v>LPS</v>
          </cell>
          <cell r="D437" t="str">
            <v>Jubanagar SC</v>
          </cell>
          <cell r="E437" t="str">
            <v>Minakhi Gogoi</v>
          </cell>
          <cell r="F437" t="str">
            <v>Bidyut Dutta</v>
          </cell>
          <cell r="G437" t="str">
            <v>18120115902</v>
          </cell>
          <cell r="H437" t="str">
            <v>ISLAMPUR BESAPATTY/SOUTH BACHAPATTY</v>
          </cell>
          <cell r="I437" t="str">
            <v>nov</v>
          </cell>
          <cell r="J437">
            <v>0</v>
          </cell>
          <cell r="K437">
            <v>0</v>
          </cell>
          <cell r="L437">
            <v>0</v>
          </cell>
          <cell r="M437">
            <v>0</v>
          </cell>
          <cell r="N437">
            <v>0</v>
          </cell>
          <cell r="O437">
            <v>0</v>
          </cell>
          <cell r="P437">
            <v>0</v>
          </cell>
          <cell r="Q437">
            <v>0</v>
          </cell>
          <cell r="R437" t="str">
            <v>ABDUS SUBHAN</v>
          </cell>
          <cell r="S437" t="str">
            <v>9854555335</v>
          </cell>
          <cell r="T437">
            <v>0</v>
          </cell>
          <cell r="U437">
            <v>115</v>
          </cell>
        </row>
        <row r="438">
          <cell r="B438" t="str">
            <v>ISLAMPUR BECHAPATTY LPS_2</v>
          </cell>
          <cell r="C438" t="str">
            <v>LPS</v>
          </cell>
          <cell r="D438" t="str">
            <v>Jubanagar SC</v>
          </cell>
          <cell r="E438" t="str">
            <v>Minakhi Gogoi</v>
          </cell>
          <cell r="F438" t="str">
            <v>Bidyut Dutta</v>
          </cell>
          <cell r="G438" t="str">
            <v>18120115906</v>
          </cell>
          <cell r="H438" t="str">
            <v>ISLAMPUR BESAPATTY/UTTAR BECHAPATTY</v>
          </cell>
          <cell r="I438">
            <v>2015</v>
          </cell>
          <cell r="J438">
            <v>0</v>
          </cell>
          <cell r="K438">
            <v>0</v>
          </cell>
          <cell r="L438">
            <v>0</v>
          </cell>
          <cell r="M438">
            <v>0</v>
          </cell>
          <cell r="N438">
            <v>0</v>
          </cell>
          <cell r="O438">
            <v>0</v>
          </cell>
          <cell r="P438">
            <v>0</v>
          </cell>
          <cell r="Q438">
            <v>0</v>
          </cell>
          <cell r="R438" t="str">
            <v>Bulbul Hussain</v>
          </cell>
          <cell r="S438" t="str">
            <v>9577826896</v>
          </cell>
          <cell r="T438">
            <v>62</v>
          </cell>
          <cell r="U438">
            <v>58</v>
          </cell>
        </row>
        <row r="439">
          <cell r="B439" t="str">
            <v>JUBANAGAR MODEL LPS</v>
          </cell>
          <cell r="C439" t="str">
            <v>LPS</v>
          </cell>
          <cell r="D439" t="str">
            <v>Jubanagar SC</v>
          </cell>
          <cell r="E439" t="str">
            <v>Parul Dutta</v>
          </cell>
          <cell r="F439" t="str">
            <v>Bidyut Dutta</v>
          </cell>
          <cell r="G439" t="str">
            <v>18120115504</v>
          </cell>
          <cell r="H439" t="str">
            <v>2 NO. ISLAMPUR BLOCK/JUBANAGAR MARKET</v>
          </cell>
          <cell r="I439" t="str">
            <v>nov</v>
          </cell>
          <cell r="J439">
            <v>0</v>
          </cell>
          <cell r="K439">
            <v>0</v>
          </cell>
          <cell r="L439">
            <v>0</v>
          </cell>
          <cell r="M439">
            <v>0</v>
          </cell>
          <cell r="N439">
            <v>0</v>
          </cell>
          <cell r="O439">
            <v>0</v>
          </cell>
          <cell r="P439">
            <v>0</v>
          </cell>
          <cell r="Q439">
            <v>0</v>
          </cell>
          <cell r="R439" t="str">
            <v>Syed M H/RABIA KHATUN</v>
          </cell>
          <cell r="S439" t="str">
            <v>9706960669/9678313746</v>
          </cell>
          <cell r="T439">
            <v>47</v>
          </cell>
          <cell r="U439">
            <v>47</v>
          </cell>
        </row>
        <row r="440">
          <cell r="B440" t="str">
            <v>NO 2 ISLAM PUR BLOCK LPS</v>
          </cell>
          <cell r="C440" t="str">
            <v>LPS</v>
          </cell>
          <cell r="D440" t="str">
            <v>Jubanagar SC</v>
          </cell>
          <cell r="E440" t="str">
            <v>Parul Dutta</v>
          </cell>
          <cell r="F440" t="str">
            <v>Bidyut Dutta</v>
          </cell>
          <cell r="G440" t="str">
            <v>18120115503</v>
          </cell>
          <cell r="H440" t="str">
            <v>2 NO. ISLAMPUR BLOCK/DAKHIN ISLAMPUR CHUBURI</v>
          </cell>
          <cell r="I440" t="str">
            <v>nov</v>
          </cell>
          <cell r="J440">
            <v>0</v>
          </cell>
          <cell r="K440" t="str">
            <v>Team-01</v>
          </cell>
          <cell r="L440">
            <v>0</v>
          </cell>
          <cell r="M440">
            <v>0</v>
          </cell>
          <cell r="N440">
            <v>0</v>
          </cell>
          <cell r="O440">
            <v>43004</v>
          </cell>
          <cell r="P440">
            <v>0</v>
          </cell>
          <cell r="Q440">
            <v>0</v>
          </cell>
          <cell r="R440" t="str">
            <v>ABDUL JALIL</v>
          </cell>
          <cell r="S440" t="str">
            <v>9954828377/9678804216</v>
          </cell>
          <cell r="T440">
            <v>0</v>
          </cell>
          <cell r="U440">
            <v>146</v>
          </cell>
        </row>
        <row r="441">
          <cell r="B441" t="str">
            <v>NO 3 ISLAMPUR BLOCK LPS</v>
          </cell>
          <cell r="C441" t="str">
            <v>LPS</v>
          </cell>
          <cell r="D441" t="str">
            <v>Jubanagar SC</v>
          </cell>
          <cell r="E441" t="str">
            <v>Parul Dutta</v>
          </cell>
          <cell r="F441" t="str">
            <v>Bidyut Dutta</v>
          </cell>
          <cell r="G441" t="str">
            <v>18120115704</v>
          </cell>
          <cell r="H441" t="str">
            <v>3 NO. ISLAMPUR BLOCK/3 NO. ISLAMPUR BLOCK-A</v>
          </cell>
          <cell r="I441">
            <v>2015</v>
          </cell>
          <cell r="J441">
            <v>0</v>
          </cell>
          <cell r="K441" t="str">
            <v>Team-02</v>
          </cell>
          <cell r="L441">
            <v>0</v>
          </cell>
          <cell r="M441">
            <v>0</v>
          </cell>
          <cell r="N441">
            <v>0</v>
          </cell>
          <cell r="O441">
            <v>42999</v>
          </cell>
          <cell r="P441">
            <v>0</v>
          </cell>
          <cell r="Q441">
            <v>0</v>
          </cell>
          <cell r="R441" t="str">
            <v>NABA KUMAR BHUYAN</v>
          </cell>
          <cell r="S441" t="str">
            <v>9577973930</v>
          </cell>
          <cell r="T441">
            <v>71</v>
          </cell>
          <cell r="U441">
            <v>83</v>
          </cell>
        </row>
        <row r="442">
          <cell r="B442" t="str">
            <v>PACHIM BESHAPATTY LPS</v>
          </cell>
          <cell r="C442" t="str">
            <v>LPS</v>
          </cell>
          <cell r="D442" t="str">
            <v>Jubanagar SC</v>
          </cell>
          <cell r="E442" t="str">
            <v>Minakhi Gogoi</v>
          </cell>
          <cell r="F442" t="str">
            <v>Bidyut Dutta</v>
          </cell>
          <cell r="G442" t="str">
            <v>18120115903</v>
          </cell>
          <cell r="H442" t="str">
            <v>ISLAMPUR BESAPATTY/SOUTH BACHAPATTY</v>
          </cell>
          <cell r="I442">
            <v>2015</v>
          </cell>
          <cell r="J442">
            <v>0</v>
          </cell>
          <cell r="K442" t="str">
            <v>X</v>
          </cell>
          <cell r="L442">
            <v>0</v>
          </cell>
          <cell r="M442">
            <v>0</v>
          </cell>
          <cell r="N442">
            <v>0</v>
          </cell>
          <cell r="O442">
            <v>0</v>
          </cell>
          <cell r="P442">
            <v>0</v>
          </cell>
          <cell r="Q442">
            <v>0</v>
          </cell>
          <cell r="R442" t="str">
            <v>MUHAMMOD ALI</v>
          </cell>
          <cell r="S442" t="str">
            <v>7399484291</v>
          </cell>
          <cell r="T442">
            <v>100</v>
          </cell>
          <cell r="U442">
            <v>109</v>
          </cell>
        </row>
        <row r="443">
          <cell r="B443" t="str">
            <v>PUB-DHARMAPUR LPS</v>
          </cell>
          <cell r="C443" t="str">
            <v>LPS</v>
          </cell>
          <cell r="D443" t="str">
            <v>Jubanagar SC</v>
          </cell>
          <cell r="E443" t="str">
            <v>Parul Dutta</v>
          </cell>
          <cell r="F443" t="str">
            <v>Bidyut Dutta</v>
          </cell>
          <cell r="G443" t="str">
            <v>18120110503</v>
          </cell>
          <cell r="H443" t="str">
            <v>DHARMAPUR BLOCK/PACHIM DHARMAPUR</v>
          </cell>
          <cell r="I443" t="str">
            <v>nov</v>
          </cell>
          <cell r="J443" t="str">
            <v>90</v>
          </cell>
          <cell r="K443">
            <v>0</v>
          </cell>
          <cell r="L443">
            <v>0</v>
          </cell>
          <cell r="M443">
            <v>0</v>
          </cell>
          <cell r="N443">
            <v>0</v>
          </cell>
          <cell r="O443">
            <v>0</v>
          </cell>
          <cell r="P443">
            <v>0</v>
          </cell>
          <cell r="Q443">
            <v>0</v>
          </cell>
          <cell r="R443" t="str">
            <v>MUZAMMIL HUSSAIN</v>
          </cell>
          <cell r="S443" t="str">
            <v>9854301212</v>
          </cell>
          <cell r="T443">
            <v>0</v>
          </cell>
          <cell r="U443">
            <v>110</v>
          </cell>
        </row>
        <row r="444">
          <cell r="B444" t="str">
            <v>UTTAR BESHAPATTY LPS</v>
          </cell>
          <cell r="C444" t="str">
            <v>LPS</v>
          </cell>
          <cell r="D444" t="str">
            <v>Jubanagar SC</v>
          </cell>
          <cell r="E444" t="str">
            <v>Minakhi Gogoi</v>
          </cell>
          <cell r="F444" t="str">
            <v>Bidyut Dutta</v>
          </cell>
          <cell r="G444" t="str">
            <v>18120115904</v>
          </cell>
          <cell r="H444" t="str">
            <v>ISLAMPUR BESAPATTY/UTTAR BECHAPATTY</v>
          </cell>
          <cell r="I444">
            <v>2015</v>
          </cell>
          <cell r="J444">
            <v>0</v>
          </cell>
          <cell r="K444" t="str">
            <v>F1/F2</v>
          </cell>
          <cell r="L444">
            <v>0</v>
          </cell>
          <cell r="M444">
            <v>0</v>
          </cell>
          <cell r="N444">
            <v>0</v>
          </cell>
          <cell r="O444">
            <v>0</v>
          </cell>
          <cell r="P444">
            <v>0</v>
          </cell>
          <cell r="Q444">
            <v>0</v>
          </cell>
          <cell r="R444" t="str">
            <v>Jubada Khatun</v>
          </cell>
          <cell r="S444" t="str">
            <v>9577456908</v>
          </cell>
          <cell r="T444">
            <v>92</v>
          </cell>
          <cell r="U444">
            <v>92</v>
          </cell>
        </row>
        <row r="445">
          <cell r="B445" t="str">
            <v>ZAKIR HUSSAIN LPS</v>
          </cell>
          <cell r="C445" t="str">
            <v>LPS</v>
          </cell>
          <cell r="D445" t="str">
            <v>Jubanagar SC</v>
          </cell>
          <cell r="E445" t="str">
            <v>Minakhi Gogoi</v>
          </cell>
          <cell r="F445" t="str">
            <v>Bidyut Dutta</v>
          </cell>
          <cell r="G445" t="str">
            <v>18120110303</v>
          </cell>
          <cell r="H445" t="str">
            <v>3 NO. DHARMAPUR/AMTOLA</v>
          </cell>
          <cell r="I445" t="str">
            <v>p</v>
          </cell>
          <cell r="J445">
            <v>0</v>
          </cell>
          <cell r="K445" t="str">
            <v>j51</v>
          </cell>
          <cell r="L445">
            <v>0</v>
          </cell>
          <cell r="M445">
            <v>0</v>
          </cell>
          <cell r="N445">
            <v>0</v>
          </cell>
          <cell r="O445">
            <v>0</v>
          </cell>
          <cell r="P445">
            <v>0</v>
          </cell>
          <cell r="Q445">
            <v>0</v>
          </cell>
          <cell r="R445" t="str">
            <v>ABDUL KADIR</v>
          </cell>
          <cell r="S445" t="str">
            <v>9859293936</v>
          </cell>
          <cell r="T445">
            <v>71</v>
          </cell>
          <cell r="U445">
            <v>43</v>
          </cell>
        </row>
        <row r="446">
          <cell r="B446" t="str">
            <v>2 NO. ISLAMPUR B.P.S. MADRASSA</v>
          </cell>
          <cell r="C446" t="str">
            <v>MEM</v>
          </cell>
          <cell r="D446" t="str">
            <v>Jubanagar SC</v>
          </cell>
          <cell r="E446" t="str">
            <v>Minakhi Gogoi</v>
          </cell>
          <cell r="F446" t="str">
            <v>Bidyut Dutta</v>
          </cell>
          <cell r="G446" t="str">
            <v>18120115505</v>
          </cell>
          <cell r="H446" t="str">
            <v>2 NO. ISLAMPUR BLOCK/DAKHIN ISLAMPUR CHUBURI</v>
          </cell>
          <cell r="I446">
            <v>2015</v>
          </cell>
          <cell r="J446">
            <v>42878</v>
          </cell>
          <cell r="K446" t="str">
            <v>Team-01</v>
          </cell>
          <cell r="L446">
            <v>36</v>
          </cell>
          <cell r="M446">
            <v>21</v>
          </cell>
          <cell r="N446">
            <v>57</v>
          </cell>
          <cell r="O446">
            <v>42879</v>
          </cell>
          <cell r="P446">
            <v>0</v>
          </cell>
          <cell r="Q446">
            <v>0</v>
          </cell>
          <cell r="R446" t="str">
            <v>ALI HUSSAIN</v>
          </cell>
          <cell r="S446">
            <v>7578083911</v>
          </cell>
          <cell r="T446">
            <v>40</v>
          </cell>
          <cell r="U446">
            <v>35</v>
          </cell>
        </row>
        <row r="447">
          <cell r="B447" t="str">
            <v>AZADTINIALI PRE S. MADRASSA</v>
          </cell>
          <cell r="C447" t="str">
            <v>MEM</v>
          </cell>
          <cell r="D447" t="str">
            <v>Jubanagar SC</v>
          </cell>
          <cell r="E447" t="str">
            <v>Parul Dutta</v>
          </cell>
          <cell r="F447" t="str">
            <v>Bidyut Dutta</v>
          </cell>
          <cell r="G447" t="str">
            <v>18120115905</v>
          </cell>
          <cell r="H447" t="str">
            <v>ISLAMPUR BESAPATTY/UTTAR BECHAPATTY</v>
          </cell>
          <cell r="I447" t="str">
            <v>nov</v>
          </cell>
          <cell r="J447">
            <v>0</v>
          </cell>
          <cell r="K447">
            <v>0</v>
          </cell>
          <cell r="L447">
            <v>0</v>
          </cell>
          <cell r="M447">
            <v>0</v>
          </cell>
          <cell r="N447">
            <v>0</v>
          </cell>
          <cell r="O447">
            <v>0</v>
          </cell>
          <cell r="P447">
            <v>0</v>
          </cell>
          <cell r="Q447">
            <v>0</v>
          </cell>
          <cell r="R447" t="str">
            <v>SHAHAB UDDIN AHMED</v>
          </cell>
          <cell r="S447" t="str">
            <v>9859299813</v>
          </cell>
          <cell r="T447">
            <v>23</v>
          </cell>
          <cell r="U447">
            <v>37</v>
          </cell>
        </row>
        <row r="448">
          <cell r="B448" t="str">
            <v>DHARMAPUR 4 NO. PRE S MADRASSA</v>
          </cell>
          <cell r="C448" t="str">
            <v>MEM</v>
          </cell>
          <cell r="D448" t="str">
            <v>Jubanagar SC</v>
          </cell>
          <cell r="E448" t="str">
            <v>Minakhi Gogoi</v>
          </cell>
          <cell r="F448" t="str">
            <v>Bidyut Dutta</v>
          </cell>
          <cell r="G448" t="str">
            <v>18120115804</v>
          </cell>
          <cell r="H448" t="str">
            <v>4 NO DHARMAPUR/DOLONI PARA</v>
          </cell>
          <cell r="I448" t="str">
            <v>nov</v>
          </cell>
          <cell r="J448">
            <v>42870</v>
          </cell>
          <cell r="K448" t="str">
            <v>Team-02</v>
          </cell>
          <cell r="L448">
            <v>41</v>
          </cell>
          <cell r="M448">
            <v>37</v>
          </cell>
          <cell r="N448">
            <v>78</v>
          </cell>
          <cell r="O448">
            <v>42894</v>
          </cell>
          <cell r="P448">
            <v>0</v>
          </cell>
          <cell r="Q448">
            <v>0</v>
          </cell>
          <cell r="R448" t="str">
            <v>TAJAMUL ISLAM</v>
          </cell>
          <cell r="S448" t="str">
            <v>8486863048</v>
          </cell>
          <cell r="T448">
            <v>0</v>
          </cell>
          <cell r="U448">
            <v>64</v>
          </cell>
        </row>
        <row r="449">
          <cell r="B449" t="str">
            <v>DHARMAPUR ME MADRASSA</v>
          </cell>
          <cell r="C449" t="str">
            <v>MEM</v>
          </cell>
          <cell r="D449" t="str">
            <v>Jubanagar SC</v>
          </cell>
          <cell r="E449" t="str">
            <v>Parul Dutta</v>
          </cell>
          <cell r="F449" t="str">
            <v>Bidyut Dutta</v>
          </cell>
          <cell r="G449" t="str">
            <v>18120110308</v>
          </cell>
          <cell r="H449" t="str">
            <v>3 NO. DHARMAPUR/AMTOLA</v>
          </cell>
          <cell r="I449" t="str">
            <v>nov</v>
          </cell>
          <cell r="J449">
            <v>0</v>
          </cell>
          <cell r="K449">
            <v>0</v>
          </cell>
          <cell r="L449">
            <v>0</v>
          </cell>
          <cell r="M449">
            <v>0</v>
          </cell>
          <cell r="N449">
            <v>0</v>
          </cell>
          <cell r="O449">
            <v>0</v>
          </cell>
          <cell r="P449">
            <v>0</v>
          </cell>
          <cell r="Q449">
            <v>0</v>
          </cell>
          <cell r="R449" t="str">
            <v>ISLAMUDDIN</v>
          </cell>
          <cell r="S449" t="str">
            <v>8753953501/9577285178</v>
          </cell>
          <cell r="T449">
            <v>24</v>
          </cell>
          <cell r="U449">
            <v>29</v>
          </cell>
        </row>
        <row r="450">
          <cell r="B450" t="str">
            <v>DHARMAPUR PRE SENIOR MADRASSA</v>
          </cell>
          <cell r="C450" t="str">
            <v>MEM</v>
          </cell>
          <cell r="D450" t="str">
            <v>Jubanagar SC</v>
          </cell>
          <cell r="E450" t="str">
            <v>Parul Dutta</v>
          </cell>
          <cell r="F450" t="str">
            <v>Bidyut Dutta</v>
          </cell>
          <cell r="G450" t="str">
            <v>18120110302</v>
          </cell>
          <cell r="H450" t="str">
            <v>3 NO. DHARMAPUR/BARDUBI</v>
          </cell>
          <cell r="I450">
            <v>2015</v>
          </cell>
          <cell r="J450">
            <v>0</v>
          </cell>
          <cell r="K450" t="str">
            <v>j44</v>
          </cell>
          <cell r="L450">
            <v>0</v>
          </cell>
          <cell r="M450">
            <v>0</v>
          </cell>
          <cell r="N450">
            <v>0</v>
          </cell>
          <cell r="O450">
            <v>0</v>
          </cell>
          <cell r="P450">
            <v>0</v>
          </cell>
          <cell r="Q450">
            <v>0</v>
          </cell>
          <cell r="R450" t="str">
            <v>FAKHAR UDDIN AHMED</v>
          </cell>
          <cell r="S450" t="str">
            <v>9678953451</v>
          </cell>
          <cell r="T450">
            <v>33</v>
          </cell>
          <cell r="U450">
            <v>51</v>
          </cell>
        </row>
        <row r="451">
          <cell r="B451" t="str">
            <v>ISLAMPUR BLOCK SENIOR MADRASSA</v>
          </cell>
          <cell r="C451" t="str">
            <v>MEM</v>
          </cell>
          <cell r="D451" t="str">
            <v>Jubanagar SC</v>
          </cell>
          <cell r="E451" t="str">
            <v>Parul Dutta</v>
          </cell>
          <cell r="F451" t="str">
            <v>Bidyut Dutta</v>
          </cell>
          <cell r="G451" t="str">
            <v>18120115702</v>
          </cell>
          <cell r="H451" t="str">
            <v>3 NO. ISLAMPUR BLOCK/3 NO. ISLAMPUR BLOCK-A</v>
          </cell>
          <cell r="I451">
            <v>0</v>
          </cell>
          <cell r="J451">
            <v>0</v>
          </cell>
          <cell r="K451" t="str">
            <v>F9/F10</v>
          </cell>
          <cell r="L451">
            <v>0</v>
          </cell>
          <cell r="M451">
            <v>0</v>
          </cell>
          <cell r="N451">
            <v>0</v>
          </cell>
          <cell r="O451">
            <v>0</v>
          </cell>
          <cell r="P451">
            <v>0</v>
          </cell>
          <cell r="Q451">
            <v>0</v>
          </cell>
          <cell r="R451" t="str">
            <v>ABDUL AZIZ FARAJI</v>
          </cell>
          <cell r="S451" t="str">
            <v>9854213010</v>
          </cell>
          <cell r="T451">
            <v>185</v>
          </cell>
          <cell r="U451">
            <v>141</v>
          </cell>
        </row>
        <row r="452">
          <cell r="B452" t="str">
            <v>ISLAMPUR ME MADRASSA</v>
          </cell>
          <cell r="C452" t="str">
            <v>MEM</v>
          </cell>
          <cell r="D452" t="str">
            <v>Jubanagar SC</v>
          </cell>
          <cell r="E452" t="str">
            <v>Parul Dutta</v>
          </cell>
          <cell r="F452" t="str">
            <v>Bidyut Dutta</v>
          </cell>
          <cell r="G452" t="str">
            <v>18120115108</v>
          </cell>
          <cell r="H452" t="str">
            <v>1 NO. DHARMAPUR/GAON BURHA CHUK</v>
          </cell>
          <cell r="I452">
            <v>2015</v>
          </cell>
          <cell r="J452">
            <v>0</v>
          </cell>
          <cell r="K452" t="str">
            <v>F5/F6</v>
          </cell>
          <cell r="L452">
            <v>0</v>
          </cell>
          <cell r="M452">
            <v>0</v>
          </cell>
          <cell r="N452">
            <v>0</v>
          </cell>
          <cell r="O452">
            <v>0</v>
          </cell>
          <cell r="P452">
            <v>0</v>
          </cell>
          <cell r="Q452">
            <v>0</v>
          </cell>
          <cell r="R452" t="str">
            <v>MONIROZ ZAMAN</v>
          </cell>
          <cell r="S452" t="str">
            <v>9854535345</v>
          </cell>
          <cell r="T452">
            <v>80</v>
          </cell>
          <cell r="U452">
            <v>139</v>
          </cell>
        </row>
        <row r="453">
          <cell r="B453" t="str">
            <v>JUBANAGAR BANAT PRE-SENIOR MADRASSA</v>
          </cell>
          <cell r="C453" t="str">
            <v>MEM</v>
          </cell>
          <cell r="D453" t="str">
            <v>Jubanagar SC</v>
          </cell>
          <cell r="E453" t="str">
            <v>Parul Dutta</v>
          </cell>
          <cell r="F453" t="str">
            <v>Bidyut Dutta</v>
          </cell>
          <cell r="G453" t="str">
            <v>18120115705</v>
          </cell>
          <cell r="H453" t="str">
            <v>3 NO. ISLAMPUR BLOCK/3 NO. ISLAMPUR BLOCK-A</v>
          </cell>
          <cell r="I453">
            <v>2015</v>
          </cell>
          <cell r="J453">
            <v>0</v>
          </cell>
          <cell r="K453" t="str">
            <v>X</v>
          </cell>
          <cell r="L453">
            <v>0</v>
          </cell>
          <cell r="M453">
            <v>0</v>
          </cell>
          <cell r="N453">
            <v>0</v>
          </cell>
          <cell r="O453">
            <v>0</v>
          </cell>
          <cell r="P453">
            <v>0</v>
          </cell>
          <cell r="Q453">
            <v>0</v>
          </cell>
          <cell r="R453" t="str">
            <v>MD. MAINUL ISLAM FARUQUEE</v>
          </cell>
          <cell r="S453" t="str">
            <v>9706900806</v>
          </cell>
          <cell r="T453">
            <v>52</v>
          </cell>
          <cell r="U453">
            <v>56</v>
          </cell>
        </row>
        <row r="454">
          <cell r="B454" t="str">
            <v>KEHUTALI MEM</v>
          </cell>
          <cell r="C454" t="str">
            <v>MEM</v>
          </cell>
          <cell r="D454" t="str">
            <v>Jubanagar SC</v>
          </cell>
          <cell r="E454" t="str">
            <v>Parul Dutta</v>
          </cell>
          <cell r="F454" t="str">
            <v>Bidyut Dutta</v>
          </cell>
          <cell r="G454" t="str">
            <v>18120115602</v>
          </cell>
          <cell r="H454" t="str">
            <v>2 NO. KEHUTALI/CHARKAR PARA</v>
          </cell>
          <cell r="I454">
            <v>2015</v>
          </cell>
          <cell r="J454">
            <v>0</v>
          </cell>
          <cell r="K454" t="str">
            <v>X</v>
          </cell>
          <cell r="L454">
            <v>0</v>
          </cell>
          <cell r="M454">
            <v>0</v>
          </cell>
          <cell r="N454">
            <v>0</v>
          </cell>
          <cell r="O454">
            <v>0</v>
          </cell>
          <cell r="P454">
            <v>0</v>
          </cell>
          <cell r="Q454">
            <v>0</v>
          </cell>
          <cell r="R454">
            <v>0</v>
          </cell>
          <cell r="S454" t="str">
            <v>7896436442</v>
          </cell>
          <cell r="T454">
            <v>0</v>
          </cell>
          <cell r="U454">
            <v>360</v>
          </cell>
        </row>
        <row r="455">
          <cell r="B455" t="str">
            <v>MILAN NAGAR PRE-SEN. MADRASSA</v>
          </cell>
          <cell r="C455" t="str">
            <v>MEM</v>
          </cell>
          <cell r="D455" t="str">
            <v>Jubanagar SC</v>
          </cell>
          <cell r="E455" t="str">
            <v>Parul Dutta</v>
          </cell>
          <cell r="F455" t="str">
            <v>Bidyut Dutta</v>
          </cell>
          <cell r="G455" t="str">
            <v>18120115110</v>
          </cell>
          <cell r="H455" t="str">
            <v>1 NO. DHARMAPUR/GAON BURHA CHUK</v>
          </cell>
          <cell r="I455" t="str">
            <v>nov</v>
          </cell>
          <cell r="J455">
            <v>0</v>
          </cell>
          <cell r="K455">
            <v>0</v>
          </cell>
          <cell r="L455">
            <v>0</v>
          </cell>
          <cell r="M455">
            <v>0</v>
          </cell>
          <cell r="N455">
            <v>0</v>
          </cell>
          <cell r="O455">
            <v>0</v>
          </cell>
          <cell r="P455">
            <v>0</v>
          </cell>
          <cell r="Q455">
            <v>0</v>
          </cell>
          <cell r="R455" t="str">
            <v>AMINUL ISLAM</v>
          </cell>
          <cell r="S455" t="str">
            <v>9957364397/9854147337</v>
          </cell>
          <cell r="T455">
            <v>0</v>
          </cell>
          <cell r="U455">
            <v>60</v>
          </cell>
        </row>
        <row r="456">
          <cell r="B456" t="str">
            <v>YABANAGAR GIRLS' MEM</v>
          </cell>
          <cell r="C456" t="str">
            <v>MEM</v>
          </cell>
          <cell r="D456" t="str">
            <v>Jubanagar SC</v>
          </cell>
          <cell r="E456" t="str">
            <v>Parul Dutta</v>
          </cell>
          <cell r="F456" t="str">
            <v>Bidyut Dutta</v>
          </cell>
          <cell r="G456" t="str">
            <v>18120115501</v>
          </cell>
          <cell r="H456" t="str">
            <v>2 NO. ISLAMPUR BLOCK/JUBANAGAR MARKET</v>
          </cell>
          <cell r="I456">
            <v>2015</v>
          </cell>
          <cell r="J456">
            <v>0</v>
          </cell>
          <cell r="K456" t="str">
            <v>F7/F8</v>
          </cell>
          <cell r="L456">
            <v>0</v>
          </cell>
          <cell r="M456">
            <v>0</v>
          </cell>
          <cell r="N456">
            <v>0</v>
          </cell>
          <cell r="O456">
            <v>0</v>
          </cell>
          <cell r="P456">
            <v>0</v>
          </cell>
          <cell r="Q456">
            <v>0</v>
          </cell>
          <cell r="R456" t="str">
            <v>Thaneswar CHETRY</v>
          </cell>
          <cell r="S456">
            <v>7035247656</v>
          </cell>
          <cell r="T456">
            <v>57</v>
          </cell>
          <cell r="U456">
            <v>127</v>
          </cell>
        </row>
        <row r="457">
          <cell r="B457" t="str">
            <v>No.21 Kachujuli AWC</v>
          </cell>
          <cell r="C457" t="str">
            <v>AWC</v>
          </cell>
          <cell r="D457" t="str">
            <v>Kachajuli SC</v>
          </cell>
          <cell r="E457" t="str">
            <v>Mariyam Hemrom/ Anjana Bharali</v>
          </cell>
          <cell r="F457" t="str">
            <v>Nipen Borah</v>
          </cell>
          <cell r="G457">
            <v>8</v>
          </cell>
          <cell r="H457" t="str">
            <v>Uttar Laluk GP-Santipur</v>
          </cell>
          <cell r="I457" t="str">
            <v>NOV</v>
          </cell>
          <cell r="J457">
            <v>42884</v>
          </cell>
          <cell r="K457" t="str">
            <v>Team-01</v>
          </cell>
          <cell r="L457">
            <v>7</v>
          </cell>
          <cell r="M457">
            <v>13</v>
          </cell>
          <cell r="N457">
            <v>20</v>
          </cell>
          <cell r="O457">
            <v>42884</v>
          </cell>
          <cell r="P457">
            <v>0</v>
          </cell>
          <cell r="Q457" t="str">
            <v>Debajani Dolley/9435089178</v>
          </cell>
          <cell r="R457" t="str">
            <v>Namita Saikia</v>
          </cell>
          <cell r="S457">
            <v>9859908708</v>
          </cell>
          <cell r="T457">
            <v>9</v>
          </cell>
          <cell r="U457">
            <v>11</v>
          </cell>
        </row>
        <row r="458">
          <cell r="B458" t="str">
            <v>No.26 Santipur AWC.</v>
          </cell>
          <cell r="C458" t="str">
            <v>AWC</v>
          </cell>
          <cell r="D458" t="str">
            <v>Kachajuli SC</v>
          </cell>
          <cell r="E458" t="str">
            <v>Mariyam Hemrom/ Anjana Bharali</v>
          </cell>
          <cell r="F458" t="str">
            <v>Nipen Borah</v>
          </cell>
          <cell r="G458">
            <v>25</v>
          </cell>
          <cell r="H458" t="str">
            <v>Uttar Laluk G.P.-1 santipur</v>
          </cell>
          <cell r="I458" t="str">
            <v>NOV</v>
          </cell>
          <cell r="J458">
            <v>42875</v>
          </cell>
          <cell r="K458" t="str">
            <v>Team-01</v>
          </cell>
          <cell r="L458">
            <v>10</v>
          </cell>
          <cell r="M458">
            <v>16</v>
          </cell>
          <cell r="N458">
            <v>26</v>
          </cell>
          <cell r="O458">
            <v>42875</v>
          </cell>
          <cell r="P458">
            <v>0</v>
          </cell>
          <cell r="Q458" t="str">
            <v>Padumi Bora/7399765177</v>
          </cell>
          <cell r="R458" t="str">
            <v>Renu Hazarika</v>
          </cell>
          <cell r="S458">
            <v>9613750822</v>
          </cell>
          <cell r="T458">
            <v>18</v>
          </cell>
          <cell r="U458">
            <v>21</v>
          </cell>
        </row>
        <row r="459">
          <cell r="B459" t="str">
            <v>Pikhana Podumoni AWC</v>
          </cell>
          <cell r="C459" t="str">
            <v>AWC</v>
          </cell>
          <cell r="D459" t="str">
            <v>Kachajuli SC</v>
          </cell>
          <cell r="E459" t="str">
            <v>Mariyam Hemrom/ Anjana Bharali</v>
          </cell>
          <cell r="F459" t="str">
            <v>Nipen Borah</v>
          </cell>
          <cell r="G459">
            <v>2</v>
          </cell>
          <cell r="H459" t="str">
            <v>Uttar Laluk GP-Santipur</v>
          </cell>
          <cell r="I459" t="str">
            <v>NOV</v>
          </cell>
          <cell r="J459">
            <v>0</v>
          </cell>
          <cell r="K459" t="str">
            <v>Team-01</v>
          </cell>
          <cell r="L459">
            <v>0</v>
          </cell>
          <cell r="M459">
            <v>0</v>
          </cell>
          <cell r="N459">
            <v>0</v>
          </cell>
          <cell r="O459">
            <v>42996</v>
          </cell>
          <cell r="P459">
            <v>0</v>
          </cell>
          <cell r="Q459" t="str">
            <v>Debajani Dolley/9435089178</v>
          </cell>
          <cell r="R459" t="str">
            <v>Nirupoma Das Pegu</v>
          </cell>
          <cell r="S459">
            <v>7399342122</v>
          </cell>
          <cell r="T459">
            <v>18</v>
          </cell>
          <cell r="U459">
            <v>5</v>
          </cell>
        </row>
        <row r="460">
          <cell r="B460" t="str">
            <v>Podmapur Deuri AWC.</v>
          </cell>
          <cell r="C460" t="str">
            <v>AWC</v>
          </cell>
          <cell r="D460" t="str">
            <v>Kachajuli SC</v>
          </cell>
          <cell r="E460" t="str">
            <v>Mariyam Hemrom/ Anjana Bharali</v>
          </cell>
          <cell r="F460" t="str">
            <v>Nipen Borah</v>
          </cell>
          <cell r="G460">
            <v>9</v>
          </cell>
          <cell r="H460" t="str">
            <v>Uttar Laluk G.P.-Padampur Deorigaon</v>
          </cell>
          <cell r="I460" t="str">
            <v>Padumi Bora-8</v>
          </cell>
          <cell r="J460">
            <v>0</v>
          </cell>
          <cell r="K460" t="str">
            <v>Team-01</v>
          </cell>
          <cell r="L460">
            <v>0</v>
          </cell>
          <cell r="M460">
            <v>0</v>
          </cell>
          <cell r="N460">
            <v>0</v>
          </cell>
          <cell r="O460">
            <v>42989</v>
          </cell>
          <cell r="P460">
            <v>0</v>
          </cell>
          <cell r="Q460" t="str">
            <v>Padumi Bora/7399765177</v>
          </cell>
          <cell r="R460" t="str">
            <v>Minu Mili</v>
          </cell>
          <cell r="S460">
            <v>9678240909</v>
          </cell>
          <cell r="T460">
            <v>11</v>
          </cell>
          <cell r="U460">
            <v>16</v>
          </cell>
        </row>
        <row r="461">
          <cell r="B461" t="str">
            <v>Podmapur deuri Borati Mising AWC.</v>
          </cell>
          <cell r="C461" t="str">
            <v>AWC</v>
          </cell>
          <cell r="D461" t="str">
            <v>Kachajuli SC</v>
          </cell>
          <cell r="E461" t="str">
            <v>Mariyam Hemrom/ Anjana Bharali</v>
          </cell>
          <cell r="F461" t="str">
            <v>Nipen Borah</v>
          </cell>
          <cell r="G461">
            <v>11</v>
          </cell>
          <cell r="H461" t="str">
            <v>Uttar Laluk G.P.-Padampur Deorigaon</v>
          </cell>
          <cell r="I461" t="str">
            <v>Padumi Bora-8</v>
          </cell>
          <cell r="J461">
            <v>0</v>
          </cell>
          <cell r="K461">
            <v>0</v>
          </cell>
          <cell r="L461">
            <v>0</v>
          </cell>
          <cell r="M461">
            <v>0</v>
          </cell>
          <cell r="N461">
            <v>0</v>
          </cell>
          <cell r="O461">
            <v>0</v>
          </cell>
          <cell r="P461">
            <v>0</v>
          </cell>
          <cell r="Q461" t="str">
            <v>Padumi Bora/7399765177</v>
          </cell>
          <cell r="R461" t="str">
            <v>Sunmoni Deuri</v>
          </cell>
          <cell r="S461">
            <v>9577551085</v>
          </cell>
          <cell r="T461">
            <v>22</v>
          </cell>
          <cell r="U461">
            <v>15</v>
          </cell>
        </row>
        <row r="462">
          <cell r="B462" t="str">
            <v>Podmapur Muslim AWC.</v>
          </cell>
          <cell r="C462" t="str">
            <v>AWC</v>
          </cell>
          <cell r="D462" t="str">
            <v>Kachajuli SC</v>
          </cell>
          <cell r="E462" t="str">
            <v>Mariyam Hemrom/ Anjana Bharali</v>
          </cell>
          <cell r="F462" t="str">
            <v>Nipen Borah</v>
          </cell>
          <cell r="G462">
            <v>10</v>
          </cell>
          <cell r="H462" t="str">
            <v>Uttar Laluk G.P.-Padmapur-Kachajuli</v>
          </cell>
          <cell r="I462" t="str">
            <v>Padumi Bora-8</v>
          </cell>
          <cell r="J462">
            <v>42952</v>
          </cell>
          <cell r="K462" t="str">
            <v>Team-01</v>
          </cell>
          <cell r="L462">
            <v>41</v>
          </cell>
          <cell r="M462">
            <v>22</v>
          </cell>
          <cell r="N462">
            <v>63</v>
          </cell>
          <cell r="O462">
            <v>42954</v>
          </cell>
          <cell r="P462">
            <v>0</v>
          </cell>
          <cell r="Q462" t="str">
            <v>Padumi Bora/7399765177</v>
          </cell>
          <cell r="R462" t="str">
            <v>Fulti Begum</v>
          </cell>
          <cell r="S462">
            <v>9577251314</v>
          </cell>
          <cell r="T462">
            <v>25</v>
          </cell>
          <cell r="U462">
            <v>31</v>
          </cell>
        </row>
        <row r="463">
          <cell r="B463" t="str">
            <v>Rampur Kachujuli AWC.</v>
          </cell>
          <cell r="C463" t="str">
            <v>AWC</v>
          </cell>
          <cell r="D463" t="str">
            <v>Kachajuli SC</v>
          </cell>
          <cell r="E463" t="str">
            <v>Mariyam Hemrom/ Anjana Bharali</v>
          </cell>
          <cell r="F463" t="str">
            <v>Nipen Borah</v>
          </cell>
          <cell r="G463">
            <v>26</v>
          </cell>
          <cell r="H463" t="str">
            <v>Uttar Laluk GP</v>
          </cell>
          <cell r="I463" t="str">
            <v>NOV</v>
          </cell>
          <cell r="J463">
            <v>42867</v>
          </cell>
          <cell r="K463" t="str">
            <v>Team-01</v>
          </cell>
          <cell r="L463">
            <v>12</v>
          </cell>
          <cell r="M463">
            <v>8</v>
          </cell>
          <cell r="N463">
            <v>20</v>
          </cell>
          <cell r="O463">
            <v>42867</v>
          </cell>
          <cell r="P463">
            <v>0</v>
          </cell>
          <cell r="Q463" t="str">
            <v>Padumi Bora/7399765177</v>
          </cell>
          <cell r="R463" t="str">
            <v>Kalpona Borah</v>
          </cell>
          <cell r="S463" t="str">
            <v>8749898904/48104</v>
          </cell>
          <cell r="T463">
            <v>17</v>
          </cell>
          <cell r="U463">
            <v>11</v>
          </cell>
        </row>
        <row r="464">
          <cell r="B464" t="str">
            <v>Ronajan Bora Chubri AWC.</v>
          </cell>
          <cell r="C464" t="str">
            <v>AWC</v>
          </cell>
          <cell r="D464" t="str">
            <v>Kachajuli SC</v>
          </cell>
          <cell r="E464" t="str">
            <v>Mariyam Hemrom/ Anjana Bharali</v>
          </cell>
          <cell r="F464" t="str">
            <v>Nipen Borah</v>
          </cell>
          <cell r="G464">
            <v>8</v>
          </cell>
          <cell r="H464" t="str">
            <v>Uttar Laluk G.P.-Padmapur-Gavaru Tunijan</v>
          </cell>
          <cell r="I464" t="str">
            <v>NOV</v>
          </cell>
          <cell r="J464">
            <v>42971</v>
          </cell>
          <cell r="K464" t="str">
            <v>Team-01</v>
          </cell>
          <cell r="L464">
            <v>6</v>
          </cell>
          <cell r="M464">
            <v>13</v>
          </cell>
          <cell r="N464">
            <v>19</v>
          </cell>
          <cell r="O464">
            <v>42971</v>
          </cell>
          <cell r="P464">
            <v>0</v>
          </cell>
          <cell r="Q464" t="str">
            <v>Padumi Bora/7399765177</v>
          </cell>
          <cell r="R464" t="str">
            <v>Malabika Borah</v>
          </cell>
          <cell r="S464" t="str">
            <v>9859737226/9577571751</v>
          </cell>
          <cell r="T464">
            <v>17</v>
          </cell>
          <cell r="U464">
            <v>11</v>
          </cell>
        </row>
        <row r="465">
          <cell r="B465" t="str">
            <v>Santipur Mazgaon AWC.</v>
          </cell>
          <cell r="C465" t="str">
            <v>AWC</v>
          </cell>
          <cell r="D465" t="str">
            <v>Kachajuli SC</v>
          </cell>
          <cell r="E465" t="str">
            <v>Mariyam Hemrom/ Anjana Bharali</v>
          </cell>
          <cell r="F465" t="str">
            <v>Nipen Borah</v>
          </cell>
          <cell r="G465">
            <v>7</v>
          </cell>
          <cell r="H465" t="str">
            <v>Uttar Laluk GP-Santipur</v>
          </cell>
          <cell r="I465" t="str">
            <v>NOV</v>
          </cell>
          <cell r="J465">
            <v>42951</v>
          </cell>
          <cell r="K465" t="str">
            <v>Team-01</v>
          </cell>
          <cell r="L465">
            <v>19</v>
          </cell>
          <cell r="M465">
            <v>19</v>
          </cell>
          <cell r="N465">
            <v>38</v>
          </cell>
          <cell r="O465">
            <v>42951</v>
          </cell>
          <cell r="P465">
            <v>0</v>
          </cell>
          <cell r="Q465" t="str">
            <v>Debajani Dolley/9435089178</v>
          </cell>
          <cell r="R465" t="str">
            <v>Punnya Devi</v>
          </cell>
          <cell r="S465" t="str">
            <v>9613750822/9613956108</v>
          </cell>
          <cell r="T465">
            <v>14</v>
          </cell>
          <cell r="U465">
            <v>10</v>
          </cell>
        </row>
        <row r="466">
          <cell r="B466" t="str">
            <v>Ukhabheti AWC.</v>
          </cell>
          <cell r="C466" t="str">
            <v>AWC</v>
          </cell>
          <cell r="D466" t="str">
            <v>Kachajuli SC</v>
          </cell>
          <cell r="E466" t="str">
            <v>Mariyam Hemrom/ Anjana Bharali</v>
          </cell>
          <cell r="F466" t="str">
            <v>Nipen Borah</v>
          </cell>
          <cell r="G466">
            <v>5</v>
          </cell>
          <cell r="H466" t="str">
            <v>Uttar Laluk G.P.-Santipur ukhabhati</v>
          </cell>
          <cell r="I466" t="str">
            <v>NOV</v>
          </cell>
          <cell r="J466">
            <v>42951</v>
          </cell>
          <cell r="K466" t="str">
            <v>Team-01</v>
          </cell>
          <cell r="L466">
            <v>11</v>
          </cell>
          <cell r="M466">
            <v>11</v>
          </cell>
          <cell r="N466">
            <v>22</v>
          </cell>
          <cell r="O466">
            <v>42951</v>
          </cell>
          <cell r="P466">
            <v>0</v>
          </cell>
          <cell r="Q466" t="str">
            <v>Debajani Dolley/9435089178</v>
          </cell>
          <cell r="R466" t="str">
            <v>Binapani Sonowal</v>
          </cell>
          <cell r="S466" t="str">
            <v>7399342138/9864779102</v>
          </cell>
          <cell r="T466">
            <v>11</v>
          </cell>
          <cell r="U466">
            <v>12</v>
          </cell>
        </row>
        <row r="467">
          <cell r="B467" t="str">
            <v>KACHAJULI PHY. HANDI. HS</v>
          </cell>
          <cell r="C467" t="str">
            <v>HS</v>
          </cell>
          <cell r="D467" t="str">
            <v>Kachajuli SC</v>
          </cell>
          <cell r="E467" t="str">
            <v>Mariyam Hemrom/ Anjana Bharali</v>
          </cell>
          <cell r="F467" t="str">
            <v>Nipen Borah</v>
          </cell>
          <cell r="G467" t="str">
            <v>18120114809</v>
          </cell>
          <cell r="H467" t="str">
            <v>RAMPUR KACHAJULI/RAJGARH NEPALI</v>
          </cell>
          <cell r="I467" t="str">
            <v>p</v>
          </cell>
          <cell r="J467">
            <v>0</v>
          </cell>
          <cell r="K467" t="str">
            <v>j18</v>
          </cell>
          <cell r="L467">
            <v>0</v>
          </cell>
          <cell r="M467">
            <v>0</v>
          </cell>
          <cell r="N467">
            <v>0</v>
          </cell>
          <cell r="O467">
            <v>0</v>
          </cell>
          <cell r="P467">
            <v>0</v>
          </cell>
          <cell r="Q467">
            <v>0</v>
          </cell>
          <cell r="R467" t="str">
            <v>DEBAJIT BORAH</v>
          </cell>
          <cell r="S467" t="str">
            <v>9577061640</v>
          </cell>
          <cell r="T467">
            <v>13</v>
          </cell>
          <cell r="U467">
            <v>11</v>
          </cell>
        </row>
        <row r="468">
          <cell r="B468" t="str">
            <v>LAKHESWAR BORAH HS</v>
          </cell>
          <cell r="C468" t="str">
            <v>HS</v>
          </cell>
          <cell r="D468" t="str">
            <v>Kachajuli SC</v>
          </cell>
          <cell r="E468" t="str">
            <v>Mariyam Hemrom/ Anjana Bharali</v>
          </cell>
          <cell r="F468" t="str">
            <v>Nipen Borah</v>
          </cell>
          <cell r="G468" t="str">
            <v>18120115004</v>
          </cell>
          <cell r="H468" t="str">
            <v>SANTIPUR/1 NO. SANTIPUR</v>
          </cell>
          <cell r="I468">
            <v>2015</v>
          </cell>
          <cell r="J468">
            <v>0</v>
          </cell>
          <cell r="K468">
            <v>0</v>
          </cell>
          <cell r="L468">
            <v>0</v>
          </cell>
          <cell r="M468">
            <v>0</v>
          </cell>
          <cell r="N468">
            <v>0</v>
          </cell>
          <cell r="O468">
            <v>0</v>
          </cell>
          <cell r="P468">
            <v>0</v>
          </cell>
          <cell r="Q468">
            <v>0</v>
          </cell>
          <cell r="R468" t="str">
            <v>DILIP SAIKIA</v>
          </cell>
          <cell r="S468" t="str">
            <v>9613451894</v>
          </cell>
          <cell r="T468">
            <v>34</v>
          </cell>
          <cell r="U468">
            <v>26</v>
          </cell>
        </row>
        <row r="469">
          <cell r="B469" t="str">
            <v>PILKHANA NABAJYOTI HS</v>
          </cell>
          <cell r="C469" t="str">
            <v>HS</v>
          </cell>
          <cell r="D469" t="str">
            <v>Kachajuli SC</v>
          </cell>
          <cell r="E469" t="str">
            <v>Mariyam Hemrom/ Anjana Bharali</v>
          </cell>
          <cell r="F469" t="str">
            <v>Nipen Borah</v>
          </cell>
          <cell r="G469" t="str">
            <v>18120114506</v>
          </cell>
          <cell r="H469" t="str">
            <v>2 NO. BAGARI/PILKHANA KARATI PAR</v>
          </cell>
          <cell r="I469">
            <v>2015</v>
          </cell>
          <cell r="J469">
            <v>42968</v>
          </cell>
          <cell r="K469" t="str">
            <v>Team-01</v>
          </cell>
          <cell r="L469">
            <v>57</v>
          </cell>
          <cell r="M469">
            <v>45</v>
          </cell>
          <cell r="N469">
            <v>102</v>
          </cell>
          <cell r="O469">
            <v>42968</v>
          </cell>
          <cell r="P469">
            <v>0</v>
          </cell>
          <cell r="Q469">
            <v>0</v>
          </cell>
          <cell r="R469" t="str">
            <v>PRAFULLA SAIKIA</v>
          </cell>
          <cell r="S469" t="str">
            <v>9854163432</v>
          </cell>
          <cell r="T469">
            <v>55</v>
          </cell>
          <cell r="U469">
            <v>43</v>
          </cell>
        </row>
        <row r="470">
          <cell r="B470" t="str">
            <v>TUNIJAN HS</v>
          </cell>
          <cell r="C470" t="str">
            <v>HS</v>
          </cell>
          <cell r="D470" t="str">
            <v>Kachajuli SC</v>
          </cell>
          <cell r="E470" t="str">
            <v>Mariyam Hemrom/ Anjana Bharali</v>
          </cell>
          <cell r="F470" t="str">
            <v>Nipen Borah</v>
          </cell>
          <cell r="G470" t="str">
            <v>18120114905</v>
          </cell>
          <cell r="H470" t="str">
            <v>RANGAJAN/RANGAJAN DAGHARIA</v>
          </cell>
          <cell r="I470" t="str">
            <v>p</v>
          </cell>
          <cell r="J470">
            <v>0</v>
          </cell>
          <cell r="K470" t="str">
            <v>Team-01</v>
          </cell>
          <cell r="L470">
            <v>0</v>
          </cell>
          <cell r="M470">
            <v>0</v>
          </cell>
          <cell r="N470">
            <v>0</v>
          </cell>
          <cell r="O470">
            <v>42850</v>
          </cell>
          <cell r="P470">
            <v>0</v>
          </cell>
          <cell r="Q470">
            <v>0</v>
          </cell>
          <cell r="R470" t="str">
            <v>Krishna Kamal Borah</v>
          </cell>
          <cell r="S470" t="str">
            <v>8811824997</v>
          </cell>
          <cell r="T470">
            <v>117</v>
          </cell>
          <cell r="U470">
            <v>99</v>
          </cell>
        </row>
        <row r="471">
          <cell r="B471" t="str">
            <v>DHEKIAJULI AHOM LPS</v>
          </cell>
          <cell r="C471" t="str">
            <v>LPS</v>
          </cell>
          <cell r="D471" t="str">
            <v>Kachajuli SC</v>
          </cell>
          <cell r="E471" t="str">
            <v>Mariyam Hemrom/ Anjana Bharali</v>
          </cell>
          <cell r="F471" t="str">
            <v>Nipen Borah</v>
          </cell>
          <cell r="G471" t="str">
            <v>18120114001</v>
          </cell>
          <cell r="H471" t="str">
            <v>DHEKIAJULI AHOM/DHEKIAJULI PACHIM CHUK</v>
          </cell>
          <cell r="I471" t="str">
            <v>nov</v>
          </cell>
          <cell r="J471">
            <v>42868</v>
          </cell>
          <cell r="K471" t="str">
            <v>Team-01</v>
          </cell>
          <cell r="L471">
            <v>16</v>
          </cell>
          <cell r="M471">
            <v>12</v>
          </cell>
          <cell r="N471">
            <v>28</v>
          </cell>
          <cell r="O471">
            <v>42866</v>
          </cell>
          <cell r="P471">
            <v>34</v>
          </cell>
          <cell r="Q471">
            <v>0</v>
          </cell>
          <cell r="R471" t="str">
            <v>Lamsudar Saikia</v>
          </cell>
          <cell r="S471" t="str">
            <v>7399269254/9864096734</v>
          </cell>
          <cell r="T471">
            <v>20</v>
          </cell>
          <cell r="U471">
            <v>20</v>
          </cell>
        </row>
        <row r="472">
          <cell r="B472" t="str">
            <v>KACHAJULI AHOM GAON LPS</v>
          </cell>
          <cell r="C472" t="str">
            <v>LPS</v>
          </cell>
          <cell r="D472" t="str">
            <v>Kachajuli SC</v>
          </cell>
          <cell r="E472" t="str">
            <v>Mariyam Hemrom/ Anjana Bharali</v>
          </cell>
          <cell r="F472" t="str">
            <v>Nipen Borah</v>
          </cell>
          <cell r="G472" t="str">
            <v>18120114808</v>
          </cell>
          <cell r="H472" t="str">
            <v>RAMPUR KACHAJULI/KACHAJULI</v>
          </cell>
          <cell r="I472">
            <v>2015</v>
          </cell>
          <cell r="J472">
            <v>0</v>
          </cell>
          <cell r="K472" t="str">
            <v>j15</v>
          </cell>
          <cell r="L472">
            <v>0</v>
          </cell>
          <cell r="M472">
            <v>0</v>
          </cell>
          <cell r="N472">
            <v>0</v>
          </cell>
          <cell r="O472">
            <v>0</v>
          </cell>
          <cell r="P472">
            <v>0</v>
          </cell>
          <cell r="Q472">
            <v>0</v>
          </cell>
          <cell r="R472" t="str">
            <v>MONITA BORUAH</v>
          </cell>
          <cell r="S472" t="str">
            <v>7399667130</v>
          </cell>
          <cell r="T472">
            <v>23</v>
          </cell>
          <cell r="U472">
            <v>12</v>
          </cell>
        </row>
        <row r="473">
          <cell r="B473" t="str">
            <v>KACHAJULI JANAJATI LPS</v>
          </cell>
          <cell r="C473" t="str">
            <v>LPS</v>
          </cell>
          <cell r="D473" t="str">
            <v>Kachajuli SC</v>
          </cell>
          <cell r="E473" t="str">
            <v>Mariyam Hemrom/ Anjana Bharali</v>
          </cell>
          <cell r="F473" t="str">
            <v>Nipen Borah</v>
          </cell>
          <cell r="G473" t="str">
            <v>18120114807</v>
          </cell>
          <cell r="H473" t="str">
            <v>RAMPUR KACHAJULI/KACHAJULI</v>
          </cell>
          <cell r="I473">
            <v>2015</v>
          </cell>
          <cell r="J473">
            <v>0</v>
          </cell>
          <cell r="K473" t="str">
            <v>j15</v>
          </cell>
          <cell r="L473">
            <v>0</v>
          </cell>
          <cell r="M473">
            <v>0</v>
          </cell>
          <cell r="N473">
            <v>0</v>
          </cell>
          <cell r="O473">
            <v>0</v>
          </cell>
          <cell r="P473">
            <v>0</v>
          </cell>
          <cell r="Q473">
            <v>0</v>
          </cell>
          <cell r="R473" t="str">
            <v>MANESWAR PATIR</v>
          </cell>
          <cell r="S473" t="str">
            <v>9613160538</v>
          </cell>
          <cell r="T473">
            <v>22</v>
          </cell>
          <cell r="U473">
            <v>22</v>
          </cell>
        </row>
        <row r="474">
          <cell r="B474" t="str">
            <v>KACHAJULI LPS</v>
          </cell>
          <cell r="C474" t="str">
            <v>LPS</v>
          </cell>
          <cell r="D474" t="str">
            <v>Kachajuli SC</v>
          </cell>
          <cell r="E474" t="str">
            <v>Mariyam Hemrom/ Anjana Bharali</v>
          </cell>
          <cell r="F474" t="str">
            <v>Nipen Borah</v>
          </cell>
          <cell r="G474" t="str">
            <v>18120114802</v>
          </cell>
          <cell r="H474" t="str">
            <v>RAMPUR KACHAJULI/KACHAJULI</v>
          </cell>
          <cell r="I474" t="str">
            <v>nov</v>
          </cell>
          <cell r="J474">
            <v>42872</v>
          </cell>
          <cell r="K474" t="str">
            <v>Team-01</v>
          </cell>
          <cell r="L474">
            <v>20</v>
          </cell>
          <cell r="M474">
            <v>27</v>
          </cell>
          <cell r="N474">
            <v>47</v>
          </cell>
          <cell r="O474">
            <v>42872</v>
          </cell>
          <cell r="P474">
            <v>59</v>
          </cell>
          <cell r="Q474">
            <v>0</v>
          </cell>
          <cell r="R474" t="str">
            <v>JOWAN SINGH DEURI</v>
          </cell>
          <cell r="S474">
            <v>9854536012</v>
          </cell>
          <cell r="T474">
            <v>27</v>
          </cell>
          <cell r="U474">
            <v>31</v>
          </cell>
        </row>
        <row r="475">
          <cell r="B475" t="str">
            <v>KACHAJULI PHY. HANDI. LPS</v>
          </cell>
          <cell r="C475" t="str">
            <v>LPS</v>
          </cell>
          <cell r="D475" t="str">
            <v>Kachajuli SC</v>
          </cell>
          <cell r="E475" t="str">
            <v>Mariyam Hemrom/ Anjana Bharali</v>
          </cell>
          <cell r="F475" t="str">
            <v>Nipen Borah</v>
          </cell>
          <cell r="G475" t="str">
            <v>18120114806</v>
          </cell>
          <cell r="H475" t="str">
            <v>RAMPUR KACHAJULI/RAJGARH NEPALI</v>
          </cell>
          <cell r="I475" t="str">
            <v>nov</v>
          </cell>
          <cell r="J475">
            <v>42867</v>
          </cell>
          <cell r="K475" t="str">
            <v>Team-01</v>
          </cell>
          <cell r="L475">
            <v>35</v>
          </cell>
          <cell r="M475">
            <v>28</v>
          </cell>
          <cell r="N475">
            <v>63</v>
          </cell>
          <cell r="O475">
            <v>42867</v>
          </cell>
          <cell r="P475">
            <v>33</v>
          </cell>
          <cell r="Q475">
            <v>0</v>
          </cell>
          <cell r="R475" t="str">
            <v>PRAMUD BORA</v>
          </cell>
          <cell r="S475" t="str">
            <v>9864854625/9854229668</v>
          </cell>
          <cell r="T475">
            <v>18</v>
          </cell>
          <cell r="U475">
            <v>21</v>
          </cell>
        </row>
        <row r="476">
          <cell r="B476" t="str">
            <v>PILKHANA MIKIR LPS</v>
          </cell>
          <cell r="C476" t="str">
            <v>LPS</v>
          </cell>
          <cell r="D476" t="str">
            <v>Kachajuli SC</v>
          </cell>
          <cell r="E476" t="str">
            <v>Mariyam Hemrom/ Anjana Bharali</v>
          </cell>
          <cell r="F476" t="str">
            <v>Nipen Borah</v>
          </cell>
          <cell r="G476" t="str">
            <v>18120114501</v>
          </cell>
          <cell r="H476" t="str">
            <v>2 NO. BAGARI/PILKHANA KARATI PAR</v>
          </cell>
          <cell r="I476" t="str">
            <v>p</v>
          </cell>
          <cell r="J476">
            <v>42968</v>
          </cell>
          <cell r="K476" t="str">
            <v>Team-01</v>
          </cell>
          <cell r="L476">
            <v>6</v>
          </cell>
          <cell r="M476">
            <v>7</v>
          </cell>
          <cell r="N476">
            <v>13</v>
          </cell>
          <cell r="O476">
            <v>42968</v>
          </cell>
          <cell r="P476">
            <v>14</v>
          </cell>
          <cell r="Q476" t="str">
            <v>Double-28/11/16</v>
          </cell>
          <cell r="R476" t="str">
            <v>kiran morang</v>
          </cell>
          <cell r="S476">
            <v>7399923080</v>
          </cell>
          <cell r="T476">
            <v>6</v>
          </cell>
          <cell r="U476">
            <v>9</v>
          </cell>
        </row>
        <row r="477">
          <cell r="B477" t="str">
            <v>SANTIPUR LPS</v>
          </cell>
          <cell r="C477" t="str">
            <v>LPS</v>
          </cell>
          <cell r="D477" t="str">
            <v>Kachajuli SC</v>
          </cell>
          <cell r="E477" t="str">
            <v>Mariyam Hemrom/ Anjana Bharali</v>
          </cell>
          <cell r="F477" t="str">
            <v>Nipen Borah</v>
          </cell>
          <cell r="G477" t="str">
            <v>18120115001</v>
          </cell>
          <cell r="H477" t="str">
            <v>SANTIPUR/2 NO. SANTIPUR</v>
          </cell>
          <cell r="I477" t="str">
            <v>nov</v>
          </cell>
          <cell r="J477">
            <v>42875</v>
          </cell>
          <cell r="K477" t="str">
            <v>Team-01</v>
          </cell>
          <cell r="L477">
            <v>65</v>
          </cell>
          <cell r="M477">
            <v>53</v>
          </cell>
          <cell r="N477">
            <v>118</v>
          </cell>
          <cell r="O477">
            <v>42875</v>
          </cell>
          <cell r="P477">
            <v>144</v>
          </cell>
          <cell r="Q477">
            <v>0</v>
          </cell>
          <cell r="R477" t="str">
            <v>SOMESWAR BORUAH</v>
          </cell>
          <cell r="S477" t="str">
            <v>9854193867</v>
          </cell>
          <cell r="T477">
            <v>58</v>
          </cell>
          <cell r="U477">
            <v>85</v>
          </cell>
        </row>
        <row r="478">
          <cell r="B478" t="str">
            <v>SANTIPUR MAZGAON LPS</v>
          </cell>
          <cell r="C478" t="str">
            <v>LPS</v>
          </cell>
          <cell r="D478" t="str">
            <v>Kachajuli SC</v>
          </cell>
          <cell r="E478" t="str">
            <v>Mariyam Hemrom/ Anjana Bharali</v>
          </cell>
          <cell r="F478" t="str">
            <v>Nipen Borah</v>
          </cell>
          <cell r="G478" t="str">
            <v>18120115003</v>
          </cell>
          <cell r="H478" t="str">
            <v>SANTIPUR/MAZGAON</v>
          </cell>
          <cell r="I478" t="str">
            <v>p</v>
          </cell>
          <cell r="J478">
            <v>0</v>
          </cell>
          <cell r="K478" t="str">
            <v>Team-01</v>
          </cell>
          <cell r="L478">
            <v>0</v>
          </cell>
          <cell r="M478">
            <v>0</v>
          </cell>
          <cell r="N478">
            <v>0</v>
          </cell>
          <cell r="O478">
            <v>42996</v>
          </cell>
          <cell r="P478">
            <v>45</v>
          </cell>
          <cell r="Q478">
            <v>0</v>
          </cell>
          <cell r="R478" t="str">
            <v>TILESWAR BORAH</v>
          </cell>
          <cell r="S478" t="str">
            <v>9854621392</v>
          </cell>
          <cell r="T478">
            <v>19</v>
          </cell>
          <cell r="U478">
            <v>20</v>
          </cell>
        </row>
        <row r="479">
          <cell r="B479" t="str">
            <v>KACHAJULI GIRLS MES</v>
          </cell>
          <cell r="C479" t="str">
            <v>MES</v>
          </cell>
          <cell r="D479" t="str">
            <v>Kachajuli SC</v>
          </cell>
          <cell r="E479" t="str">
            <v>Mariyam Hemrom/ Anjana Bharali</v>
          </cell>
          <cell r="F479" t="str">
            <v>Nipen Borah</v>
          </cell>
          <cell r="G479" t="str">
            <v>18120114804</v>
          </cell>
          <cell r="H479" t="str">
            <v>RAMPUR KACHAJULI/KACHAJULI</v>
          </cell>
          <cell r="I479">
            <v>2015</v>
          </cell>
          <cell r="J479">
            <v>0</v>
          </cell>
          <cell r="K479" t="str">
            <v>x</v>
          </cell>
          <cell r="L479">
            <v>0</v>
          </cell>
          <cell r="M479">
            <v>0</v>
          </cell>
          <cell r="N479">
            <v>0</v>
          </cell>
          <cell r="O479">
            <v>0</v>
          </cell>
          <cell r="P479">
            <v>0</v>
          </cell>
          <cell r="Q479">
            <v>0</v>
          </cell>
          <cell r="R479" t="str">
            <v>KUMUD SAIKIA</v>
          </cell>
          <cell r="S479" t="str">
            <v>9854117971</v>
          </cell>
          <cell r="T479">
            <v>0</v>
          </cell>
          <cell r="U479">
            <v>44</v>
          </cell>
        </row>
        <row r="480">
          <cell r="B480" t="str">
            <v>KACHAJULI PHY. HANDI. MES</v>
          </cell>
          <cell r="C480" t="str">
            <v>MES</v>
          </cell>
          <cell r="D480" t="str">
            <v>Kachajuli SC</v>
          </cell>
          <cell r="E480" t="str">
            <v>Mariyam Hemrom/ Anjana Bharali</v>
          </cell>
          <cell r="F480" t="str">
            <v>Nipen Borah</v>
          </cell>
          <cell r="G480" t="str">
            <v>18120114805</v>
          </cell>
          <cell r="H480" t="str">
            <v>RAMPUR KACHAJULI/KACHAJULI</v>
          </cell>
          <cell r="I480" t="str">
            <v>nov</v>
          </cell>
          <cell r="J480">
            <v>42867</v>
          </cell>
          <cell r="K480" t="str">
            <v>Team-01</v>
          </cell>
          <cell r="L480">
            <v>12</v>
          </cell>
          <cell r="M480">
            <v>8</v>
          </cell>
          <cell r="N480">
            <v>20</v>
          </cell>
          <cell r="O480">
            <v>42867</v>
          </cell>
          <cell r="P480">
            <v>0</v>
          </cell>
          <cell r="Q480">
            <v>0</v>
          </cell>
          <cell r="R480" t="str">
            <v>DEBAJIT HAZARIKA</v>
          </cell>
          <cell r="S480" t="str">
            <v>9859361896</v>
          </cell>
          <cell r="T480">
            <v>18</v>
          </cell>
          <cell r="U480">
            <v>22</v>
          </cell>
        </row>
        <row r="481">
          <cell r="B481" t="str">
            <v>PILKHANA NAVAJYOTI MES</v>
          </cell>
          <cell r="C481" t="str">
            <v>MES</v>
          </cell>
          <cell r="D481" t="str">
            <v>Kachajuli SC</v>
          </cell>
          <cell r="E481" t="str">
            <v>Mariyam Hemrom/ Anjana Bharali</v>
          </cell>
          <cell r="F481" t="str">
            <v>Nipen Borah</v>
          </cell>
          <cell r="G481" t="str">
            <v>18120114503</v>
          </cell>
          <cell r="H481" t="str">
            <v>2 NO. BAGARI/PADUMONI</v>
          </cell>
          <cell r="I481" t="str">
            <v>nov</v>
          </cell>
          <cell r="J481">
            <v>42879</v>
          </cell>
          <cell r="K481" t="str">
            <v>Team-01</v>
          </cell>
          <cell r="L481">
            <v>40</v>
          </cell>
          <cell r="M481">
            <v>48</v>
          </cell>
          <cell r="N481">
            <v>88</v>
          </cell>
          <cell r="O481">
            <v>42878</v>
          </cell>
          <cell r="P481">
            <v>95</v>
          </cell>
          <cell r="Q481">
            <v>0</v>
          </cell>
          <cell r="R481" t="str">
            <v>PRASANTA KUMAR BORA</v>
          </cell>
          <cell r="S481">
            <v>9854029106</v>
          </cell>
          <cell r="T481">
            <v>65</v>
          </cell>
          <cell r="U481">
            <v>37</v>
          </cell>
        </row>
        <row r="482">
          <cell r="B482" t="str">
            <v>SANTIPUR MAJGAON MES</v>
          </cell>
          <cell r="C482" t="str">
            <v>MES</v>
          </cell>
          <cell r="D482" t="str">
            <v>Kachajuli SC</v>
          </cell>
          <cell r="E482" t="str">
            <v>Mariyam Hemrom/ Anjana Bharali</v>
          </cell>
          <cell r="F482" t="str">
            <v>Nipen Borah</v>
          </cell>
          <cell r="G482" t="str">
            <v>18120115002</v>
          </cell>
          <cell r="H482" t="str">
            <v>SANTIPUR/MAZGAON</v>
          </cell>
          <cell r="I482" t="str">
            <v>p</v>
          </cell>
          <cell r="J482">
            <v>0</v>
          </cell>
          <cell r="K482" t="str">
            <v>Team-01</v>
          </cell>
          <cell r="L482">
            <v>0</v>
          </cell>
          <cell r="M482">
            <v>0</v>
          </cell>
          <cell r="N482">
            <v>0</v>
          </cell>
          <cell r="O482">
            <v>42996</v>
          </cell>
          <cell r="P482">
            <v>21</v>
          </cell>
          <cell r="Q482">
            <v>0</v>
          </cell>
          <cell r="R482" t="str">
            <v>Loknath dutta</v>
          </cell>
          <cell r="S482">
            <v>9435390628</v>
          </cell>
          <cell r="T482">
            <v>17</v>
          </cell>
          <cell r="U482">
            <v>15</v>
          </cell>
        </row>
        <row r="483">
          <cell r="B483" t="str">
            <v>Kachikata Bagan</v>
          </cell>
          <cell r="C483" t="str">
            <v>AWC</v>
          </cell>
          <cell r="D483" t="str">
            <v>Kachikata SC</v>
          </cell>
          <cell r="E483" t="str">
            <v>Dipti Saikia / Rupali Deuri</v>
          </cell>
          <cell r="F483" t="str">
            <v>Bitupan Baruah</v>
          </cell>
          <cell r="G483">
            <v>41</v>
          </cell>
          <cell r="H483" t="str">
            <v>Bihpuria</v>
          </cell>
          <cell r="I483" t="str">
            <v>Bihpuria</v>
          </cell>
          <cell r="J483">
            <v>42847</v>
          </cell>
          <cell r="K483" t="str">
            <v>Team-02</v>
          </cell>
          <cell r="L483">
            <v>66</v>
          </cell>
          <cell r="M483">
            <v>39</v>
          </cell>
          <cell r="N483">
            <v>105</v>
          </cell>
          <cell r="O483">
            <v>42847</v>
          </cell>
          <cell r="P483">
            <v>0</v>
          </cell>
          <cell r="Q483">
            <v>0</v>
          </cell>
          <cell r="R483" t="str">
            <v>Hafiza Begum</v>
          </cell>
          <cell r="S483" t="str">
            <v>9577646914/9957912269</v>
          </cell>
          <cell r="T483">
            <v>46</v>
          </cell>
          <cell r="U483">
            <v>57</v>
          </cell>
        </row>
        <row r="484">
          <cell r="B484" t="str">
            <v>Kachikata Deuri Grant</v>
          </cell>
          <cell r="C484" t="str">
            <v>AWC</v>
          </cell>
          <cell r="D484" t="str">
            <v>Kachikata SC</v>
          </cell>
          <cell r="E484" t="str">
            <v>Dipti Saikia / Rupali Deuri</v>
          </cell>
          <cell r="F484" t="str">
            <v>Bitupan Baruah</v>
          </cell>
          <cell r="G484">
            <v>8</v>
          </cell>
          <cell r="H484" t="str">
            <v>Bihpuria</v>
          </cell>
          <cell r="I484" t="str">
            <v>dec</v>
          </cell>
          <cell r="J484">
            <v>42915</v>
          </cell>
          <cell r="K484" t="str">
            <v>Team-02</v>
          </cell>
          <cell r="L484">
            <v>21</v>
          </cell>
          <cell r="M484">
            <v>25</v>
          </cell>
          <cell r="N484">
            <v>46</v>
          </cell>
          <cell r="O484">
            <v>42921</v>
          </cell>
          <cell r="P484">
            <v>0</v>
          </cell>
          <cell r="Q484">
            <v>0</v>
          </cell>
          <cell r="R484" t="str">
            <v>Anila Deuri</v>
          </cell>
          <cell r="S484">
            <v>7399843093</v>
          </cell>
          <cell r="T484">
            <v>33</v>
          </cell>
          <cell r="U484">
            <v>30</v>
          </cell>
        </row>
        <row r="485">
          <cell r="B485" t="str">
            <v>Niz Kachikata</v>
          </cell>
          <cell r="C485" t="str">
            <v>AWC</v>
          </cell>
          <cell r="D485" t="str">
            <v>Kachikata SC</v>
          </cell>
          <cell r="E485" t="str">
            <v>Dipti Saikia / Rupali Deuri</v>
          </cell>
          <cell r="F485" t="str">
            <v>Bitupan Baruah</v>
          </cell>
          <cell r="G485">
            <v>93</v>
          </cell>
          <cell r="H485" t="str">
            <v>Bihpuria-Kachikata</v>
          </cell>
          <cell r="I485" t="str">
            <v>dec</v>
          </cell>
          <cell r="J485">
            <v>0</v>
          </cell>
          <cell r="K485" t="str">
            <v>Team-01</v>
          </cell>
          <cell r="L485">
            <v>0</v>
          </cell>
          <cell r="M485">
            <v>0</v>
          </cell>
          <cell r="N485">
            <v>0</v>
          </cell>
          <cell r="O485">
            <v>42921</v>
          </cell>
          <cell r="P485">
            <v>0</v>
          </cell>
          <cell r="Q485">
            <v>0</v>
          </cell>
          <cell r="R485" t="str">
            <v>Mousumi Satula</v>
          </cell>
          <cell r="S485">
            <v>7399357073</v>
          </cell>
          <cell r="T485">
            <v>17</v>
          </cell>
          <cell r="U485">
            <v>9</v>
          </cell>
        </row>
        <row r="486">
          <cell r="B486" t="str">
            <v>118 NO. NIZ KACHIKATA LPS</v>
          </cell>
          <cell r="C486" t="str">
            <v>LPS</v>
          </cell>
          <cell r="D486" t="str">
            <v>Kachikata SC</v>
          </cell>
          <cell r="E486" t="str">
            <v>Dipti Saikia / Rupali Deuri</v>
          </cell>
          <cell r="F486" t="str">
            <v>Bitupan Baruah</v>
          </cell>
          <cell r="G486" t="str">
            <v>18120102501</v>
          </cell>
          <cell r="H486" t="str">
            <v>KACHIKATA MIRI DEURI/BORA CHUBURI</v>
          </cell>
          <cell r="I486">
            <v>2015</v>
          </cell>
          <cell r="J486">
            <v>42921</v>
          </cell>
          <cell r="K486" t="str">
            <v>Team-01</v>
          </cell>
          <cell r="L486">
            <v>25</v>
          </cell>
          <cell r="M486">
            <v>9</v>
          </cell>
          <cell r="N486">
            <v>34</v>
          </cell>
          <cell r="O486">
            <v>42921</v>
          </cell>
          <cell r="P486">
            <v>0</v>
          </cell>
          <cell r="Q486">
            <v>0</v>
          </cell>
          <cell r="R486" t="str">
            <v>Diganta Saikia</v>
          </cell>
          <cell r="S486" t="str">
            <v>9435536447/n-9613039925</v>
          </cell>
          <cell r="T486">
            <v>11</v>
          </cell>
          <cell r="U486">
            <v>23</v>
          </cell>
        </row>
        <row r="487">
          <cell r="B487" t="str">
            <v>458 NO. KACHIKATA DEURI LPS</v>
          </cell>
          <cell r="C487" t="str">
            <v>LPS</v>
          </cell>
          <cell r="D487" t="str">
            <v>Kachikata SC</v>
          </cell>
          <cell r="E487" t="str">
            <v>Dipti Saikia / Rupali Deuri</v>
          </cell>
          <cell r="F487" t="str">
            <v>Bitupan Baruah</v>
          </cell>
          <cell r="G487" t="str">
            <v>18120102502</v>
          </cell>
          <cell r="H487" t="str">
            <v>KACHIKATA MIRI DEURI/KUNDI MAMA</v>
          </cell>
          <cell r="I487">
            <v>2015</v>
          </cell>
          <cell r="J487">
            <v>42915</v>
          </cell>
          <cell r="K487" t="str">
            <v>Team-02</v>
          </cell>
          <cell r="L487">
            <v>30</v>
          </cell>
          <cell r="M487">
            <v>29</v>
          </cell>
          <cell r="N487">
            <v>59</v>
          </cell>
          <cell r="O487">
            <v>42915</v>
          </cell>
          <cell r="P487">
            <v>0</v>
          </cell>
          <cell r="Q487">
            <v>0</v>
          </cell>
          <cell r="R487" t="str">
            <v>Narayan Deuri</v>
          </cell>
          <cell r="S487">
            <v>9577016956</v>
          </cell>
          <cell r="T487">
            <v>40</v>
          </cell>
          <cell r="U487">
            <v>31</v>
          </cell>
        </row>
        <row r="488">
          <cell r="B488" t="str">
            <v>KACHIKATA GRANT LPS</v>
          </cell>
          <cell r="C488" t="str">
            <v>LPS</v>
          </cell>
          <cell r="D488" t="str">
            <v>Kachikata SC</v>
          </cell>
          <cell r="E488" t="str">
            <v>Dipti Saikia / Rupali Deuri</v>
          </cell>
          <cell r="F488" t="str">
            <v>Bitupan Baruah</v>
          </cell>
          <cell r="G488" t="str">
            <v>18120102401</v>
          </cell>
          <cell r="H488" t="str">
            <v>KACHIKATA BAGAN GRANT/HUSSAIN CHUBURI</v>
          </cell>
          <cell r="I488">
            <v>2015</v>
          </cell>
          <cell r="J488">
            <v>0</v>
          </cell>
          <cell r="K488" t="str">
            <v>Team-02</v>
          </cell>
          <cell r="L488">
            <v>0</v>
          </cell>
          <cell r="M488">
            <v>0</v>
          </cell>
          <cell r="N488">
            <v>0</v>
          </cell>
          <cell r="O488">
            <v>42955</v>
          </cell>
          <cell r="P488">
            <v>108</v>
          </cell>
          <cell r="Q488">
            <v>0</v>
          </cell>
          <cell r="R488" t="str">
            <v>REBA KT. BORA</v>
          </cell>
          <cell r="S488" t="str">
            <v>9854968418</v>
          </cell>
          <cell r="T488">
            <v>58</v>
          </cell>
          <cell r="U488">
            <v>46</v>
          </cell>
        </row>
        <row r="489">
          <cell r="B489" t="str">
            <v>KACHIKATA JANAJATI MES</v>
          </cell>
          <cell r="C489" t="str">
            <v>MES</v>
          </cell>
          <cell r="D489" t="str">
            <v>Kachikata SC</v>
          </cell>
          <cell r="E489" t="str">
            <v>Dipti Saikia / Rupali Deuri</v>
          </cell>
          <cell r="F489" t="str">
            <v>Bitupan Baruah</v>
          </cell>
          <cell r="G489" t="str">
            <v>18120102304</v>
          </cell>
          <cell r="H489" t="str">
            <v>2 NO. RAJABARI/BIHLONGANIA</v>
          </cell>
          <cell r="I489">
            <v>2015</v>
          </cell>
          <cell r="J489">
            <v>0</v>
          </cell>
          <cell r="K489" t="str">
            <v>Team-02</v>
          </cell>
          <cell r="L489">
            <v>0</v>
          </cell>
          <cell r="M489">
            <v>0</v>
          </cell>
          <cell r="N489">
            <v>0</v>
          </cell>
          <cell r="O489">
            <v>0</v>
          </cell>
          <cell r="P489">
            <v>0</v>
          </cell>
          <cell r="Q489">
            <v>0</v>
          </cell>
          <cell r="R489" t="str">
            <v>PRADIP BORA</v>
          </cell>
          <cell r="S489" t="str">
            <v>9613023665</v>
          </cell>
          <cell r="T489">
            <v>0</v>
          </cell>
          <cell r="U489">
            <v>28</v>
          </cell>
        </row>
        <row r="490">
          <cell r="B490" t="str">
            <v>1 No Gosaipather AWC</v>
          </cell>
          <cell r="C490" t="str">
            <v>AWC</v>
          </cell>
          <cell r="D490" t="str">
            <v>Kholaguri SC</v>
          </cell>
          <cell r="E490" t="str">
            <v>Phulmai Deuri / Rupali Baruah</v>
          </cell>
          <cell r="F490">
            <v>0</v>
          </cell>
          <cell r="G490">
            <v>20</v>
          </cell>
          <cell r="H490" t="str">
            <v>gohainpukhuri</v>
          </cell>
          <cell r="I490" t="str">
            <v>NOV</v>
          </cell>
          <cell r="J490">
            <v>0</v>
          </cell>
          <cell r="K490" t="str">
            <v>Team-02</v>
          </cell>
          <cell r="L490">
            <v>0</v>
          </cell>
          <cell r="M490">
            <v>0</v>
          </cell>
          <cell r="N490">
            <v>0</v>
          </cell>
          <cell r="O490">
            <v>42992</v>
          </cell>
          <cell r="P490">
            <v>0</v>
          </cell>
          <cell r="Q490" t="str">
            <v>Ganema Begum/8011483695</v>
          </cell>
          <cell r="R490" t="str">
            <v>Bhanu Bhuyan</v>
          </cell>
          <cell r="S490" t="str">
            <v>9957818571/9508122493/9707153174</v>
          </cell>
          <cell r="T490">
            <v>18</v>
          </cell>
          <cell r="U490">
            <v>21</v>
          </cell>
        </row>
        <row r="491">
          <cell r="B491" t="str">
            <v>Hengulia Capori</v>
          </cell>
          <cell r="C491" t="str">
            <v>AWC</v>
          </cell>
          <cell r="D491" t="str">
            <v>Kholaguri SC</v>
          </cell>
          <cell r="E491" t="str">
            <v>Phulmai Deuri / Rupali Baruah</v>
          </cell>
          <cell r="F491">
            <v>0</v>
          </cell>
          <cell r="G491">
            <v>92</v>
          </cell>
          <cell r="H491" t="str">
            <v xml:space="preserve">bihpuria-Kholaguri </v>
          </cell>
          <cell r="I491" t="str">
            <v>bihpuria</v>
          </cell>
          <cell r="J491">
            <v>0</v>
          </cell>
          <cell r="K491" t="str">
            <v>Team-02</v>
          </cell>
          <cell r="L491">
            <v>0</v>
          </cell>
          <cell r="M491">
            <v>0</v>
          </cell>
          <cell r="N491">
            <v>0</v>
          </cell>
          <cell r="O491">
            <v>42915</v>
          </cell>
          <cell r="P491">
            <v>0</v>
          </cell>
          <cell r="Q491">
            <v>0</v>
          </cell>
          <cell r="R491" t="str">
            <v>Ranu Saikia</v>
          </cell>
          <cell r="S491">
            <v>9859005042</v>
          </cell>
          <cell r="T491">
            <v>11</v>
          </cell>
          <cell r="U491">
            <v>9</v>
          </cell>
        </row>
        <row r="492">
          <cell r="B492" t="str">
            <v>Khulaguri</v>
          </cell>
          <cell r="C492" t="str">
            <v>AWC</v>
          </cell>
          <cell r="D492" t="str">
            <v>Kholaguri SC</v>
          </cell>
          <cell r="E492" t="str">
            <v>Phulmai Deuri / Rupali Baruah</v>
          </cell>
          <cell r="F492">
            <v>0</v>
          </cell>
          <cell r="G492">
            <v>89</v>
          </cell>
          <cell r="H492" t="str">
            <v xml:space="preserve">Bihpuria-Kholaguri </v>
          </cell>
          <cell r="I492" t="str">
            <v>Bihpuria</v>
          </cell>
          <cell r="J492">
            <v>42972</v>
          </cell>
          <cell r="K492" t="str">
            <v>Team-02</v>
          </cell>
          <cell r="L492">
            <v>36</v>
          </cell>
          <cell r="M492">
            <v>19</v>
          </cell>
          <cell r="N492">
            <v>55</v>
          </cell>
          <cell r="O492">
            <v>42972</v>
          </cell>
          <cell r="P492">
            <v>0</v>
          </cell>
          <cell r="Q492">
            <v>0</v>
          </cell>
          <cell r="R492" t="str">
            <v>Nabanita Borah Saikia</v>
          </cell>
          <cell r="S492">
            <v>9854273552</v>
          </cell>
          <cell r="T492">
            <v>13</v>
          </cell>
          <cell r="U492">
            <v>5</v>
          </cell>
        </row>
        <row r="493">
          <cell r="B493" t="str">
            <v>Uttar Khulaguri</v>
          </cell>
          <cell r="C493" t="str">
            <v>AWC</v>
          </cell>
          <cell r="D493" t="str">
            <v>Kholaguri SC</v>
          </cell>
          <cell r="E493" t="str">
            <v>Phulmai Deuri / Rupali Baruah</v>
          </cell>
          <cell r="F493">
            <v>0</v>
          </cell>
          <cell r="G493">
            <v>2</v>
          </cell>
          <cell r="H493" t="str">
            <v xml:space="preserve">Bihpuria-Kholaguri </v>
          </cell>
          <cell r="I493" t="str">
            <v>Bihpuria</v>
          </cell>
          <cell r="J493">
            <v>42894</v>
          </cell>
          <cell r="K493" t="str">
            <v>Team-02</v>
          </cell>
          <cell r="L493">
            <v>16</v>
          </cell>
          <cell r="M493">
            <v>22</v>
          </cell>
          <cell r="N493">
            <v>38</v>
          </cell>
          <cell r="O493">
            <v>42894</v>
          </cell>
          <cell r="P493">
            <v>0</v>
          </cell>
          <cell r="Q493">
            <v>0</v>
          </cell>
          <cell r="R493" t="str">
            <v>Sabitri Pegu Sonowal</v>
          </cell>
          <cell r="S493" t="str">
            <v>9613257052/7578951083</v>
          </cell>
          <cell r="T493">
            <v>18</v>
          </cell>
          <cell r="U493">
            <v>17</v>
          </cell>
        </row>
        <row r="494">
          <cell r="B494" t="str">
            <v>West Khulaguri (M)</v>
          </cell>
          <cell r="C494" t="str">
            <v>AWC</v>
          </cell>
          <cell r="D494" t="str">
            <v>Kholaguri SC</v>
          </cell>
          <cell r="E494" t="str">
            <v>Phulmai Deuri / Rupali Baruah</v>
          </cell>
          <cell r="F494">
            <v>0</v>
          </cell>
          <cell r="G494">
            <v>94</v>
          </cell>
          <cell r="H494" t="str">
            <v xml:space="preserve">bihpuria-Kholaguri </v>
          </cell>
          <cell r="I494" t="str">
            <v>bihpuria</v>
          </cell>
          <cell r="J494">
            <v>42972</v>
          </cell>
          <cell r="K494" t="str">
            <v>Team-02</v>
          </cell>
          <cell r="L494">
            <v>46</v>
          </cell>
          <cell r="M494">
            <v>35</v>
          </cell>
          <cell r="N494">
            <v>81</v>
          </cell>
          <cell r="O494">
            <v>42972</v>
          </cell>
          <cell r="P494">
            <v>0</v>
          </cell>
          <cell r="Q494">
            <v>0</v>
          </cell>
          <cell r="R494" t="str">
            <v>Rupali Bordoloi</v>
          </cell>
          <cell r="S494">
            <v>9854462334</v>
          </cell>
          <cell r="T494">
            <v>6</v>
          </cell>
          <cell r="U494">
            <v>7</v>
          </cell>
        </row>
        <row r="495">
          <cell r="B495" t="str">
            <v>SANKERDEV ADARSHA VIDYAPITH HS</v>
          </cell>
          <cell r="C495" t="str">
            <v>HS</v>
          </cell>
          <cell r="D495" t="str">
            <v>Kholaguri SC</v>
          </cell>
          <cell r="E495" t="str">
            <v>Phulmai Deuri / Rupali Baruah</v>
          </cell>
          <cell r="F495">
            <v>0</v>
          </cell>
          <cell r="G495" t="str">
            <v>18120104101</v>
          </cell>
          <cell r="H495" t="str">
            <v>KHULAGURI/MAJAR CHUK</v>
          </cell>
          <cell r="I495">
            <v>2015</v>
          </cell>
          <cell r="J495">
            <v>0</v>
          </cell>
          <cell r="K495" t="str">
            <v>Team-02</v>
          </cell>
          <cell r="L495">
            <v>0</v>
          </cell>
          <cell r="M495">
            <v>0</v>
          </cell>
          <cell r="N495">
            <v>0</v>
          </cell>
          <cell r="O495">
            <v>42889</v>
          </cell>
          <cell r="P495">
            <v>0</v>
          </cell>
          <cell r="Q495">
            <v>0</v>
          </cell>
          <cell r="R495" t="str">
            <v>UMESWARI BHUYAN</v>
          </cell>
          <cell r="S495" t="str">
            <v>7399155353</v>
          </cell>
          <cell r="T495">
            <v>0</v>
          </cell>
          <cell r="U495">
            <v>146</v>
          </cell>
        </row>
        <row r="496">
          <cell r="B496" t="str">
            <v>152 NO. KHULAGURI LPS</v>
          </cell>
          <cell r="C496" t="str">
            <v>LPS</v>
          </cell>
          <cell r="D496" t="str">
            <v>Kholaguri SC</v>
          </cell>
          <cell r="E496" t="str">
            <v>Phulmai Deuri / Rupali Baruah</v>
          </cell>
          <cell r="F496">
            <v>0</v>
          </cell>
          <cell r="G496" t="str">
            <v>18120102901</v>
          </cell>
          <cell r="H496" t="str">
            <v>1 NO. HOMORATHAN/KHOLAGURI</v>
          </cell>
          <cell r="I496">
            <v>2015</v>
          </cell>
          <cell r="J496">
            <v>42971</v>
          </cell>
          <cell r="K496" t="str">
            <v>Team-02</v>
          </cell>
          <cell r="L496">
            <v>33</v>
          </cell>
          <cell r="M496">
            <v>12</v>
          </cell>
          <cell r="N496">
            <v>45</v>
          </cell>
          <cell r="O496">
            <v>42971</v>
          </cell>
          <cell r="P496">
            <v>0</v>
          </cell>
          <cell r="Q496">
            <v>0</v>
          </cell>
          <cell r="R496" t="str">
            <v>KHOGEN SAIKIA/Rinima Phukan</v>
          </cell>
          <cell r="S496" t="str">
            <v>9435284625</v>
          </cell>
          <cell r="T496">
            <v>20</v>
          </cell>
          <cell r="U496">
            <v>19</v>
          </cell>
        </row>
        <row r="497">
          <cell r="B497" t="str">
            <v>KAWAIMARI LPS</v>
          </cell>
          <cell r="C497" t="str">
            <v>LPS</v>
          </cell>
          <cell r="D497" t="str">
            <v>Kholaguri SC</v>
          </cell>
          <cell r="E497" t="str">
            <v>Phulmai Deuri / Rupali Baruah</v>
          </cell>
          <cell r="F497">
            <v>0</v>
          </cell>
          <cell r="G497" t="str">
            <v>18120103304</v>
          </cell>
          <cell r="H497" t="str">
            <v>BIHPURIA WARD NO. 3/KAWAIMARI</v>
          </cell>
          <cell r="I497">
            <v>2015</v>
          </cell>
          <cell r="J497">
            <v>42975</v>
          </cell>
          <cell r="K497" t="str">
            <v>Team-02</v>
          </cell>
          <cell r="L497">
            <v>39</v>
          </cell>
          <cell r="M497">
            <v>32</v>
          </cell>
          <cell r="N497">
            <v>71</v>
          </cell>
          <cell r="O497">
            <v>42975</v>
          </cell>
          <cell r="P497">
            <v>0</v>
          </cell>
          <cell r="Q497">
            <v>0</v>
          </cell>
          <cell r="R497" t="str">
            <v>Anima Saikia</v>
          </cell>
          <cell r="S497" t="str">
            <v>9854322366</v>
          </cell>
          <cell r="T497">
            <v>0</v>
          </cell>
          <cell r="U497">
            <v>35</v>
          </cell>
        </row>
        <row r="498">
          <cell r="B498" t="str">
            <v>KEYAMORA LPS</v>
          </cell>
          <cell r="C498" t="str">
            <v>LPS</v>
          </cell>
          <cell r="D498" t="str">
            <v>Kholaguri SC</v>
          </cell>
          <cell r="E498" t="str">
            <v>Phulmai Deuri / Rupali Baruah</v>
          </cell>
          <cell r="F498">
            <v>0</v>
          </cell>
          <cell r="G498" t="str">
            <v>18120102601</v>
          </cell>
          <cell r="H498" t="str">
            <v>80 no Solmari AW Kendra (78)</v>
          </cell>
          <cell r="I498">
            <v>2015</v>
          </cell>
          <cell r="J498">
            <v>0</v>
          </cell>
          <cell r="K498" t="str">
            <v>j9</v>
          </cell>
          <cell r="L498">
            <v>0</v>
          </cell>
          <cell r="M498">
            <v>0</v>
          </cell>
          <cell r="N498">
            <v>0</v>
          </cell>
          <cell r="O498">
            <v>0</v>
          </cell>
          <cell r="P498">
            <v>0</v>
          </cell>
          <cell r="Q498">
            <v>0</v>
          </cell>
          <cell r="R498" t="str">
            <v>Lakhiram Das</v>
          </cell>
          <cell r="S498" t="str">
            <v>9854702862</v>
          </cell>
          <cell r="T498">
            <v>32</v>
          </cell>
          <cell r="U498">
            <v>35</v>
          </cell>
        </row>
        <row r="499">
          <cell r="B499" t="str">
            <v>UTTAR KHULAGURI LPS</v>
          </cell>
          <cell r="C499" t="str">
            <v>LPS</v>
          </cell>
          <cell r="D499" t="str">
            <v>Kholaguri SC</v>
          </cell>
          <cell r="E499" t="str">
            <v>Phulmai Deuri / Rupali Baruah</v>
          </cell>
          <cell r="F499">
            <v>0</v>
          </cell>
          <cell r="G499" t="str">
            <v>18120104102</v>
          </cell>
          <cell r="H499" t="str">
            <v>KHULAGURI/MAJAR CHUK</v>
          </cell>
          <cell r="I499">
            <v>2015</v>
          </cell>
          <cell r="J499">
            <v>42894</v>
          </cell>
          <cell r="K499" t="str">
            <v>Team-02</v>
          </cell>
          <cell r="L499">
            <v>16</v>
          </cell>
          <cell r="M499">
            <v>12</v>
          </cell>
          <cell r="N499">
            <v>28</v>
          </cell>
          <cell r="O499">
            <v>42894</v>
          </cell>
          <cell r="P499">
            <v>25</v>
          </cell>
          <cell r="Q499">
            <v>0</v>
          </cell>
          <cell r="R499" t="str">
            <v>Anuprova Hazarika</v>
          </cell>
          <cell r="S499">
            <v>8749953242</v>
          </cell>
          <cell r="T499">
            <v>11</v>
          </cell>
          <cell r="U499">
            <v>12</v>
          </cell>
        </row>
        <row r="500">
          <cell r="B500" t="str">
            <v xml:space="preserve">3 NO. MORICHA PATHER JANAJATI </v>
          </cell>
          <cell r="C500" t="str">
            <v>MES</v>
          </cell>
          <cell r="D500" t="str">
            <v>Kholaguri SC</v>
          </cell>
          <cell r="E500" t="str">
            <v>Phulmai Deuri / Rupali Baruah</v>
          </cell>
          <cell r="F500">
            <v>0</v>
          </cell>
          <cell r="G500" t="str">
            <v>18120103901</v>
          </cell>
          <cell r="H500" t="str">
            <v>HENGULIA PATHER/3 NO. MORICHA PATHAR</v>
          </cell>
          <cell r="I500">
            <v>2015</v>
          </cell>
          <cell r="J500">
            <v>42975</v>
          </cell>
          <cell r="K500" t="str">
            <v>Team-02</v>
          </cell>
          <cell r="L500">
            <v>21</v>
          </cell>
          <cell r="M500">
            <v>11</v>
          </cell>
          <cell r="N500">
            <v>32</v>
          </cell>
          <cell r="O500">
            <v>42914</v>
          </cell>
          <cell r="P500">
            <v>0</v>
          </cell>
          <cell r="Q500">
            <v>0</v>
          </cell>
          <cell r="R500" t="str">
            <v>Ranjit Sarkar</v>
          </cell>
          <cell r="S500" t="str">
            <v>9401379196</v>
          </cell>
          <cell r="T500">
            <v>0</v>
          </cell>
          <cell r="U500">
            <v>29</v>
          </cell>
        </row>
        <row r="501">
          <cell r="B501" t="str">
            <v>112 No. Fatehpur Tiniali Chuburi</v>
          </cell>
          <cell r="C501" t="str">
            <v>AWC</v>
          </cell>
          <cell r="D501" t="str">
            <v>kutubpur sc</v>
          </cell>
          <cell r="E501" t="str">
            <v>Anowara Begum/ Phuleswari Saikia</v>
          </cell>
          <cell r="F501" t="str">
            <v>prasanna keot</v>
          </cell>
          <cell r="G501">
            <v>16</v>
          </cell>
          <cell r="H501" t="str">
            <v>PAVA-Kutubpur A-Quddus Chuburi</v>
          </cell>
          <cell r="I501" t="str">
            <v>NOV</v>
          </cell>
          <cell r="J501">
            <v>0</v>
          </cell>
          <cell r="K501" t="str">
            <v>Team-02</v>
          </cell>
          <cell r="L501">
            <v>0</v>
          </cell>
          <cell r="M501">
            <v>0</v>
          </cell>
          <cell r="N501">
            <v>0</v>
          </cell>
          <cell r="O501">
            <v>42931</v>
          </cell>
          <cell r="P501">
            <v>0</v>
          </cell>
          <cell r="Q501" t="str">
            <v>punyaprova Changmai/8473998174</v>
          </cell>
          <cell r="R501" t="str">
            <v>marjina begum (H)</v>
          </cell>
          <cell r="S501" t="str">
            <v>8751950854/8761085369</v>
          </cell>
          <cell r="T501">
            <v>45</v>
          </cell>
          <cell r="U501">
            <v>42</v>
          </cell>
        </row>
        <row r="502">
          <cell r="B502" t="str">
            <v>Ahadpur 188 No</v>
          </cell>
          <cell r="C502" t="str">
            <v>AWC</v>
          </cell>
          <cell r="D502" t="str">
            <v>kutubpur sc</v>
          </cell>
          <cell r="E502" t="str">
            <v>Anowara Begum/ Phuleswari Saikia</v>
          </cell>
          <cell r="F502" t="str">
            <v>prasanna keot</v>
          </cell>
          <cell r="G502">
            <v>25</v>
          </cell>
          <cell r="H502" t="str">
            <v>PAVA-Kutubpur (B)-Ahmedpur-B</v>
          </cell>
          <cell r="I502" t="str">
            <v>NOV</v>
          </cell>
          <cell r="J502">
            <v>0</v>
          </cell>
          <cell r="K502" t="str">
            <v>Team-02</v>
          </cell>
          <cell r="L502">
            <v>0</v>
          </cell>
          <cell r="M502">
            <v>0</v>
          </cell>
          <cell r="N502">
            <v>0</v>
          </cell>
          <cell r="O502">
            <v>42929</v>
          </cell>
          <cell r="P502">
            <v>0</v>
          </cell>
          <cell r="Q502" t="str">
            <v>Anima Kutum/7399781504</v>
          </cell>
          <cell r="R502" t="str">
            <v>Lilimai Kutum</v>
          </cell>
          <cell r="S502" t="str">
            <v>9854253257/7896869086</v>
          </cell>
          <cell r="T502">
            <v>29</v>
          </cell>
          <cell r="U502">
            <v>28</v>
          </cell>
        </row>
        <row r="503">
          <cell r="B503" t="str">
            <v>Ahmedpur Block b</v>
          </cell>
          <cell r="C503" t="str">
            <v>AWC</v>
          </cell>
          <cell r="D503" t="str">
            <v>kutubpur sc</v>
          </cell>
          <cell r="E503" t="str">
            <v>Anowara Begum/ Phuleswari Saikia</v>
          </cell>
          <cell r="F503" t="str">
            <v>prasanna keot</v>
          </cell>
          <cell r="G503">
            <v>0</v>
          </cell>
          <cell r="H503">
            <v>0</v>
          </cell>
          <cell r="I503">
            <v>0</v>
          </cell>
          <cell r="J503">
            <v>0</v>
          </cell>
          <cell r="K503">
            <v>0</v>
          </cell>
          <cell r="L503">
            <v>0</v>
          </cell>
          <cell r="M503">
            <v>0</v>
          </cell>
          <cell r="N503">
            <v>0</v>
          </cell>
          <cell r="O503">
            <v>0</v>
          </cell>
          <cell r="P503">
            <v>0</v>
          </cell>
          <cell r="Q503">
            <v>0</v>
          </cell>
          <cell r="R503" t="str">
            <v>fatema begum</v>
          </cell>
          <cell r="S503">
            <v>8133061662</v>
          </cell>
          <cell r="T503">
            <v>40</v>
          </cell>
          <cell r="U503">
            <v>39</v>
          </cell>
        </row>
        <row r="504">
          <cell r="B504" t="str">
            <v>Dakhin Fatehpur AWC</v>
          </cell>
          <cell r="C504" t="str">
            <v>AWC</v>
          </cell>
          <cell r="D504" t="str">
            <v>kutubpur sc</v>
          </cell>
          <cell r="E504" t="str">
            <v>Anowara Begum/ Phuleswari Saikia</v>
          </cell>
          <cell r="F504" t="str">
            <v>prasanna keot</v>
          </cell>
          <cell r="G504">
            <v>11</v>
          </cell>
          <cell r="H504" t="str">
            <v>PAVA-fotehpur- c</v>
          </cell>
          <cell r="I504" t="str">
            <v>NOV</v>
          </cell>
          <cell r="J504">
            <v>0</v>
          </cell>
          <cell r="K504" t="str">
            <v>Team-02</v>
          </cell>
          <cell r="L504">
            <v>0</v>
          </cell>
          <cell r="M504">
            <v>0</v>
          </cell>
          <cell r="N504">
            <v>0</v>
          </cell>
          <cell r="O504">
            <v>42927</v>
          </cell>
          <cell r="P504">
            <v>0</v>
          </cell>
          <cell r="Q504" t="str">
            <v>punyaprova Changmai/8473998174</v>
          </cell>
          <cell r="R504" t="str">
            <v>Ume Salma Firdosi</v>
          </cell>
          <cell r="S504">
            <v>8876717579</v>
          </cell>
          <cell r="T504">
            <v>21</v>
          </cell>
          <cell r="U504">
            <v>19</v>
          </cell>
        </row>
        <row r="505">
          <cell r="B505" t="str">
            <v>Doulatpur (A) AWC</v>
          </cell>
          <cell r="C505" t="str">
            <v>AWC</v>
          </cell>
          <cell r="D505" t="str">
            <v>kutubpur sc</v>
          </cell>
          <cell r="E505" t="str">
            <v>Anowara Begum/ Phuleswari Saikia</v>
          </cell>
          <cell r="F505" t="str">
            <v>prasanna keot</v>
          </cell>
          <cell r="G505">
            <v>23</v>
          </cell>
          <cell r="H505" t="str">
            <v>Tinthengia-Daulatpur A</v>
          </cell>
          <cell r="I505" t="str">
            <v>NOV</v>
          </cell>
          <cell r="J505">
            <v>0</v>
          </cell>
          <cell r="K505" t="str">
            <v>Team-01</v>
          </cell>
          <cell r="L505">
            <v>0</v>
          </cell>
          <cell r="M505">
            <v>0</v>
          </cell>
          <cell r="N505">
            <v>0</v>
          </cell>
          <cell r="O505">
            <v>42983</v>
          </cell>
          <cell r="P505">
            <v>0</v>
          </cell>
          <cell r="Q505" t="str">
            <v>Ganema Begum/8011483695</v>
          </cell>
          <cell r="R505" t="str">
            <v>Hafija Khatun</v>
          </cell>
          <cell r="S505">
            <v>9954958110</v>
          </cell>
          <cell r="T505">
            <v>24</v>
          </cell>
          <cell r="U505">
            <v>23</v>
          </cell>
        </row>
        <row r="506">
          <cell r="B506" t="str">
            <v>Fatehpur ( C) AWC</v>
          </cell>
          <cell r="C506" t="str">
            <v>AWC</v>
          </cell>
          <cell r="D506" t="str">
            <v>kutubpur sc</v>
          </cell>
          <cell r="E506" t="str">
            <v>Anowara Begum/ Phuleswari Saikia</v>
          </cell>
          <cell r="F506" t="str">
            <v>prasanna keot</v>
          </cell>
          <cell r="G506">
            <v>12</v>
          </cell>
          <cell r="H506" t="str">
            <v>PAVA-Fotehpur- c</v>
          </cell>
          <cell r="I506" t="str">
            <v>l Gogoi-2</v>
          </cell>
          <cell r="J506">
            <v>0</v>
          </cell>
          <cell r="K506" t="str">
            <v>Team-02</v>
          </cell>
          <cell r="L506">
            <v>0</v>
          </cell>
          <cell r="M506">
            <v>0</v>
          </cell>
          <cell r="N506">
            <v>0</v>
          </cell>
          <cell r="O506">
            <v>42927</v>
          </cell>
          <cell r="P506">
            <v>0</v>
          </cell>
          <cell r="Q506" t="str">
            <v>punyaprova Changmai/8473998174</v>
          </cell>
          <cell r="R506" t="str">
            <v>Jubeda Khatun</v>
          </cell>
          <cell r="S506">
            <v>9854645261</v>
          </cell>
          <cell r="T506">
            <v>46</v>
          </cell>
          <cell r="U506">
            <v>40</v>
          </cell>
        </row>
        <row r="507">
          <cell r="B507" t="str">
            <v>Fatehpur (A) AWC</v>
          </cell>
          <cell r="C507" t="str">
            <v>AWC</v>
          </cell>
          <cell r="D507" t="str">
            <v>kutubpur sc</v>
          </cell>
          <cell r="E507" t="str">
            <v>Anowara Begum/ Phuleswari Saikia</v>
          </cell>
          <cell r="F507" t="str">
            <v>prasanna keot</v>
          </cell>
          <cell r="G507">
            <v>13</v>
          </cell>
          <cell r="H507" t="str">
            <v>PAVA-quddus Chuburi</v>
          </cell>
          <cell r="I507" t="str">
            <v>dec</v>
          </cell>
          <cell r="J507">
            <v>42945</v>
          </cell>
          <cell r="K507" t="str">
            <v>Team-02</v>
          </cell>
          <cell r="L507">
            <v>71</v>
          </cell>
          <cell r="M507">
            <v>36</v>
          </cell>
          <cell r="N507">
            <v>107</v>
          </cell>
          <cell r="O507">
            <v>42930</v>
          </cell>
          <cell r="P507">
            <v>0</v>
          </cell>
          <cell r="Q507" t="str">
            <v>punyaprova Changmai/8473998174</v>
          </cell>
          <cell r="R507" t="str">
            <v>Anuwara Begum</v>
          </cell>
          <cell r="S507">
            <v>9613540434</v>
          </cell>
          <cell r="T507">
            <v>27</v>
          </cell>
          <cell r="U507">
            <v>21</v>
          </cell>
        </row>
        <row r="508">
          <cell r="B508" t="str">
            <v>Fatehpur (B) AWC</v>
          </cell>
          <cell r="C508" t="str">
            <v>AWC</v>
          </cell>
          <cell r="D508" t="str">
            <v>kutubpur sc</v>
          </cell>
          <cell r="E508" t="str">
            <v>Anowara Begum/ Phuleswari Saikia</v>
          </cell>
          <cell r="F508" t="str">
            <v>prasanna keot</v>
          </cell>
          <cell r="G508">
            <v>17</v>
          </cell>
          <cell r="H508" t="str">
            <v>PAVA-quddus Chuburi</v>
          </cell>
          <cell r="I508" t="str">
            <v>dec</v>
          </cell>
          <cell r="J508">
            <v>42938</v>
          </cell>
          <cell r="K508" t="str">
            <v>Team-02</v>
          </cell>
          <cell r="L508">
            <v>56</v>
          </cell>
          <cell r="M508">
            <v>57</v>
          </cell>
          <cell r="N508">
            <v>113</v>
          </cell>
          <cell r="O508">
            <v>42930</v>
          </cell>
          <cell r="P508">
            <v>0</v>
          </cell>
          <cell r="Q508" t="str">
            <v>punyaprova Changmai/8473998174</v>
          </cell>
          <cell r="R508" t="str">
            <v>Hafiza Khatun</v>
          </cell>
          <cell r="S508">
            <v>9957511508</v>
          </cell>
          <cell r="T508">
            <v>17</v>
          </cell>
          <cell r="U508">
            <v>19</v>
          </cell>
        </row>
        <row r="509">
          <cell r="B509" t="str">
            <v>Gafur Chburi AWC</v>
          </cell>
          <cell r="C509" t="str">
            <v>AWC</v>
          </cell>
          <cell r="D509" t="str">
            <v>kutubpur sc</v>
          </cell>
          <cell r="E509" t="str">
            <v>Anowara Begum/ Phuleswari Saikia</v>
          </cell>
          <cell r="F509" t="str">
            <v>prasanna keot</v>
          </cell>
          <cell r="G509">
            <v>10</v>
          </cell>
          <cell r="H509" t="str">
            <v>Tinthengia-Uttar DauLt.atpur-Sonapur</v>
          </cell>
          <cell r="I509" t="str">
            <v>Tinthengia-6</v>
          </cell>
          <cell r="J509">
            <v>0</v>
          </cell>
          <cell r="K509" t="str">
            <v>Team-02</v>
          </cell>
          <cell r="L509">
            <v>0</v>
          </cell>
          <cell r="M509">
            <v>0</v>
          </cell>
          <cell r="N509">
            <v>0</v>
          </cell>
          <cell r="O509">
            <v>42976</v>
          </cell>
          <cell r="P509">
            <v>0</v>
          </cell>
          <cell r="Q509" t="str">
            <v>Anima Kutum/7399781504</v>
          </cell>
          <cell r="R509" t="str">
            <v>Fatema Begum</v>
          </cell>
          <cell r="S509">
            <v>7896437166</v>
          </cell>
          <cell r="T509">
            <v>17</v>
          </cell>
          <cell r="U509">
            <v>21</v>
          </cell>
        </row>
        <row r="510">
          <cell r="B510" t="str">
            <v>Kutubpur (A) AWC</v>
          </cell>
          <cell r="C510" t="str">
            <v>AWC</v>
          </cell>
          <cell r="D510" t="str">
            <v>kutubpur sc</v>
          </cell>
          <cell r="E510" t="str">
            <v>Anowara Begum/ Phuleswari Saikia</v>
          </cell>
          <cell r="F510" t="str">
            <v>prasanna keot</v>
          </cell>
          <cell r="G510">
            <v>8</v>
          </cell>
          <cell r="H510" t="str">
            <v>PAVA-kutubpur-b</v>
          </cell>
          <cell r="I510" t="str">
            <v>dec</v>
          </cell>
          <cell r="J510">
            <v>42882</v>
          </cell>
          <cell r="K510" t="str">
            <v>Team-02</v>
          </cell>
          <cell r="L510">
            <v>40</v>
          </cell>
          <cell r="M510">
            <v>28</v>
          </cell>
          <cell r="N510">
            <v>68</v>
          </cell>
          <cell r="O510">
            <v>42934</v>
          </cell>
          <cell r="P510">
            <v>0</v>
          </cell>
          <cell r="Q510" t="str">
            <v>punyaprova Changmai/8473998174</v>
          </cell>
          <cell r="R510" t="str">
            <v>Sakina Begum</v>
          </cell>
          <cell r="S510">
            <v>8753015525</v>
          </cell>
          <cell r="T510">
            <v>42</v>
          </cell>
          <cell r="U510">
            <v>40</v>
          </cell>
        </row>
        <row r="511">
          <cell r="B511" t="str">
            <v>Kutubpur (B) AWC.</v>
          </cell>
          <cell r="C511" t="str">
            <v>AWC</v>
          </cell>
          <cell r="D511" t="str">
            <v>kutubpur sc</v>
          </cell>
          <cell r="E511" t="str">
            <v>Anowara Begum/ Phuleswari Saikia</v>
          </cell>
          <cell r="F511" t="str">
            <v>prasanna keot</v>
          </cell>
          <cell r="G511">
            <v>0</v>
          </cell>
          <cell r="H511">
            <v>0</v>
          </cell>
          <cell r="I511">
            <v>0</v>
          </cell>
          <cell r="J511" t="e">
            <v>#N/A</v>
          </cell>
          <cell r="K511">
            <v>0</v>
          </cell>
          <cell r="L511">
            <v>0</v>
          </cell>
          <cell r="M511">
            <v>0</v>
          </cell>
          <cell r="N511">
            <v>0</v>
          </cell>
          <cell r="O511">
            <v>0</v>
          </cell>
          <cell r="P511">
            <v>0</v>
          </cell>
          <cell r="Q511">
            <v>0</v>
          </cell>
          <cell r="R511">
            <v>0</v>
          </cell>
          <cell r="S511">
            <v>0</v>
          </cell>
          <cell r="T511">
            <v>0</v>
          </cell>
          <cell r="U511">
            <v>0</v>
          </cell>
        </row>
        <row r="512">
          <cell r="B512" t="str">
            <v>Madhya Daulatpur (136 No)</v>
          </cell>
          <cell r="C512" t="str">
            <v>AWC</v>
          </cell>
          <cell r="D512" t="str">
            <v>kutubpur sc</v>
          </cell>
          <cell r="E512" t="str">
            <v>Anowara Begum/ Phuleswari Saikia</v>
          </cell>
          <cell r="F512" t="str">
            <v>prasanna keot</v>
          </cell>
          <cell r="G512">
            <v>25</v>
          </cell>
          <cell r="H512" t="str">
            <v>Tinthengia-Daulatpur A</v>
          </cell>
          <cell r="I512" t="str">
            <v>NOV</v>
          </cell>
          <cell r="J512">
            <v>0</v>
          </cell>
          <cell r="K512" t="str">
            <v>Team-02</v>
          </cell>
          <cell r="L512">
            <v>0</v>
          </cell>
          <cell r="M512">
            <v>0</v>
          </cell>
          <cell r="N512">
            <v>0</v>
          </cell>
          <cell r="O512">
            <v>43003</v>
          </cell>
          <cell r="P512">
            <v>0</v>
          </cell>
          <cell r="Q512" t="str">
            <v>Ganema Begum/8011483695</v>
          </cell>
          <cell r="R512" t="str">
            <v>Tashmina Khatoon</v>
          </cell>
          <cell r="S512">
            <v>9613667787</v>
          </cell>
          <cell r="T512">
            <v>16</v>
          </cell>
          <cell r="U512">
            <v>23</v>
          </cell>
        </row>
        <row r="513">
          <cell r="B513" t="str">
            <v>Madhya Kutubpur AWC</v>
          </cell>
          <cell r="C513" t="str">
            <v>AWC</v>
          </cell>
          <cell r="D513" t="str">
            <v>kutubpur sc</v>
          </cell>
          <cell r="E513" t="str">
            <v>Anowara Begum/ Phuleswari Saikia</v>
          </cell>
          <cell r="F513" t="str">
            <v>prasanna keot</v>
          </cell>
          <cell r="G513">
            <v>5</v>
          </cell>
          <cell r="H513" t="str">
            <v>PAVA-Kutubpur (B)</v>
          </cell>
          <cell r="I513" t="str">
            <v>NOV</v>
          </cell>
          <cell r="J513">
            <v>0</v>
          </cell>
          <cell r="K513" t="str">
            <v>Team-02</v>
          </cell>
          <cell r="L513">
            <v>0</v>
          </cell>
          <cell r="M513">
            <v>0</v>
          </cell>
          <cell r="N513">
            <v>0</v>
          </cell>
          <cell r="O513">
            <v>42929</v>
          </cell>
          <cell r="P513">
            <v>0</v>
          </cell>
          <cell r="Q513" t="str">
            <v>punyaprova Changmai/8473998174</v>
          </cell>
          <cell r="R513" t="str">
            <v>Jahanara Begum</v>
          </cell>
          <cell r="S513" t="str">
            <v>8011157616/9678281572</v>
          </cell>
          <cell r="T513">
            <v>24</v>
          </cell>
          <cell r="U513">
            <v>23</v>
          </cell>
        </row>
        <row r="514">
          <cell r="B514" t="str">
            <v>Paschim Para Hatem Chuburi</v>
          </cell>
          <cell r="C514" t="str">
            <v>AWC</v>
          </cell>
          <cell r="D514" t="str">
            <v>kutubpur sc</v>
          </cell>
          <cell r="E514" t="str">
            <v>Anowara Begum/ Phuleswari Saikia</v>
          </cell>
          <cell r="F514" t="str">
            <v>prasanna keot</v>
          </cell>
          <cell r="G514">
            <v>9</v>
          </cell>
          <cell r="H514" t="str">
            <v>Tinthengia-Kutubpur A-1 No Sonapur</v>
          </cell>
          <cell r="I514" t="str">
            <v>NOV</v>
          </cell>
          <cell r="J514">
            <v>42900</v>
          </cell>
          <cell r="K514" t="str">
            <v>Team-01</v>
          </cell>
          <cell r="L514">
            <v>37</v>
          </cell>
          <cell r="M514">
            <v>27</v>
          </cell>
          <cell r="N514">
            <v>64</v>
          </cell>
          <cell r="O514">
            <v>42900</v>
          </cell>
          <cell r="P514">
            <v>0</v>
          </cell>
          <cell r="Q514" t="str">
            <v>Anima Kutum/7399781504</v>
          </cell>
          <cell r="R514" t="str">
            <v>Sajida Begum</v>
          </cell>
          <cell r="S514">
            <v>8011163716</v>
          </cell>
          <cell r="T514">
            <v>17</v>
          </cell>
          <cell r="U514">
            <v>21</v>
          </cell>
        </row>
        <row r="515">
          <cell r="B515" t="str">
            <v>Pava Chariali</v>
          </cell>
          <cell r="C515" t="str">
            <v>AWC</v>
          </cell>
          <cell r="D515" t="str">
            <v>kutubpur sc</v>
          </cell>
          <cell r="E515" t="str">
            <v>Anowara Begum/ Phuleswari Saikia</v>
          </cell>
          <cell r="F515" t="str">
            <v>prasanna keot</v>
          </cell>
          <cell r="G515">
            <v>1</v>
          </cell>
          <cell r="H515" t="str">
            <v>PAVA-Doulatpur</v>
          </cell>
          <cell r="I515" t="str">
            <v>NOV</v>
          </cell>
          <cell r="J515">
            <v>42902</v>
          </cell>
          <cell r="K515" t="str">
            <v>Team-02</v>
          </cell>
          <cell r="L515">
            <v>60</v>
          </cell>
          <cell r="M515">
            <v>35</v>
          </cell>
          <cell r="N515">
            <v>95</v>
          </cell>
          <cell r="O515">
            <v>42902</v>
          </cell>
          <cell r="P515">
            <v>0</v>
          </cell>
          <cell r="Q515" t="str">
            <v>punyaprova Changmai/8473998174</v>
          </cell>
          <cell r="R515" t="str">
            <v>Firdawsi Rahman</v>
          </cell>
          <cell r="S515">
            <v>9854458391</v>
          </cell>
          <cell r="T515">
            <v>17</v>
          </cell>
          <cell r="U515">
            <v>21</v>
          </cell>
        </row>
        <row r="516">
          <cell r="B516" t="str">
            <v>Pava Para AWC</v>
          </cell>
          <cell r="C516" t="str">
            <v>AWC</v>
          </cell>
          <cell r="D516" t="str">
            <v>kutubpur sc</v>
          </cell>
          <cell r="E516" t="str">
            <v>Anowara Begum/ Phuleswari Saikia</v>
          </cell>
          <cell r="F516" t="str">
            <v>prasanna keot</v>
          </cell>
          <cell r="G516">
            <v>26</v>
          </cell>
          <cell r="H516" t="str">
            <v>PAVA-Doulatpur</v>
          </cell>
          <cell r="I516" t="str">
            <v>nov</v>
          </cell>
          <cell r="J516">
            <v>0</v>
          </cell>
          <cell r="K516" t="str">
            <v>Team-02</v>
          </cell>
          <cell r="L516">
            <v>0</v>
          </cell>
          <cell r="M516">
            <v>0</v>
          </cell>
          <cell r="N516">
            <v>0</v>
          </cell>
          <cell r="O516">
            <v>42902</v>
          </cell>
          <cell r="P516">
            <v>0</v>
          </cell>
          <cell r="Q516" t="str">
            <v>Anima Kutum/7399781504</v>
          </cell>
          <cell r="R516" t="str">
            <v>Hasna Parbin</v>
          </cell>
          <cell r="S516" t="str">
            <v>9859299781/9957922507</v>
          </cell>
          <cell r="T516">
            <v>18</v>
          </cell>
          <cell r="U516">
            <v>21</v>
          </cell>
        </row>
        <row r="517">
          <cell r="B517" t="str">
            <v>Pub Daulatpur 129 No</v>
          </cell>
          <cell r="C517" t="str">
            <v>AWC</v>
          </cell>
          <cell r="D517" t="str">
            <v>kutubpur sc</v>
          </cell>
          <cell r="E517" t="str">
            <v>Anowara Begum/ Phuleswari Saikia</v>
          </cell>
          <cell r="F517" t="str">
            <v>prasanna keot</v>
          </cell>
          <cell r="G517">
            <v>26</v>
          </cell>
          <cell r="H517" t="str">
            <v>Tinthengia-Pub Daulatpur</v>
          </cell>
          <cell r="I517" t="str">
            <v>dec</v>
          </cell>
          <cell r="J517">
            <v>42920</v>
          </cell>
          <cell r="K517" t="str">
            <v>Team-02</v>
          </cell>
          <cell r="L517">
            <v>38</v>
          </cell>
          <cell r="M517">
            <v>20</v>
          </cell>
          <cell r="N517">
            <v>58</v>
          </cell>
          <cell r="O517">
            <v>42921</v>
          </cell>
          <cell r="P517">
            <v>0</v>
          </cell>
          <cell r="Q517" t="str">
            <v>Ganema Begum/8011483695</v>
          </cell>
          <cell r="R517" t="str">
            <v>Asma Begum</v>
          </cell>
          <cell r="S517">
            <v>9854236849</v>
          </cell>
          <cell r="T517">
            <v>23</v>
          </cell>
          <cell r="U517">
            <v>19</v>
          </cell>
        </row>
        <row r="518">
          <cell r="B518" t="str">
            <v>Quddus Chburi AWC</v>
          </cell>
          <cell r="C518" t="str">
            <v>AWC</v>
          </cell>
          <cell r="D518" t="str">
            <v>kutubpur sc</v>
          </cell>
          <cell r="E518" t="str">
            <v>Anowara Begum/ Phuleswari Saikia</v>
          </cell>
          <cell r="F518" t="str">
            <v>prasanna keot</v>
          </cell>
          <cell r="G518">
            <v>14</v>
          </cell>
          <cell r="H518" t="str">
            <v>PAVA-Quddus Chuburi</v>
          </cell>
          <cell r="I518" t="str">
            <v>dec</v>
          </cell>
          <cell r="J518">
            <v>0</v>
          </cell>
          <cell r="K518" t="str">
            <v>Team-01</v>
          </cell>
          <cell r="L518">
            <v>0</v>
          </cell>
          <cell r="M518">
            <v>0</v>
          </cell>
          <cell r="N518">
            <v>0</v>
          </cell>
          <cell r="O518">
            <v>42924</v>
          </cell>
          <cell r="P518">
            <v>0</v>
          </cell>
          <cell r="Q518" t="str">
            <v>punyaprova Changmai/8473998174</v>
          </cell>
          <cell r="R518" t="str">
            <v>mafia khatoon</v>
          </cell>
          <cell r="S518">
            <v>8011283612</v>
          </cell>
          <cell r="T518">
            <v>18</v>
          </cell>
          <cell r="U518">
            <v>28</v>
          </cell>
        </row>
        <row r="519">
          <cell r="B519" t="str">
            <v>Ruhul Chuburi AWC</v>
          </cell>
          <cell r="C519" t="str">
            <v>AWC</v>
          </cell>
          <cell r="D519" t="str">
            <v>kutubpur sc</v>
          </cell>
          <cell r="E519" t="str">
            <v>Anowara Begum/ Phuleswari Saikia</v>
          </cell>
          <cell r="F519" t="str">
            <v>prasanna keot</v>
          </cell>
          <cell r="G519">
            <v>3</v>
          </cell>
          <cell r="H519" t="str">
            <v>PAVA-Dharmapur-b</v>
          </cell>
          <cell r="I519" t="str">
            <v>NOV</v>
          </cell>
          <cell r="J519">
            <v>42903</v>
          </cell>
          <cell r="K519" t="str">
            <v>Team-01</v>
          </cell>
          <cell r="L519">
            <v>27</v>
          </cell>
          <cell r="M519">
            <v>23</v>
          </cell>
          <cell r="N519">
            <v>50</v>
          </cell>
          <cell r="O519">
            <v>42903</v>
          </cell>
          <cell r="P519">
            <v>0</v>
          </cell>
          <cell r="Q519" t="str">
            <v>punyaprova Changmai/8473998174</v>
          </cell>
          <cell r="R519" t="str">
            <v>Sahida Khatoon</v>
          </cell>
          <cell r="S519">
            <v>9859390028</v>
          </cell>
          <cell r="T519">
            <v>16</v>
          </cell>
          <cell r="U519">
            <v>22</v>
          </cell>
        </row>
        <row r="520">
          <cell r="B520" t="str">
            <v>Sarkar Chuburi 123 No</v>
          </cell>
          <cell r="C520" t="str">
            <v>AWC</v>
          </cell>
          <cell r="D520" t="str">
            <v>kutubpur sc</v>
          </cell>
          <cell r="E520" t="str">
            <v>Anowara Begum/ Phuleswari Saikia</v>
          </cell>
          <cell r="F520" t="str">
            <v>prasanna keot</v>
          </cell>
          <cell r="G520">
            <v>21</v>
          </cell>
          <cell r="H520" t="str">
            <v>PAVA-Kutubpur A-SARKAR CHUBURI</v>
          </cell>
          <cell r="I520" t="str">
            <v>NOV</v>
          </cell>
          <cell r="J520">
            <v>42924</v>
          </cell>
          <cell r="K520" t="str">
            <v>Team-01</v>
          </cell>
          <cell r="L520">
            <v>56</v>
          </cell>
          <cell r="M520">
            <v>40</v>
          </cell>
          <cell r="N520">
            <v>96</v>
          </cell>
          <cell r="O520">
            <v>42924</v>
          </cell>
          <cell r="P520">
            <v>0</v>
          </cell>
          <cell r="Q520" t="str">
            <v>punyaprova Changmai/8473998174</v>
          </cell>
          <cell r="R520" t="str">
            <v>Nazima Islam</v>
          </cell>
          <cell r="S520">
            <v>9854101105</v>
          </cell>
          <cell r="T520">
            <v>58</v>
          </cell>
          <cell r="U520">
            <v>42</v>
          </cell>
        </row>
        <row r="521">
          <cell r="B521" t="str">
            <v>Tamijuddin Chuburi AWC (Madhya Fatehpur)</v>
          </cell>
          <cell r="C521" t="str">
            <v>AWC</v>
          </cell>
          <cell r="D521" t="str">
            <v>kutubpur sc</v>
          </cell>
          <cell r="E521" t="str">
            <v>Anowara Begum/ Phuleswari Saikia</v>
          </cell>
          <cell r="F521" t="str">
            <v>prasanna keot</v>
          </cell>
          <cell r="G521">
            <v>15</v>
          </cell>
          <cell r="H521" t="str">
            <v>PAVA-quddus Chuburi</v>
          </cell>
          <cell r="I521" t="str">
            <v>NOV</v>
          </cell>
          <cell r="J521">
            <v>0</v>
          </cell>
          <cell r="K521" t="str">
            <v>Team-02</v>
          </cell>
          <cell r="L521">
            <v>0</v>
          </cell>
          <cell r="M521">
            <v>0</v>
          </cell>
          <cell r="N521">
            <v>0</v>
          </cell>
          <cell r="O521">
            <v>42931</v>
          </cell>
          <cell r="P521">
            <v>0</v>
          </cell>
          <cell r="Q521" t="str">
            <v>punyaprova Changmai/8473998174</v>
          </cell>
          <cell r="R521" t="str">
            <v>Rahima Khatoon</v>
          </cell>
          <cell r="S521" t="str">
            <v>7635883839/8723814898/9957744533</v>
          </cell>
          <cell r="T521">
            <v>17</v>
          </cell>
          <cell r="U521">
            <v>17</v>
          </cell>
        </row>
        <row r="522">
          <cell r="B522" t="str">
            <v>Yusuf Chuburi 115 No</v>
          </cell>
          <cell r="C522" t="str">
            <v>AWC</v>
          </cell>
          <cell r="D522" t="str">
            <v>kutubpur sc</v>
          </cell>
          <cell r="E522" t="str">
            <v>Anowara Begum/ Phuleswari Saikia</v>
          </cell>
          <cell r="F522" t="str">
            <v>prasanna keot</v>
          </cell>
          <cell r="G522">
            <v>10</v>
          </cell>
          <cell r="H522" t="str">
            <v>PAVA-fotehpur- c</v>
          </cell>
          <cell r="I522" t="str">
            <v>l Gogoi-2</v>
          </cell>
          <cell r="J522">
            <v>0</v>
          </cell>
          <cell r="K522" t="str">
            <v>Team-02</v>
          </cell>
          <cell r="L522">
            <v>0</v>
          </cell>
          <cell r="M522">
            <v>0</v>
          </cell>
          <cell r="N522">
            <v>0</v>
          </cell>
          <cell r="O522">
            <v>42926</v>
          </cell>
          <cell r="P522">
            <v>0</v>
          </cell>
          <cell r="Q522" t="str">
            <v>punyaprova Changmai/8473998174</v>
          </cell>
          <cell r="R522" t="str">
            <v>Fatema Zinnat</v>
          </cell>
          <cell r="S522">
            <v>9678977213</v>
          </cell>
          <cell r="T522">
            <v>21</v>
          </cell>
          <cell r="U522">
            <v>19</v>
          </cell>
        </row>
        <row r="523">
          <cell r="B523" t="str">
            <v>FATEHPUR S.U. ACADEMY HS</v>
          </cell>
          <cell r="C523" t="str">
            <v>HS</v>
          </cell>
          <cell r="D523" t="str">
            <v>kutubpur sc</v>
          </cell>
          <cell r="E523" t="str">
            <v>Anowara Begum/ Phuleswari Saikia</v>
          </cell>
          <cell r="F523" t="str">
            <v>prasanna keot</v>
          </cell>
          <cell r="G523" t="str">
            <v>18120110614</v>
          </cell>
          <cell r="H523" t="str">
            <v>FATEHPUR/1 NO. FATEHPUR</v>
          </cell>
          <cell r="I523">
            <v>2015</v>
          </cell>
          <cell r="J523">
            <v>0</v>
          </cell>
          <cell r="K523">
            <v>0</v>
          </cell>
          <cell r="L523">
            <v>0</v>
          </cell>
          <cell r="M523">
            <v>0</v>
          </cell>
          <cell r="N523">
            <v>0</v>
          </cell>
          <cell r="O523">
            <v>0</v>
          </cell>
          <cell r="P523">
            <v>0</v>
          </cell>
          <cell r="Q523">
            <v>0</v>
          </cell>
          <cell r="R523" t="str">
            <v>BEGUM SAYEDA SULTANA</v>
          </cell>
          <cell r="S523" t="str">
            <v>9854953665</v>
          </cell>
          <cell r="T523">
            <v>0</v>
          </cell>
          <cell r="U523">
            <v>160</v>
          </cell>
        </row>
        <row r="524">
          <cell r="B524" t="str">
            <v>DOULATPUR MADRASSA HSS</v>
          </cell>
          <cell r="C524" t="str">
            <v>HSS</v>
          </cell>
          <cell r="D524" t="str">
            <v>kutubpur sc</v>
          </cell>
          <cell r="E524" t="str">
            <v>Anowara Begum/ Phuleswari Saikia</v>
          </cell>
          <cell r="F524" t="str">
            <v>prasanna keot</v>
          </cell>
          <cell r="G524" t="str">
            <v>18120112701</v>
          </cell>
          <cell r="H524" t="str">
            <v>DOULATPUR/MENEHA PARA</v>
          </cell>
          <cell r="I524">
            <v>2015</v>
          </cell>
          <cell r="J524">
            <v>0</v>
          </cell>
          <cell r="K524" t="str">
            <v>X</v>
          </cell>
          <cell r="L524">
            <v>0</v>
          </cell>
          <cell r="M524">
            <v>0</v>
          </cell>
          <cell r="N524">
            <v>0</v>
          </cell>
          <cell r="O524">
            <v>0</v>
          </cell>
          <cell r="P524">
            <v>0</v>
          </cell>
          <cell r="Q524">
            <v>0</v>
          </cell>
          <cell r="R524" t="str">
            <v>ABDUS SATTAR</v>
          </cell>
          <cell r="S524">
            <v>9954131931</v>
          </cell>
          <cell r="T524">
            <v>215</v>
          </cell>
          <cell r="U524">
            <v>230</v>
          </cell>
        </row>
        <row r="525">
          <cell r="B525" t="str">
            <v>2 NO. FATEHPUR LPS</v>
          </cell>
          <cell r="C525" t="str">
            <v>LPS</v>
          </cell>
          <cell r="D525" t="str">
            <v>kutubpur sc</v>
          </cell>
          <cell r="E525" t="str">
            <v>Anowara Begum/ Phuleswari Saikia</v>
          </cell>
          <cell r="F525" t="str">
            <v>prasanna keot</v>
          </cell>
          <cell r="G525" t="str">
            <v>18120110601</v>
          </cell>
          <cell r="H525" t="str">
            <v>FATEHPUR/2 NO. FATEH PUR</v>
          </cell>
          <cell r="I525">
            <v>2015</v>
          </cell>
          <cell r="J525">
            <v>0</v>
          </cell>
          <cell r="K525" t="str">
            <v>j46</v>
          </cell>
          <cell r="L525">
            <v>0</v>
          </cell>
          <cell r="M525">
            <v>0</v>
          </cell>
          <cell r="N525">
            <v>0</v>
          </cell>
          <cell r="O525">
            <v>0</v>
          </cell>
          <cell r="P525">
            <v>0</v>
          </cell>
          <cell r="Q525">
            <v>0</v>
          </cell>
          <cell r="R525" t="str">
            <v>SHAHIDUL ALAM</v>
          </cell>
          <cell r="S525" t="str">
            <v>9859451739</v>
          </cell>
          <cell r="T525">
            <v>90</v>
          </cell>
          <cell r="U525">
            <v>90</v>
          </cell>
        </row>
        <row r="526">
          <cell r="B526" t="str">
            <v>2 NO. SONAPUR LPS_1</v>
          </cell>
          <cell r="C526" t="str">
            <v>LPS</v>
          </cell>
          <cell r="D526" t="str">
            <v>kutubpur sc</v>
          </cell>
          <cell r="E526" t="str">
            <v>Anowara Begum/ Phuleswari Saikia</v>
          </cell>
          <cell r="F526" t="str">
            <v>prasanna keot</v>
          </cell>
          <cell r="G526" t="str">
            <v>18120112512</v>
          </cell>
          <cell r="H526" t="str">
            <v>2 NO. SONAPUR/BONIA PARA</v>
          </cell>
          <cell r="I526">
            <v>2015</v>
          </cell>
          <cell r="J526">
            <v>0</v>
          </cell>
          <cell r="K526" t="str">
            <v>X</v>
          </cell>
          <cell r="L526">
            <v>0</v>
          </cell>
          <cell r="M526">
            <v>0</v>
          </cell>
          <cell r="N526">
            <v>0</v>
          </cell>
          <cell r="O526">
            <v>0</v>
          </cell>
          <cell r="P526">
            <v>0</v>
          </cell>
          <cell r="Q526">
            <v>0</v>
          </cell>
          <cell r="R526" t="str">
            <v>BISTU TAMULI</v>
          </cell>
          <cell r="S526" t="str">
            <v>9577646145</v>
          </cell>
          <cell r="T526">
            <v>0</v>
          </cell>
          <cell r="U526">
            <v>58</v>
          </cell>
        </row>
        <row r="527">
          <cell r="B527" t="str">
            <v>2 NO. SONAPUR LPS_2</v>
          </cell>
          <cell r="C527" t="str">
            <v>LPS</v>
          </cell>
          <cell r="D527" t="str">
            <v>kutubpur sc</v>
          </cell>
          <cell r="E527" t="str">
            <v>Anowara Begum/ Phuleswari Saikia</v>
          </cell>
          <cell r="F527" t="str">
            <v>prasanna keot</v>
          </cell>
          <cell r="G527" t="str">
            <v>18120110701</v>
          </cell>
          <cell r="H527" t="str">
            <v>KUTUBPUR/PUB-KUTUBPUR</v>
          </cell>
          <cell r="I527" t="str">
            <v>p</v>
          </cell>
          <cell r="J527">
            <v>0</v>
          </cell>
          <cell r="K527" t="str">
            <v>j53</v>
          </cell>
          <cell r="L527">
            <v>0</v>
          </cell>
          <cell r="M527">
            <v>0</v>
          </cell>
          <cell r="N527">
            <v>0</v>
          </cell>
          <cell r="O527">
            <v>0</v>
          </cell>
          <cell r="P527">
            <v>0</v>
          </cell>
          <cell r="Q527">
            <v>0</v>
          </cell>
          <cell r="R527" t="str">
            <v>MOHIBUL HUSSAIN</v>
          </cell>
          <cell r="S527" t="str">
            <v>9957707559</v>
          </cell>
          <cell r="T527">
            <v>148</v>
          </cell>
          <cell r="U527">
            <v>138</v>
          </cell>
        </row>
        <row r="528">
          <cell r="B528" t="str">
            <v>334 NO. FATEHPUR LPS</v>
          </cell>
          <cell r="C528" t="str">
            <v>LPS</v>
          </cell>
          <cell r="D528" t="str">
            <v>kutubpur sc</v>
          </cell>
          <cell r="E528" t="str">
            <v>Anowara Begum/ Phuleswari Saikia</v>
          </cell>
          <cell r="F528" t="str">
            <v>prasanna keot</v>
          </cell>
          <cell r="G528" t="str">
            <v>18120110602</v>
          </cell>
          <cell r="H528" t="str">
            <v>FATEHPUR/1 NO. FATEHPUR</v>
          </cell>
          <cell r="I528">
            <v>2015</v>
          </cell>
          <cell r="J528">
            <v>0</v>
          </cell>
          <cell r="K528">
            <v>0</v>
          </cell>
          <cell r="L528">
            <v>0</v>
          </cell>
          <cell r="M528">
            <v>0</v>
          </cell>
          <cell r="N528">
            <v>0</v>
          </cell>
          <cell r="O528">
            <v>0</v>
          </cell>
          <cell r="P528">
            <v>0</v>
          </cell>
          <cell r="Q528">
            <v>0</v>
          </cell>
          <cell r="R528" t="str">
            <v>ANISUR RAHMAN</v>
          </cell>
          <cell r="S528" t="str">
            <v>9678388102</v>
          </cell>
          <cell r="T528">
            <v>140</v>
          </cell>
          <cell r="U528">
            <v>120</v>
          </cell>
        </row>
        <row r="529">
          <cell r="B529" t="str">
            <v>AHADPUR LPS</v>
          </cell>
          <cell r="C529" t="str">
            <v>LPS</v>
          </cell>
          <cell r="D529" t="str">
            <v>kutubpur sc</v>
          </cell>
          <cell r="E529" t="str">
            <v>Anowara Begum/ Phuleswari Saikia</v>
          </cell>
          <cell r="F529" t="str">
            <v>prasanna keot</v>
          </cell>
          <cell r="G529" t="str">
            <v>18120110401</v>
          </cell>
          <cell r="H529" t="str">
            <v>AHMEDPUR BLOCK/AHAD PUR</v>
          </cell>
          <cell r="I529" t="str">
            <v>p</v>
          </cell>
          <cell r="J529">
            <v>0</v>
          </cell>
          <cell r="K529">
            <v>0</v>
          </cell>
          <cell r="L529">
            <v>0</v>
          </cell>
          <cell r="M529">
            <v>0</v>
          </cell>
          <cell r="N529">
            <v>0</v>
          </cell>
          <cell r="O529">
            <v>0</v>
          </cell>
          <cell r="P529">
            <v>0</v>
          </cell>
          <cell r="Q529">
            <v>0</v>
          </cell>
          <cell r="R529" t="str">
            <v>MD. ABDUL MAZID</v>
          </cell>
          <cell r="S529" t="str">
            <v>7399272178</v>
          </cell>
          <cell r="T529">
            <v>84</v>
          </cell>
          <cell r="U529">
            <v>65</v>
          </cell>
        </row>
        <row r="530">
          <cell r="B530" t="str">
            <v>AHMEDPUR BLOCK LPS_1</v>
          </cell>
          <cell r="C530" t="str">
            <v>LPS</v>
          </cell>
          <cell r="D530" t="str">
            <v>kutubpur sc</v>
          </cell>
          <cell r="E530" t="str">
            <v>Anowara Begum/ Phuleswari Saikia</v>
          </cell>
          <cell r="F530" t="str">
            <v>prasanna keot</v>
          </cell>
          <cell r="G530" t="str">
            <v>18120110402</v>
          </cell>
          <cell r="H530" t="str">
            <v>AHMEDPUR BLOCK/ANANDA PARA</v>
          </cell>
          <cell r="I530" t="str">
            <v>nov</v>
          </cell>
          <cell r="J530">
            <v>0</v>
          </cell>
          <cell r="K530">
            <v>0</v>
          </cell>
          <cell r="L530">
            <v>0</v>
          </cell>
          <cell r="M530">
            <v>0</v>
          </cell>
          <cell r="N530">
            <v>0</v>
          </cell>
          <cell r="O530">
            <v>0</v>
          </cell>
          <cell r="P530">
            <v>0</v>
          </cell>
          <cell r="Q530">
            <v>0</v>
          </cell>
          <cell r="R530" t="str">
            <v>NOBAB ALI</v>
          </cell>
          <cell r="S530" t="str">
            <v>7399264519</v>
          </cell>
          <cell r="T530">
            <v>43</v>
          </cell>
          <cell r="U530">
            <v>43</v>
          </cell>
        </row>
        <row r="531">
          <cell r="B531" t="str">
            <v>AHMEDPUR BLOCK LPS_2</v>
          </cell>
          <cell r="C531" t="str">
            <v>LPS</v>
          </cell>
          <cell r="D531" t="str">
            <v>kutubpur sc</v>
          </cell>
          <cell r="E531" t="str">
            <v>Anowara Begum/ Phuleswari Saikia</v>
          </cell>
          <cell r="F531" t="str">
            <v>prasanna keot</v>
          </cell>
          <cell r="G531" t="str">
            <v>18120110408</v>
          </cell>
          <cell r="H531" t="str">
            <v>AHMEDPUR BLOCK/AHMEDPUR BLOCK</v>
          </cell>
          <cell r="I531">
            <v>2015</v>
          </cell>
          <cell r="J531">
            <v>0</v>
          </cell>
          <cell r="K531" t="str">
            <v>x</v>
          </cell>
          <cell r="L531">
            <v>0</v>
          </cell>
          <cell r="M531">
            <v>0</v>
          </cell>
          <cell r="N531">
            <v>0</v>
          </cell>
          <cell r="O531">
            <v>0</v>
          </cell>
          <cell r="P531">
            <v>0</v>
          </cell>
          <cell r="Q531">
            <v>0</v>
          </cell>
          <cell r="R531" t="str">
            <v>HOBIBUR RAHMAN</v>
          </cell>
          <cell r="S531" t="str">
            <v>9707507891</v>
          </cell>
          <cell r="T531">
            <v>66</v>
          </cell>
          <cell r="U531">
            <v>67</v>
          </cell>
        </row>
        <row r="532">
          <cell r="B532" t="str">
            <v>DAKHIN FATEHPUR LPS</v>
          </cell>
          <cell r="C532" t="str">
            <v>LPS</v>
          </cell>
          <cell r="D532" t="str">
            <v>kutubpur sc</v>
          </cell>
          <cell r="E532" t="str">
            <v>Anowara Begum/ Phuleswari Saikia</v>
          </cell>
          <cell r="F532" t="str">
            <v>prasanna keot</v>
          </cell>
          <cell r="G532" t="str">
            <v>18120110603</v>
          </cell>
          <cell r="H532" t="str">
            <v>FATEHPUR/DAKHIN FATEH PUR</v>
          </cell>
          <cell r="I532">
            <v>2015</v>
          </cell>
          <cell r="J532">
            <v>0</v>
          </cell>
          <cell r="K532" t="str">
            <v>j47</v>
          </cell>
          <cell r="L532">
            <v>0</v>
          </cell>
          <cell r="M532">
            <v>0</v>
          </cell>
          <cell r="N532">
            <v>0</v>
          </cell>
          <cell r="O532">
            <v>0</v>
          </cell>
          <cell r="P532">
            <v>0</v>
          </cell>
          <cell r="Q532">
            <v>0</v>
          </cell>
          <cell r="R532" t="str">
            <v>ATABUR RAHMAN</v>
          </cell>
          <cell r="S532">
            <v>9706794943</v>
          </cell>
          <cell r="T532">
            <v>71</v>
          </cell>
          <cell r="U532">
            <v>79</v>
          </cell>
        </row>
        <row r="533">
          <cell r="B533" t="str">
            <v>DAKHIN PUB NO. 2 ISLAMPUR LPS</v>
          </cell>
          <cell r="C533" t="str">
            <v>LPS</v>
          </cell>
          <cell r="D533" t="str">
            <v>kutubpur sc</v>
          </cell>
          <cell r="E533" t="str">
            <v>Anowara Begum/ Phuleswari Saikia</v>
          </cell>
          <cell r="F533" t="str">
            <v>prasanna keot</v>
          </cell>
          <cell r="G533" t="str">
            <v>18120110803</v>
          </cell>
          <cell r="H533" t="str">
            <v>2 NO. ISLAMPUR/CHIPAI BASTI</v>
          </cell>
          <cell r="I533">
            <v>2015</v>
          </cell>
          <cell r="J533">
            <v>0</v>
          </cell>
          <cell r="K533" t="str">
            <v>j45</v>
          </cell>
          <cell r="L533">
            <v>0</v>
          </cell>
          <cell r="M533">
            <v>0</v>
          </cell>
          <cell r="N533">
            <v>0</v>
          </cell>
          <cell r="O533">
            <v>0</v>
          </cell>
          <cell r="P533">
            <v>0</v>
          </cell>
          <cell r="Q533">
            <v>0</v>
          </cell>
          <cell r="R533" t="str">
            <v>REJIA ALAM</v>
          </cell>
          <cell r="S533">
            <v>9577110529</v>
          </cell>
          <cell r="T533">
            <v>18</v>
          </cell>
          <cell r="U533">
            <v>33</v>
          </cell>
        </row>
        <row r="534">
          <cell r="B534" t="str">
            <v>DOULATPUR LPS (UTTAR)</v>
          </cell>
          <cell r="C534" t="str">
            <v>LPS</v>
          </cell>
          <cell r="D534" t="str">
            <v>kutubpur sc</v>
          </cell>
          <cell r="E534" t="str">
            <v>Anowara Begum/ Phuleswari Saikia</v>
          </cell>
          <cell r="F534" t="str">
            <v>prasanna keot</v>
          </cell>
          <cell r="G534" t="str">
            <v>18120112720</v>
          </cell>
          <cell r="H534" t="str">
            <v>DOULATPUR/MENEHA PARA</v>
          </cell>
          <cell r="I534" t="str">
            <v>Not Cover</v>
          </cell>
          <cell r="J534">
            <v>0</v>
          </cell>
          <cell r="K534" t="str">
            <v>Team-02</v>
          </cell>
          <cell r="L534">
            <v>0</v>
          </cell>
          <cell r="M534">
            <v>0</v>
          </cell>
          <cell r="N534">
            <v>0</v>
          </cell>
          <cell r="O534">
            <v>42976</v>
          </cell>
          <cell r="P534">
            <v>0</v>
          </cell>
          <cell r="Q534">
            <v>0</v>
          </cell>
          <cell r="R534" t="str">
            <v>SHORIFUL ISLAM</v>
          </cell>
          <cell r="S534" t="str">
            <v>9707356667</v>
          </cell>
          <cell r="T534">
            <v>0</v>
          </cell>
          <cell r="U534">
            <v>135</v>
          </cell>
        </row>
        <row r="535">
          <cell r="B535" t="str">
            <v>DOULATPUR LPS_1</v>
          </cell>
          <cell r="C535" t="str">
            <v>LPS</v>
          </cell>
          <cell r="D535" t="str">
            <v>kutubpur sc</v>
          </cell>
          <cell r="E535" t="str">
            <v>Anowara Begum/ Phuleswari Saikia</v>
          </cell>
          <cell r="F535" t="str">
            <v>prasanna keot</v>
          </cell>
          <cell r="G535" t="str">
            <v>18120112702</v>
          </cell>
          <cell r="H535" t="str">
            <v>DOULATPUR/MENEHA PARA</v>
          </cell>
          <cell r="I535">
            <v>2015</v>
          </cell>
          <cell r="J535">
            <v>0</v>
          </cell>
          <cell r="K535" t="str">
            <v>X</v>
          </cell>
          <cell r="L535">
            <v>0</v>
          </cell>
          <cell r="M535">
            <v>0</v>
          </cell>
          <cell r="N535">
            <v>0</v>
          </cell>
          <cell r="O535">
            <v>0</v>
          </cell>
          <cell r="P535">
            <v>0</v>
          </cell>
          <cell r="Q535">
            <v>0</v>
          </cell>
          <cell r="R535" t="str">
            <v>NUZRUL ISLAM</v>
          </cell>
          <cell r="S535" t="str">
            <v>9954489808</v>
          </cell>
          <cell r="T535">
            <v>0</v>
          </cell>
          <cell r="U535">
            <v>156</v>
          </cell>
        </row>
        <row r="536">
          <cell r="B536" t="str">
            <v>DOULATPUR LPS_2</v>
          </cell>
          <cell r="C536" t="str">
            <v>LPS</v>
          </cell>
          <cell r="D536" t="str">
            <v>kutubpur sc</v>
          </cell>
          <cell r="E536" t="str">
            <v>Anowara Begum/ Phuleswari Saikia</v>
          </cell>
          <cell r="F536" t="str">
            <v>prasanna keot</v>
          </cell>
          <cell r="G536" t="str">
            <v>18120112717</v>
          </cell>
          <cell r="H536" t="str">
            <v>DOULATPUR/PACHIM PARA</v>
          </cell>
          <cell r="I536">
            <v>0</v>
          </cell>
          <cell r="J536">
            <v>0</v>
          </cell>
          <cell r="K536" t="str">
            <v>X</v>
          </cell>
          <cell r="L536">
            <v>0</v>
          </cell>
          <cell r="M536">
            <v>0</v>
          </cell>
          <cell r="N536">
            <v>0</v>
          </cell>
          <cell r="O536">
            <v>0</v>
          </cell>
          <cell r="P536">
            <v>0</v>
          </cell>
          <cell r="Q536">
            <v>0</v>
          </cell>
          <cell r="R536" t="str">
            <v>Munindra Nath Hazarika</v>
          </cell>
          <cell r="S536" t="str">
            <v>9854704469</v>
          </cell>
          <cell r="T536">
            <v>0</v>
          </cell>
          <cell r="U536">
            <v>156</v>
          </cell>
        </row>
        <row r="537">
          <cell r="B537" t="str">
            <v>Doulatpur Pachimpara LP</v>
          </cell>
          <cell r="C537" t="str">
            <v>LPS</v>
          </cell>
          <cell r="D537" t="str">
            <v>kutubpur sc</v>
          </cell>
          <cell r="E537" t="str">
            <v>Anowara Begum/ Phuleswari Saikia</v>
          </cell>
          <cell r="F537" t="str">
            <v>prasanna keot</v>
          </cell>
          <cell r="G537">
            <v>0</v>
          </cell>
          <cell r="H537" t="str">
            <v>xxxxxxxx</v>
          </cell>
          <cell r="I537" t="str">
            <v>nov</v>
          </cell>
          <cell r="J537">
            <v>0</v>
          </cell>
          <cell r="K537">
            <v>0</v>
          </cell>
          <cell r="L537">
            <v>0</v>
          </cell>
          <cell r="M537">
            <v>0</v>
          </cell>
          <cell r="N537">
            <v>0</v>
          </cell>
          <cell r="O537">
            <v>0</v>
          </cell>
          <cell r="P537">
            <v>0</v>
          </cell>
          <cell r="Q537">
            <v>0</v>
          </cell>
          <cell r="R537">
            <v>0</v>
          </cell>
          <cell r="S537">
            <v>0</v>
          </cell>
          <cell r="T537">
            <v>75</v>
          </cell>
          <cell r="U537">
            <v>80</v>
          </cell>
        </row>
        <row r="538">
          <cell r="B538" t="str">
            <v>Doulatpur Uttarpara LP</v>
          </cell>
          <cell r="C538" t="str">
            <v>LPS</v>
          </cell>
          <cell r="D538" t="str">
            <v>kutubpur sc</v>
          </cell>
          <cell r="E538" t="str">
            <v>Anowara Begum/ Phuleswari Saikia</v>
          </cell>
          <cell r="F538" t="str">
            <v>prasanna keot</v>
          </cell>
          <cell r="G538">
            <v>0</v>
          </cell>
          <cell r="H538" t="e">
            <v>#N/A</v>
          </cell>
          <cell r="I538">
            <v>2015</v>
          </cell>
          <cell r="J538">
            <v>0</v>
          </cell>
          <cell r="K538" t="str">
            <v>x</v>
          </cell>
          <cell r="L538">
            <v>0</v>
          </cell>
          <cell r="M538">
            <v>0</v>
          </cell>
          <cell r="N538">
            <v>0</v>
          </cell>
          <cell r="O538">
            <v>0</v>
          </cell>
          <cell r="P538">
            <v>0</v>
          </cell>
          <cell r="Q538">
            <v>0</v>
          </cell>
          <cell r="R538">
            <v>0</v>
          </cell>
          <cell r="S538">
            <v>0</v>
          </cell>
          <cell r="T538">
            <v>48</v>
          </cell>
          <cell r="U538">
            <v>47</v>
          </cell>
        </row>
        <row r="539">
          <cell r="B539" t="str">
            <v>INDIRA GANDHI LPS_1</v>
          </cell>
          <cell r="C539" t="str">
            <v>LPS</v>
          </cell>
          <cell r="D539" t="str">
            <v>kutubpur sc</v>
          </cell>
          <cell r="E539" t="str">
            <v>Anowara Begum/ Phuleswari Saikia</v>
          </cell>
          <cell r="F539" t="str">
            <v>prasanna keot</v>
          </cell>
          <cell r="G539" t="str">
            <v>18120112703</v>
          </cell>
          <cell r="H539" t="str">
            <v>DOULATPUR/PUB-PARA</v>
          </cell>
          <cell r="I539">
            <v>2015</v>
          </cell>
          <cell r="J539">
            <v>0</v>
          </cell>
          <cell r="K539" t="str">
            <v>X</v>
          </cell>
          <cell r="L539">
            <v>0</v>
          </cell>
          <cell r="M539">
            <v>0</v>
          </cell>
          <cell r="N539">
            <v>0</v>
          </cell>
          <cell r="O539">
            <v>0</v>
          </cell>
          <cell r="P539">
            <v>0</v>
          </cell>
          <cell r="Q539">
            <v>0</v>
          </cell>
          <cell r="R539" t="str">
            <v>ABDUL HYE</v>
          </cell>
          <cell r="S539" t="str">
            <v>9707675442</v>
          </cell>
          <cell r="T539">
            <v>0</v>
          </cell>
          <cell r="U539">
            <v>120</v>
          </cell>
        </row>
        <row r="540">
          <cell r="B540" t="str">
            <v>KUTUBPUR LPS</v>
          </cell>
          <cell r="C540" t="str">
            <v>LPS</v>
          </cell>
          <cell r="D540" t="str">
            <v>kutubpur sc</v>
          </cell>
          <cell r="E540" t="str">
            <v>Anowara Begum/ Phuleswari Saikia</v>
          </cell>
          <cell r="F540" t="str">
            <v>prasanna keot</v>
          </cell>
          <cell r="G540" t="str">
            <v>18120110702</v>
          </cell>
          <cell r="H540" t="str">
            <v>KUTUBPUR/PACHIM KUTUBPUR</v>
          </cell>
          <cell r="I540">
            <v>2015</v>
          </cell>
          <cell r="J540">
            <v>42882</v>
          </cell>
          <cell r="K540" t="str">
            <v>team-02</v>
          </cell>
          <cell r="L540">
            <v>62</v>
          </cell>
          <cell r="M540">
            <v>62</v>
          </cell>
          <cell r="N540">
            <v>124</v>
          </cell>
          <cell r="O540">
            <v>0</v>
          </cell>
          <cell r="P540">
            <v>0</v>
          </cell>
          <cell r="Q540">
            <v>0</v>
          </cell>
          <cell r="R540" t="str">
            <v>SOFIUDDIN AHMED</v>
          </cell>
          <cell r="S540" t="str">
            <v>9854441638</v>
          </cell>
          <cell r="T540">
            <v>92</v>
          </cell>
          <cell r="U540">
            <v>98</v>
          </cell>
        </row>
        <row r="541">
          <cell r="B541" t="str">
            <v>MULA GABHARU LPS</v>
          </cell>
          <cell r="C541" t="str">
            <v>LPS</v>
          </cell>
          <cell r="D541" t="str">
            <v>Kutubpur sc</v>
          </cell>
          <cell r="E541" t="str">
            <v>Anowara Begum/ Phuleswari Saikia</v>
          </cell>
          <cell r="F541" t="str">
            <v>prasanna keot</v>
          </cell>
          <cell r="G541" t="str">
            <v>18120112719</v>
          </cell>
          <cell r="H541" t="str">
            <v>DOULATPUR/MENEHA PARA</v>
          </cell>
          <cell r="I541">
            <v>2015</v>
          </cell>
          <cell r="J541">
            <v>0</v>
          </cell>
          <cell r="K541" t="str">
            <v>X</v>
          </cell>
          <cell r="L541">
            <v>0</v>
          </cell>
          <cell r="M541">
            <v>0</v>
          </cell>
          <cell r="N541">
            <v>0</v>
          </cell>
          <cell r="O541">
            <v>0</v>
          </cell>
          <cell r="P541">
            <v>0</v>
          </cell>
          <cell r="Q541">
            <v>0</v>
          </cell>
          <cell r="R541" t="str">
            <v>MD. SIRAJUL HOQUE</v>
          </cell>
          <cell r="S541" t="str">
            <v>8486851503</v>
          </cell>
          <cell r="T541">
            <v>39</v>
          </cell>
          <cell r="U541">
            <v>42</v>
          </cell>
        </row>
        <row r="542">
          <cell r="B542" t="str">
            <v>NO 2 ISLAM PUR LPS</v>
          </cell>
          <cell r="C542" t="str">
            <v>LPS</v>
          </cell>
          <cell r="D542" t="str">
            <v>kutubpur sc</v>
          </cell>
          <cell r="E542" t="str">
            <v>Anowara Begum/ Phuleswari Saikia</v>
          </cell>
          <cell r="F542" t="str">
            <v>prasanna keot</v>
          </cell>
          <cell r="G542" t="str">
            <v>18120110806</v>
          </cell>
          <cell r="H542" t="str">
            <v>2 NO. ISLAMPUR/BHATI PARA</v>
          </cell>
          <cell r="I542" t="str">
            <v>nov</v>
          </cell>
          <cell r="J542">
            <v>0</v>
          </cell>
          <cell r="K542">
            <v>0</v>
          </cell>
          <cell r="L542">
            <v>0</v>
          </cell>
          <cell r="M542">
            <v>0</v>
          </cell>
          <cell r="N542">
            <v>0</v>
          </cell>
          <cell r="O542">
            <v>0</v>
          </cell>
          <cell r="P542">
            <v>0</v>
          </cell>
          <cell r="Q542">
            <v>0</v>
          </cell>
          <cell r="R542" t="str">
            <v>HUSSAIN AHMED</v>
          </cell>
          <cell r="S542" t="str">
            <v>9854209234</v>
          </cell>
          <cell r="T542">
            <v>120</v>
          </cell>
          <cell r="U542">
            <v>125</v>
          </cell>
        </row>
        <row r="543">
          <cell r="B543" t="str">
            <v>PABHA CHARIALI LPS</v>
          </cell>
          <cell r="C543" t="str">
            <v>LPS</v>
          </cell>
          <cell r="D543" t="str">
            <v>kutubpur sc</v>
          </cell>
          <cell r="E543" t="str">
            <v>Anowara Begum/ Phuleswari Saikia</v>
          </cell>
          <cell r="F543" t="str">
            <v>prasanna keot</v>
          </cell>
          <cell r="G543" t="str">
            <v>18120110409</v>
          </cell>
          <cell r="H543" t="str">
            <v>AHMEDPUR BLOCK/PABHA CHARIALI</v>
          </cell>
          <cell r="I543" t="str">
            <v>nov</v>
          </cell>
          <cell r="J543">
            <v>0</v>
          </cell>
          <cell r="K543">
            <v>0</v>
          </cell>
          <cell r="L543">
            <v>0</v>
          </cell>
          <cell r="M543">
            <v>0</v>
          </cell>
          <cell r="N543">
            <v>0</v>
          </cell>
          <cell r="O543">
            <v>0</v>
          </cell>
          <cell r="P543">
            <v>0</v>
          </cell>
          <cell r="Q543">
            <v>0</v>
          </cell>
          <cell r="R543" t="str">
            <v>Rafik Ahmed</v>
          </cell>
          <cell r="S543" t="str">
            <v>9854589420</v>
          </cell>
          <cell r="T543">
            <v>0</v>
          </cell>
          <cell r="U543">
            <v>211</v>
          </cell>
        </row>
        <row r="544">
          <cell r="B544" t="str">
            <v>PABHA SONAPUR LPS</v>
          </cell>
          <cell r="C544" t="str">
            <v>LPS</v>
          </cell>
          <cell r="D544" t="str">
            <v>kutubpur sc</v>
          </cell>
          <cell r="E544" t="str">
            <v>Anowara Begum/ Phuleswari Saikia</v>
          </cell>
          <cell r="F544" t="str">
            <v>prasanna keot</v>
          </cell>
          <cell r="G544" t="str">
            <v>18120112502</v>
          </cell>
          <cell r="H544" t="str">
            <v>2 NO. SONAPUR/BARAK PARA</v>
          </cell>
          <cell r="I544" t="str">
            <v>p</v>
          </cell>
          <cell r="J544">
            <v>0</v>
          </cell>
          <cell r="K544" t="str">
            <v>OCT</v>
          </cell>
          <cell r="L544">
            <v>0</v>
          </cell>
          <cell r="M544">
            <v>0</v>
          </cell>
          <cell r="N544">
            <v>0</v>
          </cell>
          <cell r="O544">
            <v>0</v>
          </cell>
          <cell r="P544">
            <v>0</v>
          </cell>
          <cell r="Q544">
            <v>0</v>
          </cell>
          <cell r="R544" t="str">
            <v>Gyan Jyoti Saikia/Madeswar Chandi/Sahajahan Ahmed-9613165130</v>
          </cell>
          <cell r="S544" t="str">
            <v>9613165130</v>
          </cell>
          <cell r="T544">
            <v>74</v>
          </cell>
          <cell r="U544">
            <v>78</v>
          </cell>
        </row>
        <row r="545">
          <cell r="B545" t="str">
            <v>ADARSHA DEENI MADRASSA</v>
          </cell>
          <cell r="C545" t="str">
            <v>MEM</v>
          </cell>
          <cell r="D545" t="str">
            <v>kutubpur sc</v>
          </cell>
          <cell r="E545" t="str">
            <v>Anowara Begum/ Phuleswari Saikia</v>
          </cell>
          <cell r="F545" t="str">
            <v>prasanna keot</v>
          </cell>
          <cell r="G545">
            <v>0</v>
          </cell>
          <cell r="H545" t="e">
            <v>#N/A</v>
          </cell>
          <cell r="I545" t="str">
            <v>nov</v>
          </cell>
          <cell r="J545">
            <v>0</v>
          </cell>
          <cell r="K545">
            <v>0</v>
          </cell>
          <cell r="L545">
            <v>0</v>
          </cell>
          <cell r="M545">
            <v>0</v>
          </cell>
          <cell r="N545">
            <v>0</v>
          </cell>
          <cell r="O545">
            <v>0</v>
          </cell>
          <cell r="P545">
            <v>0</v>
          </cell>
          <cell r="Q545">
            <v>0</v>
          </cell>
          <cell r="R545">
            <v>0</v>
          </cell>
          <cell r="S545">
            <v>0</v>
          </cell>
          <cell r="T545">
            <v>105</v>
          </cell>
          <cell r="U545">
            <v>105</v>
          </cell>
        </row>
        <row r="546">
          <cell r="B546" t="str">
            <v>AHMEDPUR BLOCK PRE S. MADRASSA</v>
          </cell>
          <cell r="C546" t="str">
            <v>MEM</v>
          </cell>
          <cell r="D546" t="str">
            <v>kutubpur sc</v>
          </cell>
          <cell r="E546" t="str">
            <v>Anowara Begum/ Phuleswari Saikia</v>
          </cell>
          <cell r="F546" t="str">
            <v>prasanna keot</v>
          </cell>
          <cell r="G546" t="str">
            <v>18120110407</v>
          </cell>
          <cell r="H546" t="str">
            <v>AHMEDPUR BLOCK/AHAD PUR</v>
          </cell>
          <cell r="I546">
            <v>0</v>
          </cell>
          <cell r="J546">
            <v>0</v>
          </cell>
          <cell r="K546" t="str">
            <v>Team-02</v>
          </cell>
          <cell r="L546">
            <v>0</v>
          </cell>
          <cell r="M546">
            <v>0</v>
          </cell>
          <cell r="N546">
            <v>0</v>
          </cell>
          <cell r="O546">
            <v>42877</v>
          </cell>
          <cell r="P546">
            <v>0</v>
          </cell>
          <cell r="Q546">
            <v>0</v>
          </cell>
          <cell r="R546" t="str">
            <v>SOFIQUL ISLAM</v>
          </cell>
          <cell r="S546" t="str">
            <v>9859451265</v>
          </cell>
          <cell r="T546">
            <v>0</v>
          </cell>
          <cell r="U546">
            <v>91</v>
          </cell>
        </row>
        <row r="547">
          <cell r="B547" t="str">
            <v>DOULATPUR ISLAMIA B MADRASSA</v>
          </cell>
          <cell r="C547" t="str">
            <v>MEM</v>
          </cell>
          <cell r="D547" t="str">
            <v>kutubpur sc</v>
          </cell>
          <cell r="E547" t="str">
            <v>Anowara Begum/ Phuleswari Saikia</v>
          </cell>
          <cell r="F547" t="str">
            <v>prasanna keot</v>
          </cell>
          <cell r="G547" t="str">
            <v>18120112712</v>
          </cell>
          <cell r="H547" t="str">
            <v>DOULATPUR/UTTAR PARA</v>
          </cell>
          <cell r="I547" t="str">
            <v>nov</v>
          </cell>
          <cell r="J547">
            <v>0</v>
          </cell>
          <cell r="K547" t="str">
            <v>Team-02</v>
          </cell>
          <cell r="L547">
            <v>0</v>
          </cell>
          <cell r="M547">
            <v>0</v>
          </cell>
          <cell r="N547">
            <v>0</v>
          </cell>
          <cell r="O547">
            <v>43003</v>
          </cell>
          <cell r="P547">
            <v>0</v>
          </cell>
          <cell r="Q547">
            <v>0</v>
          </cell>
          <cell r="R547" t="str">
            <v>ZOMIR UDDIN</v>
          </cell>
          <cell r="S547" t="str">
            <v>9613634606</v>
          </cell>
          <cell r="T547">
            <v>0</v>
          </cell>
          <cell r="U547">
            <v>65</v>
          </cell>
        </row>
        <row r="548">
          <cell r="B548" t="str">
            <v>FATEHPUR MEM</v>
          </cell>
          <cell r="C548" t="str">
            <v>MEM</v>
          </cell>
          <cell r="D548" t="str">
            <v>kutubpur sc</v>
          </cell>
          <cell r="E548" t="str">
            <v>Anowara Begum/ Phuleswari Saikia</v>
          </cell>
          <cell r="F548" t="str">
            <v>prasanna keot</v>
          </cell>
          <cell r="G548" t="str">
            <v>18120110604</v>
          </cell>
          <cell r="H548" t="str">
            <v>FATEHPUR/1 NO. FATEHPUR</v>
          </cell>
          <cell r="I548">
            <v>2015</v>
          </cell>
          <cell r="J548">
            <v>0</v>
          </cell>
          <cell r="K548">
            <v>0</v>
          </cell>
          <cell r="L548">
            <v>0</v>
          </cell>
          <cell r="M548">
            <v>0</v>
          </cell>
          <cell r="N548">
            <v>0</v>
          </cell>
          <cell r="O548">
            <v>0</v>
          </cell>
          <cell r="P548">
            <v>0</v>
          </cell>
          <cell r="Q548">
            <v>0</v>
          </cell>
          <cell r="R548" t="str">
            <v>ABDUS SUBHAN</v>
          </cell>
          <cell r="S548" t="str">
            <v>9854786313</v>
          </cell>
          <cell r="T548">
            <v>136</v>
          </cell>
          <cell r="U548">
            <v>144</v>
          </cell>
        </row>
        <row r="549">
          <cell r="B549" t="str">
            <v>FATEHPUR SENIOR MADRASSA</v>
          </cell>
          <cell r="C549" t="str">
            <v>MEM</v>
          </cell>
          <cell r="D549" t="str">
            <v>kutubpur sc</v>
          </cell>
          <cell r="E549" t="str">
            <v>Anowara Begum/ Phuleswari Saikia</v>
          </cell>
          <cell r="F549" t="str">
            <v>prasanna keot</v>
          </cell>
          <cell r="G549" t="str">
            <v>18120110605</v>
          </cell>
          <cell r="H549" t="str">
            <v>FATEHPUR/2 NO. FATEH PUR</v>
          </cell>
          <cell r="I549">
            <v>2015</v>
          </cell>
          <cell r="J549">
            <v>0</v>
          </cell>
          <cell r="K549" t="str">
            <v>j49/j50</v>
          </cell>
          <cell r="L549">
            <v>0</v>
          </cell>
          <cell r="M549">
            <v>0</v>
          </cell>
          <cell r="N549">
            <v>0</v>
          </cell>
          <cell r="O549">
            <v>0</v>
          </cell>
          <cell r="P549">
            <v>0</v>
          </cell>
          <cell r="Q549">
            <v>0</v>
          </cell>
          <cell r="R549" t="str">
            <v>manjur ahmed</v>
          </cell>
          <cell r="S549">
            <v>9707722178</v>
          </cell>
          <cell r="T549">
            <v>200</v>
          </cell>
          <cell r="U549">
            <v>183</v>
          </cell>
        </row>
        <row r="550">
          <cell r="B550" t="str">
            <v>PABHA CHARIALI HIGH MADRASSA</v>
          </cell>
          <cell r="C550" t="str">
            <v>MEM</v>
          </cell>
          <cell r="D550" t="str">
            <v>kutubpur sc</v>
          </cell>
          <cell r="E550" t="str">
            <v>Anowara Begum/ Phuleswari Saikia</v>
          </cell>
          <cell r="F550" t="str">
            <v>prasanna keot</v>
          </cell>
          <cell r="G550" t="str">
            <v>18120110412</v>
          </cell>
          <cell r="H550" t="str">
            <v>AHMEDPUR BLOCK/PABHA CHARIALI</v>
          </cell>
          <cell r="I550">
            <v>42668</v>
          </cell>
          <cell r="J550">
            <v>0</v>
          </cell>
          <cell r="K550" t="str">
            <v>OCT</v>
          </cell>
          <cell r="L550">
            <v>0</v>
          </cell>
          <cell r="M550">
            <v>0</v>
          </cell>
          <cell r="N550">
            <v>0</v>
          </cell>
          <cell r="O550">
            <v>0</v>
          </cell>
          <cell r="P550">
            <v>0</v>
          </cell>
          <cell r="Q550">
            <v>0</v>
          </cell>
          <cell r="R550" t="str">
            <v>SHAMSUL HAQUE</v>
          </cell>
          <cell r="S550" t="str">
            <v>9859200041</v>
          </cell>
          <cell r="T550">
            <v>0</v>
          </cell>
          <cell r="U550">
            <v>90</v>
          </cell>
        </row>
        <row r="551">
          <cell r="B551" t="str">
            <v>PABHA CHARIALI MEM</v>
          </cell>
          <cell r="C551" t="str">
            <v>MEM</v>
          </cell>
          <cell r="D551" t="str">
            <v>kutubpur sc</v>
          </cell>
          <cell r="E551" t="str">
            <v>Anowara Begum/ Phuleswari Saikia</v>
          </cell>
          <cell r="F551" t="str">
            <v>prasanna keot</v>
          </cell>
          <cell r="G551" t="str">
            <v>18120110403</v>
          </cell>
          <cell r="H551" t="str">
            <v>AHMEDPUR BLOCK/PABHA CHARIALI</v>
          </cell>
          <cell r="I551">
            <v>2015</v>
          </cell>
          <cell r="J551">
            <v>0</v>
          </cell>
          <cell r="K551" t="str">
            <v>x</v>
          </cell>
          <cell r="L551">
            <v>0</v>
          </cell>
          <cell r="M551">
            <v>0</v>
          </cell>
          <cell r="N551">
            <v>0</v>
          </cell>
          <cell r="O551">
            <v>0</v>
          </cell>
          <cell r="P551">
            <v>0</v>
          </cell>
          <cell r="Q551">
            <v>0</v>
          </cell>
          <cell r="R551" t="str">
            <v>SYEDUR RAHMAN</v>
          </cell>
          <cell r="S551" t="str">
            <v>9613956905</v>
          </cell>
          <cell r="T551">
            <v>0</v>
          </cell>
          <cell r="U551">
            <v>191</v>
          </cell>
        </row>
        <row r="552">
          <cell r="B552" t="str">
            <v>PABHA PRE-SENIOR MADRASSA</v>
          </cell>
          <cell r="C552" t="str">
            <v>MEM</v>
          </cell>
          <cell r="D552" t="str">
            <v>kutubpur sc</v>
          </cell>
          <cell r="E552" t="str">
            <v>Anowara Begum/ Phuleswari Saikia</v>
          </cell>
          <cell r="F552" t="str">
            <v>prasanna keot</v>
          </cell>
          <cell r="G552" t="str">
            <v>18120110703</v>
          </cell>
          <cell r="H552" t="str">
            <v>KUTUBPUR/PUB-KUTUBPUR</v>
          </cell>
          <cell r="I552">
            <v>2015</v>
          </cell>
          <cell r="J552">
            <v>0</v>
          </cell>
          <cell r="K552" t="str">
            <v>j55</v>
          </cell>
          <cell r="L552">
            <v>0</v>
          </cell>
          <cell r="M552">
            <v>0</v>
          </cell>
          <cell r="N552">
            <v>0</v>
          </cell>
          <cell r="O552">
            <v>0</v>
          </cell>
          <cell r="P552">
            <v>0</v>
          </cell>
          <cell r="Q552">
            <v>0</v>
          </cell>
          <cell r="R552" t="str">
            <v>AZIZUR RAHMAN</v>
          </cell>
          <cell r="S552" t="str">
            <v>9854328182</v>
          </cell>
          <cell r="T552">
            <v>124</v>
          </cell>
          <cell r="U552">
            <v>147</v>
          </cell>
        </row>
        <row r="553">
          <cell r="B553" t="str">
            <v>Alingi</v>
          </cell>
          <cell r="C553" t="str">
            <v>AWC</v>
          </cell>
          <cell r="D553" t="str">
            <v>Lahalial SC</v>
          </cell>
          <cell r="E553" t="str">
            <v>Anima Pathak / Ritamoni Deuri</v>
          </cell>
          <cell r="F553">
            <v>0</v>
          </cell>
          <cell r="G553">
            <v>73</v>
          </cell>
          <cell r="H553" t="str">
            <v>Pub-Dikrang-Khora Ellegi</v>
          </cell>
          <cell r="I553" t="str">
            <v>dec</v>
          </cell>
          <cell r="J553">
            <v>0</v>
          </cell>
          <cell r="K553" t="str">
            <v>d14</v>
          </cell>
          <cell r="L553">
            <v>0</v>
          </cell>
          <cell r="M553">
            <v>0</v>
          </cell>
          <cell r="N553">
            <v>0</v>
          </cell>
          <cell r="O553">
            <v>0</v>
          </cell>
          <cell r="P553">
            <v>0</v>
          </cell>
          <cell r="Q553">
            <v>0</v>
          </cell>
          <cell r="R553" t="str">
            <v>Rilu Hazarika</v>
          </cell>
          <cell r="S553" t="str">
            <v>9613018873/9854631265</v>
          </cell>
          <cell r="T553">
            <v>18</v>
          </cell>
          <cell r="U553">
            <v>18</v>
          </cell>
        </row>
        <row r="554">
          <cell r="B554" t="str">
            <v>Amguri</v>
          </cell>
          <cell r="C554" t="str">
            <v>AWC</v>
          </cell>
          <cell r="D554" t="str">
            <v>Lahalial SC</v>
          </cell>
          <cell r="E554" t="str">
            <v>Anima Pathak / Ritamoni Deuri</v>
          </cell>
          <cell r="F554">
            <v>0</v>
          </cell>
          <cell r="G554">
            <v>23</v>
          </cell>
          <cell r="H554" t="str">
            <v xml:space="preserve">Bongalmora </v>
          </cell>
          <cell r="I554" t="str">
            <v>B5</v>
          </cell>
          <cell r="J554">
            <v>0</v>
          </cell>
          <cell r="K554">
            <v>0</v>
          </cell>
          <cell r="L554">
            <v>0</v>
          </cell>
          <cell r="M554">
            <v>0</v>
          </cell>
          <cell r="N554">
            <v>0</v>
          </cell>
          <cell r="O554" t="str">
            <v>y</v>
          </cell>
          <cell r="P554">
            <v>0</v>
          </cell>
          <cell r="Q554" t="str">
            <v>Lakhima Gogoi/7896116287</v>
          </cell>
          <cell r="R554" t="str">
            <v>Niva Hazarika</v>
          </cell>
          <cell r="S554">
            <v>9577381596</v>
          </cell>
          <cell r="T554">
            <v>14</v>
          </cell>
          <cell r="U554">
            <v>9</v>
          </cell>
        </row>
        <row r="555">
          <cell r="B555" t="str">
            <v>Amoguri</v>
          </cell>
          <cell r="C555" t="str">
            <v>AWC</v>
          </cell>
          <cell r="D555" t="str">
            <v>Lahalial SC</v>
          </cell>
          <cell r="E555" t="str">
            <v>Anima Pathak / Ritamoni Deuri</v>
          </cell>
          <cell r="F555">
            <v>0</v>
          </cell>
          <cell r="G555">
            <v>43</v>
          </cell>
          <cell r="H555" t="str">
            <v>Pub-Dikrang-Amguri</v>
          </cell>
          <cell r="I555" t="str">
            <v>dec</v>
          </cell>
          <cell r="J555">
            <v>0</v>
          </cell>
          <cell r="K555" t="str">
            <v>Team-01</v>
          </cell>
          <cell r="L555">
            <v>0</v>
          </cell>
          <cell r="M555">
            <v>0</v>
          </cell>
          <cell r="N555">
            <v>0</v>
          </cell>
          <cell r="O555">
            <v>42997</v>
          </cell>
          <cell r="P555">
            <v>0</v>
          </cell>
          <cell r="Q555">
            <v>0</v>
          </cell>
          <cell r="R555" t="str">
            <v>Abonti Borah</v>
          </cell>
          <cell r="S555" t="str">
            <v>9954889591/9954489591</v>
          </cell>
          <cell r="T555">
            <v>26</v>
          </cell>
          <cell r="U555">
            <v>23</v>
          </cell>
        </row>
        <row r="556">
          <cell r="B556" t="str">
            <v>Bengnaati Grant</v>
          </cell>
          <cell r="C556" t="str">
            <v>AWC</v>
          </cell>
          <cell r="D556" t="str">
            <v>Lahalial SC</v>
          </cell>
          <cell r="E556" t="str">
            <v>Anima Pathak / Ritamoni Deuri</v>
          </cell>
          <cell r="F556">
            <v>0</v>
          </cell>
          <cell r="G556">
            <v>61</v>
          </cell>
          <cell r="H556" t="str">
            <v>Pub-Dikrang-Amguri</v>
          </cell>
          <cell r="I556" t="str">
            <v>dec</v>
          </cell>
          <cell r="J556">
            <v>42908</v>
          </cell>
          <cell r="K556" t="str">
            <v>Team-02</v>
          </cell>
          <cell r="L556">
            <v>26</v>
          </cell>
          <cell r="M556">
            <v>32</v>
          </cell>
          <cell r="N556">
            <v>58</v>
          </cell>
          <cell r="O556">
            <v>42908</v>
          </cell>
          <cell r="P556">
            <v>0</v>
          </cell>
          <cell r="Q556">
            <v>0</v>
          </cell>
          <cell r="R556" t="str">
            <v>Sabita Saikia</v>
          </cell>
          <cell r="S556">
            <v>9678687360</v>
          </cell>
          <cell r="T556">
            <v>12</v>
          </cell>
          <cell r="U556">
            <v>11</v>
          </cell>
        </row>
        <row r="557">
          <cell r="B557" t="str">
            <v>Bhagleri Bhugpuria</v>
          </cell>
          <cell r="C557" t="str">
            <v>AWC</v>
          </cell>
          <cell r="D557" t="str">
            <v>Lahalial SC</v>
          </cell>
          <cell r="E557" t="str">
            <v>Anima Pathak / Ritamoni Deuri</v>
          </cell>
          <cell r="F557">
            <v>0</v>
          </cell>
          <cell r="G557">
            <v>3</v>
          </cell>
          <cell r="H557" t="str">
            <v>Pub-Dikrang-RowMoria</v>
          </cell>
          <cell r="I557" t="str">
            <v>Pub-Dikrang</v>
          </cell>
          <cell r="J557">
            <v>42906</v>
          </cell>
          <cell r="K557" t="str">
            <v>Team-01</v>
          </cell>
          <cell r="L557">
            <v>11</v>
          </cell>
          <cell r="M557">
            <v>11</v>
          </cell>
          <cell r="N557">
            <v>22</v>
          </cell>
          <cell r="O557">
            <v>42906</v>
          </cell>
          <cell r="P557">
            <v>0</v>
          </cell>
          <cell r="Q557">
            <v>0</v>
          </cell>
          <cell r="R557" t="str">
            <v>Malaya Saikia</v>
          </cell>
          <cell r="S557">
            <v>9577571944</v>
          </cell>
          <cell r="T557">
            <v>19</v>
          </cell>
          <cell r="U557">
            <v>19</v>
          </cell>
        </row>
        <row r="558">
          <cell r="B558" t="str">
            <v>Dhulimuli (M)</v>
          </cell>
          <cell r="C558" t="str">
            <v>AWC</v>
          </cell>
          <cell r="D558" t="str">
            <v>Lahalial SC</v>
          </cell>
          <cell r="E558" t="str">
            <v>Anima Pathak / Ritamoni Deuri</v>
          </cell>
          <cell r="F558">
            <v>0</v>
          </cell>
          <cell r="G558">
            <v>28</v>
          </cell>
          <cell r="H558" t="str">
            <v>Pub-Dikrang-RowMoria</v>
          </cell>
          <cell r="I558" t="str">
            <v>Pub-Dikrang</v>
          </cell>
          <cell r="J558">
            <v>42906</v>
          </cell>
          <cell r="K558" t="str">
            <v>Team-01</v>
          </cell>
          <cell r="L558">
            <v>11</v>
          </cell>
          <cell r="M558">
            <v>10</v>
          </cell>
          <cell r="N558">
            <v>21</v>
          </cell>
          <cell r="O558">
            <v>42906</v>
          </cell>
          <cell r="P558">
            <v>0</v>
          </cell>
          <cell r="Q558">
            <v>0</v>
          </cell>
          <cell r="R558" t="str">
            <v>Janmoni Saikia</v>
          </cell>
          <cell r="S558">
            <v>7035773635</v>
          </cell>
          <cell r="T558">
            <v>14</v>
          </cell>
          <cell r="U558">
            <v>20</v>
          </cell>
        </row>
        <row r="559">
          <cell r="B559" t="str">
            <v>Jorhatia Kendra 50 No</v>
          </cell>
          <cell r="C559" t="str">
            <v>AWC</v>
          </cell>
          <cell r="D559" t="str">
            <v>Lahalial SC</v>
          </cell>
          <cell r="E559" t="str">
            <v>Anima Pathak / Ritamoni Deuri</v>
          </cell>
          <cell r="F559">
            <v>0</v>
          </cell>
          <cell r="G559">
            <v>22</v>
          </cell>
          <cell r="H559" t="str">
            <v xml:space="preserve">Bongalmora </v>
          </cell>
          <cell r="I559" t="str">
            <v>B5</v>
          </cell>
          <cell r="J559">
            <v>0</v>
          </cell>
          <cell r="K559" t="str">
            <v>Team-02</v>
          </cell>
          <cell r="L559">
            <v>0</v>
          </cell>
          <cell r="M559">
            <v>0</v>
          </cell>
          <cell r="N559">
            <v>0</v>
          </cell>
          <cell r="O559">
            <v>42985</v>
          </cell>
          <cell r="P559">
            <v>0</v>
          </cell>
          <cell r="Q559" t="str">
            <v>Lakhima Gogoi/7896116287</v>
          </cell>
          <cell r="R559" t="str">
            <v>Runi Hazarika</v>
          </cell>
          <cell r="S559">
            <v>8011629742</v>
          </cell>
          <cell r="T559">
            <v>12</v>
          </cell>
          <cell r="U559">
            <v>12</v>
          </cell>
        </row>
        <row r="560">
          <cell r="B560" t="str">
            <v>Laholial</v>
          </cell>
          <cell r="C560" t="str">
            <v>AWC</v>
          </cell>
          <cell r="D560" t="str">
            <v>Lahalial SC</v>
          </cell>
          <cell r="E560" t="str">
            <v>Anima Pathak / Ritamoni Deuri</v>
          </cell>
          <cell r="F560">
            <v>0</v>
          </cell>
          <cell r="G560">
            <v>74</v>
          </cell>
          <cell r="H560" t="str">
            <v>Pub-Dikrang-Laholial</v>
          </cell>
          <cell r="I560" t="str">
            <v>dec</v>
          </cell>
          <cell r="J560">
            <v>42907</v>
          </cell>
          <cell r="K560" t="str">
            <v>Team-02</v>
          </cell>
          <cell r="L560">
            <v>11</v>
          </cell>
          <cell r="M560">
            <v>12</v>
          </cell>
          <cell r="N560">
            <v>23</v>
          </cell>
          <cell r="O560">
            <v>42907</v>
          </cell>
          <cell r="P560">
            <v>0</v>
          </cell>
          <cell r="Q560">
            <v>0</v>
          </cell>
          <cell r="R560" t="str">
            <v>Bhanu Hazarika</v>
          </cell>
          <cell r="S560">
            <v>9957708340</v>
          </cell>
          <cell r="T560">
            <v>16</v>
          </cell>
          <cell r="U560">
            <v>14</v>
          </cell>
        </row>
        <row r="561">
          <cell r="B561" t="str">
            <v>Podumoni</v>
          </cell>
          <cell r="C561" t="str">
            <v>AWC</v>
          </cell>
          <cell r="D561" t="str">
            <v>Lahalial SC</v>
          </cell>
          <cell r="E561" t="str">
            <v>Anima Pathak / Ritamoni Deuri</v>
          </cell>
          <cell r="F561">
            <v>0</v>
          </cell>
          <cell r="G561">
            <v>17</v>
          </cell>
          <cell r="H561" t="str">
            <v>Pub-Dikrang</v>
          </cell>
          <cell r="I561" t="str">
            <v>Pub-Dikrang</v>
          </cell>
          <cell r="J561">
            <v>42909</v>
          </cell>
          <cell r="K561" t="str">
            <v>Team-01</v>
          </cell>
          <cell r="L561">
            <v>12</v>
          </cell>
          <cell r="M561">
            <v>27</v>
          </cell>
          <cell r="N561">
            <v>39</v>
          </cell>
          <cell r="O561">
            <v>42909</v>
          </cell>
          <cell r="P561">
            <v>0</v>
          </cell>
          <cell r="Q561">
            <v>0</v>
          </cell>
          <cell r="R561" t="str">
            <v>Labanya Hazarika</v>
          </cell>
          <cell r="S561">
            <v>9859886214</v>
          </cell>
          <cell r="T561">
            <v>20</v>
          </cell>
          <cell r="U561">
            <v>20</v>
          </cell>
        </row>
        <row r="562">
          <cell r="B562" t="str">
            <v>Podumoni No. 2 (M)</v>
          </cell>
          <cell r="C562" t="str">
            <v>AWC</v>
          </cell>
          <cell r="D562" t="str">
            <v>Lahalial SC</v>
          </cell>
          <cell r="E562" t="str">
            <v>Anima Pathak / Ritamoni Deuri</v>
          </cell>
          <cell r="F562">
            <v>0</v>
          </cell>
          <cell r="G562">
            <v>75</v>
          </cell>
          <cell r="H562" t="str">
            <v>Pub-Dikrang</v>
          </cell>
          <cell r="I562" t="str">
            <v>Pub-Dikrang</v>
          </cell>
          <cell r="J562">
            <v>42909</v>
          </cell>
          <cell r="K562" t="str">
            <v>Team-01</v>
          </cell>
          <cell r="L562">
            <v>11</v>
          </cell>
          <cell r="M562">
            <v>17</v>
          </cell>
          <cell r="N562">
            <v>28</v>
          </cell>
          <cell r="O562">
            <v>42909</v>
          </cell>
          <cell r="P562">
            <v>0</v>
          </cell>
          <cell r="Q562">
            <v>0</v>
          </cell>
          <cell r="R562" t="str">
            <v>Munmi Sonowal</v>
          </cell>
          <cell r="S562" t="str">
            <v>95770/43739/9954144325</v>
          </cell>
          <cell r="T562">
            <v>10</v>
          </cell>
          <cell r="U562">
            <v>20</v>
          </cell>
        </row>
        <row r="563">
          <cell r="B563" t="str">
            <v>Pukhuriporia</v>
          </cell>
          <cell r="C563" t="str">
            <v>AWC</v>
          </cell>
          <cell r="D563" t="str">
            <v>Lahalial SC</v>
          </cell>
          <cell r="E563" t="str">
            <v>Anima Pathak / Ritamoni Deuri</v>
          </cell>
          <cell r="F563">
            <v>0</v>
          </cell>
          <cell r="G563">
            <v>35</v>
          </cell>
          <cell r="H563" t="str">
            <v>Pub-Dikrang-Pukhuriparia</v>
          </cell>
          <cell r="I563" t="str">
            <v>Pub-Dikrang</v>
          </cell>
          <cell r="J563">
            <v>42916</v>
          </cell>
          <cell r="K563" t="str">
            <v>Team-02</v>
          </cell>
          <cell r="L563">
            <v>16</v>
          </cell>
          <cell r="M563">
            <v>14</v>
          </cell>
          <cell r="N563">
            <v>30</v>
          </cell>
          <cell r="O563">
            <v>42919</v>
          </cell>
          <cell r="P563">
            <v>0</v>
          </cell>
          <cell r="Q563">
            <v>0</v>
          </cell>
          <cell r="R563" t="str">
            <v>Jyostna Dutta</v>
          </cell>
          <cell r="S563">
            <v>9577764676</v>
          </cell>
          <cell r="T563">
            <v>18</v>
          </cell>
          <cell r="U563">
            <v>21</v>
          </cell>
        </row>
        <row r="564">
          <cell r="B564" t="str">
            <v>Pukhuriporia AWC.</v>
          </cell>
          <cell r="C564" t="str">
            <v>AWC</v>
          </cell>
          <cell r="D564" t="str">
            <v>Lahalial SC</v>
          </cell>
          <cell r="E564" t="str">
            <v>Anima Pathak / Ritamoni Deuri</v>
          </cell>
          <cell r="F564">
            <v>0</v>
          </cell>
          <cell r="G564">
            <v>22</v>
          </cell>
          <cell r="H564" t="str">
            <v>Niz Laluk GP- Padumoni-Gogoi Chuk</v>
          </cell>
          <cell r="I564" t="str">
            <v>NOV</v>
          </cell>
          <cell r="J564">
            <v>42871</v>
          </cell>
          <cell r="K564" t="str">
            <v>Team-02</v>
          </cell>
          <cell r="L564">
            <v>18</v>
          </cell>
          <cell r="M564">
            <v>16</v>
          </cell>
          <cell r="N564">
            <v>34</v>
          </cell>
          <cell r="O564">
            <v>42870</v>
          </cell>
          <cell r="P564">
            <v>0</v>
          </cell>
          <cell r="Q564" t="str">
            <v>Dipamoni Saikia/9435261498</v>
          </cell>
          <cell r="R564" t="str">
            <v>Niva Neog Gogoi</v>
          </cell>
          <cell r="S564">
            <v>8749913353</v>
          </cell>
          <cell r="T564">
            <v>20</v>
          </cell>
          <cell r="U564">
            <v>22</v>
          </cell>
        </row>
        <row r="565">
          <cell r="B565" t="str">
            <v>KHORA HSS</v>
          </cell>
          <cell r="C565" t="str">
            <v>HSS</v>
          </cell>
          <cell r="D565" t="str">
            <v>Lahalial SC</v>
          </cell>
          <cell r="E565" t="str">
            <v>Anima Pathak / Ritamoni Deuri</v>
          </cell>
          <cell r="F565">
            <v>0</v>
          </cell>
          <cell r="G565" t="str">
            <v>18120111702</v>
          </cell>
          <cell r="H565" t="str">
            <v>CHINATOLI/PUKHURI PARIA</v>
          </cell>
          <cell r="I565" t="str">
            <v>nov</v>
          </cell>
          <cell r="J565">
            <v>0</v>
          </cell>
          <cell r="K565">
            <v>0</v>
          </cell>
          <cell r="L565">
            <v>0</v>
          </cell>
          <cell r="M565">
            <v>0</v>
          </cell>
          <cell r="N565">
            <v>0</v>
          </cell>
          <cell r="O565">
            <v>0</v>
          </cell>
          <cell r="P565">
            <v>0</v>
          </cell>
          <cell r="Q565" t="str">
            <v>mr</v>
          </cell>
          <cell r="R565" t="str">
            <v>Mridul Bhuyan</v>
          </cell>
          <cell r="S565">
            <v>9957696956</v>
          </cell>
          <cell r="T565">
            <v>264</v>
          </cell>
          <cell r="U565">
            <v>239</v>
          </cell>
        </row>
        <row r="566">
          <cell r="B566" t="str">
            <v>725 NO. KAMALA NEHRU LPS</v>
          </cell>
          <cell r="C566" t="str">
            <v>LPS</v>
          </cell>
          <cell r="D566" t="str">
            <v>Lahalial SC</v>
          </cell>
          <cell r="E566" t="str">
            <v>Anima Pathak / Ritamoni Deuri</v>
          </cell>
          <cell r="F566">
            <v>0</v>
          </cell>
          <cell r="G566" t="str">
            <v>18120111801</v>
          </cell>
          <cell r="H566" t="str">
            <v>KOLABIL MORNOI/GUSAI CHUK</v>
          </cell>
          <cell r="I566">
            <v>2015</v>
          </cell>
          <cell r="J566">
            <v>0</v>
          </cell>
          <cell r="K566" t="str">
            <v>Team-01</v>
          </cell>
          <cell r="L566">
            <v>0</v>
          </cell>
          <cell r="M566">
            <v>0</v>
          </cell>
          <cell r="N566">
            <v>0</v>
          </cell>
          <cell r="O566">
            <v>42997</v>
          </cell>
          <cell r="P566">
            <v>64</v>
          </cell>
          <cell r="Q566">
            <v>0</v>
          </cell>
          <cell r="R566" t="str">
            <v>PUTU MONI GOSWAMI</v>
          </cell>
          <cell r="S566" t="str">
            <v>9854406611</v>
          </cell>
          <cell r="T566">
            <v>31</v>
          </cell>
          <cell r="U566">
            <v>33</v>
          </cell>
        </row>
        <row r="567">
          <cell r="B567" t="str">
            <v>KHORA LPS</v>
          </cell>
          <cell r="C567" t="str">
            <v>LPS</v>
          </cell>
          <cell r="D567" t="str">
            <v>Lahalial SC</v>
          </cell>
          <cell r="E567" t="str">
            <v>Anima Pathak / Ritamoni Deuri</v>
          </cell>
          <cell r="F567">
            <v>0</v>
          </cell>
          <cell r="G567" t="str">
            <v>18120111701</v>
          </cell>
          <cell r="H567" t="str">
            <v>CHINATOLI/ALENGI KHORA</v>
          </cell>
          <cell r="I567">
            <v>2015</v>
          </cell>
          <cell r="J567">
            <v>0</v>
          </cell>
          <cell r="K567" t="str">
            <v>OCT</v>
          </cell>
          <cell r="L567">
            <v>0</v>
          </cell>
          <cell r="M567">
            <v>0</v>
          </cell>
          <cell r="N567">
            <v>0</v>
          </cell>
          <cell r="O567">
            <v>0</v>
          </cell>
          <cell r="P567">
            <v>0</v>
          </cell>
          <cell r="Q567">
            <v>0</v>
          </cell>
          <cell r="R567" t="str">
            <v>PUTALI DUTTA</v>
          </cell>
          <cell r="S567" t="str">
            <v>7399205292</v>
          </cell>
          <cell r="T567">
            <v>45</v>
          </cell>
          <cell r="U567">
            <v>36</v>
          </cell>
        </row>
        <row r="568">
          <cell r="B568" t="str">
            <v>MORNOI THENGAL LPS</v>
          </cell>
          <cell r="C568" t="str">
            <v>LPS</v>
          </cell>
          <cell r="D568" t="str">
            <v>Lahalial SC</v>
          </cell>
          <cell r="E568" t="str">
            <v>Anima Pathak / Ritamoni Deuri</v>
          </cell>
          <cell r="F568">
            <v>0</v>
          </cell>
          <cell r="G568" t="str">
            <v>18120112101</v>
          </cell>
          <cell r="H568" t="str">
            <v>MORNOI THENGAL/MAJ HABITATION</v>
          </cell>
          <cell r="I568">
            <v>2015</v>
          </cell>
          <cell r="J568">
            <v>0</v>
          </cell>
          <cell r="K568">
            <v>0</v>
          </cell>
          <cell r="L568">
            <v>0</v>
          </cell>
          <cell r="M568">
            <v>0</v>
          </cell>
          <cell r="N568">
            <v>0</v>
          </cell>
          <cell r="O568">
            <v>0</v>
          </cell>
          <cell r="P568">
            <v>0</v>
          </cell>
          <cell r="Q568">
            <v>0</v>
          </cell>
          <cell r="R568" t="str">
            <v>Archana Hazarika</v>
          </cell>
          <cell r="S568" t="str">
            <v>9854459092</v>
          </cell>
          <cell r="T568">
            <v>21</v>
          </cell>
          <cell r="U568">
            <v>26</v>
          </cell>
        </row>
        <row r="569">
          <cell r="B569" t="str">
            <v>PUB AMGURI ADARSA LPS</v>
          </cell>
          <cell r="C569" t="str">
            <v>LPS</v>
          </cell>
          <cell r="D569" t="str">
            <v>Lahalial SC</v>
          </cell>
          <cell r="E569" t="str">
            <v>Anima Pathak / Ritamoni Deuri</v>
          </cell>
          <cell r="F569">
            <v>0</v>
          </cell>
          <cell r="G569" t="str">
            <v>18120104704</v>
          </cell>
          <cell r="H569" t="str">
            <v>BONGALMORA THENGAL/AMGURI</v>
          </cell>
          <cell r="I569">
            <v>2015</v>
          </cell>
          <cell r="J569">
            <v>0</v>
          </cell>
          <cell r="K569" t="str">
            <v>Team-01</v>
          </cell>
          <cell r="L569">
            <v>0</v>
          </cell>
          <cell r="M569">
            <v>0</v>
          </cell>
          <cell r="N569">
            <v>0</v>
          </cell>
          <cell r="O569">
            <v>42999</v>
          </cell>
          <cell r="P569">
            <v>0</v>
          </cell>
          <cell r="Q569">
            <v>0</v>
          </cell>
          <cell r="R569" t="str">
            <v>CHARU HAZARIKA</v>
          </cell>
          <cell r="S569" t="str">
            <v>7896621591</v>
          </cell>
          <cell r="T569">
            <v>9</v>
          </cell>
          <cell r="U569">
            <v>12</v>
          </cell>
        </row>
        <row r="570">
          <cell r="B570" t="str">
            <v>PUKHURIPARIA PRAGOTI LPS</v>
          </cell>
          <cell r="C570" t="str">
            <v>LPS</v>
          </cell>
          <cell r="D570" t="str">
            <v>Lahalial SC</v>
          </cell>
          <cell r="E570" t="str">
            <v>Anima Pathak / Ritamoni Deuri</v>
          </cell>
          <cell r="F570">
            <v>0</v>
          </cell>
          <cell r="G570" t="str">
            <v>18120110101</v>
          </cell>
          <cell r="H570" t="str">
            <v>PUKHURI PORIA/JORHATIA CHOK</v>
          </cell>
          <cell r="I570" t="str">
            <v>nov</v>
          </cell>
          <cell r="J570">
            <v>42871</v>
          </cell>
          <cell r="K570" t="str">
            <v>Team-02</v>
          </cell>
          <cell r="L570">
            <v>12</v>
          </cell>
          <cell r="M570">
            <v>14</v>
          </cell>
          <cell r="N570">
            <v>26</v>
          </cell>
          <cell r="O570">
            <v>42870</v>
          </cell>
          <cell r="P570">
            <v>31</v>
          </cell>
          <cell r="Q570">
            <v>0</v>
          </cell>
          <cell r="R570" t="str">
            <v>KESHARAM GOGOI</v>
          </cell>
          <cell r="S570" t="str">
            <v>9854130504</v>
          </cell>
          <cell r="T570">
            <v>21</v>
          </cell>
          <cell r="U570">
            <v>15</v>
          </cell>
        </row>
        <row r="571">
          <cell r="B571" t="str">
            <v>AMGURI MVS</v>
          </cell>
          <cell r="C571" t="str">
            <v>MVS</v>
          </cell>
          <cell r="D571" t="str">
            <v>Lahalial SC</v>
          </cell>
          <cell r="E571" t="str">
            <v>Anima Pathak / Ritamoni Deuri</v>
          </cell>
          <cell r="F571">
            <v>0</v>
          </cell>
          <cell r="G571" t="str">
            <v>18120111802</v>
          </cell>
          <cell r="H571" t="str">
            <v>KOLABIL MORNOI/AMGURI</v>
          </cell>
          <cell r="I571" t="str">
            <v>oct</v>
          </cell>
          <cell r="J571">
            <v>0</v>
          </cell>
          <cell r="K571" t="str">
            <v>Team-01</v>
          </cell>
          <cell r="L571">
            <v>0</v>
          </cell>
          <cell r="M571">
            <v>0</v>
          </cell>
          <cell r="N571">
            <v>0</v>
          </cell>
          <cell r="O571">
            <v>42997</v>
          </cell>
          <cell r="P571">
            <v>43</v>
          </cell>
          <cell r="Q571">
            <v>0</v>
          </cell>
          <cell r="R571" t="str">
            <v>MINESWARI BORA</v>
          </cell>
          <cell r="S571" t="str">
            <v>9854236959</v>
          </cell>
          <cell r="T571">
            <v>30</v>
          </cell>
          <cell r="U571">
            <v>32</v>
          </cell>
        </row>
        <row r="572">
          <cell r="B572" t="str">
            <v>LAHALIAL MVS</v>
          </cell>
          <cell r="C572" t="str">
            <v>MVS</v>
          </cell>
          <cell r="D572" t="str">
            <v>Lahalial SC</v>
          </cell>
          <cell r="E572" t="str">
            <v>Anima Pathak / Ritamoni Deuri</v>
          </cell>
          <cell r="F572">
            <v>0</v>
          </cell>
          <cell r="G572" t="str">
            <v>18120111901</v>
          </cell>
          <cell r="H572" t="str">
            <v>LAHALIAL/LAHALIAL CHARIALI</v>
          </cell>
          <cell r="I572">
            <v>2015</v>
          </cell>
          <cell r="J572">
            <v>0</v>
          </cell>
          <cell r="K572" t="str">
            <v>Team-02</v>
          </cell>
          <cell r="L572">
            <v>0</v>
          </cell>
          <cell r="M572">
            <v>0</v>
          </cell>
          <cell r="N572">
            <v>0</v>
          </cell>
          <cell r="O572">
            <v>42893</v>
          </cell>
          <cell r="P572">
            <v>142</v>
          </cell>
          <cell r="Q572">
            <v>0</v>
          </cell>
          <cell r="R572" t="str">
            <v>AZIZUR RAHMAN</v>
          </cell>
          <cell r="S572" t="str">
            <v>9401120811</v>
          </cell>
          <cell r="T572">
            <v>86</v>
          </cell>
          <cell r="U572">
            <v>89</v>
          </cell>
        </row>
        <row r="573">
          <cell r="B573" t="str">
            <v>1 No Paschim Laluk Eleka</v>
          </cell>
          <cell r="C573" t="str">
            <v>AWC</v>
          </cell>
          <cell r="D573" t="str">
            <v>Laluk MPHC</v>
          </cell>
          <cell r="E573" t="str">
            <v>Champa Dutta / Rita Saikia / Kalpana Bora</v>
          </cell>
          <cell r="F573">
            <v>0</v>
          </cell>
          <cell r="G573">
            <v>1</v>
          </cell>
          <cell r="H573" t="str">
            <v xml:space="preserve">Niz Laluk GP.-Pachim Laluk  </v>
          </cell>
          <cell r="I573" t="str">
            <v>dec</v>
          </cell>
          <cell r="J573">
            <v>42943</v>
          </cell>
          <cell r="K573" t="str">
            <v>Team-02</v>
          </cell>
          <cell r="L573">
            <v>43</v>
          </cell>
          <cell r="M573">
            <v>42</v>
          </cell>
          <cell r="N573">
            <v>85</v>
          </cell>
          <cell r="O573">
            <v>42943</v>
          </cell>
          <cell r="P573">
            <v>0</v>
          </cell>
          <cell r="Q573" t="str">
            <v>Padumi Bora/7399765177</v>
          </cell>
          <cell r="R573" t="str">
            <v>Niruma Knowar Bora</v>
          </cell>
          <cell r="S573" t="str">
            <v>9859629104/7399667071/9859159206</v>
          </cell>
          <cell r="T573">
            <v>10</v>
          </cell>
          <cell r="U573">
            <v>14</v>
          </cell>
        </row>
        <row r="574">
          <cell r="B574" t="str">
            <v>1 No. Bogari</v>
          </cell>
          <cell r="C574" t="str">
            <v>AWC</v>
          </cell>
          <cell r="D574" t="str">
            <v>Laluk MPHC</v>
          </cell>
          <cell r="E574" t="str">
            <v>Champa Dutta / Rita Saikia / Kalpana Bora</v>
          </cell>
          <cell r="F574">
            <v>0</v>
          </cell>
          <cell r="G574">
            <v>5</v>
          </cell>
          <cell r="H574" t="str">
            <v>Dakhin Laluk-Malowbosti</v>
          </cell>
          <cell r="I574" t="str">
            <v>3 n0-7</v>
          </cell>
          <cell r="J574">
            <v>42914</v>
          </cell>
          <cell r="K574" t="str">
            <v>Team-02</v>
          </cell>
          <cell r="L574">
            <v>30</v>
          </cell>
          <cell r="M574">
            <v>27</v>
          </cell>
          <cell r="N574">
            <v>57</v>
          </cell>
          <cell r="O574">
            <v>42936</v>
          </cell>
          <cell r="P574">
            <v>0</v>
          </cell>
          <cell r="Q574" t="str">
            <v>Dipamoni Saikia/9435261498</v>
          </cell>
          <cell r="R574" t="str">
            <v>sumitra sanga</v>
          </cell>
          <cell r="S574">
            <v>7896517726</v>
          </cell>
          <cell r="T574">
            <v>22</v>
          </cell>
          <cell r="U574">
            <v>22</v>
          </cell>
        </row>
        <row r="575">
          <cell r="B575" t="str">
            <v>34 No. Gudam Basti</v>
          </cell>
          <cell r="C575" t="str">
            <v>AWC</v>
          </cell>
          <cell r="D575" t="str">
            <v>Laluk MPHC</v>
          </cell>
          <cell r="E575" t="str">
            <v>Champa Dutta / Rita Saikia / Kalpana Bora</v>
          </cell>
          <cell r="F575">
            <v>0</v>
          </cell>
          <cell r="G575">
            <v>26</v>
          </cell>
          <cell r="H575" t="str">
            <v>Dakhin Laluk-Owahat-Bahbari</v>
          </cell>
          <cell r="I575" t="str">
            <v>3 N0-8</v>
          </cell>
          <cell r="J575">
            <v>42910</v>
          </cell>
          <cell r="K575" t="str">
            <v>Team-02</v>
          </cell>
          <cell r="L575">
            <v>22</v>
          </cell>
          <cell r="M575">
            <v>10</v>
          </cell>
          <cell r="N575">
            <v>32</v>
          </cell>
          <cell r="O575">
            <v>42910</v>
          </cell>
          <cell r="P575">
            <v>0</v>
          </cell>
          <cell r="Q575" t="str">
            <v>Hemalata Dewri Bharali/ 9854234699</v>
          </cell>
          <cell r="R575" t="str">
            <v>Anjumoni Bora</v>
          </cell>
          <cell r="S575">
            <v>9577160341</v>
          </cell>
          <cell r="T575">
            <v>17</v>
          </cell>
          <cell r="U575">
            <v>19</v>
          </cell>
        </row>
        <row r="576">
          <cell r="B576" t="str">
            <v>37 no. Pakali Kinar Basti</v>
          </cell>
          <cell r="C576" t="str">
            <v>AWC</v>
          </cell>
          <cell r="D576" t="str">
            <v>Laluk MPHC</v>
          </cell>
          <cell r="E576" t="str">
            <v>Champa Dutta / Rita Saikia / Kalpana Bora</v>
          </cell>
          <cell r="F576">
            <v>0</v>
          </cell>
          <cell r="G576">
            <v>24</v>
          </cell>
          <cell r="H576" t="str">
            <v>Dakhin Laluk-1tunijan bahbari</v>
          </cell>
          <cell r="I576" t="str">
            <v>3 N0-8</v>
          </cell>
          <cell r="J576">
            <v>0</v>
          </cell>
          <cell r="K576" t="str">
            <v>need</v>
          </cell>
          <cell r="L576">
            <v>0</v>
          </cell>
          <cell r="M576">
            <v>0</v>
          </cell>
          <cell r="N576">
            <v>0</v>
          </cell>
          <cell r="O576">
            <v>0</v>
          </cell>
          <cell r="P576">
            <v>0</v>
          </cell>
          <cell r="Q576" t="str">
            <v>Hemalata Dewri Bharali/ 9854234699</v>
          </cell>
          <cell r="R576" t="str">
            <v>Rupa Moni Bora</v>
          </cell>
          <cell r="S576">
            <v>9854676223</v>
          </cell>
          <cell r="T576">
            <v>18</v>
          </cell>
          <cell r="U576">
            <v>21</v>
          </cell>
        </row>
        <row r="577">
          <cell r="B577" t="str">
            <v>Bagan Chuburi</v>
          </cell>
          <cell r="C577" t="str">
            <v>AWC</v>
          </cell>
          <cell r="D577" t="str">
            <v>Laluk MPHC</v>
          </cell>
          <cell r="E577" t="str">
            <v>Champa Dutta / Rita Saikia / Kalpana Bora</v>
          </cell>
          <cell r="F577">
            <v>0</v>
          </cell>
          <cell r="G577">
            <v>18</v>
          </cell>
          <cell r="H577" t="str">
            <v>Dakhin Laluk-Owahat</v>
          </cell>
          <cell r="I577" t="str">
            <v>3 no-4</v>
          </cell>
          <cell r="J577">
            <v>42910</v>
          </cell>
          <cell r="K577" t="str">
            <v>Team-02</v>
          </cell>
          <cell r="L577">
            <v>26</v>
          </cell>
          <cell r="M577">
            <v>20</v>
          </cell>
          <cell r="N577">
            <v>46</v>
          </cell>
          <cell r="O577">
            <v>42910</v>
          </cell>
          <cell r="P577">
            <v>0</v>
          </cell>
          <cell r="Q577" t="str">
            <v>Hemalata Dewri Bharali/ 9854234699</v>
          </cell>
          <cell r="R577" t="str">
            <v>Champa Das</v>
          </cell>
          <cell r="S577">
            <v>9854392934</v>
          </cell>
          <cell r="T577">
            <v>18</v>
          </cell>
          <cell r="U577">
            <v>21</v>
          </cell>
        </row>
        <row r="578">
          <cell r="B578" t="str">
            <v>Bahani Bari(Karunabari)AWC.</v>
          </cell>
          <cell r="C578" t="str">
            <v>AWC</v>
          </cell>
          <cell r="D578" t="str">
            <v>Laluk MPHC</v>
          </cell>
          <cell r="E578" t="str">
            <v>Champa Dutta / Rita Saikia / Kalpana Bora</v>
          </cell>
          <cell r="F578">
            <v>0</v>
          </cell>
          <cell r="G578">
            <v>14</v>
          </cell>
          <cell r="H578" t="str">
            <v>Niz Laluk GP.</v>
          </cell>
          <cell r="I578" t="str">
            <v>dec</v>
          </cell>
          <cell r="J578">
            <v>0</v>
          </cell>
          <cell r="K578" t="str">
            <v>d38</v>
          </cell>
          <cell r="L578">
            <v>0</v>
          </cell>
          <cell r="M578">
            <v>0</v>
          </cell>
          <cell r="N578">
            <v>0</v>
          </cell>
          <cell r="O578">
            <v>0</v>
          </cell>
          <cell r="P578">
            <v>0</v>
          </cell>
          <cell r="Q578" t="str">
            <v>Dipamoni Saikia/9435261498</v>
          </cell>
          <cell r="R578" t="str">
            <v>Bhuga Pchaoni Baruah</v>
          </cell>
          <cell r="S578" t="str">
            <v>9859082368/7578908147</v>
          </cell>
          <cell r="T578">
            <v>19</v>
          </cell>
          <cell r="U578">
            <v>16</v>
          </cell>
        </row>
        <row r="579">
          <cell r="B579" t="str">
            <v>Bejibari AWC.</v>
          </cell>
          <cell r="C579" t="str">
            <v>AWC</v>
          </cell>
          <cell r="D579" t="str">
            <v>Laluk MPHC</v>
          </cell>
          <cell r="E579" t="str">
            <v>Champa Dutta / Rita Saikia / Kalpana Bora</v>
          </cell>
          <cell r="F579">
            <v>0</v>
          </cell>
          <cell r="G579">
            <v>22</v>
          </cell>
          <cell r="H579" t="str">
            <v>Dakhin Laluk-Bejibari A</v>
          </cell>
          <cell r="I579" t="str">
            <v>3 No-1</v>
          </cell>
          <cell r="J579">
            <v>0</v>
          </cell>
          <cell r="K579" t="str">
            <v>Team-02</v>
          </cell>
          <cell r="L579">
            <v>0</v>
          </cell>
          <cell r="M579">
            <v>0</v>
          </cell>
          <cell r="N579">
            <v>0</v>
          </cell>
          <cell r="O579">
            <v>42845</v>
          </cell>
          <cell r="P579">
            <v>0</v>
          </cell>
          <cell r="Q579" t="str">
            <v>Hemalata Dewri Bharali/ 9854234699</v>
          </cell>
          <cell r="R579" t="str">
            <v>Jimi Borah</v>
          </cell>
          <cell r="S579" t="str">
            <v>8473069799/9957359196</v>
          </cell>
          <cell r="T579">
            <v>19</v>
          </cell>
          <cell r="U579">
            <v>27</v>
          </cell>
        </row>
        <row r="580">
          <cell r="B580" t="str">
            <v>Dubi Christan AWC.</v>
          </cell>
          <cell r="C580" t="str">
            <v>AWC</v>
          </cell>
          <cell r="D580" t="str">
            <v>Laluk MPHC</v>
          </cell>
          <cell r="E580" t="str">
            <v>Champa Dutta / Rita Saikia / Kalpana Bora</v>
          </cell>
          <cell r="F580">
            <v>0</v>
          </cell>
          <cell r="G580">
            <v>8</v>
          </cell>
          <cell r="H580" t="str">
            <v>Dakhin Laluk-Tikajan</v>
          </cell>
          <cell r="I580" t="str">
            <v>3 N0-9</v>
          </cell>
          <cell r="J580">
            <v>0</v>
          </cell>
          <cell r="K580" t="str">
            <v>Team-01</v>
          </cell>
          <cell r="L580">
            <v>0</v>
          </cell>
          <cell r="M580">
            <v>0</v>
          </cell>
          <cell r="N580">
            <v>0</v>
          </cell>
          <cell r="O580">
            <v>42838</v>
          </cell>
          <cell r="P580">
            <v>0</v>
          </cell>
          <cell r="Q580" t="str">
            <v>Dipamoni Saikia/9435261498</v>
          </cell>
          <cell r="R580" t="str">
            <v>Pyari Horo</v>
          </cell>
          <cell r="S580">
            <v>9859514331</v>
          </cell>
          <cell r="T580">
            <v>18</v>
          </cell>
          <cell r="U580">
            <v>21</v>
          </cell>
        </row>
        <row r="581">
          <cell r="B581" t="str">
            <v>Dubi Thikajan AWC.</v>
          </cell>
          <cell r="C581" t="str">
            <v>AWC</v>
          </cell>
          <cell r="D581" t="str">
            <v>Laluk MPHC</v>
          </cell>
          <cell r="E581" t="str">
            <v>Champa Dutta / Rita Saikia / Kalpana Bora</v>
          </cell>
          <cell r="F581">
            <v>0</v>
          </cell>
          <cell r="G581">
            <v>7</v>
          </cell>
          <cell r="H581" t="str">
            <v>Dakhin Laluk-Owahat-Tikajan</v>
          </cell>
          <cell r="I581" t="str">
            <v>dec</v>
          </cell>
          <cell r="J581">
            <v>42910</v>
          </cell>
          <cell r="K581" t="str">
            <v>Team-01</v>
          </cell>
          <cell r="L581">
            <v>25</v>
          </cell>
          <cell r="M581">
            <v>21</v>
          </cell>
          <cell r="N581">
            <v>46</v>
          </cell>
          <cell r="O581">
            <v>42909</v>
          </cell>
          <cell r="P581">
            <v>0</v>
          </cell>
          <cell r="Q581" t="str">
            <v>Dipamoni Saikia/9435261498</v>
          </cell>
          <cell r="R581" t="str">
            <v>Janmoni Borah</v>
          </cell>
          <cell r="S581">
            <v>7896378511</v>
          </cell>
          <cell r="T581">
            <v>15</v>
          </cell>
          <cell r="U581">
            <v>20</v>
          </cell>
        </row>
        <row r="582">
          <cell r="B582" t="str">
            <v>Garmur Block (A)AWC.</v>
          </cell>
          <cell r="C582" t="str">
            <v>AWC</v>
          </cell>
          <cell r="D582" t="str">
            <v>Laluk MPHC</v>
          </cell>
          <cell r="E582" t="str">
            <v>Champa Dutta / Rita Saikia / Kalpana Bora</v>
          </cell>
          <cell r="F582">
            <v>0</v>
          </cell>
          <cell r="G582">
            <v>25</v>
          </cell>
          <cell r="H582" t="str">
            <v>Niz Laluk GP.-Gormur sonapur</v>
          </cell>
          <cell r="I582" t="str">
            <v>NOV</v>
          </cell>
          <cell r="J582">
            <v>0</v>
          </cell>
          <cell r="K582">
            <v>0</v>
          </cell>
          <cell r="L582">
            <v>0</v>
          </cell>
          <cell r="M582">
            <v>0</v>
          </cell>
          <cell r="N582">
            <v>0</v>
          </cell>
          <cell r="O582">
            <v>0</v>
          </cell>
          <cell r="P582">
            <v>0</v>
          </cell>
          <cell r="Q582" t="str">
            <v>Dipamoni Saikia/9435261498</v>
          </cell>
          <cell r="R582" t="str">
            <v>Mintumoni Saikia</v>
          </cell>
          <cell r="S582" t="str">
            <v>8134934157/9957409737</v>
          </cell>
          <cell r="T582">
            <v>18</v>
          </cell>
          <cell r="U582">
            <v>21</v>
          </cell>
        </row>
        <row r="583">
          <cell r="B583" t="str">
            <v>Garmur Block(B) AWC.(pub)</v>
          </cell>
          <cell r="C583" t="str">
            <v>AWC</v>
          </cell>
          <cell r="D583" t="str">
            <v>Laluk MPHC</v>
          </cell>
          <cell r="E583" t="str">
            <v>Champa Dutta / Rita Saikia / Kalpana Bora</v>
          </cell>
          <cell r="F583">
            <v>0</v>
          </cell>
          <cell r="G583">
            <v>26</v>
          </cell>
          <cell r="H583" t="str">
            <v>Niz Laluk GP- Padumoni</v>
          </cell>
          <cell r="I583" t="str">
            <v>dec</v>
          </cell>
          <cell r="J583">
            <v>0</v>
          </cell>
          <cell r="K583" t="str">
            <v>d31</v>
          </cell>
          <cell r="L583">
            <v>0</v>
          </cell>
          <cell r="M583">
            <v>0</v>
          </cell>
          <cell r="N583">
            <v>0</v>
          </cell>
          <cell r="O583">
            <v>0</v>
          </cell>
          <cell r="P583">
            <v>0</v>
          </cell>
          <cell r="Q583" t="str">
            <v>Dipamoni Saikia/9435261498</v>
          </cell>
          <cell r="R583" t="str">
            <v>Dipali Mozumder</v>
          </cell>
          <cell r="S583" t="str">
            <v>9954338522/9401250532</v>
          </cell>
          <cell r="T583">
            <v>44</v>
          </cell>
          <cell r="U583">
            <v>40</v>
          </cell>
        </row>
        <row r="584">
          <cell r="B584" t="str">
            <v>Khoiraguri AWW (Nepali)</v>
          </cell>
          <cell r="C584" t="str">
            <v>AWC</v>
          </cell>
          <cell r="D584" t="str">
            <v>Laluk MPHC</v>
          </cell>
          <cell r="E584" t="str">
            <v>Champa Dutta / Rita Saikia / Kalpana Bora</v>
          </cell>
          <cell r="F584">
            <v>0</v>
          </cell>
          <cell r="G584">
            <v>11</v>
          </cell>
          <cell r="H584" t="str">
            <v xml:space="preserve">o </v>
          </cell>
          <cell r="I584" t="str">
            <v>Dipamoni Saikia-3</v>
          </cell>
          <cell r="J584">
            <v>0</v>
          </cell>
          <cell r="K584" t="str">
            <v>Team-02</v>
          </cell>
          <cell r="L584">
            <v>0</v>
          </cell>
          <cell r="M584">
            <v>0</v>
          </cell>
          <cell r="N584">
            <v>0</v>
          </cell>
          <cell r="O584">
            <v>42842</v>
          </cell>
          <cell r="P584">
            <v>0</v>
          </cell>
          <cell r="Q584" t="str">
            <v>Hemalata Dewri Bharali/ 9854234699</v>
          </cell>
          <cell r="R584" t="str">
            <v>Jasuda Chetry</v>
          </cell>
          <cell r="S584" t="str">
            <v>9678624101/9707275979/ 9577767438</v>
          </cell>
          <cell r="T584">
            <v>11</v>
          </cell>
          <cell r="U584">
            <v>10</v>
          </cell>
        </row>
        <row r="585">
          <cell r="B585" t="str">
            <v>Niz Laluk (A )AWC</v>
          </cell>
          <cell r="C585" t="str">
            <v>AWC</v>
          </cell>
          <cell r="D585" t="str">
            <v>Laluk MPHC</v>
          </cell>
          <cell r="E585" t="str">
            <v>Champa Dutta / Rita Saikia / Kalpana Bora</v>
          </cell>
          <cell r="F585">
            <v>0</v>
          </cell>
          <cell r="G585">
            <v>13</v>
          </cell>
          <cell r="H585" t="str">
            <v>Niz Laluk GP.-Niz laluk A</v>
          </cell>
          <cell r="I585" t="str">
            <v>Leni Borah-U</v>
          </cell>
          <cell r="J585" t="str">
            <v>84</v>
          </cell>
          <cell r="K585" t="str">
            <v>j13</v>
          </cell>
          <cell r="L585">
            <v>0</v>
          </cell>
          <cell r="M585">
            <v>0</v>
          </cell>
          <cell r="N585">
            <v>0</v>
          </cell>
          <cell r="O585">
            <v>0</v>
          </cell>
          <cell r="P585">
            <v>0</v>
          </cell>
          <cell r="Q585" t="str">
            <v>Dipamoni Saikia/9435261498</v>
          </cell>
          <cell r="R585" t="str">
            <v>Kalpana Konwar</v>
          </cell>
          <cell r="S585">
            <v>9854887209</v>
          </cell>
          <cell r="T585">
            <v>16</v>
          </cell>
          <cell r="U585">
            <v>15</v>
          </cell>
        </row>
        <row r="586">
          <cell r="B586" t="str">
            <v>Niz Laluk (B) AWC</v>
          </cell>
          <cell r="C586" t="str">
            <v>AWC</v>
          </cell>
          <cell r="D586" t="str">
            <v>Laluk MPHC</v>
          </cell>
          <cell r="E586" t="str">
            <v>Champa Dutta / Rita Saikia / Kalpana Bora</v>
          </cell>
          <cell r="F586">
            <v>0</v>
          </cell>
          <cell r="G586">
            <v>10</v>
          </cell>
          <cell r="H586" t="str">
            <v>Niz Laluk GP.-Niz laluk A</v>
          </cell>
          <cell r="I586" t="str">
            <v>NOV</v>
          </cell>
          <cell r="J586" t="str">
            <v>85</v>
          </cell>
          <cell r="K586">
            <v>0</v>
          </cell>
          <cell r="L586">
            <v>0</v>
          </cell>
          <cell r="M586">
            <v>0</v>
          </cell>
          <cell r="N586">
            <v>0</v>
          </cell>
          <cell r="O586">
            <v>0</v>
          </cell>
          <cell r="P586">
            <v>0</v>
          </cell>
          <cell r="Q586" t="str">
            <v>Dipamoni Saikia/9435261498</v>
          </cell>
          <cell r="R586" t="str">
            <v>Nonibala Sarkar</v>
          </cell>
          <cell r="S586" t="str">
            <v>8133060607/ 8876844593</v>
          </cell>
          <cell r="T586">
            <v>17</v>
          </cell>
          <cell r="U586">
            <v>21</v>
          </cell>
        </row>
        <row r="587">
          <cell r="B587" t="str">
            <v>Niz Laluk (Handiqui)AWC (Ganabhaban)</v>
          </cell>
          <cell r="C587" t="str">
            <v>AWC</v>
          </cell>
          <cell r="D587" t="str">
            <v>Laluk MPHC</v>
          </cell>
          <cell r="E587" t="str">
            <v>Champa Dutta / Rita Saikia / Kalpana Bora</v>
          </cell>
          <cell r="F587">
            <v>0</v>
          </cell>
          <cell r="G587">
            <v>12</v>
          </cell>
          <cell r="H587" t="str">
            <v>Niz Laluk GP.-Niz laluk A</v>
          </cell>
          <cell r="I587" t="str">
            <v>Leni Borah-1</v>
          </cell>
          <cell r="J587" t="str">
            <v>87</v>
          </cell>
          <cell r="K587" t="str">
            <v>j12</v>
          </cell>
          <cell r="L587">
            <v>0</v>
          </cell>
          <cell r="M587">
            <v>0</v>
          </cell>
          <cell r="N587">
            <v>0</v>
          </cell>
          <cell r="O587">
            <v>0</v>
          </cell>
          <cell r="P587">
            <v>0</v>
          </cell>
          <cell r="Q587" t="str">
            <v>Dipamoni Saikia/9435261498</v>
          </cell>
          <cell r="R587" t="str">
            <v>Bharoti Bhowal</v>
          </cell>
          <cell r="S587">
            <v>8812877833</v>
          </cell>
          <cell r="T587">
            <v>17</v>
          </cell>
          <cell r="U587">
            <v>14</v>
          </cell>
        </row>
        <row r="588">
          <cell r="B588" t="str">
            <v>Niz Laluk © AWC</v>
          </cell>
          <cell r="C588" t="str">
            <v>AWC</v>
          </cell>
          <cell r="D588" t="str">
            <v>Laluk MPHC</v>
          </cell>
          <cell r="E588" t="str">
            <v>Champa Dutta / Rita Saikia / Kalpana Bora</v>
          </cell>
          <cell r="F588">
            <v>0</v>
          </cell>
          <cell r="G588">
            <v>11</v>
          </cell>
          <cell r="H588" t="str">
            <v>Niz Laluk GP - Niz laluk A</v>
          </cell>
          <cell r="I588" t="str">
            <v>NOV</v>
          </cell>
          <cell r="J588" t="str">
            <v>86</v>
          </cell>
          <cell r="K588">
            <v>0</v>
          </cell>
          <cell r="L588">
            <v>0</v>
          </cell>
          <cell r="M588">
            <v>0</v>
          </cell>
          <cell r="N588">
            <v>0</v>
          </cell>
          <cell r="O588">
            <v>0</v>
          </cell>
          <cell r="P588">
            <v>0</v>
          </cell>
          <cell r="Q588" t="str">
            <v>Dipamoni Saikia/9435261498</v>
          </cell>
          <cell r="R588" t="str">
            <v>Daizy Konwar</v>
          </cell>
          <cell r="S588">
            <v>9854755584</v>
          </cell>
          <cell r="T588">
            <v>13</v>
          </cell>
          <cell r="U588">
            <v>13</v>
          </cell>
        </row>
        <row r="589">
          <cell r="B589" t="str">
            <v>Niz Laluk A</v>
          </cell>
          <cell r="C589" t="str">
            <v>AWC</v>
          </cell>
          <cell r="D589" t="str">
            <v>Laluk MPHC</v>
          </cell>
          <cell r="E589" t="str">
            <v>Champa Dutta / Rita Saikia / Kalpana Bora</v>
          </cell>
          <cell r="F589">
            <v>0</v>
          </cell>
          <cell r="G589">
            <v>9</v>
          </cell>
          <cell r="H589" t="str">
            <v>Niz Laluk GP.-Niz laluk A</v>
          </cell>
          <cell r="I589" t="str">
            <v>Leni Borah-1</v>
          </cell>
          <cell r="J589">
            <v>0</v>
          </cell>
          <cell r="K589" t="str">
            <v>j14</v>
          </cell>
          <cell r="L589">
            <v>0</v>
          </cell>
          <cell r="M589">
            <v>0</v>
          </cell>
          <cell r="N589">
            <v>0</v>
          </cell>
          <cell r="O589">
            <v>0</v>
          </cell>
          <cell r="P589">
            <v>0</v>
          </cell>
          <cell r="Q589" t="str">
            <v>Dipamoni Saikia/9435261498</v>
          </cell>
          <cell r="R589" t="str">
            <v>Minali Konwar</v>
          </cell>
          <cell r="S589">
            <v>9957316114</v>
          </cell>
          <cell r="T589">
            <v>18</v>
          </cell>
          <cell r="U589">
            <v>21</v>
          </cell>
        </row>
        <row r="590">
          <cell r="B590" t="str">
            <v>No.1 Karunabari (A)AWC</v>
          </cell>
          <cell r="C590" t="str">
            <v>AWC</v>
          </cell>
          <cell r="D590" t="str">
            <v>Laluk MPHC</v>
          </cell>
          <cell r="E590" t="str">
            <v>Champa Dutta / Rita Saikia / Kalpana Bora</v>
          </cell>
          <cell r="F590">
            <v>0</v>
          </cell>
          <cell r="G590">
            <v>16</v>
          </cell>
          <cell r="H590" t="str">
            <v>Niz Laluk GP.</v>
          </cell>
          <cell r="I590" t="str">
            <v>Leni Borah-6</v>
          </cell>
          <cell r="J590">
            <v>0</v>
          </cell>
          <cell r="K590">
            <v>0</v>
          </cell>
          <cell r="L590">
            <v>0</v>
          </cell>
          <cell r="M590">
            <v>0</v>
          </cell>
          <cell r="N590">
            <v>0</v>
          </cell>
          <cell r="O590">
            <v>0</v>
          </cell>
          <cell r="P590">
            <v>0</v>
          </cell>
          <cell r="Q590" t="str">
            <v>Dipamoni Saikia/9435261498</v>
          </cell>
          <cell r="R590" t="str">
            <v>Renu Borpatra</v>
          </cell>
          <cell r="S590">
            <v>9859004633</v>
          </cell>
          <cell r="T590">
            <v>20</v>
          </cell>
          <cell r="U590">
            <v>29</v>
          </cell>
        </row>
        <row r="591">
          <cell r="B591" t="str">
            <v>No.1 Karunabari (B)AWC</v>
          </cell>
          <cell r="C591" t="str">
            <v>AWC</v>
          </cell>
          <cell r="D591" t="str">
            <v>Laluk MPHC</v>
          </cell>
          <cell r="E591" t="str">
            <v>Champa Dutta / Rita Saikia / Kalpana Bora</v>
          </cell>
          <cell r="F591">
            <v>0</v>
          </cell>
          <cell r="G591">
            <v>15</v>
          </cell>
          <cell r="H591" t="str">
            <v>Niz Laluk GP.</v>
          </cell>
          <cell r="I591" t="str">
            <v>dec</v>
          </cell>
          <cell r="J591">
            <v>0</v>
          </cell>
          <cell r="K591" t="str">
            <v>d38</v>
          </cell>
          <cell r="L591">
            <v>0</v>
          </cell>
          <cell r="M591">
            <v>0</v>
          </cell>
          <cell r="N591">
            <v>0</v>
          </cell>
          <cell r="O591">
            <v>0</v>
          </cell>
          <cell r="P591">
            <v>0</v>
          </cell>
          <cell r="Q591" t="str">
            <v>Dipamoni Saikia/9435261498</v>
          </cell>
          <cell r="R591" t="str">
            <v>Bharoti Borguhain</v>
          </cell>
          <cell r="S591">
            <v>8011283761</v>
          </cell>
          <cell r="T591">
            <v>25</v>
          </cell>
          <cell r="U591">
            <v>20</v>
          </cell>
        </row>
        <row r="592">
          <cell r="B592" t="str">
            <v>No.1 Karunabari(Rangamoncha)AWC</v>
          </cell>
          <cell r="C592" t="str">
            <v>AWC</v>
          </cell>
          <cell r="D592" t="str">
            <v>Laluk MPHC</v>
          </cell>
          <cell r="E592" t="str">
            <v>Champa Dutta / Rita Saikia / Kalpana Bora</v>
          </cell>
          <cell r="F592">
            <v>0</v>
          </cell>
          <cell r="G592">
            <v>17</v>
          </cell>
          <cell r="H592" t="str">
            <v>Niz Laluk GP.-I karunabari</v>
          </cell>
          <cell r="I592" t="str">
            <v>dec</v>
          </cell>
          <cell r="J592">
            <v>0</v>
          </cell>
          <cell r="K592" t="str">
            <v>d40</v>
          </cell>
          <cell r="L592">
            <v>0</v>
          </cell>
          <cell r="M592">
            <v>0</v>
          </cell>
          <cell r="N592">
            <v>0</v>
          </cell>
          <cell r="O592">
            <v>0</v>
          </cell>
          <cell r="P592">
            <v>0</v>
          </cell>
          <cell r="Q592" t="str">
            <v>Dipamoni Saikia/9435261498</v>
          </cell>
          <cell r="R592" t="str">
            <v>Rita Pachoni</v>
          </cell>
          <cell r="S592">
            <v>7399667414</v>
          </cell>
          <cell r="T592">
            <v>46</v>
          </cell>
          <cell r="U592">
            <v>56</v>
          </cell>
        </row>
        <row r="593">
          <cell r="B593" t="str">
            <v>No.1 Tarajuli AWC.</v>
          </cell>
          <cell r="C593" t="str">
            <v>AWC</v>
          </cell>
          <cell r="D593" t="str">
            <v>Laluk MPHC</v>
          </cell>
          <cell r="E593" t="str">
            <v>Champa Dutta / Rita Saikia / Kalpana Bora</v>
          </cell>
          <cell r="F593">
            <v>0</v>
          </cell>
          <cell r="G593">
            <v>4</v>
          </cell>
          <cell r="H593" t="str">
            <v>Niz Laluk GP.-Tarajuli A</v>
          </cell>
          <cell r="I593" t="str">
            <v>dec</v>
          </cell>
          <cell r="J593">
            <v>42933</v>
          </cell>
          <cell r="K593" t="str">
            <v>Team-01</v>
          </cell>
          <cell r="L593">
            <v>27</v>
          </cell>
          <cell r="M593">
            <v>21</v>
          </cell>
          <cell r="N593">
            <v>48</v>
          </cell>
          <cell r="O593">
            <v>42933</v>
          </cell>
          <cell r="P593">
            <v>0</v>
          </cell>
          <cell r="Q593" t="str">
            <v>Padumi Bora/7399765177</v>
          </cell>
          <cell r="R593" t="str">
            <v>Domoyanti Sonowal</v>
          </cell>
          <cell r="S593" t="str">
            <v>8876039002/9613849439</v>
          </cell>
          <cell r="T593">
            <v>31</v>
          </cell>
          <cell r="U593">
            <v>29</v>
          </cell>
        </row>
        <row r="594">
          <cell r="B594" t="str">
            <v>No.10 Pukhuriporia AWC</v>
          </cell>
          <cell r="C594" t="str">
            <v>AWC</v>
          </cell>
          <cell r="D594" t="str">
            <v>Laluk MPHC</v>
          </cell>
          <cell r="E594" t="str">
            <v>Champa Dutta / Rita Saikia / Kalpana Bora</v>
          </cell>
          <cell r="F594">
            <v>0</v>
          </cell>
          <cell r="G594">
            <v>21</v>
          </cell>
          <cell r="H594" t="str">
            <v>Niz Laluk GP.-Pukhuriporia</v>
          </cell>
          <cell r="I594" t="str">
            <v>dec</v>
          </cell>
          <cell r="J594">
            <v>0</v>
          </cell>
          <cell r="K594" t="str">
            <v>d40</v>
          </cell>
          <cell r="L594">
            <v>0</v>
          </cell>
          <cell r="M594">
            <v>0</v>
          </cell>
          <cell r="N594">
            <v>0</v>
          </cell>
          <cell r="O594">
            <v>0</v>
          </cell>
          <cell r="P594">
            <v>0</v>
          </cell>
          <cell r="Q594" t="str">
            <v>Dipamoni Saikia/9435261498</v>
          </cell>
          <cell r="R594" t="str">
            <v>Nibha Neog Gogoi</v>
          </cell>
          <cell r="S594" t="str">
            <v>9954241820/9854511056</v>
          </cell>
          <cell r="T594">
            <v>17</v>
          </cell>
          <cell r="U594">
            <v>19</v>
          </cell>
        </row>
        <row r="595">
          <cell r="B595" t="str">
            <v>No.2 Tarajuli AWC.</v>
          </cell>
          <cell r="C595" t="str">
            <v>AWC</v>
          </cell>
          <cell r="D595" t="str">
            <v>Laluk MPHC</v>
          </cell>
          <cell r="E595" t="str">
            <v>Champa Dutta / Rita Saikia / Kalpana Bora</v>
          </cell>
          <cell r="F595">
            <v>0</v>
          </cell>
          <cell r="G595">
            <v>5</v>
          </cell>
          <cell r="H595" t="str">
            <v>Niz Laluk GP.-Tarajuli A</v>
          </cell>
          <cell r="I595" t="str">
            <v>dec</v>
          </cell>
          <cell r="J595">
            <v>42933</v>
          </cell>
          <cell r="K595" t="str">
            <v>Team-01</v>
          </cell>
          <cell r="L595">
            <v>33</v>
          </cell>
          <cell r="M595">
            <v>26</v>
          </cell>
          <cell r="N595">
            <v>59</v>
          </cell>
          <cell r="O595">
            <v>42933</v>
          </cell>
          <cell r="P595">
            <v>0</v>
          </cell>
          <cell r="Q595" t="str">
            <v>Padumi Bora/7399765177</v>
          </cell>
          <cell r="R595" t="str">
            <v>Rumi Murmu</v>
          </cell>
          <cell r="S595" t="str">
            <v>9864733766/9854325480</v>
          </cell>
          <cell r="T595">
            <v>17</v>
          </cell>
          <cell r="U595">
            <v>26</v>
          </cell>
        </row>
        <row r="596">
          <cell r="B596" t="str">
            <v>No.6 Podumoni AWC.</v>
          </cell>
          <cell r="C596" t="str">
            <v>AWC</v>
          </cell>
          <cell r="D596" t="str">
            <v>Laluk MPHC</v>
          </cell>
          <cell r="E596" t="str">
            <v>Champa Dutta / Rita Saikia / Kalpana Bora</v>
          </cell>
          <cell r="F596">
            <v>0</v>
          </cell>
          <cell r="G596">
            <v>18</v>
          </cell>
          <cell r="H596" t="str">
            <v>Niz Laluk GP.-Padumoni</v>
          </cell>
          <cell r="I596" t="str">
            <v>LENI Borah-4</v>
          </cell>
          <cell r="J596">
            <v>0</v>
          </cell>
          <cell r="K596" t="str">
            <v>need</v>
          </cell>
          <cell r="L596">
            <v>0</v>
          </cell>
          <cell r="M596">
            <v>0</v>
          </cell>
          <cell r="N596">
            <v>0</v>
          </cell>
          <cell r="O596">
            <v>0</v>
          </cell>
          <cell r="P596">
            <v>0</v>
          </cell>
          <cell r="Q596" t="str">
            <v>Dipamoni Saikia/9435261498</v>
          </cell>
          <cell r="R596" t="str">
            <v>Tutumoni Kotoki</v>
          </cell>
          <cell r="S596">
            <v>9577510387</v>
          </cell>
          <cell r="T596">
            <v>12</v>
          </cell>
          <cell r="U596">
            <v>13</v>
          </cell>
        </row>
        <row r="597">
          <cell r="B597" t="str">
            <v>Ohat (A)</v>
          </cell>
          <cell r="C597" t="str">
            <v>AWC</v>
          </cell>
          <cell r="D597" t="str">
            <v>Laluk MPHC</v>
          </cell>
          <cell r="E597" t="str">
            <v>Champa Dutta / Rita Saikia / Kalpana Bora</v>
          </cell>
          <cell r="F597">
            <v>0</v>
          </cell>
          <cell r="G597">
            <v>17</v>
          </cell>
          <cell r="H597" t="str">
            <v>Dakhin Laluk-Owahat-A</v>
          </cell>
          <cell r="I597" t="str">
            <v>3 no-4</v>
          </cell>
          <cell r="J597">
            <v>42889</v>
          </cell>
          <cell r="K597" t="str">
            <v>Team-02</v>
          </cell>
          <cell r="L597">
            <v>17</v>
          </cell>
          <cell r="M597">
            <v>29</v>
          </cell>
          <cell r="N597">
            <v>46</v>
          </cell>
          <cell r="O597">
            <v>42889</v>
          </cell>
          <cell r="P597">
            <v>0</v>
          </cell>
          <cell r="Q597" t="str">
            <v>Hemalata Dewri Bharali/ 9854234699</v>
          </cell>
          <cell r="R597" t="str">
            <v>Sadhana Das</v>
          </cell>
          <cell r="S597">
            <v>9508082486</v>
          </cell>
          <cell r="T597">
            <v>17</v>
          </cell>
          <cell r="U597">
            <v>27</v>
          </cell>
        </row>
        <row r="598">
          <cell r="B598" t="str">
            <v>Padumoni 1 no Pub Laluk eleka</v>
          </cell>
          <cell r="C598" t="str">
            <v>AWC</v>
          </cell>
          <cell r="D598" t="str">
            <v>Laluk MPHC</v>
          </cell>
          <cell r="E598" t="str">
            <v>Champa Dutta / Rita Saikia / Kalpana Bora</v>
          </cell>
          <cell r="F598">
            <v>0</v>
          </cell>
          <cell r="G598">
            <v>20</v>
          </cell>
          <cell r="H598" t="str">
            <v>Niz Laluk GP.</v>
          </cell>
          <cell r="I598" t="str">
            <v>dec</v>
          </cell>
          <cell r="J598">
            <v>0</v>
          </cell>
          <cell r="K598" t="str">
            <v>d40</v>
          </cell>
          <cell r="L598">
            <v>0</v>
          </cell>
          <cell r="M598">
            <v>0</v>
          </cell>
          <cell r="N598">
            <v>0</v>
          </cell>
          <cell r="O598">
            <v>0</v>
          </cell>
          <cell r="P598">
            <v>0</v>
          </cell>
          <cell r="Q598" t="str">
            <v>Dipamoni Saikia/9435261498</v>
          </cell>
          <cell r="R598" t="str">
            <v>Minakhi Baruah/Jugamoni Tamuli Gogoi</v>
          </cell>
          <cell r="S598" t="str">
            <v>9854146080/9854511856</v>
          </cell>
          <cell r="T598">
            <v>14</v>
          </cell>
          <cell r="U598">
            <v>15</v>
          </cell>
        </row>
        <row r="599">
          <cell r="B599" t="str">
            <v>Phenkai AWC.</v>
          </cell>
          <cell r="C599" t="str">
            <v>AWC</v>
          </cell>
          <cell r="D599" t="str">
            <v>Laluk MPHC</v>
          </cell>
          <cell r="E599" t="str">
            <v>Champa Dutta / Rita Saikia / Kalpana Bora</v>
          </cell>
          <cell r="F599">
            <v>0</v>
          </cell>
          <cell r="G599">
            <v>23</v>
          </cell>
          <cell r="H599" t="str">
            <v>Niz Laluk GP.-Gormur sonapur</v>
          </cell>
          <cell r="I599" t="str">
            <v>dec</v>
          </cell>
          <cell r="J599">
            <v>0</v>
          </cell>
          <cell r="K599" t="str">
            <v>d39</v>
          </cell>
          <cell r="L599">
            <v>0</v>
          </cell>
          <cell r="M599">
            <v>0</v>
          </cell>
          <cell r="N599">
            <v>0</v>
          </cell>
          <cell r="O599">
            <v>0</v>
          </cell>
          <cell r="P599">
            <v>0</v>
          </cell>
          <cell r="Q599" t="str">
            <v>Dipamoni Saikia/9435261498</v>
          </cell>
          <cell r="R599" t="str">
            <v>Bhodeswari Das</v>
          </cell>
          <cell r="S599">
            <v>7896460640</v>
          </cell>
          <cell r="T599">
            <v>33</v>
          </cell>
          <cell r="U599">
            <v>30</v>
          </cell>
        </row>
        <row r="600">
          <cell r="B600" t="str">
            <v>Phenkai Balicharani AWC.</v>
          </cell>
          <cell r="C600" t="str">
            <v>AWC</v>
          </cell>
          <cell r="D600" t="str">
            <v>Laluk MPHC</v>
          </cell>
          <cell r="E600" t="str">
            <v>Champa Dutta / Rita Saikia / Kalpana Bora</v>
          </cell>
          <cell r="F600">
            <v>0</v>
          </cell>
          <cell r="G600">
            <v>24</v>
          </cell>
          <cell r="H600" t="str">
            <v>Niz Laluk GP.-Gormur sonapur</v>
          </cell>
          <cell r="I600" t="str">
            <v>dec</v>
          </cell>
          <cell r="J600">
            <v>0</v>
          </cell>
          <cell r="K600" t="str">
            <v>d39</v>
          </cell>
          <cell r="L600">
            <v>0</v>
          </cell>
          <cell r="M600">
            <v>0</v>
          </cell>
          <cell r="N600">
            <v>0</v>
          </cell>
          <cell r="O600">
            <v>0</v>
          </cell>
          <cell r="P600">
            <v>0</v>
          </cell>
          <cell r="Q600" t="str">
            <v>Dipamoni Saikia/9435261498</v>
          </cell>
          <cell r="R600" t="str">
            <v>Mamoni Begum</v>
          </cell>
          <cell r="S600">
            <v>8399039554</v>
          </cell>
          <cell r="T600">
            <v>33</v>
          </cell>
          <cell r="U600">
            <v>30</v>
          </cell>
        </row>
        <row r="601">
          <cell r="B601" t="str">
            <v>Pitor Kongari Chuk</v>
          </cell>
          <cell r="C601" t="str">
            <v>AWC</v>
          </cell>
          <cell r="D601" t="str">
            <v>Laluk MPHC</v>
          </cell>
          <cell r="E601" t="str">
            <v>Champa Dutta / Rita Saikia / Kalpana Bora</v>
          </cell>
          <cell r="F601">
            <v>0</v>
          </cell>
          <cell r="G601">
            <v>1</v>
          </cell>
          <cell r="H601" t="str">
            <v>Dakhin Laluk-Pachim Laluk Kathani</v>
          </cell>
          <cell r="I601" t="str">
            <v>NOV</v>
          </cell>
          <cell r="J601">
            <v>0</v>
          </cell>
          <cell r="K601" t="str">
            <v>Team-01</v>
          </cell>
          <cell r="L601">
            <v>0</v>
          </cell>
          <cell r="M601">
            <v>0</v>
          </cell>
          <cell r="N601">
            <v>0</v>
          </cell>
          <cell r="O601">
            <v>42832</v>
          </cell>
          <cell r="P601">
            <v>0</v>
          </cell>
          <cell r="Q601" t="str">
            <v>Dipamoni Saikia/9435261498</v>
          </cell>
          <cell r="R601" t="str">
            <v>Rina Das</v>
          </cell>
          <cell r="S601" t="str">
            <v>7399846631/8876659038</v>
          </cell>
          <cell r="T601">
            <v>28</v>
          </cell>
          <cell r="U601">
            <v>14</v>
          </cell>
        </row>
        <row r="602">
          <cell r="B602" t="str">
            <v>Pochim Laluk  AWC.</v>
          </cell>
          <cell r="C602" t="str">
            <v>AWC</v>
          </cell>
          <cell r="D602" t="str">
            <v>Laluk MPHC</v>
          </cell>
          <cell r="E602" t="str">
            <v>Champa Dutta / Rita Saikia / Kalpana Bora</v>
          </cell>
          <cell r="F602">
            <v>0</v>
          </cell>
          <cell r="G602">
            <v>2</v>
          </cell>
          <cell r="H602" t="str">
            <v>Niz Laluk GP.</v>
          </cell>
          <cell r="I602" t="str">
            <v>dec</v>
          </cell>
          <cell r="J602">
            <v>42943</v>
          </cell>
          <cell r="K602" t="str">
            <v>Team-02</v>
          </cell>
          <cell r="L602">
            <v>29</v>
          </cell>
          <cell r="M602">
            <v>44</v>
          </cell>
          <cell r="N602">
            <v>73</v>
          </cell>
          <cell r="O602">
            <v>42943</v>
          </cell>
          <cell r="P602">
            <v>0</v>
          </cell>
          <cell r="Q602" t="str">
            <v>Padumi Bora/7399765177</v>
          </cell>
          <cell r="R602" t="str">
            <v>Minu pobha Borah</v>
          </cell>
          <cell r="S602" t="str">
            <v>7399667071/9859629102</v>
          </cell>
          <cell r="T602">
            <v>27</v>
          </cell>
          <cell r="U602">
            <v>14</v>
          </cell>
        </row>
        <row r="603">
          <cell r="B603" t="str">
            <v>Pochim Laluk Kathoni AWC.</v>
          </cell>
          <cell r="C603" t="str">
            <v>AWC</v>
          </cell>
          <cell r="D603" t="str">
            <v>Laluk MPHC</v>
          </cell>
          <cell r="E603" t="str">
            <v>Champa Dutta / Rita Saikia / Kalpana Bora</v>
          </cell>
          <cell r="F603">
            <v>0</v>
          </cell>
          <cell r="G603">
            <v>3</v>
          </cell>
          <cell r="H603" t="str">
            <v>Niz Laluk GP.-Pachim Laluk Kathani</v>
          </cell>
          <cell r="I603" t="str">
            <v>NOV</v>
          </cell>
          <cell r="J603">
            <v>0</v>
          </cell>
          <cell r="K603" t="str">
            <v>Team-01</v>
          </cell>
          <cell r="L603">
            <v>0</v>
          </cell>
          <cell r="M603">
            <v>0</v>
          </cell>
          <cell r="N603">
            <v>0</v>
          </cell>
          <cell r="O603">
            <v>42864</v>
          </cell>
          <cell r="P603">
            <v>0</v>
          </cell>
          <cell r="Q603" t="str">
            <v>Padumi Bora/7399765177</v>
          </cell>
          <cell r="R603" t="str">
            <v>Jintu Kotoki Saikia</v>
          </cell>
          <cell r="S603" t="str">
            <v>7035648223/8752015781/9859472314</v>
          </cell>
          <cell r="T603">
            <v>16</v>
          </cell>
          <cell r="U603">
            <v>11</v>
          </cell>
        </row>
        <row r="604">
          <cell r="B604" t="str">
            <v>Poulchubri(Bejibari) AWC</v>
          </cell>
          <cell r="C604" t="str">
            <v>AWC</v>
          </cell>
          <cell r="D604" t="str">
            <v>Laluk MPHC</v>
          </cell>
          <cell r="E604" t="str">
            <v>Champa Dutta / Rita Saikia / Kalpana Bora</v>
          </cell>
          <cell r="F604">
            <v>0</v>
          </cell>
          <cell r="G604">
            <v>23</v>
          </cell>
          <cell r="H604" t="str">
            <v>Dakhin Laluk-Bejibari A</v>
          </cell>
          <cell r="I604" t="str">
            <v>3 No-1</v>
          </cell>
          <cell r="J604">
            <v>0</v>
          </cell>
          <cell r="K604" t="str">
            <v>Team-01</v>
          </cell>
          <cell r="L604">
            <v>0</v>
          </cell>
          <cell r="M604">
            <v>0</v>
          </cell>
          <cell r="N604">
            <v>0</v>
          </cell>
          <cell r="O604">
            <v>42845</v>
          </cell>
          <cell r="P604">
            <v>0</v>
          </cell>
          <cell r="Q604" t="str">
            <v>Hemalata Dewri Bharali/ 9854234699</v>
          </cell>
          <cell r="R604" t="str">
            <v>Rasmi Gogoi Saikia</v>
          </cell>
          <cell r="S604">
            <v>9854473694</v>
          </cell>
          <cell r="T604">
            <v>25</v>
          </cell>
          <cell r="U604">
            <v>22</v>
          </cell>
        </row>
        <row r="605">
          <cell r="B605" t="str">
            <v>Pub Laluk Podumoni AWC.</v>
          </cell>
          <cell r="C605" t="str">
            <v>AWC</v>
          </cell>
          <cell r="D605" t="str">
            <v>Laluk MPHC</v>
          </cell>
          <cell r="E605" t="str">
            <v>Champa Dutta / Rita Saikia / Kalpana Bora</v>
          </cell>
          <cell r="F605">
            <v>0</v>
          </cell>
          <cell r="G605">
            <v>19</v>
          </cell>
          <cell r="H605" t="str">
            <v>Niz Laluk GP.</v>
          </cell>
          <cell r="I605" t="str">
            <v>LENI Borah-4</v>
          </cell>
          <cell r="J605">
            <v>0</v>
          </cell>
          <cell r="K605" t="str">
            <v>j15</v>
          </cell>
          <cell r="L605">
            <v>0</v>
          </cell>
          <cell r="M605">
            <v>0</v>
          </cell>
          <cell r="N605">
            <v>0</v>
          </cell>
          <cell r="O605">
            <v>0</v>
          </cell>
          <cell r="P605">
            <v>0</v>
          </cell>
          <cell r="Q605" t="str">
            <v>Dipamoni Saikia/9435261498</v>
          </cell>
          <cell r="R605" t="str">
            <v>Mamoni Saikia</v>
          </cell>
          <cell r="S605" t="str">
            <v>9854702734/8011599094</v>
          </cell>
          <cell r="T605">
            <v>25</v>
          </cell>
          <cell r="U605">
            <v>27</v>
          </cell>
        </row>
        <row r="606">
          <cell r="B606" t="str">
            <v>Singia  (A)AWC.</v>
          </cell>
          <cell r="C606" t="str">
            <v>AWC</v>
          </cell>
          <cell r="D606" t="str">
            <v>Laluk MPHC</v>
          </cell>
          <cell r="E606" t="str">
            <v>Champa Dutta / Rita Saikia / Kalpana Bora</v>
          </cell>
          <cell r="F606">
            <v>0</v>
          </cell>
          <cell r="G606">
            <v>20</v>
          </cell>
          <cell r="H606" t="str">
            <v>Dakhin Laluk</v>
          </cell>
          <cell r="I606" t="str">
            <v>3 No-3</v>
          </cell>
          <cell r="J606">
            <v>42850</v>
          </cell>
          <cell r="K606" t="str">
            <v>Team-02</v>
          </cell>
          <cell r="L606">
            <v>34</v>
          </cell>
          <cell r="M606">
            <v>19</v>
          </cell>
          <cell r="N606">
            <v>53</v>
          </cell>
          <cell r="O606">
            <v>42850</v>
          </cell>
          <cell r="P606">
            <v>0</v>
          </cell>
          <cell r="Q606" t="str">
            <v>Hemalata Dewri Bharali/ 9854234699</v>
          </cell>
          <cell r="R606" t="str">
            <v>Parul Das Bhuyan</v>
          </cell>
          <cell r="S606">
            <v>8486304932</v>
          </cell>
          <cell r="T606">
            <v>18</v>
          </cell>
          <cell r="U606">
            <v>20</v>
          </cell>
        </row>
        <row r="607">
          <cell r="B607" t="str">
            <v>Singia  (B)AWC.</v>
          </cell>
          <cell r="C607" t="str">
            <v>AWC</v>
          </cell>
          <cell r="D607" t="str">
            <v>Laluk MPHC</v>
          </cell>
          <cell r="E607" t="str">
            <v>Champa Dutta / Rita Saikia / Kalpana Bora</v>
          </cell>
          <cell r="F607">
            <v>0</v>
          </cell>
          <cell r="G607">
            <v>21</v>
          </cell>
          <cell r="H607" t="str">
            <v>Dakhin Laluk-Singia</v>
          </cell>
          <cell r="I607" t="str">
            <v>dec</v>
          </cell>
          <cell r="J607">
            <v>0</v>
          </cell>
          <cell r="K607" t="str">
            <v>Team-01</v>
          </cell>
          <cell r="L607">
            <v>0</v>
          </cell>
          <cell r="M607">
            <v>0</v>
          </cell>
          <cell r="N607">
            <v>0</v>
          </cell>
          <cell r="O607">
            <v>42844</v>
          </cell>
          <cell r="P607">
            <v>0</v>
          </cell>
          <cell r="Q607" t="str">
            <v>Hemalata Dewri Bharali/ 9854234699</v>
          </cell>
          <cell r="R607" t="str">
            <v>Runu Dutta</v>
          </cell>
          <cell r="S607" t="str">
            <v>8135946505/9859850386</v>
          </cell>
          <cell r="T607">
            <v>23</v>
          </cell>
          <cell r="U607">
            <v>26</v>
          </cell>
        </row>
        <row r="608">
          <cell r="B608" t="str">
            <v>Tekelabora AWC.</v>
          </cell>
          <cell r="C608" t="str">
            <v>AWC</v>
          </cell>
          <cell r="D608" t="str">
            <v>Laluk MPHC</v>
          </cell>
          <cell r="E608" t="str">
            <v>Champa Dutta / Rita Saikia / Kalpana Bora</v>
          </cell>
          <cell r="F608">
            <v>0</v>
          </cell>
          <cell r="G608">
            <v>19</v>
          </cell>
          <cell r="H608" t="str">
            <v>Dakhin Laluk</v>
          </cell>
          <cell r="I608" t="str">
            <v>dec</v>
          </cell>
          <cell r="J608">
            <v>0</v>
          </cell>
          <cell r="K608" t="str">
            <v>Team-01</v>
          </cell>
          <cell r="L608">
            <v>0</v>
          </cell>
          <cell r="M608">
            <v>0</v>
          </cell>
          <cell r="N608">
            <v>0</v>
          </cell>
          <cell r="O608">
            <v>42844</v>
          </cell>
          <cell r="P608">
            <v>0</v>
          </cell>
          <cell r="Q608" t="str">
            <v>Hemalata Dewri Bharali/ 9854234699</v>
          </cell>
          <cell r="R608" t="str">
            <v>Luchi Borguhain</v>
          </cell>
          <cell r="S608">
            <v>9957795965</v>
          </cell>
          <cell r="T608">
            <v>17</v>
          </cell>
          <cell r="U608">
            <v>15</v>
          </cell>
        </row>
        <row r="609">
          <cell r="B609" t="str">
            <v>Wahat AWC</v>
          </cell>
          <cell r="C609" t="str">
            <v>AWC</v>
          </cell>
          <cell r="D609" t="str">
            <v>Laluk MPHC</v>
          </cell>
          <cell r="E609" t="str">
            <v>Champa Dutta / Rita Saikia / Kalpana Bora</v>
          </cell>
          <cell r="F609">
            <v>0</v>
          </cell>
          <cell r="G609">
            <v>15</v>
          </cell>
          <cell r="H609" t="str">
            <v>Dakhin Laluk-Owahat</v>
          </cell>
          <cell r="I609" t="str">
            <v>3 no-4</v>
          </cell>
          <cell r="J609">
            <v>0</v>
          </cell>
          <cell r="K609" t="str">
            <v>Team-01</v>
          </cell>
          <cell r="L609">
            <v>0</v>
          </cell>
          <cell r="M609">
            <v>0</v>
          </cell>
          <cell r="N609">
            <v>0</v>
          </cell>
          <cell r="O609">
            <v>42910</v>
          </cell>
          <cell r="P609">
            <v>0</v>
          </cell>
          <cell r="Q609" t="str">
            <v>Hemalata Dewri Bharali/ 9854234699</v>
          </cell>
          <cell r="R609" t="str">
            <v>Sadhona Das</v>
          </cell>
          <cell r="S609">
            <v>9613903201</v>
          </cell>
          <cell r="T609">
            <v>17</v>
          </cell>
          <cell r="U609">
            <v>33</v>
          </cell>
        </row>
        <row r="610">
          <cell r="B610" t="str">
            <v>Wahat bagan  AWC</v>
          </cell>
          <cell r="C610" t="str">
            <v>AWC</v>
          </cell>
          <cell r="D610" t="str">
            <v>Laluk MPHC</v>
          </cell>
          <cell r="E610" t="str">
            <v>Champa Dutta / Rita Saikia / Kalpana Bora</v>
          </cell>
          <cell r="F610">
            <v>0</v>
          </cell>
          <cell r="G610">
            <v>16</v>
          </cell>
          <cell r="H610" t="str">
            <v>Dakhin Laluk-Owahat</v>
          </cell>
          <cell r="I610" t="str">
            <v>3 no-4</v>
          </cell>
          <cell r="J610">
            <v>42910</v>
          </cell>
          <cell r="K610" t="str">
            <v>Team-01</v>
          </cell>
          <cell r="L610">
            <v>19</v>
          </cell>
          <cell r="M610">
            <v>24</v>
          </cell>
          <cell r="N610">
            <v>43</v>
          </cell>
          <cell r="O610">
            <v>42910</v>
          </cell>
          <cell r="P610">
            <v>0</v>
          </cell>
          <cell r="Q610" t="str">
            <v>Hemalata Dewri Bharali/ 9854234699</v>
          </cell>
          <cell r="R610" t="str">
            <v>Phuleswari Bhumiz</v>
          </cell>
          <cell r="S610">
            <v>9854349681</v>
          </cell>
          <cell r="T610">
            <v>18</v>
          </cell>
          <cell r="U610">
            <v>12</v>
          </cell>
        </row>
        <row r="611">
          <cell r="B611" t="str">
            <v>DUBI HS</v>
          </cell>
          <cell r="C611" t="str">
            <v>HS</v>
          </cell>
          <cell r="D611" t="str">
            <v>Laluk MPHC</v>
          </cell>
          <cell r="E611" t="str">
            <v>Champa Dutta / Rita Saikia / Kalpana Bora</v>
          </cell>
          <cell r="F611">
            <v>0</v>
          </cell>
          <cell r="G611" t="str">
            <v>18120106004</v>
          </cell>
          <cell r="H611" t="str">
            <v>DUBI CHRISTAN/DUBI</v>
          </cell>
          <cell r="I611" t="str">
            <v>nov</v>
          </cell>
          <cell r="J611">
            <v>0</v>
          </cell>
          <cell r="K611" t="str">
            <v>Team-02</v>
          </cell>
          <cell r="L611">
            <v>0</v>
          </cell>
          <cell r="M611">
            <v>0</v>
          </cell>
          <cell r="N611">
            <v>0</v>
          </cell>
          <cell r="O611">
            <v>42838</v>
          </cell>
          <cell r="P611">
            <v>0</v>
          </cell>
          <cell r="Q611">
            <v>0</v>
          </cell>
          <cell r="R611" t="str">
            <v>NOMAL CH. BORUAH</v>
          </cell>
          <cell r="S611">
            <v>9859451890</v>
          </cell>
          <cell r="T611">
            <v>88</v>
          </cell>
          <cell r="U611">
            <v>127</v>
          </cell>
        </row>
        <row r="612">
          <cell r="B612" t="str">
            <v>GORHMUR JANAJATI HS</v>
          </cell>
          <cell r="C612" t="str">
            <v>HS</v>
          </cell>
          <cell r="D612" t="str">
            <v>Laluk MPHC</v>
          </cell>
          <cell r="E612" t="str">
            <v>Champa Dutta / Rita Saikia / Kalpana Bora</v>
          </cell>
          <cell r="F612">
            <v>0</v>
          </cell>
          <cell r="G612" t="str">
            <v>18120114409</v>
          </cell>
          <cell r="H612" t="str">
            <v>GARMUR/BORA</v>
          </cell>
          <cell r="I612">
            <v>2015</v>
          </cell>
          <cell r="J612">
            <v>0</v>
          </cell>
          <cell r="K612" t="str">
            <v>x</v>
          </cell>
          <cell r="L612">
            <v>0</v>
          </cell>
          <cell r="M612">
            <v>0</v>
          </cell>
          <cell r="N612">
            <v>0</v>
          </cell>
          <cell r="O612">
            <v>0</v>
          </cell>
          <cell r="P612">
            <v>0</v>
          </cell>
          <cell r="Q612">
            <v>0</v>
          </cell>
          <cell r="R612" t="str">
            <v>KESHAB NEOG</v>
          </cell>
          <cell r="S612" t="str">
            <v>9854193740</v>
          </cell>
          <cell r="T612">
            <v>70</v>
          </cell>
          <cell r="U612">
            <v>86</v>
          </cell>
        </row>
        <row r="613">
          <cell r="B613" t="str">
            <v>LALUK ACADEMY HS</v>
          </cell>
          <cell r="C613" t="str">
            <v>HS</v>
          </cell>
          <cell r="D613" t="str">
            <v>Laluk MPHC</v>
          </cell>
          <cell r="E613" t="str">
            <v>Champa Dutta / Rita Saikia / Kalpana Bora</v>
          </cell>
          <cell r="F613">
            <v>0</v>
          </cell>
          <cell r="G613" t="str">
            <v>18120109701</v>
          </cell>
          <cell r="H613" t="str">
            <v>NIZ LALUK/NIZ LALUK-C</v>
          </cell>
          <cell r="I613">
            <v>2015</v>
          </cell>
          <cell r="J613" t="str">
            <v>84/85</v>
          </cell>
          <cell r="K613" t="str">
            <v>j27/j28</v>
          </cell>
          <cell r="L613">
            <v>0</v>
          </cell>
          <cell r="M613">
            <v>0</v>
          </cell>
          <cell r="N613">
            <v>0</v>
          </cell>
          <cell r="O613">
            <v>0</v>
          </cell>
          <cell r="P613">
            <v>0</v>
          </cell>
          <cell r="Q613">
            <v>0</v>
          </cell>
          <cell r="R613" t="str">
            <v>NOBIN CH. HAZARIKA</v>
          </cell>
          <cell r="S613" t="str">
            <v>9957418618</v>
          </cell>
          <cell r="T613">
            <v>208</v>
          </cell>
          <cell r="U613">
            <v>195</v>
          </cell>
        </row>
        <row r="614">
          <cell r="B614" t="str">
            <v>LALUK COLLEGIATE HS</v>
          </cell>
          <cell r="C614" t="str">
            <v>HS</v>
          </cell>
          <cell r="D614" t="str">
            <v>Laluk MPHC</v>
          </cell>
          <cell r="E614" t="str">
            <v>Champa Dutta / Rita Saikia / Kalpana Bora</v>
          </cell>
          <cell r="F614">
            <v>0</v>
          </cell>
          <cell r="G614">
            <v>0</v>
          </cell>
          <cell r="H614" t="e">
            <v>#N/A</v>
          </cell>
          <cell r="I614" t="str">
            <v>nov</v>
          </cell>
          <cell r="J614">
            <v>0</v>
          </cell>
          <cell r="K614">
            <v>0</v>
          </cell>
          <cell r="L614">
            <v>0</v>
          </cell>
          <cell r="M614">
            <v>0</v>
          </cell>
          <cell r="N614">
            <v>0</v>
          </cell>
          <cell r="O614">
            <v>0</v>
          </cell>
          <cell r="P614">
            <v>0</v>
          </cell>
          <cell r="Q614">
            <v>0</v>
          </cell>
          <cell r="R614">
            <v>0</v>
          </cell>
          <cell r="S614">
            <v>0</v>
          </cell>
          <cell r="T614">
            <v>0</v>
          </cell>
          <cell r="U614">
            <v>0</v>
          </cell>
        </row>
        <row r="615">
          <cell r="B615" t="str">
            <v>SOMESWARI SAIKIA (ARUNODOI) HIGH SCHOOL</v>
          </cell>
          <cell r="C615" t="str">
            <v>HS</v>
          </cell>
          <cell r="D615" t="str">
            <v>Laluk MPHC</v>
          </cell>
          <cell r="E615" t="str">
            <v>Champa Dutta / Rita Saikia / Kalpana Bora</v>
          </cell>
          <cell r="F615">
            <v>0</v>
          </cell>
          <cell r="G615" t="str">
            <v>18120106604</v>
          </cell>
          <cell r="H615" t="str">
            <v>SINGIA/SINGIA</v>
          </cell>
          <cell r="I615" t="str">
            <v>p</v>
          </cell>
          <cell r="J615">
            <v>0</v>
          </cell>
          <cell r="K615" t="str">
            <v>Team-01</v>
          </cell>
          <cell r="L615">
            <v>0</v>
          </cell>
          <cell r="M615">
            <v>0</v>
          </cell>
          <cell r="N615">
            <v>0</v>
          </cell>
          <cell r="O615">
            <v>42842</v>
          </cell>
          <cell r="P615">
            <v>0</v>
          </cell>
          <cell r="Q615">
            <v>0</v>
          </cell>
          <cell r="R615" t="str">
            <v>MAHENDRA NATH BORGOHAIN</v>
          </cell>
          <cell r="S615" t="str">
            <v>9577932110</v>
          </cell>
          <cell r="T615">
            <v>68</v>
          </cell>
          <cell r="U615">
            <v>80</v>
          </cell>
        </row>
        <row r="616">
          <cell r="B616" t="str">
            <v>LALUK HSS</v>
          </cell>
          <cell r="C616" t="str">
            <v>HSS</v>
          </cell>
          <cell r="D616" t="str">
            <v>Laluk MPHC</v>
          </cell>
          <cell r="E616" t="str">
            <v>Champa Dutta / Rita Saikia / Kalpana Bora</v>
          </cell>
          <cell r="F616">
            <v>0</v>
          </cell>
          <cell r="G616" t="str">
            <v>18120109302</v>
          </cell>
          <cell r="H616" t="str">
            <v>1 NO. KARUNABARI/KARUNA BARI</v>
          </cell>
          <cell r="I616">
            <v>2015</v>
          </cell>
          <cell r="J616">
            <v>0</v>
          </cell>
          <cell r="K616" t="str">
            <v>j29/j30</v>
          </cell>
          <cell r="L616">
            <v>0</v>
          </cell>
          <cell r="M616">
            <v>0</v>
          </cell>
          <cell r="N616">
            <v>0</v>
          </cell>
          <cell r="O616">
            <v>0</v>
          </cell>
          <cell r="P616">
            <v>0</v>
          </cell>
          <cell r="Q616">
            <v>0</v>
          </cell>
          <cell r="R616" t="str">
            <v>KUNJA DUTTA</v>
          </cell>
          <cell r="S616">
            <v>9854208874</v>
          </cell>
          <cell r="T616">
            <v>402</v>
          </cell>
          <cell r="U616">
            <v>371</v>
          </cell>
        </row>
        <row r="617">
          <cell r="B617" t="str">
            <v>1 NO. PUB LALUK LPS</v>
          </cell>
          <cell r="C617" t="str">
            <v>LPS</v>
          </cell>
          <cell r="D617" t="str">
            <v>Laluk MPHC</v>
          </cell>
          <cell r="E617" t="str">
            <v>Champa Dutta / Rita Saikia / Kalpana Bora</v>
          </cell>
          <cell r="F617">
            <v>0</v>
          </cell>
          <cell r="G617" t="str">
            <v>18120109801</v>
          </cell>
          <cell r="H617" t="str">
            <v>PADUMONI/1 NO. PADUMONI</v>
          </cell>
          <cell r="I617">
            <v>2015</v>
          </cell>
          <cell r="J617">
            <v>42871</v>
          </cell>
          <cell r="K617" t="str">
            <v>Team-02</v>
          </cell>
          <cell r="L617">
            <v>17</v>
          </cell>
          <cell r="M617">
            <v>26</v>
          </cell>
          <cell r="N617">
            <v>43</v>
          </cell>
          <cell r="O617">
            <v>0</v>
          </cell>
          <cell r="P617">
            <v>0</v>
          </cell>
          <cell r="Q617">
            <v>0</v>
          </cell>
          <cell r="R617" t="str">
            <v>CHANDRA PRAVA GOGOI</v>
          </cell>
          <cell r="S617">
            <v>9957849610</v>
          </cell>
          <cell r="T617">
            <v>16</v>
          </cell>
          <cell r="U617">
            <v>13</v>
          </cell>
        </row>
        <row r="618">
          <cell r="B618" t="str">
            <v>134 NO. LALUK LPS</v>
          </cell>
          <cell r="C618" t="str">
            <v>LPS</v>
          </cell>
          <cell r="D618" t="str">
            <v>Laluk MPHC</v>
          </cell>
          <cell r="E618" t="str">
            <v>Champa Dutta / Rita Saikia / Kalpana Bora</v>
          </cell>
          <cell r="F618">
            <v>0</v>
          </cell>
          <cell r="G618" t="str">
            <v>18120109301</v>
          </cell>
          <cell r="H618" t="str">
            <v>1 NO. KARUNABARI/KAHUTALI</v>
          </cell>
          <cell r="I618">
            <v>2015</v>
          </cell>
          <cell r="J618">
            <v>0</v>
          </cell>
          <cell r="K618" t="str">
            <v>j12</v>
          </cell>
          <cell r="L618">
            <v>0</v>
          </cell>
          <cell r="M618">
            <v>0</v>
          </cell>
          <cell r="N618">
            <v>0</v>
          </cell>
          <cell r="O618">
            <v>0</v>
          </cell>
          <cell r="P618">
            <v>0</v>
          </cell>
          <cell r="Q618">
            <v>0</v>
          </cell>
          <cell r="R618" t="str">
            <v>CHITRA RANJAN SAHA</v>
          </cell>
          <cell r="S618">
            <v>9435189777</v>
          </cell>
          <cell r="T618">
            <v>162</v>
          </cell>
          <cell r="U618">
            <v>134</v>
          </cell>
        </row>
        <row r="619">
          <cell r="B619" t="str">
            <v>2 NO. GARMUR LPS</v>
          </cell>
          <cell r="C619" t="str">
            <v>LPS</v>
          </cell>
          <cell r="D619" t="str">
            <v>Laluk MPHC</v>
          </cell>
          <cell r="E619" t="str">
            <v>Champa Dutta / Rita Saikia / Kalpana Bora</v>
          </cell>
          <cell r="F619">
            <v>0</v>
          </cell>
          <cell r="G619" t="str">
            <v>18120114405</v>
          </cell>
          <cell r="H619" t="str">
            <v>GARMUR/HAZARIKA</v>
          </cell>
          <cell r="I619">
            <v>2015</v>
          </cell>
          <cell r="J619">
            <v>0</v>
          </cell>
          <cell r="K619">
            <v>0</v>
          </cell>
          <cell r="L619">
            <v>0</v>
          </cell>
          <cell r="M619">
            <v>0</v>
          </cell>
          <cell r="N619">
            <v>0</v>
          </cell>
          <cell r="O619">
            <v>0</v>
          </cell>
          <cell r="P619">
            <v>0</v>
          </cell>
          <cell r="Q619">
            <v>0</v>
          </cell>
          <cell r="R619" t="str">
            <v>KAMAL KRISHNA HAZARIKA</v>
          </cell>
          <cell r="S619" t="str">
            <v>9508613727</v>
          </cell>
          <cell r="T619">
            <v>0</v>
          </cell>
          <cell r="U619">
            <v>125</v>
          </cell>
        </row>
        <row r="620">
          <cell r="B620" t="str">
            <v>634 NO. BEJIBARI LPS</v>
          </cell>
          <cell r="C620" t="str">
            <v>LPS</v>
          </cell>
          <cell r="D620" t="str">
            <v>Laluk MPHC</v>
          </cell>
          <cell r="E620" t="str">
            <v>Champa Dutta / Rita Saikia / Kalpana Bora</v>
          </cell>
          <cell r="F620">
            <v>0</v>
          </cell>
          <cell r="G620" t="str">
            <v>18120105601</v>
          </cell>
          <cell r="H620" t="str">
            <v>BEJIBARI/BEJIBARI</v>
          </cell>
          <cell r="I620">
            <v>2015</v>
          </cell>
          <cell r="J620">
            <v>0</v>
          </cell>
          <cell r="K620" t="str">
            <v>Team-02</v>
          </cell>
          <cell r="L620">
            <v>0</v>
          </cell>
          <cell r="M620">
            <v>0</v>
          </cell>
          <cell r="N620">
            <v>0</v>
          </cell>
          <cell r="O620">
            <v>42837</v>
          </cell>
          <cell r="P620">
            <v>0</v>
          </cell>
          <cell r="Q620">
            <v>0</v>
          </cell>
          <cell r="R620" t="str">
            <v>SAILEN BORA</v>
          </cell>
          <cell r="S620" t="str">
            <v>9859058550</v>
          </cell>
          <cell r="T620">
            <v>0</v>
          </cell>
          <cell r="U620">
            <v>87</v>
          </cell>
        </row>
        <row r="621">
          <cell r="B621" t="str">
            <v>654 NO. OWAHAT J.B. SCHOOL</v>
          </cell>
          <cell r="C621" t="str">
            <v>LPS</v>
          </cell>
          <cell r="D621" t="str">
            <v>Laluk MPHC</v>
          </cell>
          <cell r="E621" t="str">
            <v>Champa Dutta / Rita Saikia / Kalpana Bora</v>
          </cell>
          <cell r="F621">
            <v>0</v>
          </cell>
          <cell r="G621" t="str">
            <v>18120106501</v>
          </cell>
          <cell r="H621" t="str">
            <v>OWAHAT/MADHYA OWHAT</v>
          </cell>
          <cell r="I621" t="str">
            <v>p</v>
          </cell>
          <cell r="J621">
            <v>42889</v>
          </cell>
          <cell r="K621" t="str">
            <v>Team-01</v>
          </cell>
          <cell r="L621">
            <v>40</v>
          </cell>
          <cell r="M621">
            <v>59</v>
          </cell>
          <cell r="N621">
            <v>99</v>
          </cell>
          <cell r="O621">
            <v>42889</v>
          </cell>
          <cell r="P621">
            <v>127</v>
          </cell>
          <cell r="Q621">
            <v>0</v>
          </cell>
          <cell r="R621" t="str">
            <v>AJIT MUNDA</v>
          </cell>
          <cell r="S621" t="str">
            <v>9613329325</v>
          </cell>
          <cell r="T621">
            <v>58</v>
          </cell>
          <cell r="U621">
            <v>69</v>
          </cell>
        </row>
        <row r="622">
          <cell r="B622" t="str">
            <v>766 NO. TARAJULI BANUA LPS</v>
          </cell>
          <cell r="C622" t="str">
            <v>LPS</v>
          </cell>
          <cell r="D622" t="str">
            <v>Laluk MPHC</v>
          </cell>
          <cell r="E622" t="str">
            <v>Champa Dutta / Rita Saikia / Kalpana Bora</v>
          </cell>
          <cell r="F622">
            <v>0</v>
          </cell>
          <cell r="G622" t="str">
            <v>18120110201</v>
          </cell>
          <cell r="H622" t="str">
            <v>TARAJULI BANUA/TARAJULI CHRISTIAN</v>
          </cell>
          <cell r="I622">
            <v>2015</v>
          </cell>
          <cell r="J622">
            <v>0</v>
          </cell>
          <cell r="K622" t="str">
            <v>x</v>
          </cell>
          <cell r="L622">
            <v>0</v>
          </cell>
          <cell r="M622">
            <v>0</v>
          </cell>
          <cell r="N622">
            <v>0</v>
          </cell>
          <cell r="O622">
            <v>0</v>
          </cell>
          <cell r="P622">
            <v>0</v>
          </cell>
          <cell r="Q622">
            <v>0</v>
          </cell>
          <cell r="R622" t="str">
            <v>BHUPEN MORANG</v>
          </cell>
          <cell r="S622" t="str">
            <v>9854340994</v>
          </cell>
          <cell r="T622">
            <v>36</v>
          </cell>
          <cell r="U622">
            <v>37</v>
          </cell>
        </row>
        <row r="623">
          <cell r="B623" t="str">
            <v>770 NO. PACHIM LALUK LPS</v>
          </cell>
          <cell r="C623" t="str">
            <v>LPS</v>
          </cell>
          <cell r="D623" t="str">
            <v>Laluk MPHC</v>
          </cell>
          <cell r="E623" t="str">
            <v>Champa Dutta / Rita Saikia / Kalpana Bora</v>
          </cell>
          <cell r="F623">
            <v>0</v>
          </cell>
          <cell r="G623" t="str">
            <v>18120109502</v>
          </cell>
          <cell r="H623" t="str">
            <v>2 NO. PACHIM LALUK/GOBINDAPUR</v>
          </cell>
          <cell r="I623">
            <v>2015</v>
          </cell>
          <cell r="J623">
            <v>42866</v>
          </cell>
          <cell r="K623" t="str">
            <v>Team-02</v>
          </cell>
          <cell r="L623">
            <v>41</v>
          </cell>
          <cell r="M623">
            <v>21</v>
          </cell>
          <cell r="N623">
            <v>62</v>
          </cell>
          <cell r="O623">
            <v>42864</v>
          </cell>
          <cell r="P623">
            <v>78</v>
          </cell>
          <cell r="Q623">
            <v>0</v>
          </cell>
          <cell r="R623" t="str">
            <v>JAMUNA DEVI</v>
          </cell>
          <cell r="S623">
            <v>8876635181</v>
          </cell>
          <cell r="T623">
            <v>34</v>
          </cell>
          <cell r="U623">
            <v>30</v>
          </cell>
        </row>
        <row r="624">
          <cell r="B624" t="str">
            <v>DUBI LPS</v>
          </cell>
          <cell r="C624" t="str">
            <v>LPS</v>
          </cell>
          <cell r="D624" t="str">
            <v>Laluk MPHC</v>
          </cell>
          <cell r="E624" t="str">
            <v>Champa Dutta / Rita Saikia / Kalpana Bora</v>
          </cell>
          <cell r="F624">
            <v>0</v>
          </cell>
          <cell r="G624" t="str">
            <v>18120106002</v>
          </cell>
          <cell r="H624" t="str">
            <v>DUBI CHRISTAN/DUBI</v>
          </cell>
          <cell r="I624">
            <v>2015</v>
          </cell>
          <cell r="J624">
            <v>42868</v>
          </cell>
          <cell r="K624" t="str">
            <v>Team-02</v>
          </cell>
          <cell r="L624">
            <v>78</v>
          </cell>
          <cell r="M624">
            <v>48</v>
          </cell>
          <cell r="N624">
            <v>126</v>
          </cell>
          <cell r="O624">
            <v>42838</v>
          </cell>
          <cell r="P624">
            <v>0</v>
          </cell>
          <cell r="Q624">
            <v>0</v>
          </cell>
          <cell r="R624" t="str">
            <v>Minu Saikia</v>
          </cell>
          <cell r="S624">
            <v>9854290306</v>
          </cell>
          <cell r="T624">
            <v>0</v>
          </cell>
          <cell r="U624">
            <v>193</v>
          </cell>
        </row>
        <row r="625">
          <cell r="B625" t="str">
            <v>GARMUR BLOCK LPS</v>
          </cell>
          <cell r="C625" t="str">
            <v>LPS</v>
          </cell>
          <cell r="D625" t="str">
            <v>Laluk MPHC</v>
          </cell>
          <cell r="E625" t="str">
            <v>Champa Dutta / Rita Saikia / Kalpana Bora</v>
          </cell>
          <cell r="F625">
            <v>0</v>
          </cell>
          <cell r="G625" t="str">
            <v>18120109601</v>
          </cell>
          <cell r="H625" t="str">
            <v>GARMUR BLOCK/PUB GARMUR [GABHARU PR]</v>
          </cell>
          <cell r="I625">
            <v>2015</v>
          </cell>
          <cell r="J625" t="str">
            <v>88</v>
          </cell>
          <cell r="K625">
            <v>0</v>
          </cell>
          <cell r="L625">
            <v>0</v>
          </cell>
          <cell r="M625">
            <v>0</v>
          </cell>
          <cell r="N625">
            <v>0</v>
          </cell>
          <cell r="O625">
            <v>0</v>
          </cell>
          <cell r="P625">
            <v>0</v>
          </cell>
          <cell r="Q625">
            <v>0</v>
          </cell>
          <cell r="R625" t="str">
            <v>SUBHAN GOHAIN</v>
          </cell>
          <cell r="S625" t="str">
            <v>9957283149</v>
          </cell>
          <cell r="T625">
            <v>0</v>
          </cell>
          <cell r="U625">
            <v>69</v>
          </cell>
        </row>
        <row r="626">
          <cell r="B626" t="str">
            <v>GARMUR PUKHURIPARIA LPS</v>
          </cell>
          <cell r="C626" t="str">
            <v>LPS</v>
          </cell>
          <cell r="D626" t="str">
            <v>Laluk MPHC</v>
          </cell>
          <cell r="E626" t="str">
            <v>Champa Dutta / Rita Saikia / Kalpana Bora</v>
          </cell>
          <cell r="F626">
            <v>0</v>
          </cell>
          <cell r="G626" t="str">
            <v>18120114404</v>
          </cell>
          <cell r="H626" t="str">
            <v>GARMUR/CHRISTAN</v>
          </cell>
          <cell r="I626">
            <v>2015</v>
          </cell>
          <cell r="J626" t="str">
            <v>88</v>
          </cell>
          <cell r="K626">
            <v>0</v>
          </cell>
          <cell r="L626">
            <v>0</v>
          </cell>
          <cell r="M626">
            <v>0</v>
          </cell>
          <cell r="N626">
            <v>0</v>
          </cell>
          <cell r="O626">
            <v>0</v>
          </cell>
          <cell r="P626">
            <v>0</v>
          </cell>
          <cell r="Q626">
            <v>0</v>
          </cell>
          <cell r="R626" t="str">
            <v>Nabin Gogoi</v>
          </cell>
          <cell r="S626" t="str">
            <v>9707778129</v>
          </cell>
          <cell r="T626">
            <v>28</v>
          </cell>
          <cell r="U626">
            <v>18</v>
          </cell>
        </row>
        <row r="627">
          <cell r="B627" t="str">
            <v>LALUK MODEL SCHOOL</v>
          </cell>
          <cell r="C627" t="str">
            <v>LPS</v>
          </cell>
          <cell r="D627" t="str">
            <v>Laluk MPHC</v>
          </cell>
          <cell r="E627" t="str">
            <v>Champa Dutta / Rita Saikia / Kalpana Bora</v>
          </cell>
          <cell r="F627">
            <v>0</v>
          </cell>
          <cell r="G627" t="str">
            <v>18120109703</v>
          </cell>
          <cell r="H627" t="str">
            <v>NIZ LALUK/NIZ LALUK-A</v>
          </cell>
          <cell r="I627" t="str">
            <v>Not Cover</v>
          </cell>
          <cell r="J627">
            <v>0</v>
          </cell>
          <cell r="K627" t="str">
            <v>Team-02</v>
          </cell>
          <cell r="L627">
            <v>0</v>
          </cell>
          <cell r="M627">
            <v>0</v>
          </cell>
          <cell r="N627">
            <v>0</v>
          </cell>
          <cell r="O627">
            <v>42870</v>
          </cell>
          <cell r="P627">
            <v>0</v>
          </cell>
          <cell r="Q627">
            <v>0</v>
          </cell>
          <cell r="R627" t="str">
            <v>PURNADAR SARKAR</v>
          </cell>
          <cell r="S627" t="str">
            <v>8752072026</v>
          </cell>
          <cell r="T627">
            <v>0</v>
          </cell>
          <cell r="U627">
            <v>0</v>
          </cell>
        </row>
        <row r="628">
          <cell r="B628" t="str">
            <v>NO 1 KARUNABARI RIAJUL LPS</v>
          </cell>
          <cell r="C628" t="str">
            <v>LPS</v>
          </cell>
          <cell r="D628" t="str">
            <v>Laluk MPHC</v>
          </cell>
          <cell r="E628" t="str">
            <v>Champa Dutta / Rita Saikia / Kalpana Bora</v>
          </cell>
          <cell r="F628">
            <v>0</v>
          </cell>
          <cell r="G628" t="str">
            <v>18120109303</v>
          </cell>
          <cell r="H628" t="str">
            <v>1 NO. KARUNABARI/KAHUTALI</v>
          </cell>
          <cell r="I628" t="str">
            <v>nov</v>
          </cell>
          <cell r="J628">
            <v>0</v>
          </cell>
          <cell r="K628">
            <v>0</v>
          </cell>
          <cell r="L628">
            <v>0</v>
          </cell>
          <cell r="M628">
            <v>0</v>
          </cell>
          <cell r="N628">
            <v>0</v>
          </cell>
          <cell r="O628">
            <v>0</v>
          </cell>
          <cell r="P628">
            <v>0</v>
          </cell>
          <cell r="Q628">
            <v>0</v>
          </cell>
          <cell r="R628" t="str">
            <v>BILAL AHMED</v>
          </cell>
          <cell r="S628" t="str">
            <v>9707090667</v>
          </cell>
          <cell r="T628">
            <v>29</v>
          </cell>
          <cell r="U628">
            <v>17</v>
          </cell>
        </row>
        <row r="629">
          <cell r="B629" t="str">
            <v>NO 1 PACHIM LALUK LPS</v>
          </cell>
          <cell r="C629" t="str">
            <v>LPS</v>
          </cell>
          <cell r="D629" t="str">
            <v>Laluk MPHC</v>
          </cell>
          <cell r="E629" t="str">
            <v>Champa Dutta / Rita Saikia / Kalpana Bora</v>
          </cell>
          <cell r="F629">
            <v>0</v>
          </cell>
          <cell r="G629" t="str">
            <v>18120109402</v>
          </cell>
          <cell r="H629" t="str">
            <v>1 NO. PACHIM LALUK/PAITAPAR</v>
          </cell>
          <cell r="I629">
            <v>2015</v>
          </cell>
          <cell r="J629">
            <v>42864</v>
          </cell>
          <cell r="K629" t="str">
            <v>Team-02</v>
          </cell>
          <cell r="L629">
            <v>29</v>
          </cell>
          <cell r="M629">
            <v>28</v>
          </cell>
          <cell r="N629">
            <v>57</v>
          </cell>
          <cell r="O629">
            <v>42864</v>
          </cell>
          <cell r="P629">
            <v>37</v>
          </cell>
          <cell r="Q629">
            <v>0</v>
          </cell>
          <cell r="R629" t="str">
            <v>Rebati Goswami</v>
          </cell>
          <cell r="S629">
            <v>9706435737</v>
          </cell>
          <cell r="T629">
            <v>29</v>
          </cell>
          <cell r="U629">
            <v>25</v>
          </cell>
        </row>
        <row r="630">
          <cell r="B630" t="str">
            <v>PADUMONI LPS</v>
          </cell>
          <cell r="C630" t="str">
            <v>LPS</v>
          </cell>
          <cell r="D630" t="str">
            <v>Laluk MPHC</v>
          </cell>
          <cell r="E630" t="str">
            <v>Champa Dutta / Rita Saikia / Kalpana Bora</v>
          </cell>
          <cell r="F630">
            <v>0</v>
          </cell>
          <cell r="G630" t="str">
            <v>18120109802</v>
          </cell>
          <cell r="H630" t="str">
            <v>PADUMONI/2 NO. PADUMONI</v>
          </cell>
          <cell r="I630" t="str">
            <v>nov</v>
          </cell>
          <cell r="J630">
            <v>0</v>
          </cell>
          <cell r="K630">
            <v>0</v>
          </cell>
          <cell r="L630">
            <v>0</v>
          </cell>
          <cell r="M630">
            <v>0</v>
          </cell>
          <cell r="N630">
            <v>0</v>
          </cell>
          <cell r="O630">
            <v>0</v>
          </cell>
          <cell r="P630">
            <v>0</v>
          </cell>
          <cell r="Q630">
            <v>0</v>
          </cell>
          <cell r="R630" t="str">
            <v>PROTIMA GOGOI</v>
          </cell>
          <cell r="S630" t="str">
            <v>9954245653</v>
          </cell>
          <cell r="T630">
            <v>101</v>
          </cell>
          <cell r="U630">
            <v>120</v>
          </cell>
        </row>
        <row r="631">
          <cell r="B631" t="str">
            <v>PHENKHATI LPS</v>
          </cell>
          <cell r="C631" t="str">
            <v>LPS</v>
          </cell>
          <cell r="D631" t="str">
            <v>Laluk MPHC</v>
          </cell>
          <cell r="E631" t="str">
            <v>Champa Dutta / Rita Saikia / Kalpana Bora</v>
          </cell>
          <cell r="F631">
            <v>0</v>
          </cell>
          <cell r="G631" t="str">
            <v>18120109901</v>
          </cell>
          <cell r="H631" t="str">
            <v>PHENKHATI/FANKHATI-1</v>
          </cell>
          <cell r="I631" t="str">
            <v xml:space="preserve">nov </v>
          </cell>
          <cell r="J631">
            <v>0</v>
          </cell>
          <cell r="K631">
            <v>0</v>
          </cell>
          <cell r="L631">
            <v>0</v>
          </cell>
          <cell r="M631">
            <v>0</v>
          </cell>
          <cell r="N631">
            <v>0</v>
          </cell>
          <cell r="O631">
            <v>0</v>
          </cell>
          <cell r="P631">
            <v>0</v>
          </cell>
          <cell r="Q631">
            <v>0</v>
          </cell>
          <cell r="R631" t="str">
            <v>JULIANI PURTY</v>
          </cell>
          <cell r="S631" t="str">
            <v>8724094791</v>
          </cell>
          <cell r="T631">
            <v>59</v>
          </cell>
          <cell r="U631">
            <v>68</v>
          </cell>
        </row>
        <row r="632">
          <cell r="B632" t="str">
            <v>RAJGARH NEPALI LPS</v>
          </cell>
          <cell r="C632" t="str">
            <v>LPS</v>
          </cell>
          <cell r="D632" t="str">
            <v>Laluk MPHC</v>
          </cell>
          <cell r="E632" t="str">
            <v>Champa Dutta / Rita Saikia / Kalpana Bora</v>
          </cell>
          <cell r="F632">
            <v>0</v>
          </cell>
          <cell r="G632" t="str">
            <v>18120113701</v>
          </cell>
          <cell r="H632" t="str">
            <v>3 NO. DHEKIAJULI/RAJGARH NEPALI</v>
          </cell>
          <cell r="I632">
            <v>2015</v>
          </cell>
          <cell r="J632">
            <v>0</v>
          </cell>
          <cell r="K632" t="str">
            <v>j18</v>
          </cell>
          <cell r="L632">
            <v>0</v>
          </cell>
          <cell r="M632">
            <v>0</v>
          </cell>
          <cell r="N632">
            <v>0</v>
          </cell>
          <cell r="O632">
            <v>0</v>
          </cell>
          <cell r="P632">
            <v>0</v>
          </cell>
          <cell r="Q632">
            <v>0</v>
          </cell>
          <cell r="R632" t="str">
            <v>BISHNU KALITA</v>
          </cell>
          <cell r="S632" t="str">
            <v>9854880462/8822623075</v>
          </cell>
          <cell r="T632">
            <v>14</v>
          </cell>
          <cell r="U632">
            <v>3</v>
          </cell>
        </row>
        <row r="633">
          <cell r="B633" t="str">
            <v>SINGRA LPS</v>
          </cell>
          <cell r="C633" t="str">
            <v>LPS</v>
          </cell>
          <cell r="D633" t="str">
            <v>Laluk MPHC</v>
          </cell>
          <cell r="E633" t="str">
            <v>Champa Dutta / Rita Saikia / Kalpana Bora</v>
          </cell>
          <cell r="F633">
            <v>0</v>
          </cell>
          <cell r="G633" t="str">
            <v>18120106602</v>
          </cell>
          <cell r="H633" t="str">
            <v>SINGIA/SINGIA</v>
          </cell>
          <cell r="I633">
            <v>2015</v>
          </cell>
          <cell r="J633">
            <v>42850</v>
          </cell>
          <cell r="K633" t="str">
            <v>Team-02</v>
          </cell>
          <cell r="L633">
            <v>20</v>
          </cell>
          <cell r="M633">
            <v>38</v>
          </cell>
          <cell r="N633">
            <v>58</v>
          </cell>
          <cell r="O633">
            <v>42850</v>
          </cell>
          <cell r="P633">
            <v>0</v>
          </cell>
          <cell r="Q633">
            <v>0</v>
          </cell>
          <cell r="R633" t="str">
            <v>GOLAP BHUYAN</v>
          </cell>
          <cell r="S633" t="str">
            <v>9859368260</v>
          </cell>
          <cell r="T633">
            <v>0</v>
          </cell>
          <cell r="U633">
            <v>84</v>
          </cell>
        </row>
        <row r="634">
          <cell r="B634" t="str">
            <v>SONAPUR CHRISTAN LPS</v>
          </cell>
          <cell r="C634" t="str">
            <v>LPS</v>
          </cell>
          <cell r="D634" t="str">
            <v>Laluk MPHC</v>
          </cell>
          <cell r="E634" t="str">
            <v>Champa Dutta / Rita Saikia / Kalpana Bora</v>
          </cell>
          <cell r="F634">
            <v>0</v>
          </cell>
          <cell r="G634" t="str">
            <v>18120114401</v>
          </cell>
          <cell r="H634" t="str">
            <v>GARMUR/CHRISTAN</v>
          </cell>
          <cell r="I634">
            <v>2015</v>
          </cell>
          <cell r="J634">
            <v>0</v>
          </cell>
          <cell r="K634" t="str">
            <v>x</v>
          </cell>
          <cell r="L634">
            <v>0</v>
          </cell>
          <cell r="M634">
            <v>0</v>
          </cell>
          <cell r="N634">
            <v>0</v>
          </cell>
          <cell r="O634">
            <v>0</v>
          </cell>
          <cell r="P634">
            <v>0</v>
          </cell>
          <cell r="Q634">
            <v>0</v>
          </cell>
          <cell r="R634">
            <v>0</v>
          </cell>
          <cell r="S634" t="str">
            <v>9864867055</v>
          </cell>
          <cell r="T634">
            <v>76</v>
          </cell>
          <cell r="U634">
            <v>84</v>
          </cell>
        </row>
        <row r="635">
          <cell r="B635" t="str">
            <v>TEKELABORA LPS</v>
          </cell>
          <cell r="C635" t="str">
            <v>LPS</v>
          </cell>
          <cell r="D635" t="str">
            <v>Laluk MPHC</v>
          </cell>
          <cell r="E635" t="str">
            <v>Champa Dutta / Rita Saikia / Kalpana Bora</v>
          </cell>
          <cell r="F635">
            <v>0</v>
          </cell>
          <cell r="G635" t="str">
            <v>18120106701</v>
          </cell>
          <cell r="H635" t="str">
            <v>TEKELABORA/TEKELABORA CHUK</v>
          </cell>
          <cell r="I635" t="str">
            <v>nov</v>
          </cell>
          <cell r="J635">
            <v>0</v>
          </cell>
          <cell r="K635" t="str">
            <v>Team-02</v>
          </cell>
          <cell r="L635">
            <v>0</v>
          </cell>
          <cell r="M635">
            <v>0</v>
          </cell>
          <cell r="N635">
            <v>0</v>
          </cell>
          <cell r="O635">
            <v>42843</v>
          </cell>
          <cell r="P635">
            <v>0</v>
          </cell>
          <cell r="Q635">
            <v>0</v>
          </cell>
          <cell r="R635" t="str">
            <v>MINADA BORGOHAIN</v>
          </cell>
          <cell r="S635" t="str">
            <v>9678962137/ 9435964412</v>
          </cell>
          <cell r="T635">
            <v>20</v>
          </cell>
          <cell r="U635">
            <v>20</v>
          </cell>
        </row>
        <row r="636">
          <cell r="B636" t="str">
            <v>ARUNODOI MES</v>
          </cell>
          <cell r="C636" t="str">
            <v>MES</v>
          </cell>
          <cell r="D636" t="str">
            <v>Laluk MPHC</v>
          </cell>
          <cell r="E636" t="str">
            <v>Champa Dutta / Rita Saikia / Kalpana Bora</v>
          </cell>
          <cell r="F636">
            <v>0</v>
          </cell>
          <cell r="G636" t="str">
            <v>18120106601</v>
          </cell>
          <cell r="H636" t="str">
            <v>SINGIA/SINGIA</v>
          </cell>
          <cell r="I636">
            <v>2015</v>
          </cell>
          <cell r="J636">
            <v>42851</v>
          </cell>
          <cell r="K636" t="str">
            <v>Team-02</v>
          </cell>
          <cell r="L636">
            <v>81</v>
          </cell>
          <cell r="M636">
            <v>56</v>
          </cell>
          <cell r="N636">
            <v>137</v>
          </cell>
          <cell r="O636">
            <v>42851</v>
          </cell>
          <cell r="P636">
            <v>0</v>
          </cell>
          <cell r="Q636">
            <v>0</v>
          </cell>
          <cell r="R636" t="str">
            <v>Prabir Dutta</v>
          </cell>
          <cell r="S636" t="str">
            <v>9435388864</v>
          </cell>
          <cell r="T636">
            <v>0</v>
          </cell>
          <cell r="U636">
            <v>210</v>
          </cell>
        </row>
        <row r="637">
          <cell r="B637" t="str">
            <v>DUBI MES</v>
          </cell>
          <cell r="C637" t="str">
            <v>MES</v>
          </cell>
          <cell r="D637" t="str">
            <v>Laluk MPHC</v>
          </cell>
          <cell r="E637" t="str">
            <v>Champa Dutta / Rita Saikia / Kalpana Bora</v>
          </cell>
          <cell r="F637">
            <v>0</v>
          </cell>
          <cell r="G637" t="str">
            <v>18120106003</v>
          </cell>
          <cell r="H637" t="str">
            <v>DUBI CHRISTAN/DUBI</v>
          </cell>
          <cell r="I637">
            <v>2015</v>
          </cell>
          <cell r="J637">
            <v>42858</v>
          </cell>
          <cell r="K637" t="str">
            <v>Team-02</v>
          </cell>
          <cell r="L637">
            <v>99</v>
          </cell>
          <cell r="M637">
            <v>79</v>
          </cell>
          <cell r="N637">
            <v>178</v>
          </cell>
          <cell r="O637">
            <v>42858</v>
          </cell>
          <cell r="P637">
            <v>0</v>
          </cell>
          <cell r="Q637">
            <v>0</v>
          </cell>
          <cell r="R637" t="str">
            <v>RATNESWAR DAS</v>
          </cell>
          <cell r="S637" t="str">
            <v>9854325084</v>
          </cell>
          <cell r="T637">
            <v>116</v>
          </cell>
          <cell r="U637">
            <v>118</v>
          </cell>
        </row>
        <row r="638">
          <cell r="B638" t="str">
            <v>GOBINDAPUR M.E</v>
          </cell>
          <cell r="C638" t="str">
            <v>MES</v>
          </cell>
          <cell r="D638" t="str">
            <v>Laluk MPHC</v>
          </cell>
          <cell r="E638" t="str">
            <v>Champa Dutta / Rita Saikia / Kalpana Bora</v>
          </cell>
          <cell r="F638">
            <v>0</v>
          </cell>
          <cell r="G638" t="str">
            <v>18120106502</v>
          </cell>
          <cell r="H638" t="str">
            <v>OWAHAT/GUBINDA PUR</v>
          </cell>
          <cell r="I638">
            <v>2015</v>
          </cell>
          <cell r="J638">
            <v>42952</v>
          </cell>
          <cell r="K638" t="str">
            <v>Team-02</v>
          </cell>
          <cell r="L638">
            <v>41</v>
          </cell>
          <cell r="M638">
            <v>25</v>
          </cell>
          <cell r="N638">
            <v>66</v>
          </cell>
          <cell r="O638">
            <v>42845</v>
          </cell>
          <cell r="P638">
            <v>0</v>
          </cell>
          <cell r="Q638">
            <v>0</v>
          </cell>
          <cell r="R638" t="str">
            <v>SURYA KONWAR</v>
          </cell>
          <cell r="S638" t="str">
            <v>9854318527</v>
          </cell>
          <cell r="T638">
            <v>21</v>
          </cell>
          <cell r="U638">
            <v>26</v>
          </cell>
        </row>
        <row r="639">
          <cell r="B639" t="str">
            <v>PUB LALUK MES</v>
          </cell>
          <cell r="C639" t="str">
            <v>MES</v>
          </cell>
          <cell r="D639" t="str">
            <v>Laluk MPHC</v>
          </cell>
          <cell r="E639" t="str">
            <v>Champa Dutta / Rita Saikia / Kalpana Bora</v>
          </cell>
          <cell r="F639">
            <v>0</v>
          </cell>
          <cell r="G639" t="str">
            <v>18120114403</v>
          </cell>
          <cell r="H639" t="str">
            <v>GARMUR/CHRISTAN</v>
          </cell>
          <cell r="I639">
            <v>2015</v>
          </cell>
          <cell r="J639">
            <v>0</v>
          </cell>
          <cell r="K639" t="str">
            <v>j26</v>
          </cell>
          <cell r="L639">
            <v>0</v>
          </cell>
          <cell r="M639">
            <v>0</v>
          </cell>
          <cell r="N639">
            <v>0</v>
          </cell>
          <cell r="O639">
            <v>0</v>
          </cell>
          <cell r="P639">
            <v>0</v>
          </cell>
          <cell r="Q639">
            <v>0</v>
          </cell>
          <cell r="R639" t="str">
            <v>RUMI GOHAIN</v>
          </cell>
          <cell r="S639">
            <v>8486111308</v>
          </cell>
          <cell r="T639">
            <v>22</v>
          </cell>
          <cell r="U639">
            <v>0</v>
          </cell>
        </row>
        <row r="640">
          <cell r="B640" t="str">
            <v>PURBANCHAL MES</v>
          </cell>
          <cell r="C640" t="str">
            <v>MES</v>
          </cell>
          <cell r="D640" t="str">
            <v>Laluk MPHC</v>
          </cell>
          <cell r="E640" t="str">
            <v>Champa Dutta / Rita Saikia / Kalpana Bora</v>
          </cell>
          <cell r="F640">
            <v>0</v>
          </cell>
          <cell r="G640" t="str">
            <v>18120113803</v>
          </cell>
          <cell r="H640" t="str">
            <v>BISHNUPUR/NAMGHAR CHUBURI</v>
          </cell>
          <cell r="I640">
            <v>2015</v>
          </cell>
          <cell r="J640">
            <v>0</v>
          </cell>
          <cell r="K640" t="str">
            <v>Team-01</v>
          </cell>
          <cell r="L640">
            <v>0</v>
          </cell>
          <cell r="M640">
            <v>0</v>
          </cell>
          <cell r="N640">
            <v>0</v>
          </cell>
          <cell r="O640">
            <v>42993</v>
          </cell>
          <cell r="P640">
            <v>0</v>
          </cell>
          <cell r="Q640">
            <v>0</v>
          </cell>
          <cell r="R640" t="str">
            <v>REBA KT. BORAH</v>
          </cell>
          <cell r="S640" t="str">
            <v>8011395448</v>
          </cell>
          <cell r="T640">
            <v>10</v>
          </cell>
          <cell r="U640">
            <v>16</v>
          </cell>
        </row>
        <row r="641">
          <cell r="B641" t="str">
            <v>RAJGARH GABHARU MES</v>
          </cell>
          <cell r="C641" t="str">
            <v>MES</v>
          </cell>
          <cell r="D641" t="str">
            <v>Laluk MPHC</v>
          </cell>
          <cell r="E641" t="str">
            <v>Champa Dutta / Rita Saikia / Kalpana Bora</v>
          </cell>
          <cell r="F641">
            <v>0</v>
          </cell>
          <cell r="G641" t="str">
            <v>18120114801</v>
          </cell>
          <cell r="H641" t="str">
            <v>RAMPUR KACHAJULI/RAJGARH NEPALI</v>
          </cell>
          <cell r="I641">
            <v>2015</v>
          </cell>
          <cell r="J641">
            <v>0</v>
          </cell>
          <cell r="K641" t="str">
            <v>j22</v>
          </cell>
          <cell r="L641">
            <v>0</v>
          </cell>
          <cell r="M641">
            <v>0</v>
          </cell>
          <cell r="N641">
            <v>0</v>
          </cell>
          <cell r="O641">
            <v>0</v>
          </cell>
          <cell r="P641">
            <v>0</v>
          </cell>
          <cell r="Q641">
            <v>0</v>
          </cell>
          <cell r="R641" t="str">
            <v>Lakhyeswar das</v>
          </cell>
          <cell r="S641">
            <v>9859077970</v>
          </cell>
          <cell r="T641">
            <v>26</v>
          </cell>
          <cell r="U641">
            <v>25</v>
          </cell>
        </row>
        <row r="642">
          <cell r="B642" t="str">
            <v>RAJGARH GIRLS MES</v>
          </cell>
          <cell r="C642" t="str">
            <v>MES</v>
          </cell>
          <cell r="D642" t="str">
            <v>Laluk MPHC</v>
          </cell>
          <cell r="E642" t="str">
            <v>Champa Dutta / Rita Saikia / Kalpana Bora</v>
          </cell>
          <cell r="F642">
            <v>0</v>
          </cell>
          <cell r="G642">
            <v>0</v>
          </cell>
          <cell r="H642" t="e">
            <v>#N/A</v>
          </cell>
          <cell r="I642" t="str">
            <v>nov</v>
          </cell>
          <cell r="J642">
            <v>0</v>
          </cell>
          <cell r="K642">
            <v>0</v>
          </cell>
          <cell r="L642">
            <v>0</v>
          </cell>
          <cell r="M642">
            <v>0</v>
          </cell>
          <cell r="N642">
            <v>0</v>
          </cell>
          <cell r="O642">
            <v>0</v>
          </cell>
          <cell r="P642">
            <v>0</v>
          </cell>
          <cell r="Q642">
            <v>0</v>
          </cell>
          <cell r="R642">
            <v>0</v>
          </cell>
          <cell r="S642">
            <v>0</v>
          </cell>
          <cell r="T642">
            <v>16</v>
          </cell>
          <cell r="U642">
            <v>27</v>
          </cell>
        </row>
        <row r="643">
          <cell r="B643" t="str">
            <v>RAJGARH MILITA MES</v>
          </cell>
          <cell r="C643" t="str">
            <v>MES</v>
          </cell>
          <cell r="D643" t="str">
            <v>Laluk MPHC</v>
          </cell>
          <cell r="E643" t="str">
            <v>Champa Dutta / Rita Saikia / Kalpana Bora</v>
          </cell>
          <cell r="F643">
            <v>0</v>
          </cell>
          <cell r="G643" t="str">
            <v>18120113702</v>
          </cell>
          <cell r="H643" t="str">
            <v>3 NO. DHEKIAJULI/RAJGARH NEPALI</v>
          </cell>
          <cell r="I643">
            <v>2015</v>
          </cell>
          <cell r="J643">
            <v>0</v>
          </cell>
          <cell r="K643" t="str">
            <v>j18</v>
          </cell>
          <cell r="L643">
            <v>0</v>
          </cell>
          <cell r="M643">
            <v>0</v>
          </cell>
          <cell r="N643">
            <v>0</v>
          </cell>
          <cell r="O643">
            <v>0</v>
          </cell>
          <cell r="P643">
            <v>0</v>
          </cell>
          <cell r="Q643">
            <v>0</v>
          </cell>
          <cell r="R643" t="str">
            <v>KESHAB PATHAK</v>
          </cell>
          <cell r="S643" t="str">
            <v>9577160388</v>
          </cell>
          <cell r="T643">
            <v>10</v>
          </cell>
          <cell r="U643">
            <v>19</v>
          </cell>
        </row>
        <row r="644">
          <cell r="B644" t="str">
            <v>UTTAR LALUK MES</v>
          </cell>
          <cell r="C644" t="str">
            <v>MES</v>
          </cell>
          <cell r="D644" t="str">
            <v>Laluk MPHC</v>
          </cell>
          <cell r="E644" t="str">
            <v>Champa Dutta / Rita Saikia / Kalpana Bora</v>
          </cell>
          <cell r="F644">
            <v>0</v>
          </cell>
          <cell r="G644" t="str">
            <v>18120114402</v>
          </cell>
          <cell r="H644" t="str">
            <v>GARMUR/CHRISTAN</v>
          </cell>
          <cell r="I644">
            <v>0</v>
          </cell>
          <cell r="J644">
            <v>0</v>
          </cell>
          <cell r="K644" t="str">
            <v>j26</v>
          </cell>
          <cell r="L644">
            <v>0</v>
          </cell>
          <cell r="M644">
            <v>0</v>
          </cell>
          <cell r="N644">
            <v>0</v>
          </cell>
          <cell r="O644">
            <v>0</v>
          </cell>
          <cell r="P644">
            <v>0</v>
          </cell>
          <cell r="Q644">
            <v>0</v>
          </cell>
          <cell r="R644" t="str">
            <v>SUKHMAL GOGOI</v>
          </cell>
          <cell r="S644" t="str">
            <v>9859082180</v>
          </cell>
          <cell r="T644">
            <v>51</v>
          </cell>
          <cell r="U644">
            <v>68</v>
          </cell>
        </row>
        <row r="645">
          <cell r="B645" t="str">
            <v>Residential Special Trainning Centre, Boys</v>
          </cell>
          <cell r="C645" t="str">
            <v>oth</v>
          </cell>
          <cell r="D645" t="str">
            <v>Laluk MPHC</v>
          </cell>
          <cell r="E645" t="str">
            <v>Champa Dutta / Rita Saikia / Kalpana Bora</v>
          </cell>
          <cell r="F645">
            <v>0</v>
          </cell>
          <cell r="G645">
            <v>0</v>
          </cell>
          <cell r="H645" t="e">
            <v>#N/A</v>
          </cell>
          <cell r="I645">
            <v>2015</v>
          </cell>
          <cell r="J645">
            <v>0</v>
          </cell>
          <cell r="K645" t="str">
            <v>OCT</v>
          </cell>
          <cell r="L645">
            <v>0</v>
          </cell>
          <cell r="M645">
            <v>0</v>
          </cell>
          <cell r="N645">
            <v>0</v>
          </cell>
          <cell r="O645">
            <v>0</v>
          </cell>
          <cell r="P645">
            <v>0</v>
          </cell>
          <cell r="Q645">
            <v>0</v>
          </cell>
          <cell r="R645" t="str">
            <v>MANUJ SAIKIA</v>
          </cell>
          <cell r="S645">
            <v>9854493934</v>
          </cell>
          <cell r="T645">
            <v>84</v>
          </cell>
          <cell r="U645">
            <v>0</v>
          </cell>
        </row>
        <row r="646">
          <cell r="B646" t="str">
            <v>91 No Malapara AWC</v>
          </cell>
          <cell r="C646" t="str">
            <v>AWC</v>
          </cell>
          <cell r="D646" t="str">
            <v>Meneha MPHC</v>
          </cell>
          <cell r="E646" t="str">
            <v>Gita Bharali</v>
          </cell>
          <cell r="F646">
            <v>0</v>
          </cell>
          <cell r="G646">
            <v>15</v>
          </cell>
          <cell r="H646" t="str">
            <v>Dikrong Dongibil-Loridonga- laluk road</v>
          </cell>
          <cell r="I646" t="str">
            <v>Dipamoni Saikia-1</v>
          </cell>
          <cell r="J646">
            <v>0</v>
          </cell>
          <cell r="K646" t="str">
            <v>Team-02</v>
          </cell>
          <cell r="L646">
            <v>0</v>
          </cell>
          <cell r="M646">
            <v>0</v>
          </cell>
          <cell r="N646">
            <v>0</v>
          </cell>
          <cell r="O646">
            <v>42903</v>
          </cell>
          <cell r="P646">
            <v>0</v>
          </cell>
          <cell r="Q646" t="str">
            <v>Nashima Akhter/9854673618</v>
          </cell>
          <cell r="R646" t="str">
            <v>RijuMoni Das</v>
          </cell>
          <cell r="S646" t="str">
            <v>9854753559/9577767164/5</v>
          </cell>
          <cell r="T646">
            <v>18</v>
          </cell>
          <cell r="U646">
            <v>21</v>
          </cell>
        </row>
        <row r="647">
          <cell r="B647" t="str">
            <v>Bali Gaon</v>
          </cell>
          <cell r="C647" t="str">
            <v>AWC</v>
          </cell>
          <cell r="D647" t="str">
            <v>Meneha MPHC</v>
          </cell>
          <cell r="E647" t="str">
            <v>Gita Bharali</v>
          </cell>
          <cell r="F647">
            <v>0</v>
          </cell>
          <cell r="G647">
            <v>13</v>
          </cell>
          <cell r="H647" t="str">
            <v>Dikrong Dongibil-Meneha</v>
          </cell>
          <cell r="I647" t="str">
            <v>Dipamoni Saikia-1</v>
          </cell>
          <cell r="J647">
            <v>42949</v>
          </cell>
          <cell r="K647" t="str">
            <v>Team-02</v>
          </cell>
          <cell r="L647">
            <v>21</v>
          </cell>
          <cell r="M647">
            <v>12</v>
          </cell>
          <cell r="N647">
            <v>33</v>
          </cell>
          <cell r="O647">
            <v>42945</v>
          </cell>
          <cell r="P647">
            <v>0</v>
          </cell>
          <cell r="Q647" t="str">
            <v>Nashima Akhter/9854673618</v>
          </cell>
          <cell r="R647" t="str">
            <v>Sunati Das</v>
          </cell>
          <cell r="S647" t="str">
            <v>8749834707/54709</v>
          </cell>
          <cell r="T647">
            <v>17</v>
          </cell>
          <cell r="U647">
            <v>21</v>
          </cell>
        </row>
        <row r="648">
          <cell r="B648" t="str">
            <v>DIKRONG BALIGAON LPS</v>
          </cell>
          <cell r="C648" t="str">
            <v>LPS</v>
          </cell>
          <cell r="D648" t="str">
            <v>Meneha MPHC</v>
          </cell>
          <cell r="E648" t="str">
            <v>Gita Bharali</v>
          </cell>
          <cell r="F648">
            <v>0</v>
          </cell>
          <cell r="G648" t="str">
            <v>18120107502</v>
          </cell>
          <cell r="H648" t="str">
            <v>65/68 NO. GRANT/DIKRONG BALIGAON</v>
          </cell>
          <cell r="I648">
            <v>0</v>
          </cell>
          <cell r="J648">
            <v>0</v>
          </cell>
          <cell r="K648" t="str">
            <v>OCT</v>
          </cell>
          <cell r="L648">
            <v>0</v>
          </cell>
          <cell r="M648">
            <v>0</v>
          </cell>
          <cell r="N648">
            <v>0</v>
          </cell>
          <cell r="O648">
            <v>0</v>
          </cell>
          <cell r="P648">
            <v>0</v>
          </cell>
          <cell r="Q648">
            <v>0</v>
          </cell>
          <cell r="R648" t="str">
            <v>PADUMI KALITA</v>
          </cell>
          <cell r="S648" t="str">
            <v>9577094164</v>
          </cell>
          <cell r="T648">
            <v>0</v>
          </cell>
          <cell r="U648">
            <v>75</v>
          </cell>
        </row>
        <row r="649">
          <cell r="B649" t="str">
            <v>1 NO. ISLAMPUR 36 NO. AWW</v>
          </cell>
          <cell r="C649" t="str">
            <v>AWC</v>
          </cell>
          <cell r="D649" t="str">
            <v>Meneha MPHC</v>
          </cell>
          <cell r="E649" t="str">
            <v>Gita Bharali</v>
          </cell>
          <cell r="F649">
            <v>0</v>
          </cell>
          <cell r="G649">
            <v>22</v>
          </cell>
          <cell r="H649" t="str">
            <v>JUBANAGAR-Jubanagar</v>
          </cell>
          <cell r="I649" t="str">
            <v>Leni Borah-10</v>
          </cell>
          <cell r="J649">
            <v>0</v>
          </cell>
          <cell r="K649" t="str">
            <v>Team-01</v>
          </cell>
          <cell r="L649">
            <v>0</v>
          </cell>
          <cell r="M649">
            <v>0</v>
          </cell>
          <cell r="N649">
            <v>0</v>
          </cell>
          <cell r="O649">
            <v>42926</v>
          </cell>
          <cell r="P649">
            <v>0</v>
          </cell>
          <cell r="Q649" t="str">
            <v>AYESA AHMED/9954584014</v>
          </cell>
          <cell r="R649" t="str">
            <v>Padma Saikia</v>
          </cell>
          <cell r="S649">
            <v>9854462061</v>
          </cell>
          <cell r="T649">
            <v>33</v>
          </cell>
          <cell r="U649">
            <v>30</v>
          </cell>
        </row>
        <row r="650">
          <cell r="B650" t="str">
            <v>1 NO. ISLAMPUR HAZI NO. 126 AWW</v>
          </cell>
          <cell r="C650" t="str">
            <v>AWC</v>
          </cell>
          <cell r="D650" t="str">
            <v>Meneha MPHC</v>
          </cell>
          <cell r="E650" t="str">
            <v>Gita Bharali</v>
          </cell>
          <cell r="F650">
            <v>0</v>
          </cell>
          <cell r="G650">
            <v>21</v>
          </cell>
          <cell r="H650" t="str">
            <v>JUBANAGAR-Meneha</v>
          </cell>
          <cell r="I650" t="str">
            <v>Leni Borah-10</v>
          </cell>
          <cell r="J650">
            <v>42929</v>
          </cell>
          <cell r="K650" t="str">
            <v>Team-01</v>
          </cell>
          <cell r="L650">
            <v>38</v>
          </cell>
          <cell r="M650">
            <v>26</v>
          </cell>
          <cell r="N650">
            <v>64</v>
          </cell>
          <cell r="O650">
            <v>42929</v>
          </cell>
          <cell r="P650">
            <v>0</v>
          </cell>
          <cell r="Q650" t="str">
            <v>AYESA AHMED/9954584014</v>
          </cell>
          <cell r="R650" t="str">
            <v>fateme Yasmin</v>
          </cell>
          <cell r="S650" t="str">
            <v>9577043616/9613092612</v>
          </cell>
          <cell r="T650">
            <v>46</v>
          </cell>
          <cell r="U650">
            <v>42</v>
          </cell>
        </row>
        <row r="651">
          <cell r="B651" t="str">
            <v>107 NO NADIKA AHUM GAON AWW</v>
          </cell>
          <cell r="C651" t="str">
            <v>AWC</v>
          </cell>
          <cell r="D651" t="str">
            <v>Meneha MPHC</v>
          </cell>
          <cell r="E651" t="str">
            <v>Gita Bharali</v>
          </cell>
          <cell r="F651">
            <v>0</v>
          </cell>
          <cell r="G651">
            <v>24</v>
          </cell>
          <cell r="H651" t="str">
            <v>JUBANAGAR-Meneha-Kahipara</v>
          </cell>
          <cell r="I651" t="str">
            <v>Leni Borah-11</v>
          </cell>
          <cell r="J651">
            <v>42929</v>
          </cell>
          <cell r="K651" t="str">
            <v>Team-01</v>
          </cell>
          <cell r="L651">
            <v>25</v>
          </cell>
          <cell r="M651">
            <v>32</v>
          </cell>
          <cell r="N651">
            <v>57</v>
          </cell>
          <cell r="O651">
            <v>42929</v>
          </cell>
          <cell r="P651">
            <v>0</v>
          </cell>
          <cell r="Q651" t="str">
            <v>AYESA AHMED/9954584014</v>
          </cell>
          <cell r="R651" t="str">
            <v>Barnali Duwarah Bora</v>
          </cell>
          <cell r="S651" t="str">
            <v>9954821948/9678138579</v>
          </cell>
          <cell r="T651">
            <v>33</v>
          </cell>
          <cell r="U651">
            <v>30</v>
          </cell>
        </row>
        <row r="652">
          <cell r="B652" t="str">
            <v>2 No. KARUNABARI NO. 7 AWW</v>
          </cell>
          <cell r="C652" t="str">
            <v>AWC</v>
          </cell>
          <cell r="D652" t="str">
            <v>Meneha MPHC</v>
          </cell>
          <cell r="E652" t="str">
            <v>Gita Bharali</v>
          </cell>
          <cell r="F652">
            <v>0</v>
          </cell>
          <cell r="G652">
            <v>1</v>
          </cell>
          <cell r="H652" t="str">
            <v>2 No Karunabari</v>
          </cell>
          <cell r="I652" t="str">
            <v>dec</v>
          </cell>
          <cell r="J652">
            <v>0</v>
          </cell>
          <cell r="K652" t="str">
            <v>Team-02</v>
          </cell>
          <cell r="L652">
            <v>0</v>
          </cell>
          <cell r="M652">
            <v>0</v>
          </cell>
          <cell r="N652">
            <v>0</v>
          </cell>
          <cell r="O652">
            <v>42832</v>
          </cell>
          <cell r="P652">
            <v>0</v>
          </cell>
          <cell r="Q652" t="str">
            <v>Hemalata Dewri Bharali/ 9854234699</v>
          </cell>
          <cell r="R652" t="str">
            <v>Maryum Begum</v>
          </cell>
          <cell r="S652">
            <v>8011142162</v>
          </cell>
          <cell r="T652">
            <v>18</v>
          </cell>
          <cell r="U652">
            <v>21</v>
          </cell>
        </row>
        <row r="653">
          <cell r="B653" t="str">
            <v>26 NO. NADIKA AWW</v>
          </cell>
          <cell r="C653" t="str">
            <v>AWC</v>
          </cell>
          <cell r="D653" t="str">
            <v>Meneha MPHC</v>
          </cell>
          <cell r="E653" t="str">
            <v>Gita Bharali</v>
          </cell>
          <cell r="F653">
            <v>0</v>
          </cell>
          <cell r="G653">
            <v>23</v>
          </cell>
          <cell r="H653" t="str">
            <v>JUBANAGAR</v>
          </cell>
          <cell r="I653" t="str">
            <v>dec</v>
          </cell>
          <cell r="J653">
            <v>42929</v>
          </cell>
          <cell r="K653" t="str">
            <v>Team-02</v>
          </cell>
          <cell r="L653">
            <v>69</v>
          </cell>
          <cell r="M653">
            <v>72</v>
          </cell>
          <cell r="N653">
            <v>141</v>
          </cell>
          <cell r="O653">
            <v>42926</v>
          </cell>
          <cell r="P653">
            <v>0</v>
          </cell>
          <cell r="Q653" t="str">
            <v>AYESA AHMED/9954584014</v>
          </cell>
          <cell r="R653" t="str">
            <v>Marjina Begum</v>
          </cell>
          <cell r="S653">
            <v>8486245398</v>
          </cell>
          <cell r="T653">
            <v>18</v>
          </cell>
          <cell r="U653">
            <v>21</v>
          </cell>
        </row>
        <row r="654">
          <cell r="B654" t="str">
            <v>29 NO . SINGRAPARA</v>
          </cell>
          <cell r="C654" t="str">
            <v>AWC</v>
          </cell>
          <cell r="D654" t="str">
            <v>Meneha MPHC</v>
          </cell>
          <cell r="E654" t="str">
            <v>Gita Bharali</v>
          </cell>
          <cell r="F654">
            <v>0</v>
          </cell>
          <cell r="G654">
            <v>2</v>
          </cell>
          <cell r="H654" t="str">
            <v>2 No Karunabari</v>
          </cell>
          <cell r="I654" t="str">
            <v>3 No-UN</v>
          </cell>
          <cell r="J654">
            <v>0</v>
          </cell>
          <cell r="K654" t="str">
            <v>Team-01</v>
          </cell>
          <cell r="L654">
            <v>0</v>
          </cell>
          <cell r="M654">
            <v>0</v>
          </cell>
          <cell r="N654">
            <v>0</v>
          </cell>
          <cell r="O654">
            <v>42833</v>
          </cell>
          <cell r="P654">
            <v>0</v>
          </cell>
          <cell r="Q654" t="str">
            <v>Hemalata Dewri Bharali/ 9854234699</v>
          </cell>
          <cell r="R654" t="str">
            <v>Mfia Begum</v>
          </cell>
          <cell r="S654">
            <v>8011414606</v>
          </cell>
          <cell r="T654">
            <v>36</v>
          </cell>
          <cell r="U654">
            <v>23</v>
          </cell>
        </row>
        <row r="655">
          <cell r="B655" t="str">
            <v>42 No. Laluk College Chuk AWW</v>
          </cell>
          <cell r="C655" t="str">
            <v>AWC</v>
          </cell>
          <cell r="D655" t="str">
            <v>Meneha MPHC</v>
          </cell>
          <cell r="E655" t="str">
            <v>Gita Bharali</v>
          </cell>
          <cell r="F655">
            <v>0</v>
          </cell>
          <cell r="G655">
            <v>3</v>
          </cell>
          <cell r="H655" t="str">
            <v>Menehagaon</v>
          </cell>
          <cell r="I655" t="str">
            <v>Dipamoni Saikia-2</v>
          </cell>
          <cell r="J655">
            <v>0</v>
          </cell>
          <cell r="K655" t="str">
            <v>Team-01</v>
          </cell>
          <cell r="L655">
            <v>0</v>
          </cell>
          <cell r="M655">
            <v>0</v>
          </cell>
          <cell r="N655">
            <v>0</v>
          </cell>
          <cell r="O655">
            <v>42835</v>
          </cell>
          <cell r="P655">
            <v>0</v>
          </cell>
          <cell r="Q655" t="str">
            <v>Hemalata Dewri Bharali/ 9854234699</v>
          </cell>
          <cell r="R655" t="str">
            <v>Rashida Begum</v>
          </cell>
          <cell r="S655" t="str">
            <v>9678617751/7086567886</v>
          </cell>
          <cell r="T655">
            <v>22</v>
          </cell>
          <cell r="U655">
            <v>36</v>
          </cell>
        </row>
        <row r="656">
          <cell r="B656" t="str">
            <v>44 No Ampara AWC</v>
          </cell>
          <cell r="C656" t="str">
            <v>AWC</v>
          </cell>
          <cell r="D656" t="str">
            <v>Meneha MPHC</v>
          </cell>
          <cell r="E656" t="str">
            <v>Gita Bharali</v>
          </cell>
          <cell r="F656">
            <v>0</v>
          </cell>
          <cell r="G656">
            <v>10</v>
          </cell>
          <cell r="H656" t="str">
            <v>Dakhin Laluk-Meneha-Ampara Gaon</v>
          </cell>
          <cell r="I656" t="str">
            <v>dec</v>
          </cell>
          <cell r="J656">
            <v>42916</v>
          </cell>
          <cell r="K656" t="str">
            <v>Team-01</v>
          </cell>
          <cell r="L656">
            <v>33</v>
          </cell>
          <cell r="M656">
            <v>15</v>
          </cell>
          <cell r="N656">
            <v>48</v>
          </cell>
          <cell r="O656">
            <v>42916</v>
          </cell>
          <cell r="P656">
            <v>0</v>
          </cell>
          <cell r="Q656" t="str">
            <v>Hemalata Dewri Bharali/ 9854234699</v>
          </cell>
          <cell r="R656" t="str">
            <v>Banti Hazarika</v>
          </cell>
          <cell r="S656" t="str">
            <v>9613250424/7399484488</v>
          </cell>
          <cell r="T656">
            <v>18</v>
          </cell>
          <cell r="U656">
            <v>21</v>
          </cell>
        </row>
        <row r="657">
          <cell r="B657" t="str">
            <v>95 No. Meneha AWW</v>
          </cell>
          <cell r="C657" t="str">
            <v>AWC</v>
          </cell>
          <cell r="D657" t="str">
            <v>Meneha MPHC</v>
          </cell>
          <cell r="E657" t="str">
            <v>Gita Bharali</v>
          </cell>
          <cell r="F657">
            <v>0</v>
          </cell>
          <cell r="G657">
            <v>4</v>
          </cell>
          <cell r="H657" t="str">
            <v>Menehagaon</v>
          </cell>
          <cell r="I657" t="str">
            <v>dec</v>
          </cell>
          <cell r="J657">
            <v>42936</v>
          </cell>
          <cell r="K657" t="str">
            <v>Team-01</v>
          </cell>
          <cell r="L657">
            <v>26</v>
          </cell>
          <cell r="M657">
            <v>26</v>
          </cell>
          <cell r="N657">
            <v>52</v>
          </cell>
          <cell r="O657">
            <v>42836</v>
          </cell>
          <cell r="P657">
            <v>0</v>
          </cell>
          <cell r="Q657" t="str">
            <v>Hemalata Dewri Bharali/ 9854234699</v>
          </cell>
          <cell r="R657" t="str">
            <v>Khudeja Khatun</v>
          </cell>
          <cell r="S657" t="str">
            <v>8402927961/9859059307</v>
          </cell>
          <cell r="T657">
            <v>15</v>
          </cell>
          <cell r="U657">
            <v>15</v>
          </cell>
        </row>
        <row r="658">
          <cell r="B658" t="str">
            <v>99 NO. SINGIA AWW</v>
          </cell>
          <cell r="C658" t="str">
            <v>AWC</v>
          </cell>
          <cell r="D658" t="str">
            <v>Meneha MPHC</v>
          </cell>
          <cell r="E658" t="str">
            <v>Gita Bharali</v>
          </cell>
          <cell r="F658">
            <v>0</v>
          </cell>
          <cell r="G658">
            <v>20</v>
          </cell>
          <cell r="H658" t="str">
            <v>JUBANAGAR-2 no ilsampur</v>
          </cell>
          <cell r="I658" t="str">
            <v>NOV</v>
          </cell>
          <cell r="J658">
            <v>42936</v>
          </cell>
          <cell r="K658" t="str">
            <v>Team-01</v>
          </cell>
          <cell r="L658">
            <v>36</v>
          </cell>
          <cell r="M658">
            <v>24</v>
          </cell>
          <cell r="N658">
            <v>60</v>
          </cell>
          <cell r="O658">
            <v>42936</v>
          </cell>
          <cell r="P658">
            <v>0</v>
          </cell>
          <cell r="Q658" t="str">
            <v>AYESA AHMED/9954584014</v>
          </cell>
          <cell r="R658" t="str">
            <v>Rahima Begum</v>
          </cell>
          <cell r="S658" t="str">
            <v>8749880572/7849058872/9678989454</v>
          </cell>
          <cell r="T658">
            <v>26</v>
          </cell>
          <cell r="U658">
            <v>24</v>
          </cell>
        </row>
        <row r="659">
          <cell r="B659" t="str">
            <v>Ampara AWW</v>
          </cell>
          <cell r="C659" t="str">
            <v>AWC</v>
          </cell>
          <cell r="D659" t="str">
            <v>Meneha MPHC</v>
          </cell>
          <cell r="E659" t="str">
            <v>Gita Bharali</v>
          </cell>
          <cell r="F659">
            <v>0</v>
          </cell>
          <cell r="G659">
            <v>9</v>
          </cell>
          <cell r="H659" t="str">
            <v>Dakhin Laluk-Meneha-Ampara Milanpur</v>
          </cell>
          <cell r="I659" t="str">
            <v>Dipamoni Saikia-3</v>
          </cell>
          <cell r="J659">
            <v>42916</v>
          </cell>
          <cell r="K659" t="str">
            <v>Team-01</v>
          </cell>
          <cell r="L659">
            <v>11</v>
          </cell>
          <cell r="M659">
            <v>14</v>
          </cell>
          <cell r="N659">
            <v>25</v>
          </cell>
          <cell r="O659">
            <v>42916</v>
          </cell>
          <cell r="P659">
            <v>0</v>
          </cell>
          <cell r="Q659" t="str">
            <v>Hemalata Dewri Bharali/ 9854234699</v>
          </cell>
          <cell r="R659" t="str">
            <v>Sewti Das</v>
          </cell>
          <cell r="S659">
            <v>9854890730</v>
          </cell>
          <cell r="T659">
            <v>18</v>
          </cell>
          <cell r="U659">
            <v>21</v>
          </cell>
        </row>
        <row r="660">
          <cell r="B660" t="str">
            <v>Bamun Gaon Purana Dikrong Ghat</v>
          </cell>
          <cell r="C660" t="str">
            <v>AWC</v>
          </cell>
          <cell r="D660" t="str">
            <v>Meneha MPHC</v>
          </cell>
          <cell r="E660" t="str">
            <v>Gita Bharali</v>
          </cell>
          <cell r="F660">
            <v>0</v>
          </cell>
          <cell r="G660">
            <v>16</v>
          </cell>
          <cell r="H660" t="str">
            <v>Dikrong Dongibil-Meneha</v>
          </cell>
          <cell r="I660" t="str">
            <v>Dipamoni Saikia-1</v>
          </cell>
          <cell r="J660">
            <v>0</v>
          </cell>
          <cell r="K660" t="str">
            <v>Team-02</v>
          </cell>
          <cell r="L660">
            <v>0</v>
          </cell>
          <cell r="M660">
            <v>0</v>
          </cell>
          <cell r="N660">
            <v>0</v>
          </cell>
          <cell r="O660">
            <v>42945</v>
          </cell>
          <cell r="P660">
            <v>0</v>
          </cell>
          <cell r="Q660" t="str">
            <v>Nashima Akhter/9854673618</v>
          </cell>
          <cell r="R660" t="str">
            <v>Hima Devi</v>
          </cell>
          <cell r="S660" t="str">
            <v>9508082483/9854230497</v>
          </cell>
          <cell r="T660">
            <v>17</v>
          </cell>
          <cell r="U660">
            <v>21</v>
          </cell>
        </row>
        <row r="661">
          <cell r="B661" t="str">
            <v>KAHIPARA AWW</v>
          </cell>
          <cell r="C661" t="str">
            <v>AWC</v>
          </cell>
          <cell r="D661" t="str">
            <v>Meneha MPHC</v>
          </cell>
          <cell r="E661" t="str">
            <v>Gita Bharali</v>
          </cell>
          <cell r="F661">
            <v>0</v>
          </cell>
          <cell r="G661">
            <v>25</v>
          </cell>
          <cell r="H661" t="str">
            <v>JUBANAGAR-Jubanagar-Kahipara</v>
          </cell>
          <cell r="I661" t="str">
            <v>Leni Borah-11</v>
          </cell>
          <cell r="J661">
            <v>42930</v>
          </cell>
          <cell r="K661" t="str">
            <v>Team-02</v>
          </cell>
          <cell r="L661">
            <v>65</v>
          </cell>
          <cell r="M661">
            <v>85</v>
          </cell>
          <cell r="N661">
            <v>150</v>
          </cell>
          <cell r="O661">
            <v>42934</v>
          </cell>
          <cell r="P661">
            <v>0</v>
          </cell>
          <cell r="Q661" t="str">
            <v>AYESA AHMED/9954584014</v>
          </cell>
          <cell r="R661" t="str">
            <v>Karabi Hazarika</v>
          </cell>
          <cell r="S661">
            <v>7035482743</v>
          </cell>
          <cell r="T661">
            <v>18</v>
          </cell>
          <cell r="U661">
            <v>21</v>
          </cell>
        </row>
        <row r="662">
          <cell r="B662" t="str">
            <v>Kherbori No.96 AWW</v>
          </cell>
          <cell r="C662" t="str">
            <v>AWC</v>
          </cell>
          <cell r="D662" t="str">
            <v>Meneha MPHC</v>
          </cell>
          <cell r="E662" t="str">
            <v>Gita Bharali</v>
          </cell>
          <cell r="F662">
            <v>0</v>
          </cell>
          <cell r="G662">
            <v>12</v>
          </cell>
          <cell r="H662" t="str">
            <v>Dakhin Laluk-Meneha-Nepali</v>
          </cell>
          <cell r="I662" t="str">
            <v>NOV</v>
          </cell>
          <cell r="J662">
            <v>0</v>
          </cell>
          <cell r="K662" t="str">
            <v>Team-01</v>
          </cell>
          <cell r="L662">
            <v>0</v>
          </cell>
          <cell r="M662">
            <v>0</v>
          </cell>
          <cell r="N662">
            <v>0</v>
          </cell>
          <cell r="O662">
            <v>42842</v>
          </cell>
          <cell r="P662">
            <v>0</v>
          </cell>
          <cell r="Q662" t="str">
            <v>Hemalata Dewri Bharali/ 9854234699</v>
          </cell>
          <cell r="R662" t="str">
            <v>Kalpana Bora</v>
          </cell>
          <cell r="S662" t="str">
            <v>7035654274/9613224635</v>
          </cell>
          <cell r="T662">
            <v>18</v>
          </cell>
          <cell r="U662">
            <v>21</v>
          </cell>
        </row>
        <row r="663">
          <cell r="B663" t="str">
            <v>Lakhanabari Balading no.43 AWW</v>
          </cell>
          <cell r="C663" t="str">
            <v>AWC</v>
          </cell>
          <cell r="D663" t="str">
            <v>Meneha MPHC</v>
          </cell>
          <cell r="E663" t="str">
            <v>Gita Bharali</v>
          </cell>
          <cell r="F663">
            <v>0</v>
          </cell>
          <cell r="G663">
            <v>13</v>
          </cell>
          <cell r="H663" t="str">
            <v>Dakhin Laluk-Baluding</v>
          </cell>
          <cell r="I663" t="str">
            <v>dec</v>
          </cell>
          <cell r="J663">
            <v>0</v>
          </cell>
          <cell r="K663" t="str">
            <v>Team-02</v>
          </cell>
          <cell r="L663">
            <v>0</v>
          </cell>
          <cell r="M663">
            <v>0</v>
          </cell>
          <cell r="N663">
            <v>0</v>
          </cell>
          <cell r="O663">
            <v>42843</v>
          </cell>
          <cell r="P663">
            <v>0</v>
          </cell>
          <cell r="Q663" t="str">
            <v>Hemalata Dewri Bharali/ 9854234699</v>
          </cell>
          <cell r="R663" t="str">
            <v>Mitali Saikia</v>
          </cell>
          <cell r="S663" t="str">
            <v>9613168154/9613125421</v>
          </cell>
          <cell r="T663">
            <v>24</v>
          </cell>
          <cell r="U663">
            <v>29</v>
          </cell>
        </row>
        <row r="664">
          <cell r="B664" t="str">
            <v>LAKHONABORI 19 NO. AWW</v>
          </cell>
          <cell r="C664" t="str">
            <v>AWC</v>
          </cell>
          <cell r="D664" t="str">
            <v>Meneha MPHC</v>
          </cell>
          <cell r="E664" t="str">
            <v>Gita Bharali</v>
          </cell>
          <cell r="F664">
            <v>0</v>
          </cell>
          <cell r="G664">
            <v>2</v>
          </cell>
          <cell r="H664" t="str">
            <v>HARMOTI-Meneha</v>
          </cell>
          <cell r="I664" t="str">
            <v>dec</v>
          </cell>
          <cell r="J664">
            <v>0</v>
          </cell>
          <cell r="K664" t="str">
            <v>Team-01</v>
          </cell>
          <cell r="L664">
            <v>0</v>
          </cell>
          <cell r="M664">
            <v>0</v>
          </cell>
          <cell r="N664">
            <v>0</v>
          </cell>
          <cell r="O664">
            <v>42982</v>
          </cell>
          <cell r="P664">
            <v>0</v>
          </cell>
          <cell r="Q664" t="str">
            <v>Nashima Akhter/9854673618</v>
          </cell>
          <cell r="R664" t="str">
            <v>Dipanjali Baruah</v>
          </cell>
          <cell r="S664">
            <v>9859010569</v>
          </cell>
          <cell r="T664">
            <v>18</v>
          </cell>
          <cell r="U664">
            <v>21</v>
          </cell>
        </row>
        <row r="665">
          <cell r="B665" t="str">
            <v>Meneha Joypur AWW</v>
          </cell>
          <cell r="C665" t="str">
            <v>AWC</v>
          </cell>
          <cell r="D665" t="str">
            <v>Meneha MPHC</v>
          </cell>
          <cell r="E665" t="str">
            <v>Gita Bharali</v>
          </cell>
          <cell r="F665">
            <v>0</v>
          </cell>
          <cell r="G665">
            <v>6</v>
          </cell>
          <cell r="H665" t="str">
            <v>Dakhin Laluk-Meneha</v>
          </cell>
          <cell r="I665" t="str">
            <v>Dipamoni Saikia-2</v>
          </cell>
          <cell r="J665">
            <v>0</v>
          </cell>
          <cell r="K665" t="str">
            <v>Team-01</v>
          </cell>
          <cell r="L665">
            <v>0</v>
          </cell>
          <cell r="M665">
            <v>0</v>
          </cell>
          <cell r="N665">
            <v>0</v>
          </cell>
          <cell r="O665">
            <v>42837</v>
          </cell>
          <cell r="P665">
            <v>0</v>
          </cell>
          <cell r="Q665" t="str">
            <v>Hemalata Dewri Bharali/ 9854234699</v>
          </cell>
          <cell r="R665" t="str">
            <v>Phuleswari Gohain</v>
          </cell>
          <cell r="S665">
            <v>9859644278</v>
          </cell>
          <cell r="T665">
            <v>18</v>
          </cell>
          <cell r="U665">
            <v>21</v>
          </cell>
        </row>
        <row r="666">
          <cell r="B666" t="str">
            <v>Meneha No.30 AWW</v>
          </cell>
          <cell r="C666" t="str">
            <v>AWC</v>
          </cell>
          <cell r="D666" t="str">
            <v>Meneha MPHC</v>
          </cell>
          <cell r="E666" t="str">
            <v>Gita Bharali</v>
          </cell>
          <cell r="F666">
            <v>0</v>
          </cell>
          <cell r="G666">
            <v>5</v>
          </cell>
          <cell r="H666" t="str">
            <v>Menehagaon</v>
          </cell>
          <cell r="I666" t="str">
            <v>Dipamoni Saikia-2</v>
          </cell>
          <cell r="J666">
            <v>0</v>
          </cell>
          <cell r="K666" t="str">
            <v>Team-02</v>
          </cell>
          <cell r="L666">
            <v>0</v>
          </cell>
          <cell r="M666">
            <v>0</v>
          </cell>
          <cell r="N666">
            <v>0</v>
          </cell>
          <cell r="O666">
            <v>42837</v>
          </cell>
          <cell r="P666">
            <v>0</v>
          </cell>
          <cell r="Q666" t="str">
            <v>Hemalata Dewri Bharali/ 9854234699</v>
          </cell>
          <cell r="R666" t="str">
            <v>Padumi Gogoi Saikia</v>
          </cell>
          <cell r="S666" t="str">
            <v>9613250449/9859059317</v>
          </cell>
          <cell r="T666">
            <v>18</v>
          </cell>
          <cell r="U666">
            <v>21</v>
          </cell>
        </row>
        <row r="667">
          <cell r="B667" t="str">
            <v>Meraguria Mising  No. 95AWW</v>
          </cell>
          <cell r="C667" t="str">
            <v>AWC</v>
          </cell>
          <cell r="D667" t="str">
            <v>Meneha MPHC</v>
          </cell>
          <cell r="E667" t="str">
            <v>Gita Bharali</v>
          </cell>
          <cell r="F667">
            <v>0</v>
          </cell>
          <cell r="G667">
            <v>8</v>
          </cell>
          <cell r="H667" t="str">
            <v>Dakhin Laluk-Meneha</v>
          </cell>
          <cell r="I667" t="str">
            <v>NOV</v>
          </cell>
          <cell r="J667">
            <v>0</v>
          </cell>
          <cell r="K667" t="str">
            <v>Team-01</v>
          </cell>
          <cell r="L667">
            <v>0</v>
          </cell>
          <cell r="M667">
            <v>0</v>
          </cell>
          <cell r="N667">
            <v>0</v>
          </cell>
          <cell r="O667">
            <v>42838</v>
          </cell>
          <cell r="P667">
            <v>0</v>
          </cell>
          <cell r="Q667" t="str">
            <v>Hemalata Dewri Bharali/ 9854234699</v>
          </cell>
          <cell r="R667" t="str">
            <v>Chitra Lekha Pegu</v>
          </cell>
          <cell r="S667" t="str">
            <v>9678507571/ 8752849971</v>
          </cell>
          <cell r="T667">
            <v>6</v>
          </cell>
          <cell r="U667">
            <v>15</v>
          </cell>
        </row>
        <row r="668">
          <cell r="B668" t="str">
            <v>Meraguria No.41 AWW</v>
          </cell>
          <cell r="C668" t="str">
            <v>AWC</v>
          </cell>
          <cell r="D668" t="str">
            <v>Meneha MPHC</v>
          </cell>
          <cell r="E668" t="str">
            <v>Gita Bharali</v>
          </cell>
          <cell r="F668">
            <v>0</v>
          </cell>
          <cell r="G668">
            <v>7</v>
          </cell>
          <cell r="H668" t="str">
            <v>Dakhin Laluk-Meneha-Nepali</v>
          </cell>
          <cell r="I668" t="str">
            <v>NOV</v>
          </cell>
          <cell r="J668">
            <v>42916</v>
          </cell>
          <cell r="K668" t="str">
            <v>Team-01</v>
          </cell>
          <cell r="L668">
            <v>13</v>
          </cell>
          <cell r="M668">
            <v>17</v>
          </cell>
          <cell r="N668">
            <v>30</v>
          </cell>
          <cell r="O668">
            <v>42916</v>
          </cell>
          <cell r="P668">
            <v>0</v>
          </cell>
          <cell r="Q668" t="str">
            <v>Hemalata Dewri Bharali/ 9854234699</v>
          </cell>
          <cell r="R668" t="str">
            <v>Momi Newar Chetry</v>
          </cell>
          <cell r="S668">
            <v>9859011195</v>
          </cell>
          <cell r="T668">
            <v>15</v>
          </cell>
          <cell r="U668">
            <v>16</v>
          </cell>
        </row>
        <row r="669">
          <cell r="B669" t="str">
            <v>DIKRONG HIGH SCHOOL</v>
          </cell>
          <cell r="C669" t="str">
            <v>HS</v>
          </cell>
          <cell r="D669" t="str">
            <v>Meneha MPHC</v>
          </cell>
          <cell r="E669" t="str">
            <v>Gita Bharali</v>
          </cell>
          <cell r="F669">
            <v>0</v>
          </cell>
          <cell r="G669" t="str">
            <v>18120106104</v>
          </cell>
          <cell r="H669" t="str">
            <v>KHERBARI/GOHAIN GAON CHUK</v>
          </cell>
          <cell r="I669" t="str">
            <v>nov</v>
          </cell>
          <cell r="J669">
            <v>42887</v>
          </cell>
          <cell r="K669" t="str">
            <v>Team-01</v>
          </cell>
          <cell r="L669">
            <v>51</v>
          </cell>
          <cell r="M669">
            <v>59</v>
          </cell>
          <cell r="N669">
            <v>110</v>
          </cell>
          <cell r="O669">
            <v>42864</v>
          </cell>
          <cell r="P669">
            <v>0</v>
          </cell>
          <cell r="Q669">
            <v>0</v>
          </cell>
          <cell r="R669" t="str">
            <v>PUSPALATA GOGOI</v>
          </cell>
          <cell r="S669">
            <v>9613357554</v>
          </cell>
          <cell r="T669">
            <v>47</v>
          </cell>
          <cell r="U669">
            <v>44</v>
          </cell>
        </row>
        <row r="670">
          <cell r="B670" t="str">
            <v>226 NO. MENEHA LPS</v>
          </cell>
          <cell r="C670" t="str">
            <v>LPS</v>
          </cell>
          <cell r="D670" t="str">
            <v>Meneha MPHC</v>
          </cell>
          <cell r="E670" t="str">
            <v>Gita Bharali</v>
          </cell>
          <cell r="F670">
            <v>0</v>
          </cell>
          <cell r="G670" t="str">
            <v>18120106401</v>
          </cell>
          <cell r="H670" t="str">
            <v>MENEHA/SAIKIA CHUK-1</v>
          </cell>
          <cell r="I670">
            <v>2015</v>
          </cell>
          <cell r="J670">
            <v>42860</v>
          </cell>
          <cell r="K670" t="str">
            <v>Team-02</v>
          </cell>
          <cell r="L670">
            <v>26</v>
          </cell>
          <cell r="M670">
            <v>34</v>
          </cell>
          <cell r="N670">
            <v>60</v>
          </cell>
          <cell r="O670">
            <v>42860</v>
          </cell>
          <cell r="P670">
            <v>0</v>
          </cell>
          <cell r="Q670">
            <v>0</v>
          </cell>
          <cell r="R670" t="str">
            <v>Birendra Nath Sarmah</v>
          </cell>
          <cell r="S670">
            <v>9859077628</v>
          </cell>
          <cell r="T670">
            <v>47</v>
          </cell>
          <cell r="U670">
            <v>31</v>
          </cell>
        </row>
        <row r="671">
          <cell r="B671" t="str">
            <v>451 NO. ISLAMPUR LPS</v>
          </cell>
          <cell r="C671" t="str">
            <v>LPS</v>
          </cell>
          <cell r="D671" t="str">
            <v>Meneha MPHC</v>
          </cell>
          <cell r="E671" t="str">
            <v>Gita Bharali</v>
          </cell>
          <cell r="F671">
            <v>0</v>
          </cell>
          <cell r="G671" t="str">
            <v>18120115201</v>
          </cell>
          <cell r="H671" t="str">
            <v>1 NO. ISLAMPUR/1 NO. ISLAMPUR</v>
          </cell>
          <cell r="I671" t="str">
            <v>nov</v>
          </cell>
          <cell r="J671">
            <v>0</v>
          </cell>
          <cell r="K671">
            <v>0</v>
          </cell>
          <cell r="L671">
            <v>0</v>
          </cell>
          <cell r="M671">
            <v>0</v>
          </cell>
          <cell r="N671">
            <v>0</v>
          </cell>
          <cell r="O671">
            <v>0</v>
          </cell>
          <cell r="P671">
            <v>0</v>
          </cell>
          <cell r="Q671">
            <v>0</v>
          </cell>
          <cell r="R671" t="str">
            <v>prafulla borpatra</v>
          </cell>
          <cell r="S671" t="str">
            <v>8135090569/7896318620</v>
          </cell>
          <cell r="T671">
            <v>0</v>
          </cell>
          <cell r="U671">
            <v>356</v>
          </cell>
        </row>
        <row r="672">
          <cell r="B672" t="str">
            <v>515 NO. KAHIPARA LPS</v>
          </cell>
          <cell r="C672" t="str">
            <v>LPS</v>
          </cell>
          <cell r="D672" t="str">
            <v>Meneha MPHC</v>
          </cell>
          <cell r="E672" t="str">
            <v>Gita Bharali</v>
          </cell>
          <cell r="F672">
            <v>0</v>
          </cell>
          <cell r="G672" t="str">
            <v>18120115202</v>
          </cell>
          <cell r="H672" t="str">
            <v>1 NO. ISLAMPUR/1 NO. ISLAMPUR</v>
          </cell>
          <cell r="I672">
            <v>2015</v>
          </cell>
          <cell r="J672">
            <v>42871</v>
          </cell>
          <cell r="K672" t="str">
            <v>Team-01</v>
          </cell>
          <cell r="L672">
            <v>51</v>
          </cell>
          <cell r="M672">
            <v>70</v>
          </cell>
          <cell r="N672">
            <v>121</v>
          </cell>
          <cell r="O672">
            <v>42871</v>
          </cell>
          <cell r="P672">
            <v>149</v>
          </cell>
          <cell r="Q672">
            <v>0</v>
          </cell>
          <cell r="R672" t="str">
            <v>GHANA KT BARUAH</v>
          </cell>
          <cell r="S672" t="str">
            <v>9957302176/7399774848</v>
          </cell>
          <cell r="T672">
            <v>71</v>
          </cell>
          <cell r="U672">
            <v>73</v>
          </cell>
        </row>
        <row r="673">
          <cell r="B673" t="str">
            <v>ADARSHA AMPARA LPS</v>
          </cell>
          <cell r="C673" t="str">
            <v>LPS</v>
          </cell>
          <cell r="D673" t="str">
            <v>Meneha MPHC</v>
          </cell>
          <cell r="E673" t="str">
            <v>Gita Bharali</v>
          </cell>
          <cell r="F673">
            <v>0</v>
          </cell>
          <cell r="G673" t="str">
            <v>18120105401</v>
          </cell>
          <cell r="H673" t="str">
            <v>AMPARA/MAJULIAL CHUK</v>
          </cell>
          <cell r="I673">
            <v>2015</v>
          </cell>
          <cell r="J673">
            <v>0</v>
          </cell>
          <cell r="K673" t="str">
            <v>Team-01</v>
          </cell>
          <cell r="L673">
            <v>0</v>
          </cell>
          <cell r="M673">
            <v>0</v>
          </cell>
          <cell r="N673">
            <v>0</v>
          </cell>
          <cell r="O673">
            <v>42836</v>
          </cell>
          <cell r="P673">
            <v>0</v>
          </cell>
          <cell r="Q673">
            <v>0</v>
          </cell>
          <cell r="R673" t="str">
            <v>KHAGEN BORA</v>
          </cell>
          <cell r="S673" t="str">
            <v>8752015301</v>
          </cell>
          <cell r="T673">
            <v>0</v>
          </cell>
          <cell r="U673">
            <v>68</v>
          </cell>
        </row>
        <row r="674">
          <cell r="B674" t="str">
            <v>ANUSUSITA MILANJYOTI LPS</v>
          </cell>
          <cell r="C674" t="str">
            <v>LPS</v>
          </cell>
          <cell r="D674" t="str">
            <v>Meneha MPHC</v>
          </cell>
          <cell r="E674" t="str">
            <v>Gita Bharali</v>
          </cell>
          <cell r="F674">
            <v>0</v>
          </cell>
          <cell r="G674" t="str">
            <v>18120105402</v>
          </cell>
          <cell r="H674" t="str">
            <v>AMPARA/MILANPUR</v>
          </cell>
          <cell r="I674">
            <v>2015</v>
          </cell>
          <cell r="J674">
            <v>0</v>
          </cell>
          <cell r="K674" t="str">
            <v>Team-02</v>
          </cell>
          <cell r="L674">
            <v>0</v>
          </cell>
          <cell r="M674">
            <v>0</v>
          </cell>
          <cell r="N674">
            <v>0</v>
          </cell>
          <cell r="O674">
            <v>42836</v>
          </cell>
          <cell r="P674">
            <v>0</v>
          </cell>
          <cell r="Q674">
            <v>0</v>
          </cell>
          <cell r="R674" t="str">
            <v>PADMESWAR DAS</v>
          </cell>
          <cell r="S674" t="str">
            <v>9854340858</v>
          </cell>
          <cell r="T674">
            <v>17</v>
          </cell>
          <cell r="U674">
            <v>19</v>
          </cell>
        </row>
        <row r="675">
          <cell r="B675" t="str">
            <v>DIKRONG GHAT LPS</v>
          </cell>
          <cell r="C675" t="str">
            <v>LPS</v>
          </cell>
          <cell r="D675" t="str">
            <v>Meneha MPHC</v>
          </cell>
          <cell r="E675" t="str">
            <v>Gita Bharali</v>
          </cell>
          <cell r="F675">
            <v>0</v>
          </cell>
          <cell r="G675" t="str">
            <v>18120106201</v>
          </cell>
          <cell r="H675" t="str">
            <v>LAKHANA BARI/KALITA CHUK</v>
          </cell>
          <cell r="I675" t="str">
            <v>p</v>
          </cell>
          <cell r="J675">
            <v>42886</v>
          </cell>
          <cell r="K675" t="str">
            <v>Team-01</v>
          </cell>
          <cell r="L675">
            <v>50</v>
          </cell>
          <cell r="M675">
            <v>51</v>
          </cell>
          <cell r="N675">
            <v>101</v>
          </cell>
          <cell r="O675">
            <v>42842</v>
          </cell>
          <cell r="P675">
            <v>0</v>
          </cell>
          <cell r="Q675">
            <v>0</v>
          </cell>
          <cell r="R675" t="str">
            <v>dambaru kalita</v>
          </cell>
          <cell r="S675" t="str">
            <v>9678994237</v>
          </cell>
          <cell r="T675">
            <v>64</v>
          </cell>
          <cell r="U675">
            <v>64</v>
          </cell>
        </row>
        <row r="676">
          <cell r="B676" t="str">
            <v>JOYPUR LPS_1</v>
          </cell>
          <cell r="C676" t="str">
            <v>LPS</v>
          </cell>
          <cell r="D676" t="str">
            <v>Meneha MPHC</v>
          </cell>
          <cell r="E676" t="str">
            <v>Gita Bharali</v>
          </cell>
          <cell r="F676">
            <v>0</v>
          </cell>
          <cell r="G676" t="str">
            <v>18120106303</v>
          </cell>
          <cell r="H676" t="str">
            <v>MARAGURIA/MERAGURIA AHOM GAON</v>
          </cell>
          <cell r="I676">
            <v>0</v>
          </cell>
          <cell r="J676">
            <v>0</v>
          </cell>
          <cell r="K676" t="str">
            <v>Team-02</v>
          </cell>
          <cell r="L676">
            <v>0</v>
          </cell>
          <cell r="M676">
            <v>0</v>
          </cell>
          <cell r="N676">
            <v>0</v>
          </cell>
          <cell r="O676">
            <v>42843</v>
          </cell>
          <cell r="P676">
            <v>0</v>
          </cell>
          <cell r="Q676">
            <v>0</v>
          </cell>
          <cell r="R676" t="str">
            <v>LAKHI CHANDRA BARUAH</v>
          </cell>
          <cell r="S676" t="str">
            <v>9954822178</v>
          </cell>
          <cell r="T676">
            <v>24</v>
          </cell>
          <cell r="U676">
            <v>19</v>
          </cell>
        </row>
        <row r="677">
          <cell r="B677" t="str">
            <v>JOYPUR LPS_2</v>
          </cell>
          <cell r="C677" t="str">
            <v>LPS</v>
          </cell>
          <cell r="D677" t="str">
            <v>Meneha MPHC</v>
          </cell>
          <cell r="E677" t="str">
            <v>Gita Bharali</v>
          </cell>
          <cell r="F677">
            <v>0</v>
          </cell>
          <cell r="G677" t="str">
            <v>18120106305</v>
          </cell>
          <cell r="H677" t="str">
            <v>MARAGURIA/MERAGURIA AHOM GAON</v>
          </cell>
          <cell r="I677" t="str">
            <v>nov</v>
          </cell>
          <cell r="J677">
            <v>0</v>
          </cell>
          <cell r="K677" t="str">
            <v>Team-01</v>
          </cell>
          <cell r="L677">
            <v>0</v>
          </cell>
          <cell r="M677">
            <v>0</v>
          </cell>
          <cell r="N677">
            <v>0</v>
          </cell>
          <cell r="O677">
            <v>42844</v>
          </cell>
          <cell r="P677">
            <v>0</v>
          </cell>
          <cell r="Q677">
            <v>0</v>
          </cell>
          <cell r="R677" t="str">
            <v>SARBANDNDA GOHAIN</v>
          </cell>
          <cell r="S677" t="str">
            <v>9854534877</v>
          </cell>
          <cell r="T677">
            <v>18</v>
          </cell>
          <cell r="U677">
            <v>12</v>
          </cell>
        </row>
        <row r="678">
          <cell r="B678" t="str">
            <v>KARUNABARI LPS</v>
          </cell>
          <cell r="C678" t="str">
            <v>LPS</v>
          </cell>
          <cell r="D678" t="str">
            <v>Meneha MPHC</v>
          </cell>
          <cell r="E678" t="str">
            <v>Gita Bharali</v>
          </cell>
          <cell r="F678">
            <v>0</v>
          </cell>
          <cell r="G678" t="str">
            <v>18120105302</v>
          </cell>
          <cell r="H678" t="str">
            <v>2 NO. KARUNABARI/SONBORI</v>
          </cell>
          <cell r="I678" t="str">
            <v>nov</v>
          </cell>
          <cell r="J678">
            <v>0</v>
          </cell>
          <cell r="K678" t="str">
            <v>Team-01</v>
          </cell>
          <cell r="L678">
            <v>0</v>
          </cell>
          <cell r="M678">
            <v>0</v>
          </cell>
          <cell r="N678">
            <v>0</v>
          </cell>
          <cell r="O678">
            <v>42835</v>
          </cell>
          <cell r="P678">
            <v>0</v>
          </cell>
          <cell r="Q678">
            <v>0</v>
          </cell>
          <cell r="R678" t="str">
            <v>BORNALI SAIKIA BORAH</v>
          </cell>
          <cell r="S678" t="str">
            <v>9859060811</v>
          </cell>
          <cell r="T678">
            <v>96</v>
          </cell>
          <cell r="U678">
            <v>90</v>
          </cell>
        </row>
        <row r="679">
          <cell r="B679" t="str">
            <v>KHERBARI LPS</v>
          </cell>
          <cell r="C679" t="str">
            <v>LPS</v>
          </cell>
          <cell r="D679" t="str">
            <v>Meneha MPHC</v>
          </cell>
          <cell r="E679" t="str">
            <v>Gita Bharali</v>
          </cell>
          <cell r="F679">
            <v>0</v>
          </cell>
          <cell r="G679" t="str">
            <v>18120106102</v>
          </cell>
          <cell r="H679" t="str">
            <v>KHERBARI/MAJULI CHUK</v>
          </cell>
          <cell r="I679">
            <v>2015</v>
          </cell>
          <cell r="J679">
            <v>0</v>
          </cell>
          <cell r="K679" t="str">
            <v>x</v>
          </cell>
          <cell r="L679">
            <v>0</v>
          </cell>
          <cell r="M679">
            <v>0</v>
          </cell>
          <cell r="N679">
            <v>0</v>
          </cell>
          <cell r="O679">
            <v>0</v>
          </cell>
          <cell r="P679">
            <v>0</v>
          </cell>
          <cell r="Q679">
            <v>0</v>
          </cell>
          <cell r="R679" t="str">
            <v xml:space="preserve"> SARBANANDA PEGU</v>
          </cell>
          <cell r="S679" t="str">
            <v>9859893977</v>
          </cell>
          <cell r="T679">
            <v>0</v>
          </cell>
          <cell r="U679">
            <v>55</v>
          </cell>
        </row>
        <row r="680">
          <cell r="B680" t="str">
            <v>MERAGURIA JANAJATI LPS</v>
          </cell>
          <cell r="C680" t="str">
            <v>LPS</v>
          </cell>
          <cell r="D680" t="str">
            <v>Meneha MPHC</v>
          </cell>
          <cell r="E680" t="str">
            <v>Gita Bharali</v>
          </cell>
          <cell r="F680">
            <v>0</v>
          </cell>
          <cell r="G680" t="str">
            <v>18120106301</v>
          </cell>
          <cell r="H680" t="str">
            <v>MARAGURIA/MERAGURIA MIRI GAON</v>
          </cell>
          <cell r="I680">
            <v>2015</v>
          </cell>
          <cell r="J680">
            <v>42860</v>
          </cell>
          <cell r="K680" t="str">
            <v>Team-02</v>
          </cell>
          <cell r="L680">
            <v>6</v>
          </cell>
          <cell r="M680">
            <v>14</v>
          </cell>
          <cell r="N680">
            <v>20</v>
          </cell>
          <cell r="O680">
            <v>42860</v>
          </cell>
          <cell r="P680">
            <v>0</v>
          </cell>
          <cell r="Q680">
            <v>0</v>
          </cell>
          <cell r="R680" t="str">
            <v>DENDEDHAR PAWE</v>
          </cell>
          <cell r="S680" t="str">
            <v>9957884794</v>
          </cell>
          <cell r="T680">
            <v>10</v>
          </cell>
          <cell r="U680">
            <v>16</v>
          </cell>
        </row>
        <row r="681">
          <cell r="B681" t="str">
            <v>MERAGURIA LPS</v>
          </cell>
          <cell r="C681" t="str">
            <v>LPS</v>
          </cell>
          <cell r="D681" t="str">
            <v>Meneha MPHC</v>
          </cell>
          <cell r="E681" t="str">
            <v>Gita Bharali</v>
          </cell>
          <cell r="F681">
            <v>0</v>
          </cell>
          <cell r="G681" t="str">
            <v>18120106302</v>
          </cell>
          <cell r="H681" t="str">
            <v>MARAGURIA/MERAGURIA NEPALI GAON</v>
          </cell>
          <cell r="I681">
            <v>2015</v>
          </cell>
          <cell r="J681">
            <v>0</v>
          </cell>
          <cell r="K681" t="str">
            <v>Team-01</v>
          </cell>
          <cell r="L681">
            <v>0</v>
          </cell>
          <cell r="M681">
            <v>0</v>
          </cell>
          <cell r="N681">
            <v>0</v>
          </cell>
          <cell r="O681">
            <v>42843</v>
          </cell>
          <cell r="P681">
            <v>0</v>
          </cell>
          <cell r="Q681">
            <v>0</v>
          </cell>
          <cell r="R681" t="str">
            <v>KHAGEN BORA</v>
          </cell>
          <cell r="S681" t="str">
            <v>9859188202</v>
          </cell>
          <cell r="T681">
            <v>22</v>
          </cell>
          <cell r="U681">
            <v>25</v>
          </cell>
        </row>
        <row r="682">
          <cell r="B682" t="str">
            <v>NADIKA LPS</v>
          </cell>
          <cell r="C682" t="str">
            <v>LPS</v>
          </cell>
          <cell r="D682" t="str">
            <v>Meneha MPHC</v>
          </cell>
          <cell r="E682" t="str">
            <v>Gita Bharali</v>
          </cell>
          <cell r="F682">
            <v>0</v>
          </cell>
          <cell r="G682" t="str">
            <v>18120116002</v>
          </cell>
          <cell r="H682" t="str">
            <v>NADIKA/AHOM CHUK</v>
          </cell>
          <cell r="I682">
            <v>2015</v>
          </cell>
          <cell r="J682">
            <v>0</v>
          </cell>
          <cell r="K682" t="str">
            <v>X</v>
          </cell>
          <cell r="L682">
            <v>0</v>
          </cell>
          <cell r="M682">
            <v>0</v>
          </cell>
          <cell r="N682">
            <v>0</v>
          </cell>
          <cell r="O682">
            <v>0</v>
          </cell>
          <cell r="P682">
            <v>0</v>
          </cell>
          <cell r="Q682">
            <v>0</v>
          </cell>
          <cell r="R682" t="str">
            <v>ALI Ahmed</v>
          </cell>
          <cell r="S682">
            <v>9854202661</v>
          </cell>
          <cell r="T682">
            <v>30</v>
          </cell>
          <cell r="U682">
            <v>25</v>
          </cell>
        </row>
        <row r="683">
          <cell r="B683" t="str">
            <v>UJIR PUKHURI LPS</v>
          </cell>
          <cell r="C683" t="str">
            <v>LPS</v>
          </cell>
          <cell r="D683" t="str">
            <v>Meneha MPHC</v>
          </cell>
          <cell r="E683" t="str">
            <v>Gita Bharali</v>
          </cell>
          <cell r="F683">
            <v>0</v>
          </cell>
          <cell r="G683" t="str">
            <v>18120106404</v>
          </cell>
          <cell r="H683" t="str">
            <v>MENEHA/JADUMONI CHUK-1</v>
          </cell>
          <cell r="I683">
            <v>2015</v>
          </cell>
          <cell r="J683">
            <v>0</v>
          </cell>
          <cell r="K683" t="str">
            <v>Team-01</v>
          </cell>
          <cell r="L683">
            <v>0</v>
          </cell>
          <cell r="M683">
            <v>0</v>
          </cell>
          <cell r="N683">
            <v>0</v>
          </cell>
          <cell r="O683">
            <v>42845</v>
          </cell>
          <cell r="P683">
            <v>0</v>
          </cell>
          <cell r="Q683">
            <v>0</v>
          </cell>
          <cell r="R683" t="str">
            <v>NIRU BORA</v>
          </cell>
          <cell r="S683" t="str">
            <v>7896384879/8486130500</v>
          </cell>
          <cell r="T683">
            <v>0</v>
          </cell>
          <cell r="U683">
            <v>50</v>
          </cell>
        </row>
        <row r="684">
          <cell r="B684" t="str">
            <v>KARUNABARI PRE. SEN. MADRASSA</v>
          </cell>
          <cell r="C684" t="str">
            <v>MEM</v>
          </cell>
          <cell r="D684" t="str">
            <v>Meneha MPHC</v>
          </cell>
          <cell r="E684" t="str">
            <v>Gita Bharali</v>
          </cell>
          <cell r="F684">
            <v>0</v>
          </cell>
          <cell r="G684" t="str">
            <v>18120105304</v>
          </cell>
          <cell r="H684" t="str">
            <v>2 NO. KARUNABARI/SONBORI</v>
          </cell>
          <cell r="I684" t="str">
            <v>p</v>
          </cell>
          <cell r="J684">
            <v>0</v>
          </cell>
          <cell r="K684" t="str">
            <v>Team-02</v>
          </cell>
          <cell r="L684">
            <v>0</v>
          </cell>
          <cell r="M684">
            <v>0</v>
          </cell>
          <cell r="N684">
            <v>0</v>
          </cell>
          <cell r="O684">
            <v>42835</v>
          </cell>
          <cell r="P684">
            <v>0</v>
          </cell>
          <cell r="Q684">
            <v>0</v>
          </cell>
          <cell r="R684" t="str">
            <v>SHAHJALAL ALOM</v>
          </cell>
          <cell r="S684" t="str">
            <v>8486534370/9854580759</v>
          </cell>
          <cell r="T684">
            <v>50</v>
          </cell>
          <cell r="U684">
            <v>52</v>
          </cell>
        </row>
        <row r="685">
          <cell r="B685" t="str">
            <v>2 NO. KARUNABARI MES</v>
          </cell>
          <cell r="C685" t="str">
            <v>MES</v>
          </cell>
          <cell r="D685" t="str">
            <v>Meneha MPHC</v>
          </cell>
          <cell r="E685" t="str">
            <v>Gita Bharali</v>
          </cell>
          <cell r="F685">
            <v>0</v>
          </cell>
          <cell r="G685" t="str">
            <v>18120105301</v>
          </cell>
          <cell r="H685" t="str">
            <v>2 NO. KARUNABARI/SONBORI</v>
          </cell>
          <cell r="I685">
            <v>2015</v>
          </cell>
          <cell r="J685">
            <v>0</v>
          </cell>
          <cell r="K685" t="str">
            <v>Team-02</v>
          </cell>
          <cell r="L685">
            <v>0</v>
          </cell>
          <cell r="M685">
            <v>0</v>
          </cell>
          <cell r="N685">
            <v>0</v>
          </cell>
          <cell r="O685">
            <v>42833</v>
          </cell>
          <cell r="P685">
            <v>0</v>
          </cell>
          <cell r="Q685">
            <v>0</v>
          </cell>
          <cell r="R685" t="str">
            <v>CHAN MIYA</v>
          </cell>
          <cell r="S685" t="str">
            <v>9859059307</v>
          </cell>
          <cell r="T685">
            <v>15</v>
          </cell>
          <cell r="U685">
            <v>19</v>
          </cell>
        </row>
        <row r="686">
          <cell r="B686" t="str">
            <v>DIKRONG MES</v>
          </cell>
          <cell r="C686" t="str">
            <v>MES</v>
          </cell>
          <cell r="D686" t="str">
            <v>Meneha MPHC</v>
          </cell>
          <cell r="E686" t="str">
            <v>Gita Bharali</v>
          </cell>
          <cell r="F686">
            <v>0</v>
          </cell>
          <cell r="G686" t="str">
            <v>18120106101</v>
          </cell>
          <cell r="H686" t="str">
            <v>KHERBARI/GOHAIN GAON CHUK</v>
          </cell>
          <cell r="I686" t="str">
            <v>nov</v>
          </cell>
          <cell r="J686">
            <v>0</v>
          </cell>
          <cell r="K686" t="str">
            <v>Team-02</v>
          </cell>
          <cell r="L686">
            <v>0</v>
          </cell>
          <cell r="M686">
            <v>0</v>
          </cell>
          <cell r="N686">
            <v>0</v>
          </cell>
          <cell r="O686">
            <v>42842</v>
          </cell>
          <cell r="P686">
            <v>0</v>
          </cell>
          <cell r="Q686">
            <v>0</v>
          </cell>
          <cell r="R686" t="str">
            <v>KAMAL GOSWAMI</v>
          </cell>
          <cell r="S686" t="str">
            <v>9707086932</v>
          </cell>
          <cell r="T686">
            <v>88</v>
          </cell>
          <cell r="U686">
            <v>92</v>
          </cell>
        </row>
        <row r="687">
          <cell r="B687" t="str">
            <v>MERAGURIA MES</v>
          </cell>
          <cell r="C687" t="str">
            <v>MES</v>
          </cell>
          <cell r="D687" t="str">
            <v>Meneha MPHC</v>
          </cell>
          <cell r="E687" t="str">
            <v>Gita Bharali</v>
          </cell>
          <cell r="F687">
            <v>0</v>
          </cell>
          <cell r="G687" t="str">
            <v>18120106304</v>
          </cell>
          <cell r="H687" t="str">
            <v>MARAGURIA/MERAGURIA MIRI GAON</v>
          </cell>
          <cell r="I687">
            <v>2015</v>
          </cell>
          <cell r="J687">
            <v>0</v>
          </cell>
          <cell r="K687" t="str">
            <v>Team-02</v>
          </cell>
          <cell r="L687">
            <v>0</v>
          </cell>
          <cell r="M687">
            <v>0</v>
          </cell>
          <cell r="N687">
            <v>0</v>
          </cell>
          <cell r="O687">
            <v>42844</v>
          </cell>
          <cell r="P687">
            <v>0</v>
          </cell>
          <cell r="Q687">
            <v>0</v>
          </cell>
          <cell r="R687" t="str">
            <v>NIRU BORA GOGOI</v>
          </cell>
          <cell r="S687" t="str">
            <v>9859894544</v>
          </cell>
          <cell r="T687">
            <v>22</v>
          </cell>
          <cell r="U687">
            <v>23</v>
          </cell>
        </row>
        <row r="688">
          <cell r="B688" t="str">
            <v>1 no. Konkur</v>
          </cell>
          <cell r="C688" t="str">
            <v>AWC</v>
          </cell>
          <cell r="D688" t="str">
            <v>Midihijaba SC</v>
          </cell>
          <cell r="E688" t="str">
            <v>Sadari Kalita / Jaya Lagachu</v>
          </cell>
          <cell r="F688" t="str">
            <v>Moni Kr Doley</v>
          </cell>
          <cell r="G688">
            <v>55</v>
          </cell>
          <cell r="H688" t="str">
            <v>Bahgorah</v>
          </cell>
          <cell r="I688" t="str">
            <v>Not Cover</v>
          </cell>
          <cell r="J688">
            <v>0</v>
          </cell>
          <cell r="K688" t="str">
            <v>Team-01</v>
          </cell>
          <cell r="L688">
            <v>0</v>
          </cell>
          <cell r="M688">
            <v>0</v>
          </cell>
          <cell r="N688">
            <v>0</v>
          </cell>
          <cell r="O688">
            <v>42826</v>
          </cell>
          <cell r="P688">
            <v>0</v>
          </cell>
          <cell r="Q688">
            <v>0</v>
          </cell>
          <cell r="R688" t="str">
            <v>Jetuki Patir</v>
          </cell>
          <cell r="S688">
            <v>9678322335</v>
          </cell>
          <cell r="T688">
            <v>17</v>
          </cell>
          <cell r="U688">
            <v>21</v>
          </cell>
        </row>
        <row r="689">
          <cell r="B689" t="str">
            <v>Chenimora Kalbari</v>
          </cell>
          <cell r="C689" t="str">
            <v>AWC</v>
          </cell>
          <cell r="D689" t="str">
            <v>Midihijaba SC</v>
          </cell>
          <cell r="E689" t="str">
            <v>Sadari Kalita / Jaya Lagachu</v>
          </cell>
          <cell r="F689" t="str">
            <v>Moni Kr Doley</v>
          </cell>
          <cell r="G689">
            <v>54</v>
          </cell>
          <cell r="H689" t="str">
            <v>Bahgorah</v>
          </cell>
          <cell r="I689" t="str">
            <v>Not Cover</v>
          </cell>
          <cell r="J689">
            <v>0</v>
          </cell>
          <cell r="K689" t="str">
            <v>Team-01</v>
          </cell>
          <cell r="L689">
            <v>0</v>
          </cell>
          <cell r="M689">
            <v>0</v>
          </cell>
          <cell r="N689">
            <v>0</v>
          </cell>
          <cell r="O689">
            <v>42826</v>
          </cell>
          <cell r="P689">
            <v>0</v>
          </cell>
          <cell r="Q689">
            <v>0</v>
          </cell>
          <cell r="R689" t="str">
            <v>Mamoni Pegu</v>
          </cell>
          <cell r="S689">
            <v>9508047807</v>
          </cell>
          <cell r="T689">
            <v>17</v>
          </cell>
          <cell r="U689">
            <v>21</v>
          </cell>
        </row>
        <row r="690">
          <cell r="B690" t="str">
            <v>Kumalia Chapari No.2</v>
          </cell>
          <cell r="C690" t="str">
            <v>AWC</v>
          </cell>
          <cell r="D690" t="str">
            <v>Midihijaba SC</v>
          </cell>
          <cell r="E690" t="str">
            <v>Sadari Kalita / Jaya Lagachu</v>
          </cell>
          <cell r="F690" t="str">
            <v>Moni Kr Doley</v>
          </cell>
          <cell r="G690">
            <v>60</v>
          </cell>
          <cell r="H690" t="str">
            <v>Bahgorah</v>
          </cell>
          <cell r="I690" t="str">
            <v>Not Cover</v>
          </cell>
          <cell r="J690">
            <v>0</v>
          </cell>
          <cell r="K690" t="str">
            <v>team-01</v>
          </cell>
          <cell r="L690">
            <v>0</v>
          </cell>
          <cell r="M690">
            <v>0</v>
          </cell>
          <cell r="N690">
            <v>0</v>
          </cell>
          <cell r="O690">
            <v>42826</v>
          </cell>
          <cell r="P690">
            <v>0</v>
          </cell>
          <cell r="Q690">
            <v>0</v>
          </cell>
          <cell r="R690" t="str">
            <v>Binapani Doley Pegu</v>
          </cell>
          <cell r="S690">
            <v>9954809748</v>
          </cell>
          <cell r="T690">
            <v>17</v>
          </cell>
          <cell r="U690">
            <v>21</v>
          </cell>
        </row>
        <row r="691">
          <cell r="B691" t="str">
            <v>Ranga Noi Chenimora</v>
          </cell>
          <cell r="C691" t="str">
            <v>AWC</v>
          </cell>
          <cell r="D691" t="str">
            <v>Midihijaba SC</v>
          </cell>
          <cell r="E691" t="str">
            <v>Sadari Kalita / Jaya Lagachu</v>
          </cell>
          <cell r="F691" t="str">
            <v>Moni Kr Doley</v>
          </cell>
          <cell r="G691">
            <v>23</v>
          </cell>
          <cell r="H691" t="str">
            <v>Bahgorah</v>
          </cell>
          <cell r="I691" t="str">
            <v>Not Cover</v>
          </cell>
          <cell r="J691">
            <v>0</v>
          </cell>
          <cell r="K691" t="str">
            <v>Team-01</v>
          </cell>
          <cell r="L691">
            <v>0</v>
          </cell>
          <cell r="M691">
            <v>0</v>
          </cell>
          <cell r="N691">
            <v>0</v>
          </cell>
          <cell r="O691">
            <v>42975</v>
          </cell>
          <cell r="P691">
            <v>0</v>
          </cell>
          <cell r="Q691">
            <v>0</v>
          </cell>
          <cell r="R691" t="str">
            <v>Rupohi Kuli</v>
          </cell>
          <cell r="S691">
            <v>9854607624</v>
          </cell>
          <cell r="T691">
            <v>17</v>
          </cell>
          <cell r="U691">
            <v>21</v>
          </cell>
        </row>
        <row r="692">
          <cell r="B692" t="str">
            <v>K.K.B MISHING JANAJATI H.S</v>
          </cell>
          <cell r="C692" t="str">
            <v>HS</v>
          </cell>
          <cell r="D692" t="str">
            <v>Midihijaba SC</v>
          </cell>
          <cell r="E692" t="str">
            <v>Sadari Kalita / Jaya Lagachu</v>
          </cell>
          <cell r="F692" t="str">
            <v>Moni Kr Doley</v>
          </cell>
          <cell r="G692" t="str">
            <v>18120107308</v>
          </cell>
          <cell r="H692" t="str">
            <v>2 NO. KHANIAJAN/1 NO. KANIAJAN</v>
          </cell>
          <cell r="I692" t="str">
            <v>Not Cover</v>
          </cell>
          <cell r="J692" t="str">
            <v>x</v>
          </cell>
          <cell r="K692" t="str">
            <v>Team-01</v>
          </cell>
          <cell r="L692">
            <v>0</v>
          </cell>
          <cell r="M692">
            <v>0</v>
          </cell>
          <cell r="N692">
            <v>0</v>
          </cell>
          <cell r="O692">
            <v>42831</v>
          </cell>
          <cell r="P692">
            <v>0</v>
          </cell>
          <cell r="Q692">
            <v>0</v>
          </cell>
          <cell r="R692" t="str">
            <v>PRODIP DOLEY</v>
          </cell>
          <cell r="S692" t="str">
            <v>9957465471</v>
          </cell>
          <cell r="T692">
            <v>39</v>
          </cell>
          <cell r="U692">
            <v>39</v>
          </cell>
        </row>
        <row r="693">
          <cell r="B693" t="str">
            <v>1 NO. AUNIBARI LPS</v>
          </cell>
          <cell r="C693" t="str">
            <v>LPS</v>
          </cell>
          <cell r="D693" t="str">
            <v>Midihijaba SC</v>
          </cell>
          <cell r="E693" t="str">
            <v>Sadari Kalita / Jaya Lagachu</v>
          </cell>
          <cell r="F693" t="str">
            <v>Moni Kr Doley</v>
          </cell>
          <cell r="G693" t="str">
            <v>18120101301</v>
          </cell>
          <cell r="H693" t="str">
            <v>AUNIBARI/1 NO. AUNIBARI</v>
          </cell>
          <cell r="I693" t="str">
            <v>Not Cover</v>
          </cell>
          <cell r="J693" t="str">
            <v>x</v>
          </cell>
          <cell r="K693" t="str">
            <v>Team-02</v>
          </cell>
          <cell r="L693">
            <v>0</v>
          </cell>
          <cell r="M693">
            <v>0</v>
          </cell>
          <cell r="N693">
            <v>0</v>
          </cell>
          <cell r="O693">
            <v>42826</v>
          </cell>
          <cell r="P693">
            <v>0</v>
          </cell>
          <cell r="Q693">
            <v>0</v>
          </cell>
          <cell r="R693" t="str">
            <v>DILIP KR. MILI</v>
          </cell>
          <cell r="S693" t="str">
            <v>9957299042</v>
          </cell>
          <cell r="T693">
            <v>0</v>
          </cell>
          <cell r="U693">
            <v>29</v>
          </cell>
        </row>
        <row r="694">
          <cell r="B694" t="str">
            <v>1 NO. KONGKUR LPS</v>
          </cell>
          <cell r="C694" t="str">
            <v>LPS</v>
          </cell>
          <cell r="D694" t="str">
            <v>Midihijaba SC</v>
          </cell>
          <cell r="E694" t="str">
            <v>Sadari Kalita / Jaya Lagachu</v>
          </cell>
          <cell r="F694" t="str">
            <v>Moni Kr Doley</v>
          </cell>
          <cell r="G694" t="str">
            <v>18120101601</v>
          </cell>
          <cell r="H694" t="str">
            <v>CHENEMORA KONGKUR/1 NO. KONGKUR</v>
          </cell>
          <cell r="I694" t="str">
            <v>Not Cover</v>
          </cell>
          <cell r="J694" t="str">
            <v>x</v>
          </cell>
          <cell r="K694" t="str">
            <v>Team-01</v>
          </cell>
          <cell r="L694">
            <v>0</v>
          </cell>
          <cell r="M694">
            <v>0</v>
          </cell>
          <cell r="N694">
            <v>0</v>
          </cell>
          <cell r="O694">
            <v>42828</v>
          </cell>
          <cell r="P694">
            <v>0</v>
          </cell>
          <cell r="Q694">
            <v>0</v>
          </cell>
          <cell r="R694">
            <v>0</v>
          </cell>
          <cell r="S694" t="str">
            <v>9957301529</v>
          </cell>
          <cell r="T694">
            <v>0</v>
          </cell>
          <cell r="U694">
            <v>77</v>
          </cell>
        </row>
        <row r="695">
          <cell r="B695" t="str">
            <v>2 NO. AUNIBARI LPS</v>
          </cell>
          <cell r="C695" t="str">
            <v>LPS</v>
          </cell>
          <cell r="D695" t="str">
            <v>Midihijaba SC</v>
          </cell>
          <cell r="E695" t="str">
            <v>Sadari Kalita / Jaya Lagachu</v>
          </cell>
          <cell r="F695" t="str">
            <v>Moni Kr Doley</v>
          </cell>
          <cell r="G695" t="str">
            <v>18120101302</v>
          </cell>
          <cell r="H695" t="str">
            <v>AUNIBARI/2 NO. AUNIBARI</v>
          </cell>
          <cell r="I695" t="str">
            <v>Not Cover</v>
          </cell>
          <cell r="J695" t="str">
            <v>x</v>
          </cell>
          <cell r="K695" t="str">
            <v>Team-01</v>
          </cell>
          <cell r="L695">
            <v>0</v>
          </cell>
          <cell r="M695">
            <v>0</v>
          </cell>
          <cell r="N695">
            <v>0</v>
          </cell>
          <cell r="O695">
            <v>42826</v>
          </cell>
          <cell r="P695">
            <v>0</v>
          </cell>
          <cell r="Q695">
            <v>0</v>
          </cell>
          <cell r="R695" t="str">
            <v>JOGEN KULI</v>
          </cell>
          <cell r="S695" t="str">
            <v>7896483650</v>
          </cell>
          <cell r="T695">
            <v>0</v>
          </cell>
          <cell r="U695">
            <v>60</v>
          </cell>
        </row>
        <row r="696">
          <cell r="B696" t="str">
            <v>2 NO. KONGKUR LPS</v>
          </cell>
          <cell r="C696" t="str">
            <v>LPS</v>
          </cell>
          <cell r="D696" t="str">
            <v>Midihijaba SC</v>
          </cell>
          <cell r="E696" t="str">
            <v>Sadari Kalita / Jaya Lagachu</v>
          </cell>
          <cell r="F696" t="str">
            <v>Moni Kr Doley</v>
          </cell>
          <cell r="G696" t="str">
            <v>18120106801</v>
          </cell>
          <cell r="H696" t="str">
            <v>2 NO. KONGKUR/2 NO. KONGKUR</v>
          </cell>
          <cell r="I696" t="str">
            <v>Not Cover</v>
          </cell>
          <cell r="J696" t="str">
            <v>x</v>
          </cell>
          <cell r="K696" t="str">
            <v>Team-01</v>
          </cell>
          <cell r="L696">
            <v>0</v>
          </cell>
          <cell r="M696">
            <v>0</v>
          </cell>
          <cell r="N696">
            <v>0</v>
          </cell>
          <cell r="O696">
            <v>42829</v>
          </cell>
          <cell r="P696">
            <v>0</v>
          </cell>
          <cell r="Q696">
            <v>0</v>
          </cell>
          <cell r="R696" t="str">
            <v>MALADHAR DOLLY</v>
          </cell>
          <cell r="S696" t="str">
            <v>8752835605</v>
          </cell>
          <cell r="T696">
            <v>0</v>
          </cell>
          <cell r="U696">
            <v>53</v>
          </cell>
        </row>
        <row r="697">
          <cell r="B697" t="str">
            <v>KALABARI CHUBURI LPS</v>
          </cell>
          <cell r="C697" t="str">
            <v>LPS</v>
          </cell>
          <cell r="D697" t="str">
            <v>Midihijaba SC</v>
          </cell>
          <cell r="E697" t="str">
            <v>Sadari Kalita / Jaya Lagachu</v>
          </cell>
          <cell r="F697" t="str">
            <v>Moni Kr Doley</v>
          </cell>
          <cell r="G697" t="str">
            <v>18120101606</v>
          </cell>
          <cell r="H697" t="str">
            <v>CHENEMORA KONGKUR/KALABARI CHUBURI</v>
          </cell>
          <cell r="I697" t="str">
            <v>Not Cover</v>
          </cell>
          <cell r="J697" t="str">
            <v>x</v>
          </cell>
          <cell r="K697" t="str">
            <v>Team-01</v>
          </cell>
          <cell r="L697">
            <v>0</v>
          </cell>
          <cell r="M697">
            <v>0</v>
          </cell>
          <cell r="N697">
            <v>0</v>
          </cell>
          <cell r="O697">
            <v>42829</v>
          </cell>
          <cell r="P697">
            <v>0</v>
          </cell>
          <cell r="Q697">
            <v>0</v>
          </cell>
          <cell r="R697" t="str">
            <v>DURGA PD. DEORI</v>
          </cell>
          <cell r="S697" t="str">
            <v>9577730491</v>
          </cell>
          <cell r="T697">
            <v>0</v>
          </cell>
          <cell r="U697">
            <v>59</v>
          </cell>
        </row>
        <row r="698">
          <cell r="B698" t="str">
            <v>KANGKUR NIGANI CHAPORI LPS</v>
          </cell>
          <cell r="C698" t="str">
            <v>LPS</v>
          </cell>
          <cell r="D698" t="str">
            <v>Midihijaba SC</v>
          </cell>
          <cell r="E698" t="str">
            <v>Sadari Kalita / Jaya Lagachu</v>
          </cell>
          <cell r="F698" t="str">
            <v>Moni Kr Doley</v>
          </cell>
          <cell r="G698" t="str">
            <v>18120106803</v>
          </cell>
          <cell r="H698" t="str">
            <v>2 NO. KONGKUR/KONGKUR NIGANI CHAPARI</v>
          </cell>
          <cell r="I698" t="str">
            <v>Not Cover</v>
          </cell>
          <cell r="J698" t="str">
            <v>x</v>
          </cell>
          <cell r="K698" t="str">
            <v>Team-02</v>
          </cell>
          <cell r="L698">
            <v>0</v>
          </cell>
          <cell r="M698">
            <v>0</v>
          </cell>
          <cell r="N698">
            <v>0</v>
          </cell>
          <cell r="O698">
            <v>42829</v>
          </cell>
          <cell r="P698">
            <v>0</v>
          </cell>
          <cell r="Q698">
            <v>0</v>
          </cell>
          <cell r="R698">
            <v>0</v>
          </cell>
          <cell r="S698" t="str">
            <v>9854682784</v>
          </cell>
          <cell r="T698">
            <v>19</v>
          </cell>
          <cell r="U698">
            <v>21</v>
          </cell>
        </row>
        <row r="699">
          <cell r="B699" t="str">
            <v>KANIAJAN LPS</v>
          </cell>
          <cell r="C699" t="str">
            <v>LPS</v>
          </cell>
          <cell r="D699" t="str">
            <v>Midihijaba SC</v>
          </cell>
          <cell r="E699" t="str">
            <v>Sadari Kalita / Jaya Lagachu</v>
          </cell>
          <cell r="F699" t="str">
            <v>Moni Kr Doley</v>
          </cell>
          <cell r="G699" t="str">
            <v>18120107306</v>
          </cell>
          <cell r="H699" t="str">
            <v>2 NO. KHANIAJAN/1 NO. KANIAJAN</v>
          </cell>
          <cell r="I699" t="str">
            <v>Not Cover</v>
          </cell>
          <cell r="J699" t="str">
            <v>x</v>
          </cell>
          <cell r="K699" t="str">
            <v>Team-02</v>
          </cell>
          <cell r="L699">
            <v>0</v>
          </cell>
          <cell r="M699">
            <v>0</v>
          </cell>
          <cell r="N699">
            <v>0</v>
          </cell>
          <cell r="O699">
            <v>42830</v>
          </cell>
          <cell r="P699">
            <v>0</v>
          </cell>
          <cell r="Q699">
            <v>0</v>
          </cell>
          <cell r="R699" t="str">
            <v>JOGNESWAR PATIR</v>
          </cell>
          <cell r="S699" t="str">
            <v>7896422120</v>
          </cell>
          <cell r="T699">
            <v>0</v>
          </cell>
          <cell r="U699">
            <v>88</v>
          </cell>
        </row>
        <row r="700">
          <cell r="B700" t="str">
            <v>KHANIAJAN LPS</v>
          </cell>
          <cell r="C700" t="str">
            <v>LPS</v>
          </cell>
          <cell r="D700" t="str">
            <v>Midihijaba SC</v>
          </cell>
          <cell r="E700" t="str">
            <v>Sadari Kalita / Jaya Lagachu</v>
          </cell>
          <cell r="F700" t="str">
            <v>Moni Kr Doley</v>
          </cell>
          <cell r="G700" t="str">
            <v>18120107301</v>
          </cell>
          <cell r="H700" t="str">
            <v>2 NO. KHANIAJAN/2 NO. KANIAJAN</v>
          </cell>
          <cell r="I700" t="str">
            <v>Not Cover</v>
          </cell>
          <cell r="J700" t="str">
            <v>x</v>
          </cell>
          <cell r="K700" t="str">
            <v>Team-02</v>
          </cell>
          <cell r="L700">
            <v>0</v>
          </cell>
          <cell r="M700">
            <v>0</v>
          </cell>
          <cell r="N700">
            <v>0</v>
          </cell>
          <cell r="O700">
            <v>42829</v>
          </cell>
          <cell r="P700">
            <v>0</v>
          </cell>
          <cell r="Q700">
            <v>0</v>
          </cell>
          <cell r="R700" t="str">
            <v>PARAMANANDRA PEGU</v>
          </cell>
          <cell r="S700" t="str">
            <v>9854891377</v>
          </cell>
          <cell r="T700">
            <v>0</v>
          </cell>
          <cell r="U700">
            <v>50</v>
          </cell>
        </row>
        <row r="701">
          <cell r="B701" t="str">
            <v>KUMALIA CHAPORI LPS</v>
          </cell>
          <cell r="C701" t="str">
            <v>LPS</v>
          </cell>
          <cell r="D701" t="str">
            <v>Midihijaba SC</v>
          </cell>
          <cell r="E701" t="str">
            <v>Sadari Kalita / Jaya Lagachu</v>
          </cell>
          <cell r="F701" t="str">
            <v>Moni Kr Doley</v>
          </cell>
          <cell r="G701" t="str">
            <v>18120101701</v>
          </cell>
          <cell r="H701" t="str">
            <v>KUMALIA CHAPORI/1 NO. KUMALIA CHAPORI</v>
          </cell>
          <cell r="I701" t="str">
            <v>Not Cover</v>
          </cell>
          <cell r="J701" t="str">
            <v>x</v>
          </cell>
          <cell r="K701" t="str">
            <v>Team-02</v>
          </cell>
          <cell r="L701">
            <v>0</v>
          </cell>
          <cell r="M701">
            <v>0</v>
          </cell>
          <cell r="N701">
            <v>0</v>
          </cell>
          <cell r="O701">
            <v>42828</v>
          </cell>
          <cell r="P701">
            <v>0</v>
          </cell>
          <cell r="Q701">
            <v>0</v>
          </cell>
          <cell r="R701" t="str">
            <v>RUNU PEGU</v>
          </cell>
          <cell r="S701" t="str">
            <v>9577750545</v>
          </cell>
          <cell r="T701">
            <v>33</v>
          </cell>
          <cell r="U701">
            <v>23</v>
          </cell>
        </row>
        <row r="702">
          <cell r="B702" t="str">
            <v>NO 1 KANIAJAN BALICHAPARI LPS</v>
          </cell>
          <cell r="C702" t="str">
            <v>LPS</v>
          </cell>
          <cell r="D702" t="str">
            <v>Midihijaba SC</v>
          </cell>
          <cell r="E702" t="str">
            <v>Sadari Kalita / Jaya Lagachu</v>
          </cell>
          <cell r="F702" t="str">
            <v>Moni Kr Doley</v>
          </cell>
          <cell r="G702" t="str">
            <v>18120107307</v>
          </cell>
          <cell r="H702" t="str">
            <v>2 NO. KHANIAJAN/1 NO. KANIAJAN</v>
          </cell>
          <cell r="I702" t="str">
            <v>Not Cover</v>
          </cell>
          <cell r="J702" t="str">
            <v>x</v>
          </cell>
          <cell r="K702" t="str">
            <v>Team-01</v>
          </cell>
          <cell r="L702">
            <v>0</v>
          </cell>
          <cell r="M702">
            <v>0</v>
          </cell>
          <cell r="N702">
            <v>0</v>
          </cell>
          <cell r="O702">
            <v>42830</v>
          </cell>
          <cell r="P702">
            <v>0</v>
          </cell>
          <cell r="Q702">
            <v>0</v>
          </cell>
          <cell r="R702" t="str">
            <v>RAJEN LAGASU</v>
          </cell>
          <cell r="S702" t="str">
            <v>9678442417</v>
          </cell>
          <cell r="T702">
            <v>0</v>
          </cell>
          <cell r="U702">
            <v>40</v>
          </cell>
        </row>
        <row r="703">
          <cell r="B703" t="str">
            <v>KOLBARI CHUBURI MES</v>
          </cell>
          <cell r="C703" t="str">
            <v>MES</v>
          </cell>
          <cell r="D703" t="str">
            <v>Midihijaba SC</v>
          </cell>
          <cell r="E703" t="str">
            <v>Sadari Kalita / Jaya Lagachu</v>
          </cell>
          <cell r="F703" t="str">
            <v>Moni Kr Doley</v>
          </cell>
          <cell r="G703" t="str">
            <v>18120101609</v>
          </cell>
          <cell r="H703" t="str">
            <v>CHENEMORA KONGKUR/KALABARI CHUBURI</v>
          </cell>
          <cell r="I703" t="str">
            <v>Not Cover</v>
          </cell>
          <cell r="J703" t="str">
            <v>x</v>
          </cell>
          <cell r="K703" t="str">
            <v>Team-02</v>
          </cell>
          <cell r="L703">
            <v>0</v>
          </cell>
          <cell r="M703">
            <v>0</v>
          </cell>
          <cell r="N703">
            <v>0</v>
          </cell>
          <cell r="O703">
            <v>42828</v>
          </cell>
          <cell r="P703">
            <v>0</v>
          </cell>
          <cell r="Q703">
            <v>0</v>
          </cell>
          <cell r="R703" t="str">
            <v>JIMA MORANG</v>
          </cell>
          <cell r="S703" t="str">
            <v>9678960293</v>
          </cell>
          <cell r="T703">
            <v>0</v>
          </cell>
          <cell r="U703">
            <v>0</v>
          </cell>
        </row>
        <row r="704">
          <cell r="B704" t="str">
            <v>LUHITPAR JANAJATI MES</v>
          </cell>
          <cell r="C704" t="str">
            <v>MES</v>
          </cell>
          <cell r="D704" t="str">
            <v>Midihijaba SC</v>
          </cell>
          <cell r="E704" t="str">
            <v>Sadari Kalita / Jaya Lagachu</v>
          </cell>
          <cell r="F704" t="str">
            <v>Moni Kr Doley</v>
          </cell>
          <cell r="G704" t="str">
            <v>18120107302</v>
          </cell>
          <cell r="H704" t="str">
            <v>2 NO. KHANIAJAN/2 NO. KANIAJAN</v>
          </cell>
          <cell r="I704" t="str">
            <v>Not Cover</v>
          </cell>
          <cell r="J704" t="str">
            <v>x</v>
          </cell>
          <cell r="K704" t="str">
            <v>Team-01</v>
          </cell>
          <cell r="L704">
            <v>0</v>
          </cell>
          <cell r="M704">
            <v>0</v>
          </cell>
          <cell r="N704">
            <v>0</v>
          </cell>
          <cell r="O704">
            <v>42830</v>
          </cell>
          <cell r="P704">
            <v>0</v>
          </cell>
          <cell r="Q704">
            <v>0</v>
          </cell>
          <cell r="R704" t="str">
            <v>BADAN CHANDRA BARUAH</v>
          </cell>
          <cell r="S704" t="str">
            <v>8812024075</v>
          </cell>
          <cell r="T704">
            <v>0</v>
          </cell>
          <cell r="U704">
            <v>41</v>
          </cell>
        </row>
        <row r="705">
          <cell r="B705" t="str">
            <v>NO. 1 KONGKUR JANAJATI MES</v>
          </cell>
          <cell r="C705" t="str">
            <v>MES</v>
          </cell>
          <cell r="D705" t="str">
            <v>Midihijaba SC</v>
          </cell>
          <cell r="E705" t="str">
            <v>Sadari Kalita / Jaya Lagachu</v>
          </cell>
          <cell r="F705" t="str">
            <v>Moni Kr Doley</v>
          </cell>
          <cell r="G705" t="str">
            <v>18120101608</v>
          </cell>
          <cell r="H705" t="str">
            <v>CHENEMORA KONGKUR/1 NO. KONGKUR</v>
          </cell>
          <cell r="I705" t="str">
            <v>Not Cover</v>
          </cell>
          <cell r="J705" t="str">
            <v>x</v>
          </cell>
          <cell r="K705" t="str">
            <v>Team-02</v>
          </cell>
          <cell r="L705">
            <v>0</v>
          </cell>
          <cell r="M705">
            <v>0</v>
          </cell>
          <cell r="N705">
            <v>0</v>
          </cell>
          <cell r="O705">
            <v>42828</v>
          </cell>
          <cell r="P705">
            <v>0</v>
          </cell>
          <cell r="Q705">
            <v>0</v>
          </cell>
          <cell r="R705" t="str">
            <v>KUSHRAM GOGOI</v>
          </cell>
          <cell r="S705" t="str">
            <v>9859005233</v>
          </cell>
          <cell r="T705">
            <v>0</v>
          </cell>
          <cell r="U705">
            <v>35</v>
          </cell>
        </row>
        <row r="706">
          <cell r="B706" t="str">
            <v>Boishnabpur</v>
          </cell>
          <cell r="C706" t="str">
            <v>AWC</v>
          </cell>
          <cell r="D706" t="str">
            <v>Ronga Reserve SC</v>
          </cell>
          <cell r="E706" t="str">
            <v>Mina Kumari Borah/ Thunu Boruah</v>
          </cell>
          <cell r="F706" t="str">
            <v>Gopesh Ch Medhi</v>
          </cell>
          <cell r="G706">
            <v>12</v>
          </cell>
          <cell r="H706" t="str">
            <v>Harmoti</v>
          </cell>
          <cell r="I706" t="str">
            <v>dec</v>
          </cell>
          <cell r="J706">
            <v>0</v>
          </cell>
          <cell r="K706" t="str">
            <v>d50</v>
          </cell>
          <cell r="L706">
            <v>0</v>
          </cell>
          <cell r="M706">
            <v>0</v>
          </cell>
          <cell r="N706">
            <v>0</v>
          </cell>
          <cell r="O706">
            <v>0</v>
          </cell>
          <cell r="P706">
            <v>0</v>
          </cell>
          <cell r="Q706" t="str">
            <v>Nashima Akhter/9854673618</v>
          </cell>
          <cell r="R706" t="str">
            <v>Merina Das</v>
          </cell>
          <cell r="S706">
            <v>9613959308</v>
          </cell>
          <cell r="T706">
            <v>15</v>
          </cell>
          <cell r="U706">
            <v>13</v>
          </cell>
        </row>
        <row r="707">
          <cell r="B707" t="str">
            <v>Gulajuli</v>
          </cell>
          <cell r="C707" t="str">
            <v>AWC</v>
          </cell>
          <cell r="D707" t="str">
            <v>Ronga Reserve SC</v>
          </cell>
          <cell r="E707" t="str">
            <v>Mina Kumari Borah/ Thunu Boruah</v>
          </cell>
          <cell r="F707" t="str">
            <v>Gopesh Ch Medhi</v>
          </cell>
          <cell r="G707">
            <v>25</v>
          </cell>
          <cell r="H707" t="str">
            <v>Harmoti-Maluwal</v>
          </cell>
          <cell r="I707" t="str">
            <v>NOV</v>
          </cell>
          <cell r="J707">
            <v>0</v>
          </cell>
          <cell r="K707">
            <v>0</v>
          </cell>
          <cell r="L707">
            <v>0</v>
          </cell>
          <cell r="M707">
            <v>0</v>
          </cell>
          <cell r="N707">
            <v>0</v>
          </cell>
          <cell r="O707">
            <v>0</v>
          </cell>
          <cell r="P707">
            <v>0</v>
          </cell>
          <cell r="Q707" t="str">
            <v>Debajani Dolley/9435089178</v>
          </cell>
          <cell r="R707" t="str">
            <v>Mina Chetry Patir</v>
          </cell>
          <cell r="S707">
            <v>9859118521</v>
          </cell>
          <cell r="T707">
            <v>29</v>
          </cell>
          <cell r="U707">
            <v>21</v>
          </cell>
        </row>
        <row r="708">
          <cell r="B708" t="str">
            <v>Maruwal Pam Missing</v>
          </cell>
          <cell r="C708" t="str">
            <v>AWC</v>
          </cell>
          <cell r="D708" t="str">
            <v>Ronga Reserve SC</v>
          </cell>
          <cell r="E708" t="str">
            <v>Mina Kumari Borah/ Thunu Boruah</v>
          </cell>
          <cell r="F708" t="str">
            <v>Gopesh Ch Medhi</v>
          </cell>
          <cell r="G708">
            <v>19</v>
          </cell>
          <cell r="H708" t="str">
            <v>Harmoti-Maluwal</v>
          </cell>
          <cell r="I708" t="str">
            <v>pADUMI BORAH-5</v>
          </cell>
          <cell r="J708">
            <v>0</v>
          </cell>
          <cell r="K708">
            <v>0</v>
          </cell>
          <cell r="L708">
            <v>0</v>
          </cell>
          <cell r="M708">
            <v>0</v>
          </cell>
          <cell r="N708">
            <v>0</v>
          </cell>
          <cell r="O708">
            <v>0</v>
          </cell>
          <cell r="P708">
            <v>0</v>
          </cell>
          <cell r="Q708" t="str">
            <v>Debajani Dolley/9435089178</v>
          </cell>
          <cell r="R708" t="str">
            <v>Soiba Rani Doley Pegu</v>
          </cell>
          <cell r="S708" t="str">
            <v>7399804688/8876394237</v>
          </cell>
          <cell r="T708">
            <v>20</v>
          </cell>
          <cell r="U708">
            <v>21</v>
          </cell>
        </row>
        <row r="709">
          <cell r="B709" t="str">
            <v>Rangadi Reserve</v>
          </cell>
          <cell r="C709" t="str">
            <v>AWC</v>
          </cell>
          <cell r="D709" t="str">
            <v>Ronga Reserve SC</v>
          </cell>
          <cell r="E709" t="str">
            <v>Mina Kumari Borah/ Thunu Boruah</v>
          </cell>
          <cell r="F709" t="str">
            <v>Gopesh Ch Medhi</v>
          </cell>
          <cell r="G709">
            <v>24</v>
          </cell>
          <cell r="H709" t="str">
            <v>Harmoti-Maluwal</v>
          </cell>
          <cell r="I709" t="str">
            <v>dec</v>
          </cell>
          <cell r="J709">
            <v>0</v>
          </cell>
          <cell r="K709" t="str">
            <v>d20</v>
          </cell>
          <cell r="L709">
            <v>0</v>
          </cell>
          <cell r="M709">
            <v>0</v>
          </cell>
          <cell r="N709">
            <v>0</v>
          </cell>
          <cell r="O709" t="str">
            <v>x</v>
          </cell>
          <cell r="P709">
            <v>0</v>
          </cell>
          <cell r="Q709" t="str">
            <v>Debajani Dolley/9435089178</v>
          </cell>
          <cell r="R709" t="str">
            <v>Kamala Pegu</v>
          </cell>
          <cell r="S709">
            <v>9402029626</v>
          </cell>
          <cell r="T709">
            <v>21</v>
          </cell>
          <cell r="U709">
            <v>22</v>
          </cell>
        </row>
        <row r="710">
          <cell r="B710" t="str">
            <v>RANGALI RESERVE HS</v>
          </cell>
          <cell r="C710" t="str">
            <v>HS</v>
          </cell>
          <cell r="D710" t="str">
            <v>Ronga Reserve SC</v>
          </cell>
          <cell r="E710" t="str">
            <v>Mina Kumari Borah/ Thunu Boruah</v>
          </cell>
          <cell r="F710" t="str">
            <v>Gopesh Ch Medhi</v>
          </cell>
          <cell r="G710" t="str">
            <v>18120108711</v>
          </cell>
          <cell r="H710" t="str">
            <v>RANGA "D" RESERVE/GULAJULI</v>
          </cell>
          <cell r="I710">
            <v>2015</v>
          </cell>
          <cell r="J710">
            <v>0</v>
          </cell>
          <cell r="K710" t="str">
            <v>J81</v>
          </cell>
          <cell r="L710">
            <v>0</v>
          </cell>
          <cell r="M710">
            <v>0</v>
          </cell>
          <cell r="N710">
            <v>0</v>
          </cell>
          <cell r="O710" t="str">
            <v>x</v>
          </cell>
          <cell r="P710">
            <v>0</v>
          </cell>
          <cell r="Q710">
            <v>0</v>
          </cell>
          <cell r="R710" t="str">
            <v>LAKHIKANTA BORAH</v>
          </cell>
          <cell r="S710" t="str">
            <v>9859571586/9577043562</v>
          </cell>
          <cell r="T710">
            <v>30</v>
          </cell>
          <cell r="U710">
            <v>19</v>
          </cell>
        </row>
        <row r="711">
          <cell r="B711" t="str">
            <v>BISWA JYOTI LPS</v>
          </cell>
          <cell r="C711" t="str">
            <v>LPS</v>
          </cell>
          <cell r="D711" t="str">
            <v>Ronga Reserve SC</v>
          </cell>
          <cell r="E711" t="str">
            <v>Mina Kumari Borah/ Thunu Boruah</v>
          </cell>
          <cell r="F711" t="str">
            <v>Gopesh Ch Medhi</v>
          </cell>
          <cell r="G711" t="str">
            <v>18120108701</v>
          </cell>
          <cell r="H711" t="str">
            <v>RANGA "D" RESERVE/GULAJULI</v>
          </cell>
          <cell r="I711">
            <v>2015</v>
          </cell>
          <cell r="J711">
            <v>0</v>
          </cell>
          <cell r="K711" t="str">
            <v>J81</v>
          </cell>
          <cell r="L711">
            <v>0</v>
          </cell>
          <cell r="M711">
            <v>0</v>
          </cell>
          <cell r="N711">
            <v>0</v>
          </cell>
          <cell r="O711" t="str">
            <v>x</v>
          </cell>
          <cell r="P711">
            <v>130</v>
          </cell>
          <cell r="Q711">
            <v>0</v>
          </cell>
          <cell r="R711" t="str">
            <v>SIBA SARMA</v>
          </cell>
          <cell r="S711" t="str">
            <v>9854244422</v>
          </cell>
          <cell r="T711">
            <v>49</v>
          </cell>
          <cell r="U711">
            <v>61</v>
          </cell>
        </row>
        <row r="712">
          <cell r="B712" t="str">
            <v>MAINAJULI LPS</v>
          </cell>
          <cell r="C712" t="str">
            <v>LPS</v>
          </cell>
          <cell r="D712" t="str">
            <v>Ronga Reserve SC</v>
          </cell>
          <cell r="E712" t="str">
            <v>Mina Kumari Borah/ Thunu Boruah</v>
          </cell>
          <cell r="F712" t="str">
            <v>Gopesh Ch Medhi</v>
          </cell>
          <cell r="G712" t="str">
            <v>18120108712</v>
          </cell>
          <cell r="H712" t="str">
            <v>RANGA "D" RESERVE/SCHOOL CHUK</v>
          </cell>
          <cell r="I712" t="str">
            <v>nov</v>
          </cell>
          <cell r="J712">
            <v>0</v>
          </cell>
          <cell r="K712">
            <v>0</v>
          </cell>
          <cell r="L712">
            <v>0</v>
          </cell>
          <cell r="M712">
            <v>0</v>
          </cell>
          <cell r="N712">
            <v>0</v>
          </cell>
          <cell r="O712" t="str">
            <v>x</v>
          </cell>
          <cell r="P712">
            <v>0</v>
          </cell>
          <cell r="Q712">
            <v>0</v>
          </cell>
          <cell r="R712">
            <v>0</v>
          </cell>
          <cell r="S712">
            <v>9401854037</v>
          </cell>
          <cell r="T712">
            <v>21</v>
          </cell>
          <cell r="U712">
            <v>31</v>
          </cell>
        </row>
        <row r="713">
          <cell r="B713" t="str">
            <v>RAJDWAR ANUCHUSITA LPS</v>
          </cell>
          <cell r="C713" t="str">
            <v>LPS</v>
          </cell>
          <cell r="D713" t="str">
            <v>Ronga Reserve SC</v>
          </cell>
          <cell r="E713" t="str">
            <v>Mina Kumari Borah/ Thunu Boruah</v>
          </cell>
          <cell r="F713" t="str">
            <v>Gopesh Ch Medhi</v>
          </cell>
          <cell r="G713" t="str">
            <v>18120108709</v>
          </cell>
          <cell r="H713" t="str">
            <v>RANGA "D" RESERVE/MAINAJULY</v>
          </cell>
          <cell r="I713">
            <v>2015</v>
          </cell>
          <cell r="J713">
            <v>42959</v>
          </cell>
          <cell r="K713" t="str">
            <v>Team-01</v>
          </cell>
          <cell r="L713">
            <v>20</v>
          </cell>
          <cell r="M713">
            <v>27</v>
          </cell>
          <cell r="N713">
            <v>47</v>
          </cell>
          <cell r="O713">
            <v>42958</v>
          </cell>
          <cell r="P713">
            <v>48</v>
          </cell>
          <cell r="Q713">
            <v>0</v>
          </cell>
          <cell r="R713" t="str">
            <v>GOBIN CH DAS</v>
          </cell>
          <cell r="S713" t="str">
            <v>9854493885</v>
          </cell>
          <cell r="T713">
            <v>25</v>
          </cell>
          <cell r="U713">
            <v>34</v>
          </cell>
        </row>
        <row r="714">
          <cell r="B714" t="str">
            <v>RANGA D RESERVE MALOWAL LPS</v>
          </cell>
          <cell r="C714" t="str">
            <v>LPS</v>
          </cell>
          <cell r="D714" t="str">
            <v>Ronga Reserve SC</v>
          </cell>
          <cell r="E714" t="str">
            <v>Mina Kumari Borah/ Thunu Boruah</v>
          </cell>
          <cell r="F714" t="str">
            <v>Gopesh Ch Medhi</v>
          </cell>
          <cell r="G714" t="str">
            <v>18120108702</v>
          </cell>
          <cell r="H714" t="str">
            <v>RANGA "D" RESERVE/MALUWAL</v>
          </cell>
          <cell r="I714">
            <v>2015</v>
          </cell>
          <cell r="J714">
            <v>42961</v>
          </cell>
          <cell r="K714" t="str">
            <v>Team-01</v>
          </cell>
          <cell r="L714">
            <v>30</v>
          </cell>
          <cell r="M714">
            <v>32</v>
          </cell>
          <cell r="N714">
            <v>62</v>
          </cell>
          <cell r="O714">
            <v>42961</v>
          </cell>
          <cell r="P714">
            <v>65</v>
          </cell>
          <cell r="Q714">
            <v>0</v>
          </cell>
          <cell r="R714" t="str">
            <v>HEMANTA KR DAS</v>
          </cell>
          <cell r="S714" t="str">
            <v>9854123605</v>
          </cell>
          <cell r="T714">
            <v>27</v>
          </cell>
          <cell r="U714">
            <v>34</v>
          </cell>
        </row>
        <row r="715">
          <cell r="B715" t="str">
            <v>SISHUMADHABDEV ANUSUSITA LPS</v>
          </cell>
          <cell r="C715" t="str">
            <v>LPS</v>
          </cell>
          <cell r="D715" t="str">
            <v>Ronga Reserve SC</v>
          </cell>
          <cell r="E715" t="str">
            <v>Mina Kumari Borah/ Thunu Boruah</v>
          </cell>
          <cell r="F715" t="str">
            <v>Gopesh Ch Medhi</v>
          </cell>
          <cell r="G715" t="str">
            <v>18120108706</v>
          </cell>
          <cell r="H715" t="str">
            <v>RANGA "D" RESERVE/CHANDMARI KAILASHPUR</v>
          </cell>
          <cell r="I715">
            <v>2015</v>
          </cell>
          <cell r="J715">
            <v>42959</v>
          </cell>
          <cell r="K715" t="str">
            <v>Team-01</v>
          </cell>
          <cell r="L715">
            <v>24</v>
          </cell>
          <cell r="M715">
            <v>22</v>
          </cell>
          <cell r="N715">
            <v>46</v>
          </cell>
          <cell r="O715">
            <v>42958</v>
          </cell>
          <cell r="P715">
            <v>50</v>
          </cell>
          <cell r="Q715">
            <v>0</v>
          </cell>
          <cell r="R715" t="str">
            <v>CHENIMA BORAH SAIKIA</v>
          </cell>
          <cell r="S715" t="str">
            <v>9854235101</v>
          </cell>
          <cell r="T715">
            <v>0</v>
          </cell>
          <cell r="U715">
            <v>58</v>
          </cell>
        </row>
        <row r="716">
          <cell r="B716" t="str">
            <v>RAJDWAR SIMANTA WARTI MES</v>
          </cell>
          <cell r="C716" t="str">
            <v>MES</v>
          </cell>
          <cell r="D716" t="str">
            <v>Ronga Reserve SC</v>
          </cell>
          <cell r="E716" t="str">
            <v>Mina Kumari Borah/ Thunu Boruah</v>
          </cell>
          <cell r="F716" t="str">
            <v>Gopesh Ch Medhi</v>
          </cell>
          <cell r="G716" t="str">
            <v>18120108707</v>
          </cell>
          <cell r="H716" t="str">
            <v>RANGA "D" RESERVE/MALUWAL</v>
          </cell>
          <cell r="I716">
            <v>2015</v>
          </cell>
          <cell r="J716" t="str">
            <v>82</v>
          </cell>
          <cell r="K716" t="str">
            <v>Team-01</v>
          </cell>
          <cell r="L716">
            <v>0</v>
          </cell>
          <cell r="M716">
            <v>0</v>
          </cell>
          <cell r="N716">
            <v>0</v>
          </cell>
          <cell r="O716">
            <v>42958</v>
          </cell>
          <cell r="P716">
            <v>0</v>
          </cell>
          <cell r="Q716">
            <v>0</v>
          </cell>
          <cell r="R716" t="str">
            <v>NONDA BORA</v>
          </cell>
          <cell r="S716">
            <v>9613910952</v>
          </cell>
          <cell r="T716">
            <v>20</v>
          </cell>
          <cell r="U716">
            <v>17</v>
          </cell>
        </row>
        <row r="717">
          <cell r="B717" t="str">
            <v>RANGALI RESERVE MES</v>
          </cell>
          <cell r="C717" t="str">
            <v>MES</v>
          </cell>
          <cell r="D717" t="str">
            <v>Ronga Reserve SC</v>
          </cell>
          <cell r="E717" t="str">
            <v>Mina Kumari Borah/ Thunu Boruah</v>
          </cell>
          <cell r="F717" t="str">
            <v>Gopesh Ch Medhi</v>
          </cell>
          <cell r="G717" t="str">
            <v>18120108703</v>
          </cell>
          <cell r="H717" t="str">
            <v>RANGA "D" RESERVE/GULAJULI</v>
          </cell>
          <cell r="I717">
            <v>2015</v>
          </cell>
          <cell r="J717">
            <v>42961</v>
          </cell>
          <cell r="K717" t="str">
            <v>Team-01</v>
          </cell>
          <cell r="L717">
            <v>75</v>
          </cell>
          <cell r="M717">
            <v>58</v>
          </cell>
          <cell r="N717">
            <v>133</v>
          </cell>
          <cell r="O717">
            <v>42961</v>
          </cell>
          <cell r="P717">
            <v>154</v>
          </cell>
          <cell r="Q717">
            <v>0</v>
          </cell>
          <cell r="R717" t="str">
            <v>INDRA KT. PEGU</v>
          </cell>
          <cell r="S717" t="str">
            <v>9613008194</v>
          </cell>
          <cell r="T717">
            <v>72</v>
          </cell>
          <cell r="U717">
            <v>50</v>
          </cell>
        </row>
        <row r="718">
          <cell r="B718" t="str">
            <v>GOSAI PUKHURI JOYMOTI LPS</v>
          </cell>
          <cell r="C718" t="str">
            <v>LPS</v>
          </cell>
          <cell r="D718" t="str">
            <v>Sandhakhowa SC</v>
          </cell>
          <cell r="E718" t="str">
            <v>Rimpa Deuri / Suwala Das</v>
          </cell>
          <cell r="F718">
            <v>0</v>
          </cell>
          <cell r="G718" t="str">
            <v>18120104804</v>
          </cell>
          <cell r="H718" t="str">
            <v>GOSAI PUKHURI/GOSAIPUKHURI MUSLIM</v>
          </cell>
          <cell r="I718" t="str">
            <v>nov</v>
          </cell>
          <cell r="J718">
            <v>0</v>
          </cell>
          <cell r="K718">
            <v>7</v>
          </cell>
          <cell r="L718">
            <v>0</v>
          </cell>
          <cell r="M718">
            <v>0</v>
          </cell>
          <cell r="N718">
            <v>0</v>
          </cell>
          <cell r="O718">
            <v>0</v>
          </cell>
          <cell r="P718">
            <v>0</v>
          </cell>
          <cell r="Q718">
            <v>0</v>
          </cell>
          <cell r="R718" t="str">
            <v xml:space="preserve">RANJAN BORAH </v>
          </cell>
          <cell r="S718" t="str">
            <v>9859707569</v>
          </cell>
          <cell r="T718">
            <v>0</v>
          </cell>
          <cell r="U718">
            <v>205</v>
          </cell>
        </row>
        <row r="719">
          <cell r="B719" t="str">
            <v>GOSAI PUKHURI LPS</v>
          </cell>
          <cell r="C719" t="str">
            <v>LPS</v>
          </cell>
          <cell r="D719" t="str">
            <v>Sandhakhowa SC</v>
          </cell>
          <cell r="E719" t="str">
            <v>Rimpa Deuri / Suwala Das</v>
          </cell>
          <cell r="F719">
            <v>0</v>
          </cell>
          <cell r="G719" t="str">
            <v>18120104805</v>
          </cell>
          <cell r="H719" t="str">
            <v>GOSAI PUKHURI/GOSAI PUKHURI HINDU</v>
          </cell>
          <cell r="I719">
            <v>2015</v>
          </cell>
          <cell r="J719">
            <v>0</v>
          </cell>
          <cell r="K719">
            <v>0</v>
          </cell>
          <cell r="L719">
            <v>0</v>
          </cell>
          <cell r="M719">
            <v>0</v>
          </cell>
          <cell r="N719">
            <v>0</v>
          </cell>
          <cell r="O719">
            <v>0</v>
          </cell>
          <cell r="P719">
            <v>0</v>
          </cell>
          <cell r="Q719">
            <v>0</v>
          </cell>
          <cell r="R719" t="str">
            <v>BICHITRA BHUYAN</v>
          </cell>
          <cell r="S719" t="str">
            <v>7399272157</v>
          </cell>
          <cell r="T719">
            <v>46</v>
          </cell>
          <cell r="U719">
            <v>35</v>
          </cell>
        </row>
        <row r="720">
          <cell r="B720" t="str">
            <v>GOSHAIN PUKHURI AZAD MEM</v>
          </cell>
          <cell r="C720" t="str">
            <v>MEM</v>
          </cell>
          <cell r="D720" t="str">
            <v>Sandhakhowa SC</v>
          </cell>
          <cell r="E720" t="str">
            <v>Rimpa Deuri / Suwala Das</v>
          </cell>
          <cell r="F720">
            <v>0</v>
          </cell>
          <cell r="G720" t="str">
            <v>18120104806</v>
          </cell>
          <cell r="H720" t="str">
            <v>GOSAI PUKHURI/GOSAIPUKHURI MUSLIM</v>
          </cell>
          <cell r="I720">
            <v>2015</v>
          </cell>
          <cell r="J720">
            <v>42973</v>
          </cell>
          <cell r="K720" t="str">
            <v>Team-02</v>
          </cell>
          <cell r="L720">
            <v>67</v>
          </cell>
          <cell r="M720">
            <v>62</v>
          </cell>
          <cell r="N720">
            <v>129</v>
          </cell>
          <cell r="O720">
            <v>42973</v>
          </cell>
          <cell r="P720">
            <v>0</v>
          </cell>
          <cell r="Q720">
            <v>0</v>
          </cell>
          <cell r="R720" t="str">
            <v>ABUBOKKOR SIDDIQUE</v>
          </cell>
          <cell r="S720" t="str">
            <v>9859644369</v>
          </cell>
          <cell r="T720">
            <v>0</v>
          </cell>
          <cell r="U720">
            <v>101</v>
          </cell>
        </row>
        <row r="721">
          <cell r="B721" t="str">
            <v>GOSAI PUKHURI MES</v>
          </cell>
          <cell r="C721" t="str">
            <v>MES</v>
          </cell>
          <cell r="D721" t="str">
            <v>Sandhakhowa SC</v>
          </cell>
          <cell r="E721" t="str">
            <v>Rimpa Deuri / Suwala Das</v>
          </cell>
          <cell r="F721">
            <v>0</v>
          </cell>
          <cell r="G721" t="str">
            <v>18120104802</v>
          </cell>
          <cell r="H721" t="str">
            <v>GOSAI PUKHURI/ADIALENGI SATRA</v>
          </cell>
          <cell r="I721">
            <v>2015</v>
          </cell>
          <cell r="J721">
            <v>0</v>
          </cell>
          <cell r="K721">
            <v>0</v>
          </cell>
          <cell r="L721">
            <v>0</v>
          </cell>
          <cell r="M721">
            <v>0</v>
          </cell>
          <cell r="N721">
            <v>0</v>
          </cell>
          <cell r="O721">
            <v>0</v>
          </cell>
          <cell r="P721">
            <v>0</v>
          </cell>
          <cell r="Q721">
            <v>0</v>
          </cell>
          <cell r="R721" t="str">
            <v>SIMI TAYA PATHARI</v>
          </cell>
          <cell r="S721" t="str">
            <v>9957359678</v>
          </cell>
          <cell r="T721">
            <v>24</v>
          </cell>
          <cell r="U721">
            <v>13</v>
          </cell>
        </row>
        <row r="722">
          <cell r="B722" t="str">
            <v>Gohain Pukhuri</v>
          </cell>
          <cell r="C722" t="str">
            <v>AWC</v>
          </cell>
          <cell r="D722" t="str">
            <v>Sandhakhowa SC</v>
          </cell>
          <cell r="E722" t="str">
            <v>Rimpa Deuri / Suwala Das</v>
          </cell>
          <cell r="F722">
            <v>0</v>
          </cell>
          <cell r="G722">
            <v>18</v>
          </cell>
          <cell r="H722" t="str">
            <v>Bongalmora-Gosaipukhuri NO1</v>
          </cell>
          <cell r="I722" t="str">
            <v>dec</v>
          </cell>
          <cell r="J722">
            <v>42941</v>
          </cell>
          <cell r="K722" t="str">
            <v>Team-01</v>
          </cell>
          <cell r="L722">
            <v>32</v>
          </cell>
          <cell r="M722">
            <v>56</v>
          </cell>
          <cell r="N722">
            <v>88</v>
          </cell>
          <cell r="O722">
            <v>42941</v>
          </cell>
          <cell r="P722">
            <v>0</v>
          </cell>
          <cell r="Q722" t="str">
            <v>Ganema Begum/8011483695</v>
          </cell>
          <cell r="R722" t="str">
            <v>Firuza Khatun</v>
          </cell>
          <cell r="S722">
            <v>9854200253</v>
          </cell>
          <cell r="T722">
            <v>17</v>
          </cell>
          <cell r="U722">
            <v>32</v>
          </cell>
        </row>
        <row r="723">
          <cell r="B723" t="str">
            <v>Kamalabaria (M)</v>
          </cell>
          <cell r="C723" t="str">
            <v>AWC</v>
          </cell>
          <cell r="D723" t="str">
            <v>Sandhakhowa SC</v>
          </cell>
          <cell r="E723" t="str">
            <v>Rimpa Deuri / Suwala Das</v>
          </cell>
          <cell r="F723">
            <v>0</v>
          </cell>
          <cell r="G723">
            <v>59</v>
          </cell>
          <cell r="H723" t="str">
            <v>Bahgorah-Komolabaria</v>
          </cell>
          <cell r="I723" t="str">
            <v>dec</v>
          </cell>
          <cell r="J723">
            <v>0</v>
          </cell>
          <cell r="K723" t="str">
            <v>Team-01</v>
          </cell>
          <cell r="L723">
            <v>0</v>
          </cell>
          <cell r="M723">
            <v>0</v>
          </cell>
          <cell r="N723">
            <v>0</v>
          </cell>
          <cell r="O723">
            <v>42870</v>
          </cell>
          <cell r="P723">
            <v>0</v>
          </cell>
          <cell r="Q723">
            <v>0</v>
          </cell>
          <cell r="R723" t="str">
            <v>Queenmoni Bora</v>
          </cell>
          <cell r="S723">
            <v>9577161621</v>
          </cell>
          <cell r="T723">
            <v>10</v>
          </cell>
          <cell r="U723">
            <v>11</v>
          </cell>
        </row>
        <row r="724">
          <cell r="B724" t="str">
            <v>Kawoimari Gohain Pukhuri</v>
          </cell>
          <cell r="C724" t="str">
            <v>AWC</v>
          </cell>
          <cell r="D724" t="str">
            <v>Sandhakhowa SC</v>
          </cell>
          <cell r="E724" t="str">
            <v>Rimpa Deuri / Suwala Das</v>
          </cell>
          <cell r="F724">
            <v>0</v>
          </cell>
          <cell r="G724">
            <v>19</v>
          </cell>
          <cell r="H724" t="str">
            <v xml:space="preserve">Bongalmora </v>
          </cell>
          <cell r="I724" t="str">
            <v>B3</v>
          </cell>
          <cell r="J724">
            <v>0</v>
          </cell>
          <cell r="K724">
            <v>0</v>
          </cell>
          <cell r="L724">
            <v>0</v>
          </cell>
          <cell r="M724">
            <v>0</v>
          </cell>
          <cell r="N724">
            <v>0</v>
          </cell>
          <cell r="O724" t="str">
            <v>x</v>
          </cell>
          <cell r="P724">
            <v>0</v>
          </cell>
          <cell r="Q724" t="str">
            <v>Ganema Begum/8011483695</v>
          </cell>
          <cell r="R724" t="str">
            <v>Santa bora hazarika</v>
          </cell>
          <cell r="S724">
            <v>9854139086</v>
          </cell>
          <cell r="T724">
            <v>18</v>
          </cell>
          <cell r="U724">
            <v>21</v>
          </cell>
        </row>
        <row r="725">
          <cell r="B725" t="str">
            <v>Khura Chapari</v>
          </cell>
          <cell r="C725" t="str">
            <v>AWC</v>
          </cell>
          <cell r="D725" t="str">
            <v>Sandhakhowa SC</v>
          </cell>
          <cell r="E725" t="str">
            <v>Rimpa Deuri / Suwala Das</v>
          </cell>
          <cell r="F725">
            <v>0</v>
          </cell>
          <cell r="G725">
            <v>3</v>
          </cell>
          <cell r="H725" t="str">
            <v>Bongalmora-Khora Ellegi</v>
          </cell>
          <cell r="I725" t="str">
            <v>B1</v>
          </cell>
          <cell r="J725">
            <v>42947</v>
          </cell>
          <cell r="K725" t="str">
            <v>Team-01</v>
          </cell>
          <cell r="L725">
            <v>13</v>
          </cell>
          <cell r="M725">
            <v>18</v>
          </cell>
          <cell r="N725">
            <v>31</v>
          </cell>
          <cell r="O725">
            <v>42947</v>
          </cell>
          <cell r="P725">
            <v>0</v>
          </cell>
          <cell r="Q725" t="str">
            <v>Ganema Begum/8011483695</v>
          </cell>
          <cell r="R725" t="str">
            <v>Riju Neog</v>
          </cell>
          <cell r="S725">
            <v>9957511552</v>
          </cell>
          <cell r="T725">
            <v>17</v>
          </cell>
          <cell r="U725">
            <v>14</v>
          </cell>
        </row>
        <row r="726">
          <cell r="B726" t="str">
            <v>Likhak Deuri</v>
          </cell>
          <cell r="C726" t="str">
            <v>AWC</v>
          </cell>
          <cell r="D726" t="str">
            <v>Sandhakhowa SC</v>
          </cell>
          <cell r="E726" t="str">
            <v>Rimpa Deuri / Suwala Das</v>
          </cell>
          <cell r="F726">
            <v>0</v>
          </cell>
          <cell r="G726">
            <v>52</v>
          </cell>
          <cell r="H726" t="str">
            <v>Bahgorah-Likhok Deori-1</v>
          </cell>
          <cell r="I726" t="str">
            <v>Bahgorah</v>
          </cell>
          <cell r="J726">
            <v>42963</v>
          </cell>
          <cell r="K726" t="str">
            <v>Team-01</v>
          </cell>
          <cell r="L726">
            <v>20</v>
          </cell>
          <cell r="M726">
            <v>20</v>
          </cell>
          <cell r="N726">
            <v>40</v>
          </cell>
          <cell r="O726">
            <v>42963</v>
          </cell>
          <cell r="P726">
            <v>0</v>
          </cell>
          <cell r="Q726">
            <v>0</v>
          </cell>
          <cell r="R726" t="str">
            <v>Susitra Deuri</v>
          </cell>
          <cell r="S726">
            <v>9707628385</v>
          </cell>
          <cell r="T726">
            <v>17</v>
          </cell>
          <cell r="U726">
            <v>12</v>
          </cell>
        </row>
        <row r="727">
          <cell r="B727" t="str">
            <v>Nepali Bari Uja Chuik 62 No</v>
          </cell>
          <cell r="C727" t="str">
            <v>AWC</v>
          </cell>
          <cell r="D727" t="str">
            <v>Sandhakhowa SC</v>
          </cell>
          <cell r="E727" t="str">
            <v>Rimpa Deuri / Suwala Das</v>
          </cell>
          <cell r="F727">
            <v>0</v>
          </cell>
          <cell r="G727">
            <v>7</v>
          </cell>
          <cell r="H727" t="str">
            <v xml:space="preserve">Bongalmora </v>
          </cell>
          <cell r="I727" t="str">
            <v>B2</v>
          </cell>
          <cell r="J727">
            <v>0</v>
          </cell>
          <cell r="K727" t="str">
            <v>Team-02</v>
          </cell>
          <cell r="L727">
            <v>0</v>
          </cell>
          <cell r="M727">
            <v>0</v>
          </cell>
          <cell r="N727">
            <v>0</v>
          </cell>
          <cell r="O727">
            <v>42977</v>
          </cell>
          <cell r="P727">
            <v>0</v>
          </cell>
          <cell r="Q727" t="str">
            <v>Ganema Begum/8011483695</v>
          </cell>
          <cell r="R727" t="str">
            <v>Rinjumoni Bora Bharali</v>
          </cell>
          <cell r="S727">
            <v>8011282422</v>
          </cell>
          <cell r="T727">
            <v>3</v>
          </cell>
          <cell r="U727">
            <v>13</v>
          </cell>
        </row>
        <row r="728">
          <cell r="B728" t="str">
            <v>Sandakhowa</v>
          </cell>
          <cell r="C728" t="str">
            <v>AWC</v>
          </cell>
          <cell r="D728" t="str">
            <v>Sandhakhowa SC</v>
          </cell>
          <cell r="E728" t="str">
            <v>Rimpa Deuri / Suwala Das</v>
          </cell>
          <cell r="F728">
            <v>0</v>
          </cell>
          <cell r="G728">
            <v>5</v>
          </cell>
          <cell r="H728" t="str">
            <v>Bongalmora-Sandahkhowa</v>
          </cell>
          <cell r="I728" t="str">
            <v>dec</v>
          </cell>
          <cell r="J728">
            <v>42945</v>
          </cell>
          <cell r="K728" t="str">
            <v>Team-01</v>
          </cell>
          <cell r="L728">
            <v>20</v>
          </cell>
          <cell r="M728">
            <v>23</v>
          </cell>
          <cell r="N728">
            <v>43</v>
          </cell>
          <cell r="O728">
            <v>42945</v>
          </cell>
          <cell r="P728">
            <v>0</v>
          </cell>
          <cell r="Q728" t="str">
            <v>Ganema Begum/8011483695</v>
          </cell>
          <cell r="R728" t="str">
            <v>Sabita Taid</v>
          </cell>
          <cell r="S728">
            <v>9854459205</v>
          </cell>
          <cell r="T728">
            <v>19</v>
          </cell>
          <cell r="U728">
            <v>15</v>
          </cell>
        </row>
        <row r="729">
          <cell r="B729" t="str">
            <v>SandaKhowa 49 No</v>
          </cell>
          <cell r="C729" t="str">
            <v>AWC</v>
          </cell>
          <cell r="D729" t="str">
            <v>Sandhakhowa SC</v>
          </cell>
          <cell r="E729" t="str">
            <v>Rimpa Deuri / Suwala Das</v>
          </cell>
          <cell r="F729">
            <v>0</v>
          </cell>
          <cell r="G729">
            <v>4</v>
          </cell>
          <cell r="H729" t="str">
            <v>Bongalmora-Sandahkhowa</v>
          </cell>
          <cell r="I729" t="str">
            <v>dec</v>
          </cell>
          <cell r="J729">
            <v>42945</v>
          </cell>
          <cell r="K729" t="str">
            <v>Team-01</v>
          </cell>
          <cell r="L729">
            <v>23</v>
          </cell>
          <cell r="M729">
            <v>16</v>
          </cell>
          <cell r="N729">
            <v>39</v>
          </cell>
          <cell r="O729">
            <v>42945</v>
          </cell>
          <cell r="P729">
            <v>0</v>
          </cell>
          <cell r="Q729" t="str">
            <v>Ganema Begum/8011483695</v>
          </cell>
          <cell r="R729" t="str">
            <v>Pranila Deori</v>
          </cell>
          <cell r="S729">
            <v>9577824214</v>
          </cell>
          <cell r="T729">
            <v>17</v>
          </cell>
          <cell r="U729">
            <v>21</v>
          </cell>
        </row>
        <row r="730">
          <cell r="B730" t="str">
            <v>Surhani</v>
          </cell>
          <cell r="C730" t="str">
            <v>AWC</v>
          </cell>
          <cell r="D730" t="str">
            <v>Sandhakhowa SC</v>
          </cell>
          <cell r="E730" t="str">
            <v>Rimpa Deuri / Suwala Das</v>
          </cell>
          <cell r="F730">
            <v>0</v>
          </cell>
          <cell r="G730">
            <v>6</v>
          </cell>
          <cell r="H730" t="str">
            <v>Bongalmora-Khora Ellegi</v>
          </cell>
          <cell r="I730" t="str">
            <v>B2</v>
          </cell>
          <cell r="J730">
            <v>42945</v>
          </cell>
          <cell r="K730" t="str">
            <v>Team-01</v>
          </cell>
          <cell r="L730">
            <v>16</v>
          </cell>
          <cell r="M730">
            <v>22</v>
          </cell>
          <cell r="N730">
            <v>38</v>
          </cell>
          <cell r="O730">
            <v>42945</v>
          </cell>
          <cell r="P730">
            <v>0</v>
          </cell>
          <cell r="Q730" t="str">
            <v>Ganema Begum/8011483695</v>
          </cell>
          <cell r="R730" t="str">
            <v>Parul Saikia</v>
          </cell>
          <cell r="S730">
            <v>9577456544</v>
          </cell>
          <cell r="T730">
            <v>14</v>
          </cell>
          <cell r="U730">
            <v>18</v>
          </cell>
        </row>
        <row r="731">
          <cell r="B731" t="str">
            <v>KHORAPATHAR GIRLS HIGH SCHOOL</v>
          </cell>
          <cell r="C731" t="str">
            <v>HS</v>
          </cell>
          <cell r="D731" t="str">
            <v>Sandhakhowa SC</v>
          </cell>
          <cell r="E731" t="str">
            <v>Rimpa Deuri / Suwala Das</v>
          </cell>
          <cell r="F731">
            <v>0</v>
          </cell>
          <cell r="G731" t="str">
            <v>18120105007</v>
          </cell>
          <cell r="H731" t="str">
            <v>KHORA CHAPORI/SANDHAKHOWA</v>
          </cell>
          <cell r="I731">
            <v>2015</v>
          </cell>
          <cell r="J731">
            <v>42863</v>
          </cell>
          <cell r="K731" t="str">
            <v>Team-02</v>
          </cell>
          <cell r="L731">
            <v>30</v>
          </cell>
          <cell r="M731">
            <v>29</v>
          </cell>
          <cell r="N731">
            <v>59</v>
          </cell>
          <cell r="O731">
            <v>42863</v>
          </cell>
          <cell r="P731">
            <v>0</v>
          </cell>
          <cell r="Q731">
            <v>0</v>
          </cell>
          <cell r="R731" t="str">
            <v>BHUPEN SAIKIA</v>
          </cell>
          <cell r="S731">
            <v>9854076539</v>
          </cell>
          <cell r="T731">
            <v>30</v>
          </cell>
          <cell r="U731">
            <v>28</v>
          </cell>
        </row>
        <row r="732">
          <cell r="B732" t="str">
            <v>LIHAK DEURI HIGH SCHOOL</v>
          </cell>
          <cell r="C732" t="str">
            <v>HS</v>
          </cell>
          <cell r="D732" t="str">
            <v>Sandhakhowa SC</v>
          </cell>
          <cell r="E732" t="str">
            <v>Rimpa Deuri / Suwala Das</v>
          </cell>
          <cell r="F732">
            <v>0</v>
          </cell>
          <cell r="G732" t="str">
            <v>18120105103</v>
          </cell>
          <cell r="H732" t="str">
            <v>SANDHAHKHOWA/LIKHAK CHAPORI</v>
          </cell>
          <cell r="I732">
            <v>2015</v>
          </cell>
          <cell r="J732">
            <v>42859</v>
          </cell>
          <cell r="K732" t="str">
            <v>Team-02</v>
          </cell>
          <cell r="L732">
            <v>19</v>
          </cell>
          <cell r="M732">
            <v>24</v>
          </cell>
          <cell r="N732">
            <v>43</v>
          </cell>
          <cell r="O732">
            <v>42859</v>
          </cell>
          <cell r="P732">
            <v>0</v>
          </cell>
          <cell r="Q732">
            <v>0</v>
          </cell>
          <cell r="R732" t="str">
            <v>RATNESWAR DEURI</v>
          </cell>
          <cell r="S732" t="str">
            <v>7399272133</v>
          </cell>
          <cell r="T732">
            <v>43</v>
          </cell>
          <cell r="U732">
            <v>22</v>
          </cell>
        </row>
        <row r="733">
          <cell r="B733" t="str">
            <v>PUB Dikrong Girls H.S.</v>
          </cell>
          <cell r="C733" t="str">
            <v>HS</v>
          </cell>
          <cell r="D733" t="str">
            <v>Sandhakhowa SC</v>
          </cell>
          <cell r="E733" t="str">
            <v>Rimpa Deuri / Suwala Das</v>
          </cell>
          <cell r="F733">
            <v>0</v>
          </cell>
          <cell r="G733">
            <v>0</v>
          </cell>
          <cell r="H733" t="e">
            <v>#N/A</v>
          </cell>
          <cell r="I733" t="str">
            <v>nov</v>
          </cell>
          <cell r="J733">
            <v>0</v>
          </cell>
          <cell r="K733">
            <v>0</v>
          </cell>
          <cell r="L733">
            <v>0</v>
          </cell>
          <cell r="M733">
            <v>0</v>
          </cell>
          <cell r="N733">
            <v>0</v>
          </cell>
          <cell r="O733">
            <v>0</v>
          </cell>
          <cell r="P733">
            <v>0</v>
          </cell>
          <cell r="Q733">
            <v>0</v>
          </cell>
          <cell r="R733">
            <v>0</v>
          </cell>
          <cell r="S733">
            <v>0</v>
          </cell>
          <cell r="T733">
            <v>48</v>
          </cell>
          <cell r="U733">
            <v>43</v>
          </cell>
        </row>
        <row r="734">
          <cell r="B734" t="str">
            <v>267 NO. LIKHAK CHAPORI LPS</v>
          </cell>
          <cell r="C734" t="str">
            <v>LPS</v>
          </cell>
          <cell r="D734" t="str">
            <v>Sandhakhowa SC</v>
          </cell>
          <cell r="E734" t="str">
            <v>Rimpa Deuri / Suwala Das</v>
          </cell>
          <cell r="F734">
            <v>0</v>
          </cell>
          <cell r="G734" t="str">
            <v>18120106901</v>
          </cell>
          <cell r="H734" t="str">
            <v>ADHAKHANA/BAPUJI</v>
          </cell>
          <cell r="I734">
            <v>0</v>
          </cell>
          <cell r="J734">
            <v>42854</v>
          </cell>
          <cell r="K734" t="str">
            <v>Team-02</v>
          </cell>
          <cell r="L734">
            <v>21</v>
          </cell>
          <cell r="M734">
            <v>24</v>
          </cell>
          <cell r="N734">
            <v>45</v>
          </cell>
          <cell r="O734">
            <v>42854</v>
          </cell>
          <cell r="P734">
            <v>0</v>
          </cell>
          <cell r="Q734">
            <v>0</v>
          </cell>
          <cell r="R734" t="str">
            <v>ANIL BORA</v>
          </cell>
          <cell r="S734" t="str">
            <v>9957359359</v>
          </cell>
          <cell r="T734">
            <v>20</v>
          </cell>
          <cell r="U734">
            <v>21</v>
          </cell>
        </row>
        <row r="735">
          <cell r="B735" t="str">
            <v>726 NO. GOBINDAPUR LPS</v>
          </cell>
          <cell r="C735" t="str">
            <v>LPS</v>
          </cell>
          <cell r="D735" t="str">
            <v>Lahalial SC</v>
          </cell>
          <cell r="E735" t="str">
            <v>Rimpa Deuri / Suwala Das</v>
          </cell>
          <cell r="F735">
            <v>0</v>
          </cell>
          <cell r="G735" t="str">
            <v>18120112202</v>
          </cell>
          <cell r="H735" t="str">
            <v>NAHARANI/GOBINDAPUR</v>
          </cell>
          <cell r="I735">
            <v>0</v>
          </cell>
          <cell r="J735">
            <v>0</v>
          </cell>
          <cell r="K735" t="str">
            <v>x</v>
          </cell>
          <cell r="L735">
            <v>0</v>
          </cell>
          <cell r="M735">
            <v>0</v>
          </cell>
          <cell r="N735">
            <v>0</v>
          </cell>
          <cell r="O735">
            <v>0</v>
          </cell>
          <cell r="P735">
            <v>0</v>
          </cell>
          <cell r="Q735">
            <v>0</v>
          </cell>
          <cell r="R735" t="str">
            <v>MATINDRA NATH GOGoI</v>
          </cell>
          <cell r="S735" t="str">
            <v>7399575121</v>
          </cell>
          <cell r="T735">
            <v>34</v>
          </cell>
          <cell r="U735">
            <v>38</v>
          </cell>
        </row>
        <row r="736">
          <cell r="B736" t="str">
            <v>ADAKHANA SANDAHKHOWA LPS</v>
          </cell>
          <cell r="C736" t="str">
            <v>LPS</v>
          </cell>
          <cell r="D736" t="str">
            <v>Sandhakhowa SC</v>
          </cell>
          <cell r="E736" t="str">
            <v>Rimpa Deuri / Suwala Das</v>
          </cell>
          <cell r="F736">
            <v>0</v>
          </cell>
          <cell r="G736" t="str">
            <v>18120105102</v>
          </cell>
          <cell r="H736" t="str">
            <v>SANDHAHKHOWA/KATHALGURI</v>
          </cell>
          <cell r="I736" t="str">
            <v>p</v>
          </cell>
          <cell r="J736">
            <v>42915</v>
          </cell>
          <cell r="K736" t="str">
            <v>Team-01</v>
          </cell>
          <cell r="L736">
            <v>17</v>
          </cell>
          <cell r="M736">
            <v>14</v>
          </cell>
          <cell r="N736">
            <v>31</v>
          </cell>
          <cell r="O736">
            <v>0</v>
          </cell>
          <cell r="P736">
            <v>0</v>
          </cell>
          <cell r="Q736">
            <v>0</v>
          </cell>
          <cell r="R736" t="str">
            <v>UTPALA BHUYAN</v>
          </cell>
          <cell r="S736" t="str">
            <v>9859880569</v>
          </cell>
          <cell r="T736">
            <v>27</v>
          </cell>
          <cell r="U736">
            <v>11</v>
          </cell>
        </row>
        <row r="737">
          <cell r="B737" t="str">
            <v>ADHAKHANA LPS</v>
          </cell>
          <cell r="C737" t="str">
            <v>LPS</v>
          </cell>
          <cell r="D737" t="str">
            <v>Sandhakhowa SC</v>
          </cell>
          <cell r="E737" t="str">
            <v>Rimpa Deuri / Suwala Das</v>
          </cell>
          <cell r="F737">
            <v>0</v>
          </cell>
          <cell r="G737">
            <v>0</v>
          </cell>
          <cell r="H737" t="str">
            <v>Bahgorah</v>
          </cell>
          <cell r="I737" t="str">
            <v>Not Cover</v>
          </cell>
          <cell r="J737">
            <v>42963</v>
          </cell>
          <cell r="K737" t="str">
            <v>Team-01</v>
          </cell>
          <cell r="L737">
            <v>11</v>
          </cell>
          <cell r="M737">
            <v>14</v>
          </cell>
          <cell r="N737">
            <v>25</v>
          </cell>
          <cell r="O737">
            <v>42915</v>
          </cell>
          <cell r="P737">
            <v>0</v>
          </cell>
          <cell r="Q737">
            <v>0</v>
          </cell>
          <cell r="R737" t="str">
            <v>Bipul Deuri</v>
          </cell>
          <cell r="S737">
            <v>8472966186</v>
          </cell>
          <cell r="T737">
            <v>15</v>
          </cell>
          <cell r="U737">
            <v>13</v>
          </cell>
        </row>
        <row r="738">
          <cell r="B738" t="str">
            <v>ADI ALENGI LPS</v>
          </cell>
          <cell r="C738" t="str">
            <v>LPS</v>
          </cell>
          <cell r="D738" t="str">
            <v>Sandhakhowa SC</v>
          </cell>
          <cell r="E738" t="str">
            <v>Rimpa Deuri / Suwala Das</v>
          </cell>
          <cell r="F738">
            <v>0</v>
          </cell>
          <cell r="G738" t="str">
            <v>18120104803</v>
          </cell>
          <cell r="H738" t="str">
            <v>GOSAI PUKHURI/ADIALENGI SATRA</v>
          </cell>
          <cell r="I738">
            <v>2015</v>
          </cell>
          <cell r="J738">
            <v>0</v>
          </cell>
          <cell r="K738">
            <v>0</v>
          </cell>
          <cell r="L738">
            <v>0</v>
          </cell>
          <cell r="M738">
            <v>0</v>
          </cell>
          <cell r="N738">
            <v>0</v>
          </cell>
          <cell r="O738" t="str">
            <v>y</v>
          </cell>
          <cell r="P738">
            <v>0</v>
          </cell>
          <cell r="Q738">
            <v>0</v>
          </cell>
          <cell r="R738" t="str">
            <v>Dulal Borah</v>
          </cell>
          <cell r="S738">
            <v>9859036376</v>
          </cell>
          <cell r="T738">
            <v>35</v>
          </cell>
          <cell r="U738">
            <v>27</v>
          </cell>
        </row>
        <row r="739">
          <cell r="B739" t="str">
            <v>AJALIAI ADARSHA LPS</v>
          </cell>
          <cell r="C739" t="str">
            <v>LPS</v>
          </cell>
          <cell r="D739" t="str">
            <v>Bahgorah MPHC</v>
          </cell>
          <cell r="E739" t="str">
            <v>Rimpa Deuri / Suwala Das</v>
          </cell>
          <cell r="F739">
            <v>0</v>
          </cell>
          <cell r="G739" t="str">
            <v>18120112204</v>
          </cell>
          <cell r="H739" t="str">
            <v>NAHARANI/NAHARATI</v>
          </cell>
          <cell r="I739">
            <v>2015</v>
          </cell>
          <cell r="J739">
            <v>42964</v>
          </cell>
          <cell r="K739" t="str">
            <v>team-01</v>
          </cell>
          <cell r="L739">
            <v>16</v>
          </cell>
          <cell r="M739">
            <v>15</v>
          </cell>
          <cell r="N739">
            <v>31</v>
          </cell>
          <cell r="O739">
            <v>42964</v>
          </cell>
          <cell r="P739">
            <v>0</v>
          </cell>
          <cell r="Q739">
            <v>0</v>
          </cell>
          <cell r="R739" t="str">
            <v>KAMAL DAS</v>
          </cell>
          <cell r="S739" t="str">
            <v>9859104690/7399149236</v>
          </cell>
          <cell r="T739">
            <v>27</v>
          </cell>
          <cell r="U739">
            <v>23</v>
          </cell>
        </row>
        <row r="740">
          <cell r="B740" t="str">
            <v>SANDHAHKHOWA LPS</v>
          </cell>
          <cell r="C740" t="str">
            <v>LPS</v>
          </cell>
          <cell r="D740" t="str">
            <v>Sandhakhowa SC</v>
          </cell>
          <cell r="E740" t="str">
            <v>Rimpa Deuri / Suwala Das</v>
          </cell>
          <cell r="F740">
            <v>0</v>
          </cell>
          <cell r="G740" t="str">
            <v>18120105002</v>
          </cell>
          <cell r="H740" t="str">
            <v>KHORA CHAPORI/SANDHAKHOWA</v>
          </cell>
          <cell r="I740">
            <v>2015</v>
          </cell>
          <cell r="J740">
            <v>42874</v>
          </cell>
          <cell r="K740" t="str">
            <v>Team-02</v>
          </cell>
          <cell r="L740">
            <v>67</v>
          </cell>
          <cell r="M740">
            <v>36</v>
          </cell>
          <cell r="N740">
            <v>103</v>
          </cell>
          <cell r="O740">
            <v>42885</v>
          </cell>
          <cell r="P740">
            <v>63</v>
          </cell>
          <cell r="Q740">
            <v>0</v>
          </cell>
          <cell r="R740" t="str">
            <v>ramesh gohain</v>
          </cell>
          <cell r="S740">
            <v>9954865831</v>
          </cell>
          <cell r="T740">
            <v>39</v>
          </cell>
          <cell r="U740">
            <v>34</v>
          </cell>
        </row>
        <row r="741">
          <cell r="B741" t="str">
            <v>SANKERDEV MES_2</v>
          </cell>
          <cell r="C741" t="str">
            <v>LPS</v>
          </cell>
          <cell r="D741" t="str">
            <v>Sandhakhowa SC</v>
          </cell>
          <cell r="E741" t="str">
            <v>Rimpa Deuri / Suwala Das</v>
          </cell>
          <cell r="F741">
            <v>0</v>
          </cell>
          <cell r="G741" t="str">
            <v>18120105003</v>
          </cell>
          <cell r="H741" t="str">
            <v>KHORA CHAPORI/CHOROHANI</v>
          </cell>
          <cell r="I741">
            <v>0</v>
          </cell>
          <cell r="J741">
            <v>42873</v>
          </cell>
          <cell r="K741" t="str">
            <v>Team-02</v>
          </cell>
          <cell r="L741">
            <v>7</v>
          </cell>
          <cell r="M741">
            <v>5</v>
          </cell>
          <cell r="N741">
            <v>12</v>
          </cell>
          <cell r="O741">
            <v>42873</v>
          </cell>
          <cell r="P741">
            <v>11</v>
          </cell>
          <cell r="Q741">
            <v>0</v>
          </cell>
          <cell r="R741" t="str">
            <v>DIMBESWAR BORA</v>
          </cell>
          <cell r="S741">
            <v>8751994755</v>
          </cell>
          <cell r="T741">
            <v>14</v>
          </cell>
          <cell r="U741">
            <v>13</v>
          </cell>
        </row>
        <row r="742">
          <cell r="B742" t="str">
            <v>SHAKUPARA LPS</v>
          </cell>
          <cell r="C742" t="str">
            <v>LPS</v>
          </cell>
          <cell r="D742" t="str">
            <v>Sandhakhowa SC</v>
          </cell>
          <cell r="E742" t="str">
            <v>Rimpa Deuri / Suwala Das</v>
          </cell>
          <cell r="F742">
            <v>0</v>
          </cell>
          <cell r="G742" t="str">
            <v>18120106903</v>
          </cell>
          <cell r="H742" t="str">
            <v>ADHAKHANA/LIKHAK CHAPORI</v>
          </cell>
          <cell r="I742">
            <v>0</v>
          </cell>
          <cell r="J742">
            <v>42915</v>
          </cell>
          <cell r="K742" t="str">
            <v>Team-01</v>
          </cell>
          <cell r="L742">
            <v>11</v>
          </cell>
          <cell r="M742">
            <v>13</v>
          </cell>
          <cell r="N742">
            <v>24</v>
          </cell>
          <cell r="O742">
            <v>42915</v>
          </cell>
          <cell r="P742">
            <v>0</v>
          </cell>
          <cell r="Q742">
            <v>0</v>
          </cell>
          <cell r="R742" t="str">
            <v>BANIKANTA HAZARIKA</v>
          </cell>
          <cell r="S742" t="str">
            <v>9854222327</v>
          </cell>
          <cell r="T742">
            <v>9</v>
          </cell>
          <cell r="U742">
            <v>8</v>
          </cell>
        </row>
        <row r="743">
          <cell r="B743" t="str">
            <v>SORUHANI LPS</v>
          </cell>
          <cell r="C743" t="str">
            <v>LPS</v>
          </cell>
          <cell r="D743" t="str">
            <v>Sandhakhowa SC</v>
          </cell>
          <cell r="E743" t="str">
            <v>Rimpa Deuri / Suwala Das</v>
          </cell>
          <cell r="F743">
            <v>0</v>
          </cell>
          <cell r="G743" t="str">
            <v>18120105004</v>
          </cell>
          <cell r="H743" t="str">
            <v>KHORA CHAPORI/CHOROHANI</v>
          </cell>
          <cell r="I743">
            <v>2015</v>
          </cell>
          <cell r="J743">
            <v>42873</v>
          </cell>
          <cell r="K743" t="str">
            <v>Team-02</v>
          </cell>
          <cell r="L743">
            <v>7</v>
          </cell>
          <cell r="M743">
            <v>8</v>
          </cell>
          <cell r="N743">
            <v>15</v>
          </cell>
          <cell r="O743">
            <v>42891</v>
          </cell>
          <cell r="P743">
            <v>30</v>
          </cell>
          <cell r="Q743">
            <v>0</v>
          </cell>
          <cell r="R743" t="str">
            <v>Raju Saikia</v>
          </cell>
          <cell r="S743">
            <v>9854545187</v>
          </cell>
          <cell r="T743">
            <v>0</v>
          </cell>
          <cell r="U743">
            <v>23</v>
          </cell>
        </row>
        <row r="744">
          <cell r="B744" t="str">
            <v>ADHAKHONA MES</v>
          </cell>
          <cell r="C744" t="str">
            <v>MES</v>
          </cell>
          <cell r="D744" t="str">
            <v>Sandhakhowa SC</v>
          </cell>
          <cell r="E744" t="str">
            <v>Rimpa Deuri / Suwala Das</v>
          </cell>
          <cell r="F744">
            <v>0</v>
          </cell>
          <cell r="G744" t="str">
            <v>18120106905</v>
          </cell>
          <cell r="H744" t="str">
            <v>ADHAKHANA/KATHALGURI</v>
          </cell>
          <cell r="I744" t="str">
            <v>nov</v>
          </cell>
          <cell r="J744">
            <v>42954</v>
          </cell>
          <cell r="K744" t="str">
            <v>Team-01</v>
          </cell>
          <cell r="L744">
            <v>16</v>
          </cell>
          <cell r="M744">
            <v>12</v>
          </cell>
          <cell r="N744">
            <v>28</v>
          </cell>
          <cell r="O744">
            <v>42955</v>
          </cell>
          <cell r="P744">
            <v>0</v>
          </cell>
          <cell r="Q744">
            <v>0</v>
          </cell>
          <cell r="R744" t="str">
            <v>GOPAL NEOG</v>
          </cell>
          <cell r="S744" t="str">
            <v>7896318504</v>
          </cell>
          <cell r="T744">
            <v>24</v>
          </cell>
          <cell r="U744">
            <v>23</v>
          </cell>
        </row>
        <row r="745">
          <cell r="B745" t="str">
            <v>ADI ALENGI MES</v>
          </cell>
          <cell r="C745" t="str">
            <v>MES</v>
          </cell>
          <cell r="D745" t="str">
            <v>Sandhakhowa SC</v>
          </cell>
          <cell r="E745" t="str">
            <v>Rimpa Deuri / Suwala Das</v>
          </cell>
          <cell r="F745">
            <v>0</v>
          </cell>
          <cell r="G745" t="str">
            <v>18120104801</v>
          </cell>
          <cell r="H745" t="str">
            <v>GOSAI PUKHURI/ADIALENGI SATRA</v>
          </cell>
          <cell r="I745">
            <v>2015</v>
          </cell>
          <cell r="J745">
            <v>0</v>
          </cell>
          <cell r="K745">
            <v>0</v>
          </cell>
          <cell r="L745">
            <v>0</v>
          </cell>
          <cell r="M745">
            <v>0</v>
          </cell>
          <cell r="N745">
            <v>0</v>
          </cell>
          <cell r="O745" t="str">
            <v>y</v>
          </cell>
          <cell r="P745">
            <v>0</v>
          </cell>
          <cell r="Q745">
            <v>0</v>
          </cell>
          <cell r="R745" t="str">
            <v>Nityananda Hazarika</v>
          </cell>
          <cell r="S745">
            <v>9508953674</v>
          </cell>
          <cell r="T745">
            <v>13</v>
          </cell>
          <cell r="U745">
            <v>26</v>
          </cell>
        </row>
        <row r="746">
          <cell r="B746" t="str">
            <v>KHORA PATHER MES</v>
          </cell>
          <cell r="C746" t="str">
            <v>MES</v>
          </cell>
          <cell r="D746" t="str">
            <v>Sandhakhowa SC</v>
          </cell>
          <cell r="E746" t="str">
            <v>Rimpa Deuri / Suwala Das</v>
          </cell>
          <cell r="F746">
            <v>0</v>
          </cell>
          <cell r="G746" t="str">
            <v>18120105001</v>
          </cell>
          <cell r="H746" t="str">
            <v>KHORA CHAPORI/SANDHAKHOWA</v>
          </cell>
          <cell r="I746">
            <v>2015</v>
          </cell>
          <cell r="J746">
            <v>42863</v>
          </cell>
          <cell r="K746" t="str">
            <v>Team-02</v>
          </cell>
          <cell r="L746">
            <v>20</v>
          </cell>
          <cell r="M746">
            <v>20</v>
          </cell>
          <cell r="N746">
            <v>40</v>
          </cell>
          <cell r="O746">
            <v>42863</v>
          </cell>
          <cell r="P746">
            <v>63</v>
          </cell>
          <cell r="Q746">
            <v>0</v>
          </cell>
          <cell r="R746" t="str">
            <v xml:space="preserve">BIJU BORA </v>
          </cell>
          <cell r="S746" t="str">
            <v>9854340805</v>
          </cell>
          <cell r="T746">
            <v>33</v>
          </cell>
          <cell r="U746">
            <v>32</v>
          </cell>
        </row>
        <row r="747">
          <cell r="B747" t="str">
            <v>LIKHAK CHAPORI JANAJATI MES</v>
          </cell>
          <cell r="C747" t="str">
            <v>MES</v>
          </cell>
          <cell r="D747" t="str">
            <v>Sandhakhowa SC</v>
          </cell>
          <cell r="E747" t="str">
            <v>Rimpa Deuri / Suwala Das</v>
          </cell>
          <cell r="F747">
            <v>0</v>
          </cell>
          <cell r="G747" t="str">
            <v>18120105101</v>
          </cell>
          <cell r="H747" t="str">
            <v>SANDHAHKHOWA/LIKHAK CHAPORI</v>
          </cell>
          <cell r="I747">
            <v>2015</v>
          </cell>
          <cell r="J747">
            <v>42859</v>
          </cell>
          <cell r="K747" t="str">
            <v>Team-02</v>
          </cell>
          <cell r="L747">
            <v>26</v>
          </cell>
          <cell r="M747">
            <v>23</v>
          </cell>
          <cell r="N747">
            <v>49</v>
          </cell>
          <cell r="O747">
            <v>42859</v>
          </cell>
          <cell r="P747">
            <v>31</v>
          </cell>
          <cell r="Q747">
            <v>0</v>
          </cell>
          <cell r="R747" t="str">
            <v>MAHENDRA BARUAH</v>
          </cell>
          <cell r="S747">
            <v>9854337269</v>
          </cell>
          <cell r="T747">
            <v>0</v>
          </cell>
          <cell r="U747">
            <v>23</v>
          </cell>
        </row>
        <row r="748">
          <cell r="B748" t="str">
            <v>LIKHOK DHUNAGURI MES</v>
          </cell>
          <cell r="C748" t="str">
            <v>MES</v>
          </cell>
          <cell r="D748" t="str">
            <v>Sandhakhowa SC</v>
          </cell>
          <cell r="E748" t="str">
            <v>Rimpa Deuri / Suwala Das</v>
          </cell>
          <cell r="F748">
            <v>0</v>
          </cell>
          <cell r="G748" t="str">
            <v>18120107104</v>
          </cell>
          <cell r="H748" t="str">
            <v>DHUNAGURI KHANIKAR/URIAMPARA-1</v>
          </cell>
          <cell r="I748" t="str">
            <v>p</v>
          </cell>
          <cell r="J748">
            <v>42898</v>
          </cell>
          <cell r="K748" t="str">
            <v>Team-01</v>
          </cell>
          <cell r="L748">
            <v>22</v>
          </cell>
          <cell r="M748">
            <v>11</v>
          </cell>
          <cell r="N748">
            <v>33</v>
          </cell>
          <cell r="O748">
            <v>42898</v>
          </cell>
          <cell r="P748">
            <v>36</v>
          </cell>
          <cell r="Q748">
            <v>0</v>
          </cell>
          <cell r="R748" t="str">
            <v>PABITRA SAIKIA</v>
          </cell>
          <cell r="S748" t="str">
            <v>9854684545</v>
          </cell>
          <cell r="T748">
            <v>27</v>
          </cell>
          <cell r="U748">
            <v>23</v>
          </cell>
        </row>
        <row r="749">
          <cell r="B749" t="str">
            <v>1 No. Sonapur AWC (gaon)</v>
          </cell>
          <cell r="C749" t="str">
            <v>AWC</v>
          </cell>
          <cell r="D749" t="str">
            <v>SONAPUR SC</v>
          </cell>
          <cell r="E749" t="str">
            <v>Sabitri Bora / Karuna Das</v>
          </cell>
          <cell r="F749">
            <v>0</v>
          </cell>
          <cell r="G749">
            <v>12</v>
          </cell>
          <cell r="H749" t="str">
            <v>Tinthengia-1 No Sonapur</v>
          </cell>
          <cell r="I749" t="str">
            <v>Tinthengia-6</v>
          </cell>
          <cell r="J749">
            <v>42874</v>
          </cell>
          <cell r="K749" t="str">
            <v>Team-01</v>
          </cell>
          <cell r="L749">
            <v>12</v>
          </cell>
          <cell r="M749">
            <v>19</v>
          </cell>
          <cell r="N749">
            <v>31</v>
          </cell>
          <cell r="O749">
            <v>42874</v>
          </cell>
          <cell r="P749">
            <v>0</v>
          </cell>
          <cell r="Q749" t="str">
            <v>Anima Kutum /7399781504</v>
          </cell>
          <cell r="R749" t="str">
            <v>Sufia Khatun</v>
          </cell>
          <cell r="S749">
            <v>9859881563</v>
          </cell>
          <cell r="T749">
            <v>31</v>
          </cell>
          <cell r="U749">
            <v>22</v>
          </cell>
        </row>
        <row r="750">
          <cell r="B750" t="str">
            <v>1 No. Sonapurgaon AWC</v>
          </cell>
          <cell r="C750" t="str">
            <v>AWC</v>
          </cell>
          <cell r="D750" t="str">
            <v>SONAPUR SC</v>
          </cell>
          <cell r="E750" t="str">
            <v>Sabitri Bora / Karuna Das</v>
          </cell>
          <cell r="F750">
            <v>0</v>
          </cell>
          <cell r="G750">
            <v>8</v>
          </cell>
          <cell r="H750" t="str">
            <v>Tinthengia-Jubanagar</v>
          </cell>
          <cell r="I750" t="str">
            <v>Tinthengia-U</v>
          </cell>
          <cell r="J750">
            <v>42961</v>
          </cell>
          <cell r="K750" t="str">
            <v>Team-02</v>
          </cell>
          <cell r="L750">
            <v>23</v>
          </cell>
          <cell r="M750">
            <v>31</v>
          </cell>
          <cell r="N750">
            <v>54</v>
          </cell>
          <cell r="O750">
            <v>43004</v>
          </cell>
          <cell r="P750">
            <v>0</v>
          </cell>
          <cell r="Q750" t="str">
            <v>Anima Kutum/7399781504</v>
          </cell>
          <cell r="R750" t="str">
            <v>Firuja Khatun</v>
          </cell>
          <cell r="S750" t="str">
            <v>9854148459/9707782529</v>
          </cell>
          <cell r="T750">
            <v>31</v>
          </cell>
          <cell r="U750">
            <v>37</v>
          </cell>
        </row>
        <row r="751">
          <cell r="B751" t="str">
            <v>135 No. Baniya Suburi</v>
          </cell>
          <cell r="C751" t="str">
            <v>AWC</v>
          </cell>
          <cell r="D751" t="str">
            <v>SONAPUR SC</v>
          </cell>
          <cell r="E751" t="str">
            <v>Sabitri Bora / Karuna Das</v>
          </cell>
          <cell r="F751">
            <v>0</v>
          </cell>
          <cell r="G751">
            <v>16</v>
          </cell>
          <cell r="H751" t="str">
            <v>Tinthengia-No-2 Sonapur-Baniya Chuburi</v>
          </cell>
          <cell r="I751" t="str">
            <v>Tinthengia-8</v>
          </cell>
          <cell r="J751">
            <v>42899</v>
          </cell>
          <cell r="K751" t="str">
            <v>Team-01</v>
          </cell>
          <cell r="L751">
            <v>47</v>
          </cell>
          <cell r="M751">
            <v>45</v>
          </cell>
          <cell r="N751">
            <v>92</v>
          </cell>
          <cell r="O751">
            <v>42899</v>
          </cell>
          <cell r="P751">
            <v>0</v>
          </cell>
          <cell r="Q751" t="str">
            <v>Anima Kutum/7399781504</v>
          </cell>
          <cell r="R751" t="str">
            <v>Jahanara Begum</v>
          </cell>
          <cell r="S751">
            <v>9854689458</v>
          </cell>
          <cell r="T751">
            <v>26</v>
          </cell>
          <cell r="U751">
            <v>26</v>
          </cell>
        </row>
        <row r="752">
          <cell r="B752" t="str">
            <v>141 No. Jobbor Suburi</v>
          </cell>
          <cell r="C752" t="str">
            <v>AWC</v>
          </cell>
          <cell r="D752" t="str">
            <v>SONAPUR SC</v>
          </cell>
          <cell r="E752" t="str">
            <v>Sabitri Bora / Karuna Das</v>
          </cell>
          <cell r="F752">
            <v>0</v>
          </cell>
          <cell r="G752">
            <v>17</v>
          </cell>
          <cell r="H752" t="str">
            <v>Tinthengia-Reserve Gaon-Baniya Chuburi</v>
          </cell>
          <cell r="I752" t="str">
            <v>Tinthengia-8</v>
          </cell>
          <cell r="J752">
            <v>0</v>
          </cell>
          <cell r="K752" t="str">
            <v>Team-02</v>
          </cell>
          <cell r="L752">
            <v>0</v>
          </cell>
          <cell r="M752">
            <v>0</v>
          </cell>
          <cell r="N752">
            <v>0</v>
          </cell>
          <cell r="O752">
            <v>42961</v>
          </cell>
          <cell r="P752">
            <v>0</v>
          </cell>
          <cell r="Q752" t="str">
            <v>Anima Kutum/7399781504</v>
          </cell>
          <cell r="R752" t="str">
            <v>Samsun Nehar</v>
          </cell>
          <cell r="S752" t="str">
            <v>8724906353/8822214823</v>
          </cell>
          <cell r="T752">
            <v>18</v>
          </cell>
          <cell r="U752">
            <v>21</v>
          </cell>
        </row>
        <row r="753">
          <cell r="B753" t="str">
            <v>2 No Sonapur A</v>
          </cell>
          <cell r="C753" t="str">
            <v>AWC</v>
          </cell>
          <cell r="D753" t="str">
            <v>SONAPUR SC</v>
          </cell>
          <cell r="E753" t="str">
            <v>Sabitri Bora / Karuna Das</v>
          </cell>
          <cell r="F753">
            <v>0</v>
          </cell>
          <cell r="G753">
            <v>11</v>
          </cell>
          <cell r="H753" t="str">
            <v>Tinthengia-No2 Sonapur</v>
          </cell>
          <cell r="I753" t="str">
            <v>Tinthengia-U</v>
          </cell>
          <cell r="J753">
            <v>42899</v>
          </cell>
          <cell r="K753" t="str">
            <v>Team-01</v>
          </cell>
          <cell r="L753">
            <v>10</v>
          </cell>
          <cell r="M753">
            <v>23</v>
          </cell>
          <cell r="N753">
            <v>33</v>
          </cell>
          <cell r="O753">
            <v>42899</v>
          </cell>
          <cell r="P753">
            <v>0</v>
          </cell>
          <cell r="Q753" t="str">
            <v>Anima Kutum/7399781504</v>
          </cell>
          <cell r="R753" t="str">
            <v>Ahmeda Fajila Begum</v>
          </cell>
          <cell r="S753">
            <v>9678618988</v>
          </cell>
          <cell r="T753">
            <v>19</v>
          </cell>
          <cell r="U753">
            <v>32</v>
          </cell>
        </row>
        <row r="754">
          <cell r="B754" t="str">
            <v>2 No. Fokir Suburi</v>
          </cell>
          <cell r="C754" t="str">
            <v>AWC</v>
          </cell>
          <cell r="D754" t="str">
            <v>SONAPUR SC</v>
          </cell>
          <cell r="E754" t="str">
            <v>Sabitri Bora / Karuna Das</v>
          </cell>
          <cell r="F754">
            <v>0</v>
          </cell>
          <cell r="G754">
            <v>3</v>
          </cell>
          <cell r="H754" t="str">
            <v>Tinthengia-No2 Sonapur</v>
          </cell>
          <cell r="I754" t="str">
            <v>Tinthengia-U</v>
          </cell>
          <cell r="J754">
            <v>42874</v>
          </cell>
          <cell r="K754" t="str">
            <v>Team-01</v>
          </cell>
          <cell r="L754">
            <v>34</v>
          </cell>
          <cell r="M754">
            <v>49</v>
          </cell>
          <cell r="N754">
            <v>83</v>
          </cell>
          <cell r="O754">
            <v>42874</v>
          </cell>
          <cell r="P754">
            <v>0</v>
          </cell>
          <cell r="Q754" t="str">
            <v>Anima Kutum/7399781504</v>
          </cell>
          <cell r="R754" t="str">
            <v>Majada Begum</v>
          </cell>
          <cell r="S754">
            <v>8473068458</v>
          </cell>
          <cell r="T754">
            <v>18</v>
          </cell>
          <cell r="U754">
            <v>21</v>
          </cell>
        </row>
        <row r="755">
          <cell r="B755" t="str">
            <v>2 No. Sonapur AWC</v>
          </cell>
          <cell r="C755" t="str">
            <v>AWC</v>
          </cell>
          <cell r="D755" t="str">
            <v>SONAPUR SC</v>
          </cell>
          <cell r="E755" t="str">
            <v>Sabitri Bora / Karuna Das</v>
          </cell>
          <cell r="F755">
            <v>0</v>
          </cell>
          <cell r="G755">
            <v>14</v>
          </cell>
          <cell r="H755" t="str">
            <v>Tinthengia-No-2 Sonapur</v>
          </cell>
          <cell r="I755" t="str">
            <v>dec</v>
          </cell>
          <cell r="J755">
            <v>42920</v>
          </cell>
          <cell r="K755" t="str">
            <v>Team-02</v>
          </cell>
          <cell r="L755">
            <v>49</v>
          </cell>
          <cell r="M755">
            <v>27</v>
          </cell>
          <cell r="N755">
            <v>76</v>
          </cell>
          <cell r="O755">
            <v>42921</v>
          </cell>
          <cell r="P755">
            <v>0</v>
          </cell>
          <cell r="Q755" t="str">
            <v>Anima Kutum/7399781504</v>
          </cell>
          <cell r="R755" t="str">
            <v>Romisa Begum Bora</v>
          </cell>
          <cell r="S755">
            <v>9859514793</v>
          </cell>
          <cell r="T755">
            <v>27</v>
          </cell>
          <cell r="U755">
            <v>19</v>
          </cell>
        </row>
        <row r="756">
          <cell r="B756" t="str">
            <v>28 No. Nadia para AWC</v>
          </cell>
          <cell r="C756" t="str">
            <v>AWC</v>
          </cell>
          <cell r="D756" t="str">
            <v>SONAPUR SC</v>
          </cell>
          <cell r="E756" t="str">
            <v>Sabitri Bora / Karuna Das</v>
          </cell>
          <cell r="F756">
            <v>0</v>
          </cell>
          <cell r="G756">
            <v>22</v>
          </cell>
          <cell r="H756" t="str">
            <v>Tinthengia-No2 Sonapur</v>
          </cell>
          <cell r="I756" t="str">
            <v>NOV</v>
          </cell>
          <cell r="J756">
            <v>0</v>
          </cell>
          <cell r="K756" t="str">
            <v>Team-02</v>
          </cell>
          <cell r="L756">
            <v>0</v>
          </cell>
          <cell r="M756">
            <v>0</v>
          </cell>
          <cell r="N756">
            <v>0</v>
          </cell>
          <cell r="O756">
            <v>42924</v>
          </cell>
          <cell r="P756">
            <v>0</v>
          </cell>
          <cell r="Q756" t="str">
            <v>Anima Kutum/7399781504</v>
          </cell>
          <cell r="R756" t="str">
            <v>Rujena Begum</v>
          </cell>
          <cell r="S756" t="str">
            <v>7896451451/9577381586</v>
          </cell>
          <cell r="T756">
            <v>17</v>
          </cell>
          <cell r="U756">
            <v>21</v>
          </cell>
        </row>
        <row r="757">
          <cell r="B757" t="str">
            <v>Beltola (No 134)</v>
          </cell>
          <cell r="C757" t="str">
            <v>AWC</v>
          </cell>
          <cell r="D757" t="str">
            <v>SONAPUR SC</v>
          </cell>
          <cell r="E757" t="str">
            <v>Sabitri Bora / Karuna Das</v>
          </cell>
          <cell r="F757">
            <v>0</v>
          </cell>
          <cell r="G757">
            <v>4</v>
          </cell>
          <cell r="H757" t="str">
            <v>Tinthengia-Gohaindoloni</v>
          </cell>
          <cell r="I757" t="str">
            <v>NOV</v>
          </cell>
          <cell r="J757">
            <v>42900</v>
          </cell>
          <cell r="K757" t="str">
            <v>Team-01</v>
          </cell>
          <cell r="L757">
            <v>39</v>
          </cell>
          <cell r="M757">
            <v>22</v>
          </cell>
          <cell r="N757">
            <v>61</v>
          </cell>
          <cell r="O757">
            <v>42900</v>
          </cell>
          <cell r="P757">
            <v>0</v>
          </cell>
          <cell r="Q757" t="str">
            <v>Anima Kutum/7399781504</v>
          </cell>
          <cell r="R757" t="str">
            <v>Sahina Begum</v>
          </cell>
          <cell r="S757" t="str">
            <v>9678314857/9854332429</v>
          </cell>
          <cell r="T757">
            <v>29</v>
          </cell>
          <cell r="U757">
            <v>32</v>
          </cell>
        </row>
        <row r="758">
          <cell r="B758" t="str">
            <v>Daoulatpur ( ) AWC</v>
          </cell>
          <cell r="C758" t="str">
            <v>AWC</v>
          </cell>
          <cell r="D758" t="str">
            <v>SONAPUR SC</v>
          </cell>
          <cell r="E758" t="str">
            <v>Sabitri Bora / Karuna Das</v>
          </cell>
          <cell r="F758">
            <v>0</v>
          </cell>
          <cell r="G758">
            <v>22</v>
          </cell>
          <cell r="H758" t="str">
            <v>Tinthengia-Daulatpur</v>
          </cell>
          <cell r="I758" t="str">
            <v>NOV</v>
          </cell>
          <cell r="J758">
            <v>0</v>
          </cell>
          <cell r="K758" t="str">
            <v>Team-01</v>
          </cell>
          <cell r="L758">
            <v>0</v>
          </cell>
          <cell r="M758">
            <v>0</v>
          </cell>
          <cell r="N758">
            <v>0</v>
          </cell>
          <cell r="O758">
            <v>42983</v>
          </cell>
          <cell r="P758">
            <v>0</v>
          </cell>
          <cell r="Q758" t="str">
            <v>Ganema Begum/8011483695</v>
          </cell>
          <cell r="R758" t="str">
            <v>Anuwara Begum</v>
          </cell>
          <cell r="S758" t="str">
            <v>9954511705/9954511701</v>
          </cell>
          <cell r="T758">
            <v>21</v>
          </cell>
          <cell r="U758">
            <v>28</v>
          </cell>
        </row>
        <row r="759">
          <cell r="B759" t="str">
            <v>Daoulatpur (B) AWC</v>
          </cell>
          <cell r="C759" t="str">
            <v>AWC</v>
          </cell>
          <cell r="D759" t="str">
            <v>SONAPUR SC</v>
          </cell>
          <cell r="E759" t="str">
            <v>Sabitri Bora / Karuna Das</v>
          </cell>
          <cell r="F759">
            <v>0</v>
          </cell>
          <cell r="G759">
            <v>2</v>
          </cell>
          <cell r="H759" t="str">
            <v>Tinthengia</v>
          </cell>
          <cell r="I759" t="str">
            <v>dec</v>
          </cell>
          <cell r="J759">
            <v>0</v>
          </cell>
          <cell r="K759" t="str">
            <v>Team-02</v>
          </cell>
          <cell r="L759">
            <v>0</v>
          </cell>
          <cell r="M759">
            <v>0</v>
          </cell>
          <cell r="N759">
            <v>0</v>
          </cell>
          <cell r="O759">
            <v>42983</v>
          </cell>
          <cell r="P759">
            <v>0</v>
          </cell>
          <cell r="Q759" t="str">
            <v>Anima Kutum/7399781504</v>
          </cell>
          <cell r="R759" t="str">
            <v>MoriumBegum</v>
          </cell>
          <cell r="S759" t="str">
            <v>7577956796/9854890313</v>
          </cell>
          <cell r="T759">
            <v>22</v>
          </cell>
          <cell r="U759">
            <v>21</v>
          </cell>
        </row>
        <row r="760">
          <cell r="B760" t="str">
            <v>Gohain Doloni Paschim Para</v>
          </cell>
          <cell r="C760" t="str">
            <v>AWC</v>
          </cell>
          <cell r="D760" t="str">
            <v>SONAPUR SC</v>
          </cell>
          <cell r="E760" t="str">
            <v>Sabitri Bora / Karuna Das</v>
          </cell>
          <cell r="F760">
            <v>0</v>
          </cell>
          <cell r="G760">
            <v>7</v>
          </cell>
          <cell r="H760" t="str">
            <v>Tinthengia-No2 Sonapur-</v>
          </cell>
          <cell r="I760" t="str">
            <v>Tinthengia-5</v>
          </cell>
          <cell r="J760">
            <v>0</v>
          </cell>
          <cell r="K760" t="str">
            <v>Team-02</v>
          </cell>
          <cell r="L760">
            <v>0</v>
          </cell>
          <cell r="M760">
            <v>0</v>
          </cell>
          <cell r="N760">
            <v>0</v>
          </cell>
          <cell r="O760">
            <v>42954</v>
          </cell>
          <cell r="P760">
            <v>0</v>
          </cell>
          <cell r="Q760" t="str">
            <v>Anima Kutum/7399781504</v>
          </cell>
          <cell r="R760" t="str">
            <v>Hasina Begum</v>
          </cell>
          <cell r="S760">
            <v>9954095164</v>
          </cell>
          <cell r="T760">
            <v>18</v>
          </cell>
          <cell r="U760">
            <v>21</v>
          </cell>
        </row>
        <row r="761">
          <cell r="B761" t="str">
            <v>Goldoloni AWC</v>
          </cell>
          <cell r="C761" t="str">
            <v>AWC</v>
          </cell>
          <cell r="D761" t="str">
            <v>SONAPUR SC</v>
          </cell>
          <cell r="E761" t="str">
            <v>Sabitri Bora / Karuna Das</v>
          </cell>
          <cell r="F761">
            <v>0</v>
          </cell>
          <cell r="G761">
            <v>6</v>
          </cell>
          <cell r="H761" t="str">
            <v>Tinthengia-Goldoloni</v>
          </cell>
          <cell r="I761" t="str">
            <v>NOV</v>
          </cell>
          <cell r="J761">
            <v>0</v>
          </cell>
          <cell r="K761" t="str">
            <v>Team-02</v>
          </cell>
          <cell r="L761">
            <v>0</v>
          </cell>
          <cell r="M761">
            <v>0</v>
          </cell>
          <cell r="N761">
            <v>0</v>
          </cell>
          <cell r="O761">
            <v>43004</v>
          </cell>
          <cell r="P761">
            <v>0</v>
          </cell>
          <cell r="Q761" t="str">
            <v>Anima Kutum/7399781504</v>
          </cell>
          <cell r="R761" t="str">
            <v>Rahima Begum</v>
          </cell>
          <cell r="S761" t="str">
            <v>8721962105/9707387296</v>
          </cell>
          <cell r="T761">
            <v>32</v>
          </cell>
          <cell r="U761">
            <v>30</v>
          </cell>
        </row>
        <row r="762">
          <cell r="B762" t="str">
            <v>Goldoloni AWC (B) Gohain</v>
          </cell>
          <cell r="C762" t="str">
            <v>AWC</v>
          </cell>
          <cell r="D762" t="str">
            <v>SONAPUR SC</v>
          </cell>
          <cell r="E762" t="str">
            <v>Sabitri Bora / Karuna Das</v>
          </cell>
          <cell r="F762">
            <v>0</v>
          </cell>
          <cell r="G762">
            <v>5</v>
          </cell>
          <cell r="H762" t="str">
            <v>Tinthengia-No2 Sonapur-</v>
          </cell>
          <cell r="I762" t="str">
            <v>Tinthengia-5</v>
          </cell>
          <cell r="J762">
            <v>0</v>
          </cell>
          <cell r="K762" t="str">
            <v>Team-02</v>
          </cell>
          <cell r="L762">
            <v>0</v>
          </cell>
          <cell r="M762">
            <v>0</v>
          </cell>
          <cell r="N762">
            <v>0</v>
          </cell>
          <cell r="O762">
            <v>42956</v>
          </cell>
          <cell r="P762">
            <v>0</v>
          </cell>
          <cell r="Q762" t="str">
            <v>Anima Kutum/7399781504</v>
          </cell>
          <cell r="R762" t="str">
            <v>Anuwara Begum</v>
          </cell>
          <cell r="S762">
            <v>9854505885</v>
          </cell>
          <cell r="T762">
            <v>56</v>
          </cell>
          <cell r="U762">
            <v>42</v>
          </cell>
        </row>
        <row r="763">
          <cell r="B763" t="str">
            <v>Haji Doloni</v>
          </cell>
          <cell r="C763" t="str">
            <v>AWC</v>
          </cell>
          <cell r="D763" t="str">
            <v>SONAPUR SC</v>
          </cell>
          <cell r="E763" t="str">
            <v>Sabitri Bora / Karuna Das</v>
          </cell>
          <cell r="F763">
            <v>0</v>
          </cell>
          <cell r="G763">
            <v>15</v>
          </cell>
          <cell r="H763" t="str">
            <v>Tinthengia-Jubanagar-2 no sonapur</v>
          </cell>
          <cell r="I763" t="str">
            <v>dec</v>
          </cell>
          <cell r="J763">
            <v>42924</v>
          </cell>
          <cell r="K763" t="str">
            <v>Team-02</v>
          </cell>
          <cell r="L763">
            <v>58</v>
          </cell>
          <cell r="M763">
            <v>59</v>
          </cell>
          <cell r="N763">
            <v>117</v>
          </cell>
          <cell r="O763">
            <v>42923</v>
          </cell>
          <cell r="P763">
            <v>0</v>
          </cell>
          <cell r="Q763" t="str">
            <v>Anima Kutum/7399781504</v>
          </cell>
          <cell r="R763" t="str">
            <v>Mafia Begum</v>
          </cell>
          <cell r="S763">
            <v>8011163859</v>
          </cell>
          <cell r="T763">
            <v>45</v>
          </cell>
          <cell r="U763">
            <v>56</v>
          </cell>
        </row>
        <row r="764">
          <cell r="B764" t="str">
            <v>MaralPara</v>
          </cell>
          <cell r="C764" t="str">
            <v>AWC</v>
          </cell>
          <cell r="D764" t="str">
            <v>SONAPUR SC</v>
          </cell>
          <cell r="E764" t="str">
            <v>Sabitri Bora / Karuna Das</v>
          </cell>
          <cell r="F764">
            <v>0</v>
          </cell>
          <cell r="G764">
            <v>20</v>
          </cell>
          <cell r="H764" t="str">
            <v>Tinthengia-Daulatpur</v>
          </cell>
          <cell r="I764" t="str">
            <v>NOV</v>
          </cell>
          <cell r="J764">
            <v>0</v>
          </cell>
          <cell r="K764" t="str">
            <v>Team-01</v>
          </cell>
          <cell r="L764">
            <v>0</v>
          </cell>
          <cell r="M764">
            <v>0</v>
          </cell>
          <cell r="N764">
            <v>0</v>
          </cell>
          <cell r="O764">
            <v>42882</v>
          </cell>
          <cell r="P764">
            <v>0</v>
          </cell>
          <cell r="Q764" t="str">
            <v>Anima Kutum/7399781504</v>
          </cell>
          <cell r="R764" t="str">
            <v>Anjuwar Begum Hazarika</v>
          </cell>
          <cell r="S764" t="str">
            <v>7399631311/9957882808</v>
          </cell>
          <cell r="T764">
            <v>16</v>
          </cell>
          <cell r="U764">
            <v>14</v>
          </cell>
        </row>
        <row r="765">
          <cell r="B765" t="str">
            <v>Reserve Basti Mallapara</v>
          </cell>
          <cell r="C765" t="str">
            <v>AWC</v>
          </cell>
          <cell r="D765" t="str">
            <v>SONAPUR SC</v>
          </cell>
          <cell r="E765" t="str">
            <v>Sabitri Bora / Karuna Das</v>
          </cell>
          <cell r="F765">
            <v>0</v>
          </cell>
          <cell r="G765">
            <v>24</v>
          </cell>
          <cell r="H765" t="str">
            <v>Tinthengia-No-2 Sonapur</v>
          </cell>
          <cell r="I765" t="str">
            <v>Tinthengia-U</v>
          </cell>
          <cell r="J765">
            <v>0</v>
          </cell>
          <cell r="K765" t="str">
            <v>Team-02</v>
          </cell>
          <cell r="L765">
            <v>0</v>
          </cell>
          <cell r="M765">
            <v>0</v>
          </cell>
          <cell r="N765">
            <v>0</v>
          </cell>
          <cell r="O765">
            <v>42968</v>
          </cell>
          <cell r="P765">
            <v>0</v>
          </cell>
          <cell r="Q765" t="str">
            <v>Ganema Begum/8011483695</v>
          </cell>
          <cell r="R765" t="str">
            <v>Zerina Begum</v>
          </cell>
          <cell r="S765" t="str">
            <v>9957882808/9854154700</v>
          </cell>
          <cell r="T765">
            <v>25</v>
          </cell>
          <cell r="U765">
            <v>24</v>
          </cell>
        </row>
        <row r="766">
          <cell r="B766" t="str">
            <v>Reservegaon AWC</v>
          </cell>
          <cell r="C766" t="str">
            <v>AWC</v>
          </cell>
          <cell r="D766" t="str">
            <v>SONAPUR SC</v>
          </cell>
          <cell r="E766" t="str">
            <v>Sabitri Bora / Karuna Das</v>
          </cell>
          <cell r="F766">
            <v>0</v>
          </cell>
          <cell r="G766">
            <v>21</v>
          </cell>
          <cell r="H766" t="str">
            <v>Tinthengia-Reserve Kathoni</v>
          </cell>
          <cell r="I766" t="str">
            <v>NOV</v>
          </cell>
          <cell r="J766">
            <v>0</v>
          </cell>
          <cell r="K766" t="str">
            <v>Team-02</v>
          </cell>
          <cell r="L766">
            <v>0</v>
          </cell>
          <cell r="M766">
            <v>0</v>
          </cell>
          <cell r="N766">
            <v>0</v>
          </cell>
          <cell r="O766">
            <v>43001</v>
          </cell>
          <cell r="P766">
            <v>0</v>
          </cell>
          <cell r="Q766" t="str">
            <v>Anima Kutum/7399781504</v>
          </cell>
          <cell r="R766" t="str">
            <v>Mahmuda Khatun</v>
          </cell>
          <cell r="S766" t="str">
            <v>9957293101/789615160</v>
          </cell>
          <cell r="T766">
            <v>34</v>
          </cell>
          <cell r="U766">
            <v>46</v>
          </cell>
        </row>
        <row r="767">
          <cell r="B767" t="str">
            <v>Reservekatani AWC</v>
          </cell>
          <cell r="C767" t="str">
            <v>AWC</v>
          </cell>
          <cell r="D767" t="str">
            <v>SONAPUR SC</v>
          </cell>
          <cell r="E767" t="str">
            <v>Sabitri Bora / Karuna Das</v>
          </cell>
          <cell r="F767">
            <v>0</v>
          </cell>
          <cell r="G767">
            <v>18</v>
          </cell>
          <cell r="H767" t="str">
            <v>Tinthengia-Reserve Kathoni</v>
          </cell>
          <cell r="I767" t="str">
            <v>Tinthengia-9</v>
          </cell>
          <cell r="J767">
            <v>0</v>
          </cell>
          <cell r="K767" t="str">
            <v>Team-02</v>
          </cell>
          <cell r="L767">
            <v>0</v>
          </cell>
          <cell r="M767">
            <v>0</v>
          </cell>
          <cell r="N767">
            <v>0</v>
          </cell>
          <cell r="O767">
            <v>42924</v>
          </cell>
          <cell r="P767">
            <v>0</v>
          </cell>
          <cell r="Q767" t="str">
            <v>Anima Kutum/7399781504</v>
          </cell>
          <cell r="R767" t="str">
            <v>Jainub Begum</v>
          </cell>
          <cell r="S767" t="str">
            <v>9954087374/9678618998</v>
          </cell>
          <cell r="T767">
            <v>45</v>
          </cell>
          <cell r="U767">
            <v>42</v>
          </cell>
        </row>
        <row r="768">
          <cell r="B768" t="str">
            <v>Sonapur Block</v>
          </cell>
          <cell r="C768" t="str">
            <v>AWC</v>
          </cell>
          <cell r="D768" t="str">
            <v>SONAPUR SC</v>
          </cell>
          <cell r="E768" t="str">
            <v>Sabitri Bora / Karuna Das</v>
          </cell>
          <cell r="F768">
            <v>0</v>
          </cell>
          <cell r="G768">
            <v>13</v>
          </cell>
          <cell r="H768" t="str">
            <v>Tinthengia-Sonapur Block</v>
          </cell>
          <cell r="I768" t="str">
            <v>NOV</v>
          </cell>
          <cell r="J768">
            <v>0</v>
          </cell>
          <cell r="K768" t="str">
            <v>Team-01</v>
          </cell>
          <cell r="L768">
            <v>0</v>
          </cell>
          <cell r="M768">
            <v>0</v>
          </cell>
          <cell r="N768">
            <v>0</v>
          </cell>
          <cell r="O768">
            <v>43004</v>
          </cell>
          <cell r="P768">
            <v>0</v>
          </cell>
          <cell r="Q768" t="str">
            <v>Anima Kutum/7399781504</v>
          </cell>
          <cell r="R768" t="str">
            <v>Halima Khatun</v>
          </cell>
          <cell r="S768">
            <v>9954535291</v>
          </cell>
          <cell r="T768">
            <v>21</v>
          </cell>
          <cell r="U768">
            <v>22</v>
          </cell>
        </row>
        <row r="769">
          <cell r="B769" t="str">
            <v>Sonapur Christan AWC.</v>
          </cell>
          <cell r="C769" t="str">
            <v>AWC</v>
          </cell>
          <cell r="D769" t="str">
            <v>SONAPUR SC</v>
          </cell>
          <cell r="E769" t="str">
            <v>Sabitri Bora / Karuna Das</v>
          </cell>
          <cell r="F769">
            <v>0</v>
          </cell>
          <cell r="G769">
            <v>23</v>
          </cell>
          <cell r="H769" t="str">
            <v>Uttar Laluk G.P.-Baligaon-Gavaru Tunijan</v>
          </cell>
          <cell r="I769" t="str">
            <v>dec</v>
          </cell>
          <cell r="J769">
            <v>42920</v>
          </cell>
          <cell r="K769" t="str">
            <v>Team-01</v>
          </cell>
          <cell r="L769">
            <v>23</v>
          </cell>
          <cell r="M769">
            <v>19</v>
          </cell>
          <cell r="N769">
            <v>42</v>
          </cell>
          <cell r="O769">
            <v>42920</v>
          </cell>
          <cell r="P769">
            <v>0</v>
          </cell>
          <cell r="Q769" t="str">
            <v>Padumi Bora/7399765177</v>
          </cell>
          <cell r="R769" t="str">
            <v>Nirupama Saikia</v>
          </cell>
          <cell r="S769">
            <v>9132041176</v>
          </cell>
          <cell r="T769">
            <v>30</v>
          </cell>
          <cell r="U769">
            <v>27</v>
          </cell>
        </row>
        <row r="770">
          <cell r="B770" t="str">
            <v>Sonapur Reserve Gaon</v>
          </cell>
          <cell r="C770" t="str">
            <v>AWC</v>
          </cell>
          <cell r="D770" t="str">
            <v>SONAPUR SC</v>
          </cell>
          <cell r="E770" t="str">
            <v>Sabitri Bora / Karuna Das</v>
          </cell>
          <cell r="F770">
            <v>0</v>
          </cell>
          <cell r="G770">
            <v>19</v>
          </cell>
          <cell r="H770" t="str">
            <v>Tinthengia-Sonapur Block</v>
          </cell>
          <cell r="I770" t="str">
            <v>dec</v>
          </cell>
          <cell r="J770">
            <v>0</v>
          </cell>
          <cell r="K770" t="str">
            <v>Team-02</v>
          </cell>
          <cell r="L770">
            <v>0</v>
          </cell>
          <cell r="M770">
            <v>0</v>
          </cell>
          <cell r="N770">
            <v>0</v>
          </cell>
          <cell r="O770">
            <v>42923</v>
          </cell>
          <cell r="P770">
            <v>0</v>
          </cell>
          <cell r="Q770" t="str">
            <v>Anima Kutum/7399781504</v>
          </cell>
          <cell r="R770" t="str">
            <v>Mouluda Khatun</v>
          </cell>
          <cell r="S770">
            <v>9957079858</v>
          </cell>
          <cell r="T770">
            <v>18</v>
          </cell>
          <cell r="U770">
            <v>21</v>
          </cell>
        </row>
        <row r="771">
          <cell r="B771" t="str">
            <v>Tinthengia AWC</v>
          </cell>
          <cell r="C771" t="str">
            <v>AWC</v>
          </cell>
          <cell r="D771" t="str">
            <v>SONAPUR SC</v>
          </cell>
          <cell r="E771" t="str">
            <v>Sabitri Bora / Karuna Das</v>
          </cell>
          <cell r="F771">
            <v>0</v>
          </cell>
          <cell r="G771">
            <v>1</v>
          </cell>
          <cell r="H771" t="str">
            <v>Tinthengia-No-2 Sonapur</v>
          </cell>
          <cell r="I771" t="str">
            <v>dec</v>
          </cell>
          <cell r="J771">
            <v>0</v>
          </cell>
          <cell r="K771" t="str">
            <v>Team-02</v>
          </cell>
          <cell r="L771">
            <v>0</v>
          </cell>
          <cell r="M771">
            <v>0</v>
          </cell>
          <cell r="N771">
            <v>0</v>
          </cell>
          <cell r="O771">
            <v>42983</v>
          </cell>
          <cell r="P771">
            <v>0</v>
          </cell>
          <cell r="Q771" t="str">
            <v>Anima Kutum/7399781504</v>
          </cell>
          <cell r="R771" t="str">
            <v>Rupa Tamuli Begum</v>
          </cell>
          <cell r="S771">
            <v>9613540897</v>
          </cell>
          <cell r="T771">
            <v>33</v>
          </cell>
          <cell r="U771">
            <v>30</v>
          </cell>
        </row>
        <row r="772">
          <cell r="B772" t="str">
            <v>SONAPUR MADRASSA HSS</v>
          </cell>
          <cell r="C772" t="str">
            <v>HSS</v>
          </cell>
          <cell r="D772" t="str">
            <v>SONAPUR SC</v>
          </cell>
          <cell r="E772" t="str">
            <v>Sabitri Bora / Karuna Das</v>
          </cell>
          <cell r="F772">
            <v>0</v>
          </cell>
          <cell r="G772" t="str">
            <v>18120112403</v>
          </cell>
          <cell r="H772" t="str">
            <v>1 NO. SONAPUR/DULIA PATTY</v>
          </cell>
          <cell r="I772" t="str">
            <v>nov</v>
          </cell>
          <cell r="J772">
            <v>0</v>
          </cell>
          <cell r="K772">
            <v>32</v>
          </cell>
          <cell r="L772">
            <v>0</v>
          </cell>
          <cell r="M772">
            <v>0</v>
          </cell>
          <cell r="N772">
            <v>0</v>
          </cell>
          <cell r="O772">
            <v>0</v>
          </cell>
          <cell r="P772">
            <v>0</v>
          </cell>
          <cell r="Q772">
            <v>0</v>
          </cell>
          <cell r="R772" t="str">
            <v>ALTAB HUSSAIN</v>
          </cell>
          <cell r="S772" t="str">
            <v>9577145951</v>
          </cell>
          <cell r="T772">
            <v>293</v>
          </cell>
          <cell r="U772">
            <v>362</v>
          </cell>
        </row>
        <row r="773">
          <cell r="B773" t="str">
            <v>316 NO. GOLDOLONI LPS</v>
          </cell>
          <cell r="C773" t="str">
            <v>LPS</v>
          </cell>
          <cell r="D773" t="str">
            <v>SONAPUR SC</v>
          </cell>
          <cell r="E773" t="str">
            <v>Sabitri Bora / Karuna Das</v>
          </cell>
          <cell r="F773">
            <v>0</v>
          </cell>
          <cell r="G773" t="str">
            <v>18120112801</v>
          </cell>
          <cell r="H773" t="str">
            <v>GOHAIN DOLONI/MADHYA PARA</v>
          </cell>
          <cell r="I773">
            <v>2015</v>
          </cell>
          <cell r="J773">
            <v>0</v>
          </cell>
          <cell r="K773" t="str">
            <v>Team-02</v>
          </cell>
          <cell r="L773">
            <v>0</v>
          </cell>
          <cell r="M773">
            <v>0</v>
          </cell>
          <cell r="N773">
            <v>0</v>
          </cell>
          <cell r="O773">
            <v>42954</v>
          </cell>
          <cell r="P773">
            <v>0</v>
          </cell>
          <cell r="Q773">
            <v>0</v>
          </cell>
          <cell r="R773" t="str">
            <v>DHANIRAM SAIKIA</v>
          </cell>
          <cell r="S773" t="str">
            <v>9954993142</v>
          </cell>
          <cell r="T773">
            <v>70</v>
          </cell>
          <cell r="U773">
            <v>74</v>
          </cell>
        </row>
        <row r="774">
          <cell r="B774" t="str">
            <v>350 NO. SONAPUR LPS</v>
          </cell>
          <cell r="C774" t="str">
            <v>LPS</v>
          </cell>
          <cell r="D774" t="str">
            <v>SONAPUR SC</v>
          </cell>
          <cell r="E774" t="str">
            <v>Sabitri Bora / Karuna Das</v>
          </cell>
          <cell r="F774">
            <v>0</v>
          </cell>
          <cell r="G774" t="str">
            <v>18120112501</v>
          </cell>
          <cell r="H774" t="str">
            <v>2 NO. SONAPUR/CHARKAR HABITATION</v>
          </cell>
          <cell r="I774" t="str">
            <v>p</v>
          </cell>
          <cell r="J774">
            <v>0</v>
          </cell>
          <cell r="K774" t="str">
            <v>j31/j32</v>
          </cell>
          <cell r="L774">
            <v>0</v>
          </cell>
          <cell r="M774">
            <v>0</v>
          </cell>
          <cell r="N774">
            <v>0</v>
          </cell>
          <cell r="O774">
            <v>0</v>
          </cell>
          <cell r="P774">
            <v>0</v>
          </cell>
          <cell r="Q774">
            <v>0</v>
          </cell>
          <cell r="R774" t="str">
            <v>ABDUL MALIQUE</v>
          </cell>
          <cell r="S774">
            <v>9854332578</v>
          </cell>
          <cell r="T774">
            <v>135</v>
          </cell>
          <cell r="U774">
            <v>178</v>
          </cell>
        </row>
        <row r="775">
          <cell r="B775" t="str">
            <v>655 NO. DAKHIN SONAPUR LPS</v>
          </cell>
          <cell r="C775" t="str">
            <v>LPS</v>
          </cell>
          <cell r="D775" t="str">
            <v>SONAPUR SC</v>
          </cell>
          <cell r="E775" t="str">
            <v>Sabitri Bora / Karuna Das</v>
          </cell>
          <cell r="F775">
            <v>0</v>
          </cell>
          <cell r="G775" t="str">
            <v>18120112401</v>
          </cell>
          <cell r="H775" t="str">
            <v>1 NO. SONAPUR/DULIA PATTY</v>
          </cell>
          <cell r="I775">
            <v>2015</v>
          </cell>
          <cell r="J775">
            <v>42959</v>
          </cell>
          <cell r="K775" t="str">
            <v>Team-02</v>
          </cell>
          <cell r="L775">
            <v>65</v>
          </cell>
          <cell r="M775">
            <v>81</v>
          </cell>
          <cell r="N775">
            <v>146</v>
          </cell>
          <cell r="O775">
            <v>42959</v>
          </cell>
          <cell r="P775">
            <v>0</v>
          </cell>
          <cell r="Q775">
            <v>0</v>
          </cell>
          <cell r="R775" t="str">
            <v>HAZERA KHATUN</v>
          </cell>
          <cell r="S775" t="str">
            <v>9508983832</v>
          </cell>
          <cell r="T775">
            <v>105</v>
          </cell>
          <cell r="U775">
            <v>139</v>
          </cell>
        </row>
        <row r="776">
          <cell r="B776" t="str">
            <v>BALIPUKHURI LPS</v>
          </cell>
          <cell r="C776" t="str">
            <v>LPS</v>
          </cell>
          <cell r="D776" t="str">
            <v>SONAPUR SC</v>
          </cell>
          <cell r="E776" t="str">
            <v>Sabitri Bora / Karuna Das</v>
          </cell>
          <cell r="F776">
            <v>0</v>
          </cell>
          <cell r="G776" t="str">
            <v>18120113205</v>
          </cell>
          <cell r="H776" t="str">
            <v>TINTHENGIA/PACHIM PARA</v>
          </cell>
          <cell r="I776">
            <v>2015</v>
          </cell>
          <cell r="J776">
            <v>42961</v>
          </cell>
          <cell r="K776" t="str">
            <v>Team-02</v>
          </cell>
          <cell r="L776">
            <v>26</v>
          </cell>
          <cell r="M776">
            <v>21</v>
          </cell>
          <cell r="N776">
            <v>47</v>
          </cell>
          <cell r="O776">
            <v>42961</v>
          </cell>
          <cell r="P776">
            <v>0</v>
          </cell>
          <cell r="Q776">
            <v>0</v>
          </cell>
          <cell r="R776" t="str">
            <v>HORENDRA NATH BORA</v>
          </cell>
          <cell r="S776" t="str">
            <v>9957111271</v>
          </cell>
          <cell r="T776">
            <v>0</v>
          </cell>
          <cell r="U776">
            <v>62</v>
          </cell>
        </row>
        <row r="777">
          <cell r="B777" t="str">
            <v>DE RESEARVE LPS_1</v>
          </cell>
          <cell r="C777" t="str">
            <v>LPS</v>
          </cell>
          <cell r="D777" t="str">
            <v>SONAPUR SC</v>
          </cell>
          <cell r="E777" t="str">
            <v>Sabitri Bora / Karuna Das</v>
          </cell>
          <cell r="F777">
            <v>0</v>
          </cell>
          <cell r="G777" t="str">
            <v>18120112603</v>
          </cell>
          <cell r="H777" t="str">
            <v>DE RESERVE/PACHIM PARA</v>
          </cell>
          <cell r="I777" t="str">
            <v>p</v>
          </cell>
          <cell r="J777">
            <v>0</v>
          </cell>
          <cell r="K777" t="str">
            <v>OCT</v>
          </cell>
          <cell r="L777">
            <v>0</v>
          </cell>
          <cell r="M777">
            <v>0</v>
          </cell>
          <cell r="N777">
            <v>0</v>
          </cell>
          <cell r="O777">
            <v>0</v>
          </cell>
          <cell r="P777">
            <v>0</v>
          </cell>
          <cell r="Q777">
            <v>0</v>
          </cell>
          <cell r="R777" t="str">
            <v>SOHUR UDDIN AHMED</v>
          </cell>
          <cell r="S777" t="str">
            <v>9707675330</v>
          </cell>
          <cell r="T777">
            <v>58</v>
          </cell>
          <cell r="U777">
            <v>40</v>
          </cell>
        </row>
        <row r="778">
          <cell r="B778" t="str">
            <v>DE RESEARVE LPS_2</v>
          </cell>
          <cell r="C778" t="str">
            <v>LPS</v>
          </cell>
          <cell r="D778" t="str">
            <v>SONAPUR SC</v>
          </cell>
          <cell r="E778" t="str">
            <v>Sabitri Bora / Karuna Das</v>
          </cell>
          <cell r="F778">
            <v>0</v>
          </cell>
          <cell r="G778" t="str">
            <v>18120112601</v>
          </cell>
          <cell r="H778" t="str">
            <v>DE RESERVE/PUB PARA</v>
          </cell>
          <cell r="I778" t="str">
            <v>Not Cover</v>
          </cell>
          <cell r="J778">
            <v>0</v>
          </cell>
          <cell r="K778" t="str">
            <v>OCT</v>
          </cell>
          <cell r="L778">
            <v>0</v>
          </cell>
          <cell r="M778">
            <v>0</v>
          </cell>
          <cell r="N778">
            <v>0</v>
          </cell>
          <cell r="O778">
            <v>0</v>
          </cell>
          <cell r="P778">
            <v>0</v>
          </cell>
          <cell r="Q778">
            <v>0</v>
          </cell>
          <cell r="R778" t="str">
            <v>KHIREN SAIKIA</v>
          </cell>
          <cell r="S778" t="str">
            <v>9954521817</v>
          </cell>
          <cell r="T778">
            <v>0</v>
          </cell>
          <cell r="U778">
            <v>76</v>
          </cell>
        </row>
        <row r="779">
          <cell r="B779" t="str">
            <v>GOZARMARI LPS</v>
          </cell>
          <cell r="C779" t="str">
            <v>LPS</v>
          </cell>
          <cell r="D779" t="str">
            <v>SONAPUR SC</v>
          </cell>
          <cell r="E779" t="str">
            <v>Sabitri Bora / Karuna Das</v>
          </cell>
          <cell r="F779">
            <v>0</v>
          </cell>
          <cell r="G779" t="str">
            <v>18120112909</v>
          </cell>
          <cell r="H779" t="str">
            <v>RESERVE GAON/RESERVE BOSTI</v>
          </cell>
          <cell r="I779" t="str">
            <v>nov</v>
          </cell>
          <cell r="J779">
            <v>0</v>
          </cell>
          <cell r="K779" t="str">
            <v>Team-02</v>
          </cell>
          <cell r="L779">
            <v>0</v>
          </cell>
          <cell r="M779">
            <v>0</v>
          </cell>
          <cell r="N779">
            <v>0</v>
          </cell>
          <cell r="O779">
            <v>43001</v>
          </cell>
          <cell r="P779">
            <v>0</v>
          </cell>
          <cell r="Q779">
            <v>0</v>
          </cell>
          <cell r="R779" t="str">
            <v>HABIBUR RAHMAN</v>
          </cell>
          <cell r="S779" t="str">
            <v>9854936164/9859265788</v>
          </cell>
          <cell r="T779">
            <v>68</v>
          </cell>
          <cell r="U779">
            <v>67</v>
          </cell>
        </row>
        <row r="780">
          <cell r="B780" t="str">
            <v>ISLAMPUR DOULATPUR LPS</v>
          </cell>
          <cell r="C780" t="str">
            <v>LPS</v>
          </cell>
          <cell r="D780" t="str">
            <v>SONAPUR SC</v>
          </cell>
          <cell r="E780" t="str">
            <v>Sabitri Bora / Karuna Das</v>
          </cell>
          <cell r="F780">
            <v>0</v>
          </cell>
          <cell r="G780" t="str">
            <v>18120112704</v>
          </cell>
          <cell r="H780" t="str">
            <v>DOULATPUR/MODIYA BOSTI</v>
          </cell>
          <cell r="I780">
            <v>2015</v>
          </cell>
          <cell r="J780">
            <v>42966</v>
          </cell>
          <cell r="K780" t="str">
            <v>Team-02</v>
          </cell>
          <cell r="L780">
            <v>84</v>
          </cell>
          <cell r="M780">
            <v>59</v>
          </cell>
          <cell r="N780">
            <v>143</v>
          </cell>
          <cell r="O780">
            <v>42966</v>
          </cell>
          <cell r="P780">
            <v>0</v>
          </cell>
          <cell r="Q780">
            <v>0</v>
          </cell>
          <cell r="R780" t="str">
            <v>ROFIQUE AHMED</v>
          </cell>
          <cell r="S780" t="str">
            <v>9707917420</v>
          </cell>
          <cell r="T780">
            <v>88</v>
          </cell>
          <cell r="U780">
            <v>88</v>
          </cell>
        </row>
        <row r="781">
          <cell r="B781" t="str">
            <v>KOILAMARI LPS</v>
          </cell>
          <cell r="C781" t="str">
            <v>LPS</v>
          </cell>
          <cell r="D781" t="str">
            <v>SONAPUR SC</v>
          </cell>
          <cell r="E781" t="str">
            <v>Sabitri Bora / Karuna Das</v>
          </cell>
          <cell r="F781">
            <v>0</v>
          </cell>
          <cell r="G781" t="str">
            <v>18120112804</v>
          </cell>
          <cell r="H781" t="str">
            <v>GOHAIN DOLONI/DAKHIN GOHAIN DOLONI</v>
          </cell>
          <cell r="I781">
            <v>2015</v>
          </cell>
          <cell r="J781">
            <v>0</v>
          </cell>
          <cell r="K781">
            <v>0</v>
          </cell>
          <cell r="L781">
            <v>0</v>
          </cell>
          <cell r="M781">
            <v>0</v>
          </cell>
          <cell r="N781">
            <v>0</v>
          </cell>
          <cell r="O781" t="str">
            <v>v</v>
          </cell>
          <cell r="P781">
            <v>0</v>
          </cell>
          <cell r="Q781">
            <v>0</v>
          </cell>
          <cell r="R781" t="str">
            <v>MD. GIAS UDDIN</v>
          </cell>
          <cell r="S781" t="str">
            <v>9854635288</v>
          </cell>
          <cell r="T781">
            <v>58</v>
          </cell>
          <cell r="U781">
            <v>44</v>
          </cell>
        </row>
        <row r="782">
          <cell r="B782" t="str">
            <v>LACHIT BORPHUKAN LPS</v>
          </cell>
          <cell r="C782" t="str">
            <v>LPS</v>
          </cell>
          <cell r="D782" t="str">
            <v>SONAPUR SC</v>
          </cell>
          <cell r="E782" t="str">
            <v>Sabitri Bora / Karuna Das</v>
          </cell>
          <cell r="F782">
            <v>0</v>
          </cell>
          <cell r="G782" t="str">
            <v>18120112402</v>
          </cell>
          <cell r="H782" t="str">
            <v>1 NO. SONAPUR/PRODHANI CHUBURI</v>
          </cell>
          <cell r="I782">
            <v>2015</v>
          </cell>
          <cell r="J782">
            <v>42968</v>
          </cell>
          <cell r="K782" t="str">
            <v>Team-02</v>
          </cell>
          <cell r="L782">
            <v>99</v>
          </cell>
          <cell r="M782">
            <v>75</v>
          </cell>
          <cell r="N782">
            <v>174</v>
          </cell>
          <cell r="O782">
            <v>42968</v>
          </cell>
          <cell r="P782">
            <v>0</v>
          </cell>
          <cell r="Q782">
            <v>0</v>
          </cell>
          <cell r="R782" t="str">
            <v>ROFIQUL ISLAM</v>
          </cell>
          <cell r="S782" t="str">
            <v>9707675375</v>
          </cell>
          <cell r="T782">
            <v>75</v>
          </cell>
          <cell r="U782">
            <v>78</v>
          </cell>
        </row>
        <row r="783">
          <cell r="B783" t="str">
            <v>PABHA JOYPUR LPS</v>
          </cell>
          <cell r="C783" t="str">
            <v>LPS</v>
          </cell>
          <cell r="D783" t="str">
            <v>SONAPUR SC</v>
          </cell>
          <cell r="E783" t="str">
            <v>Sabitri Bora / Karuna Das</v>
          </cell>
          <cell r="F783">
            <v>0</v>
          </cell>
          <cell r="G783" t="str">
            <v>18120112910</v>
          </cell>
          <cell r="H783" t="str">
            <v>RESERVE GAON/KALU BOSTI</v>
          </cell>
          <cell r="I783">
            <v>2015</v>
          </cell>
          <cell r="J783">
            <v>0</v>
          </cell>
          <cell r="K783" t="str">
            <v>X</v>
          </cell>
          <cell r="L783">
            <v>0</v>
          </cell>
          <cell r="M783">
            <v>0</v>
          </cell>
          <cell r="N783">
            <v>0</v>
          </cell>
          <cell r="O783">
            <v>0</v>
          </cell>
          <cell r="P783">
            <v>0</v>
          </cell>
          <cell r="Q783">
            <v>0</v>
          </cell>
          <cell r="R783" t="str">
            <v>KHAGESWAR BORA</v>
          </cell>
          <cell r="S783" t="str">
            <v>9707193319</v>
          </cell>
          <cell r="T783">
            <v>50</v>
          </cell>
          <cell r="U783">
            <v>55</v>
          </cell>
        </row>
        <row r="784">
          <cell r="B784" t="str">
            <v>PACHIM SONAPUR LPS</v>
          </cell>
          <cell r="C784" t="str">
            <v>LPS</v>
          </cell>
          <cell r="D784" t="str">
            <v>SONAPUR SC</v>
          </cell>
          <cell r="E784" t="str">
            <v>Sabitri Bora / Karuna Das</v>
          </cell>
          <cell r="F784">
            <v>0</v>
          </cell>
          <cell r="G784" t="str">
            <v>18120113101</v>
          </cell>
          <cell r="H784" t="str">
            <v>SONAPUR GAON/CHUKA BASTI</v>
          </cell>
          <cell r="I784">
            <v>2015</v>
          </cell>
          <cell r="J784">
            <v>0</v>
          </cell>
          <cell r="K784" t="str">
            <v>X</v>
          </cell>
          <cell r="L784">
            <v>0</v>
          </cell>
          <cell r="M784">
            <v>0</v>
          </cell>
          <cell r="N784">
            <v>0</v>
          </cell>
          <cell r="O784">
            <v>0</v>
          </cell>
          <cell r="P784">
            <v>0</v>
          </cell>
          <cell r="Q784">
            <v>0</v>
          </cell>
          <cell r="R784" t="str">
            <v>ALI HUSSAIN</v>
          </cell>
          <cell r="S784" t="str">
            <v>9854493524</v>
          </cell>
          <cell r="T784">
            <v>54</v>
          </cell>
          <cell r="U784">
            <v>66</v>
          </cell>
        </row>
        <row r="785">
          <cell r="B785" t="str">
            <v>PUB-SONAPUR LPS</v>
          </cell>
          <cell r="C785" t="str">
            <v>LPS</v>
          </cell>
          <cell r="D785" t="str">
            <v>SONAPUR SC</v>
          </cell>
          <cell r="E785" t="str">
            <v>Sabitri Bora / Karuna Das</v>
          </cell>
          <cell r="F785">
            <v>0</v>
          </cell>
          <cell r="G785" t="str">
            <v>18120112901</v>
          </cell>
          <cell r="H785" t="str">
            <v>RESERVE GAON/MULLAH PARA</v>
          </cell>
          <cell r="I785" t="str">
            <v>p</v>
          </cell>
          <cell r="J785">
            <v>0</v>
          </cell>
          <cell r="K785" t="str">
            <v>OCT</v>
          </cell>
          <cell r="L785">
            <v>0</v>
          </cell>
          <cell r="M785">
            <v>0</v>
          </cell>
          <cell r="N785">
            <v>0</v>
          </cell>
          <cell r="O785">
            <v>0</v>
          </cell>
          <cell r="P785">
            <v>0</v>
          </cell>
          <cell r="Q785">
            <v>0</v>
          </cell>
          <cell r="R785" t="str">
            <v>AHMED ALI</v>
          </cell>
          <cell r="S785" t="str">
            <v>9854702661</v>
          </cell>
          <cell r="T785">
            <v>108</v>
          </cell>
          <cell r="U785">
            <v>115</v>
          </cell>
        </row>
        <row r="786">
          <cell r="B786" t="str">
            <v>RAJIB GANDHI LPS</v>
          </cell>
          <cell r="C786" t="str">
            <v>LPS</v>
          </cell>
          <cell r="D786" t="str">
            <v>SONAPUR SC</v>
          </cell>
          <cell r="E786" t="str">
            <v>Sabitri Bora / Karuna Das</v>
          </cell>
          <cell r="F786">
            <v>0</v>
          </cell>
          <cell r="G786" t="str">
            <v>18120112412</v>
          </cell>
          <cell r="H786" t="str">
            <v>1 NO. SONAPUR/DULIA PATTY</v>
          </cell>
          <cell r="I786" t="str">
            <v>p</v>
          </cell>
          <cell r="J786">
            <v>0</v>
          </cell>
          <cell r="K786" t="str">
            <v>X</v>
          </cell>
          <cell r="L786">
            <v>0</v>
          </cell>
          <cell r="M786">
            <v>0</v>
          </cell>
          <cell r="N786">
            <v>0</v>
          </cell>
          <cell r="O786">
            <v>0</v>
          </cell>
          <cell r="P786">
            <v>0</v>
          </cell>
          <cell r="Q786">
            <v>0</v>
          </cell>
          <cell r="R786" t="str">
            <v>AMIR HUSSAIN</v>
          </cell>
          <cell r="S786" t="str">
            <v>9954356616</v>
          </cell>
          <cell r="T786">
            <v>49</v>
          </cell>
          <cell r="U786">
            <v>49</v>
          </cell>
        </row>
        <row r="787">
          <cell r="B787" t="str">
            <v>TINTHENGIA LPS</v>
          </cell>
          <cell r="C787" t="str">
            <v>LPS</v>
          </cell>
          <cell r="D787" t="str">
            <v>SONAPUR SC</v>
          </cell>
          <cell r="E787" t="str">
            <v>Sabitri Bora / Karuna Das</v>
          </cell>
          <cell r="F787">
            <v>0</v>
          </cell>
          <cell r="G787" t="str">
            <v>18120113202</v>
          </cell>
          <cell r="H787" t="str">
            <v>TINTHENGIA/PUB PARA</v>
          </cell>
          <cell r="I787">
            <v>2015</v>
          </cell>
          <cell r="J787">
            <v>0</v>
          </cell>
          <cell r="K787" t="str">
            <v>X</v>
          </cell>
          <cell r="L787">
            <v>0</v>
          </cell>
          <cell r="M787">
            <v>0</v>
          </cell>
          <cell r="N787">
            <v>0</v>
          </cell>
          <cell r="O787">
            <v>0</v>
          </cell>
          <cell r="P787">
            <v>0</v>
          </cell>
          <cell r="Q787">
            <v>0</v>
          </cell>
          <cell r="R787">
            <v>0</v>
          </cell>
          <cell r="S787" t="str">
            <v>9957466659</v>
          </cell>
          <cell r="T787">
            <v>182</v>
          </cell>
          <cell r="U787">
            <v>190</v>
          </cell>
        </row>
        <row r="788">
          <cell r="B788" t="str">
            <v>DE RESEARVE TINTHENGIA MEM</v>
          </cell>
          <cell r="C788" t="str">
            <v>MEM</v>
          </cell>
          <cell r="D788" t="str">
            <v>SONAPUR SC</v>
          </cell>
          <cell r="E788" t="str">
            <v>Sabitri Bora / Karuna Das</v>
          </cell>
          <cell r="F788">
            <v>0</v>
          </cell>
          <cell r="G788">
            <v>0</v>
          </cell>
          <cell r="H788" t="e">
            <v>#N/A</v>
          </cell>
          <cell r="I788" t="str">
            <v>nov</v>
          </cell>
          <cell r="J788">
            <v>0</v>
          </cell>
          <cell r="K788">
            <v>0</v>
          </cell>
          <cell r="L788">
            <v>0</v>
          </cell>
          <cell r="M788">
            <v>0</v>
          </cell>
          <cell r="N788">
            <v>0</v>
          </cell>
          <cell r="O788">
            <v>0</v>
          </cell>
          <cell r="P788">
            <v>0</v>
          </cell>
          <cell r="Q788">
            <v>0</v>
          </cell>
          <cell r="R788">
            <v>0</v>
          </cell>
          <cell r="S788">
            <v>0</v>
          </cell>
          <cell r="T788">
            <v>48</v>
          </cell>
          <cell r="U788">
            <v>28</v>
          </cell>
        </row>
        <row r="789">
          <cell r="B789" t="str">
            <v>GOHAIN DOLONI PRE-SENIOR MADRA</v>
          </cell>
          <cell r="C789" t="str">
            <v>MEM</v>
          </cell>
          <cell r="D789" t="str">
            <v>SONAPUR SC</v>
          </cell>
          <cell r="E789" t="str">
            <v>Sabitri Bora / Karuna Das</v>
          </cell>
          <cell r="F789">
            <v>0</v>
          </cell>
          <cell r="G789" t="str">
            <v>18120112802</v>
          </cell>
          <cell r="H789" t="str">
            <v>GOHAIN DOLONI/UTTAR GOHAIN DOLONI</v>
          </cell>
          <cell r="I789" t="str">
            <v>p</v>
          </cell>
          <cell r="J789">
            <v>0</v>
          </cell>
          <cell r="K789" t="str">
            <v>Team-02</v>
          </cell>
          <cell r="L789">
            <v>0</v>
          </cell>
          <cell r="M789">
            <v>0</v>
          </cell>
          <cell r="N789">
            <v>0</v>
          </cell>
          <cell r="O789">
            <v>42956</v>
          </cell>
          <cell r="P789">
            <v>0</v>
          </cell>
          <cell r="Q789">
            <v>0</v>
          </cell>
          <cell r="R789" t="str">
            <v>ABDUL HOQUE</v>
          </cell>
          <cell r="S789" t="str">
            <v>9854193769</v>
          </cell>
          <cell r="T789">
            <v>33</v>
          </cell>
          <cell r="U789">
            <v>37</v>
          </cell>
        </row>
        <row r="790">
          <cell r="B790" t="str">
            <v>ISLAMIA FORKANIA MADRASSA</v>
          </cell>
          <cell r="C790" t="str">
            <v>MEM</v>
          </cell>
          <cell r="D790" t="str">
            <v>SONAPUR SC</v>
          </cell>
          <cell r="E790" t="str">
            <v>Sabitri Bora / Karuna Das</v>
          </cell>
          <cell r="F790">
            <v>0</v>
          </cell>
          <cell r="G790" t="str">
            <v>18120112409</v>
          </cell>
          <cell r="H790" t="str">
            <v>1 NO. SONAPUR/DULIA PATTY</v>
          </cell>
          <cell r="I790" t="str">
            <v>nov</v>
          </cell>
          <cell r="J790">
            <v>0</v>
          </cell>
          <cell r="K790" t="str">
            <v>Team-01</v>
          </cell>
          <cell r="L790">
            <v>0</v>
          </cell>
          <cell r="M790">
            <v>0</v>
          </cell>
          <cell r="N790">
            <v>0</v>
          </cell>
          <cell r="O790">
            <v>42882</v>
          </cell>
          <cell r="P790">
            <v>0</v>
          </cell>
          <cell r="Q790">
            <v>0</v>
          </cell>
          <cell r="R790" t="str">
            <v>ASAD AHMED</v>
          </cell>
          <cell r="S790" t="str">
            <v>9854965075</v>
          </cell>
          <cell r="T790">
            <v>87</v>
          </cell>
          <cell r="U790">
            <v>81</v>
          </cell>
        </row>
        <row r="791">
          <cell r="B791" t="str">
            <v>SONAPUR JALILIA PRE-SENIOR MAD</v>
          </cell>
          <cell r="C791" t="str">
            <v>MEM</v>
          </cell>
          <cell r="D791" t="str">
            <v>SONAPUR SC</v>
          </cell>
          <cell r="E791" t="str">
            <v>Sabitri Bora / Karuna Das</v>
          </cell>
          <cell r="F791">
            <v>0</v>
          </cell>
          <cell r="G791" t="str">
            <v>18120112503</v>
          </cell>
          <cell r="H791" t="str">
            <v>2 NO. SONAPUR/CHARKAR HABITATION</v>
          </cell>
          <cell r="I791" t="str">
            <v>p</v>
          </cell>
          <cell r="J791">
            <v>0</v>
          </cell>
          <cell r="K791" t="str">
            <v>Team-01</v>
          </cell>
          <cell r="L791">
            <v>0</v>
          </cell>
          <cell r="M791">
            <v>0</v>
          </cell>
          <cell r="N791">
            <v>0</v>
          </cell>
          <cell r="O791">
            <v>42952</v>
          </cell>
          <cell r="P791">
            <v>0</v>
          </cell>
          <cell r="Q791">
            <v>0</v>
          </cell>
          <cell r="R791" t="str">
            <v>FAKHAR UDDIN AHMED</v>
          </cell>
          <cell r="S791" t="str">
            <v>9954928349</v>
          </cell>
          <cell r="T791">
            <v>64</v>
          </cell>
          <cell r="U791">
            <v>84</v>
          </cell>
        </row>
        <row r="792">
          <cell r="B792" t="str">
            <v>SONAPUR SENIOR MADRASSA</v>
          </cell>
          <cell r="C792" t="str">
            <v>MEM</v>
          </cell>
          <cell r="D792" t="str">
            <v>SONAPUR SC</v>
          </cell>
          <cell r="E792" t="str">
            <v>Sabitri Bora / Karuna Das</v>
          </cell>
          <cell r="F792">
            <v>0</v>
          </cell>
          <cell r="G792" t="str">
            <v>18120113105</v>
          </cell>
          <cell r="H792" t="str">
            <v>SONAPUR GAON/CHUKA BASTI</v>
          </cell>
          <cell r="I792" t="str">
            <v>nov</v>
          </cell>
          <cell r="J792">
            <v>0</v>
          </cell>
          <cell r="K792" t="str">
            <v>Team-01</v>
          </cell>
          <cell r="L792">
            <v>0</v>
          </cell>
          <cell r="M792">
            <v>0</v>
          </cell>
          <cell r="N792">
            <v>0</v>
          </cell>
          <cell r="O792">
            <v>43004</v>
          </cell>
          <cell r="P792">
            <v>0</v>
          </cell>
          <cell r="Q792">
            <v>0</v>
          </cell>
          <cell r="R792" t="str">
            <v>fakaruddin/imdadul</v>
          </cell>
          <cell r="S792" t="str">
            <v>8399075525/9954928349</v>
          </cell>
          <cell r="T792">
            <v>67</v>
          </cell>
          <cell r="U792">
            <v>69</v>
          </cell>
        </row>
        <row r="793">
          <cell r="B793" t="str">
            <v>TINTHENGIA GIRLS HIGH MADRASSA</v>
          </cell>
          <cell r="C793" t="str">
            <v>MEM</v>
          </cell>
          <cell r="D793" t="str">
            <v>SONAPUR SC</v>
          </cell>
          <cell r="E793" t="str">
            <v>Sabitri Bora / Karuna Das</v>
          </cell>
          <cell r="F793">
            <v>0</v>
          </cell>
          <cell r="G793" t="str">
            <v>18120113207</v>
          </cell>
          <cell r="H793" t="str">
            <v>TINTHENGIA/PUB PARA</v>
          </cell>
          <cell r="I793">
            <v>2015</v>
          </cell>
          <cell r="J793">
            <v>0</v>
          </cell>
          <cell r="K793" t="str">
            <v>X</v>
          </cell>
          <cell r="L793">
            <v>0</v>
          </cell>
          <cell r="M793">
            <v>0</v>
          </cell>
          <cell r="N793">
            <v>0</v>
          </cell>
          <cell r="O793">
            <v>0</v>
          </cell>
          <cell r="P793">
            <v>0</v>
          </cell>
          <cell r="Q793">
            <v>0</v>
          </cell>
          <cell r="R793" t="str">
            <v>IDRIS ALI</v>
          </cell>
          <cell r="S793" t="str">
            <v>9957510785</v>
          </cell>
          <cell r="T793">
            <v>0</v>
          </cell>
          <cell r="U793">
            <v>110</v>
          </cell>
        </row>
        <row r="794">
          <cell r="B794" t="str">
            <v>TINTHENGIA GIRLS' MEM</v>
          </cell>
          <cell r="C794" t="str">
            <v>MEM</v>
          </cell>
          <cell r="D794" t="str">
            <v>SONAPUR SC</v>
          </cell>
          <cell r="E794" t="str">
            <v>Sabitri Bora / Karuna Das</v>
          </cell>
          <cell r="F794">
            <v>0</v>
          </cell>
          <cell r="G794" t="str">
            <v>18120113201</v>
          </cell>
          <cell r="H794" t="str">
            <v>TINTHENGIA/PUB PARA</v>
          </cell>
          <cell r="I794">
            <v>2015</v>
          </cell>
          <cell r="J794">
            <v>0</v>
          </cell>
          <cell r="K794" t="str">
            <v>j36/j37</v>
          </cell>
          <cell r="L794">
            <v>0</v>
          </cell>
          <cell r="M794">
            <v>0</v>
          </cell>
          <cell r="N794">
            <v>0</v>
          </cell>
          <cell r="O794">
            <v>0</v>
          </cell>
          <cell r="P794">
            <v>0</v>
          </cell>
          <cell r="Q794">
            <v>0</v>
          </cell>
          <cell r="R794" t="str">
            <v>TAIBUR RAHMAN</v>
          </cell>
          <cell r="S794">
            <v>9864220971</v>
          </cell>
          <cell r="T794">
            <v>0</v>
          </cell>
          <cell r="U794">
            <v>224</v>
          </cell>
        </row>
        <row r="795">
          <cell r="B795" t="str">
            <v>24 Tunijan Kachari AWC</v>
          </cell>
          <cell r="C795" t="str">
            <v>AWC</v>
          </cell>
          <cell r="D795" t="str">
            <v>Tunijan SC</v>
          </cell>
          <cell r="E795" t="str">
            <v>Punima Saikia /Pinku Borah /Minu Dutta</v>
          </cell>
          <cell r="F795" t="str">
            <v>Muklesh Uddin Ahmed</v>
          </cell>
          <cell r="G795">
            <v>12</v>
          </cell>
          <cell r="H795" t="str">
            <v>Uttar Laluk G.P.-Baligaon-Gavaru Tunijan</v>
          </cell>
          <cell r="I795" t="str">
            <v>NOV</v>
          </cell>
          <cell r="J795">
            <v>0</v>
          </cell>
          <cell r="K795" t="str">
            <v>Team-01</v>
          </cell>
          <cell r="L795">
            <v>0</v>
          </cell>
          <cell r="M795">
            <v>0</v>
          </cell>
          <cell r="N795">
            <v>0</v>
          </cell>
          <cell r="O795">
            <v>43000</v>
          </cell>
          <cell r="P795">
            <v>0</v>
          </cell>
          <cell r="Q795" t="str">
            <v>Padumi Bora/7399765177</v>
          </cell>
          <cell r="R795" t="str">
            <v>Bandipa Saikia</v>
          </cell>
          <cell r="S795" t="str">
            <v>8822508251/8753056931/9707218845</v>
          </cell>
          <cell r="T795">
            <v>12</v>
          </cell>
          <cell r="U795">
            <v>24</v>
          </cell>
        </row>
        <row r="796">
          <cell r="B796" t="str">
            <v>Dakhin Wahat AWC.</v>
          </cell>
          <cell r="C796" t="str">
            <v>AWC</v>
          </cell>
          <cell r="D796" t="str">
            <v>Tunijan SC</v>
          </cell>
          <cell r="E796" t="str">
            <v>Punima Saikia /Pinku Borah /Minu Dutta</v>
          </cell>
          <cell r="F796" t="str">
            <v>Muklesh Uddin Ahmed</v>
          </cell>
          <cell r="G796">
            <v>14</v>
          </cell>
          <cell r="H796" t="str">
            <v>Dakhin Laluk-Gaonburah Chuburi</v>
          </cell>
          <cell r="I796" t="str">
            <v>NOV</v>
          </cell>
          <cell r="J796">
            <v>0</v>
          </cell>
          <cell r="K796" t="str">
            <v>Team-01</v>
          </cell>
          <cell r="L796">
            <v>0</v>
          </cell>
          <cell r="M796">
            <v>0</v>
          </cell>
          <cell r="N796">
            <v>0</v>
          </cell>
          <cell r="O796">
            <v>42843</v>
          </cell>
          <cell r="P796">
            <v>0</v>
          </cell>
          <cell r="Q796" t="str">
            <v>Hemalata Dewri Bharali/ 9854234699</v>
          </cell>
          <cell r="R796" t="str">
            <v>Sumitra Roy</v>
          </cell>
          <cell r="S796">
            <v>9613425811</v>
          </cell>
          <cell r="T796">
            <v>18</v>
          </cell>
          <cell r="U796">
            <v>21</v>
          </cell>
        </row>
        <row r="797">
          <cell r="B797" t="str">
            <v>Gabhoru Tunijan AWC.</v>
          </cell>
          <cell r="C797" t="str">
            <v>AWC</v>
          </cell>
          <cell r="D797" t="str">
            <v>Tunijan SC</v>
          </cell>
          <cell r="E797" t="str">
            <v>Punima Saikia /Pinku Borah /Minu Dutta</v>
          </cell>
          <cell r="F797" t="str">
            <v>Muklesh Uddin Ahmed</v>
          </cell>
          <cell r="G797">
            <v>7</v>
          </cell>
          <cell r="H797" t="str">
            <v>Uttar Laluk G.P.-Baligaon-Gavaru Tunijan</v>
          </cell>
          <cell r="I797" t="str">
            <v>Padumi Bora-11</v>
          </cell>
          <cell r="J797">
            <v>42965</v>
          </cell>
          <cell r="K797" t="str">
            <v>Team-01</v>
          </cell>
          <cell r="L797">
            <v>25</v>
          </cell>
          <cell r="M797">
            <v>23</v>
          </cell>
          <cell r="N797">
            <v>48</v>
          </cell>
          <cell r="O797">
            <v>42965</v>
          </cell>
          <cell r="P797">
            <v>0</v>
          </cell>
          <cell r="Q797" t="str">
            <v>Padumi Bora/7399765177</v>
          </cell>
          <cell r="R797" t="str">
            <v>Anzoli Saikia</v>
          </cell>
          <cell r="S797" t="str">
            <v>9859008554/7086989511</v>
          </cell>
          <cell r="T797">
            <v>12</v>
          </cell>
          <cell r="U797">
            <v>11</v>
          </cell>
        </row>
        <row r="798">
          <cell r="B798" t="str">
            <v>Gubindpur (A)AWC.</v>
          </cell>
          <cell r="C798" t="str">
            <v>AWC</v>
          </cell>
          <cell r="D798" t="str">
            <v>Tunijan SC</v>
          </cell>
          <cell r="E798" t="str">
            <v>Punima Saikia /Pinku Borah /Minu Dutta</v>
          </cell>
          <cell r="F798" t="str">
            <v>Muklesh Uddin Ahmed</v>
          </cell>
          <cell r="G798">
            <v>6</v>
          </cell>
          <cell r="H798" t="str">
            <v>Niz Laluk GP.-Gobinpur</v>
          </cell>
          <cell r="I798" t="str">
            <v>LeNI Borah-U</v>
          </cell>
          <cell r="J798">
            <v>42928</v>
          </cell>
          <cell r="K798" t="str">
            <v>Team-01</v>
          </cell>
          <cell r="L798">
            <v>57</v>
          </cell>
          <cell r="M798">
            <v>53</v>
          </cell>
          <cell r="N798">
            <v>110</v>
          </cell>
          <cell r="O798">
            <v>42928</v>
          </cell>
          <cell r="P798">
            <v>0</v>
          </cell>
          <cell r="Q798" t="str">
            <v>Padumi Bora/7399765177</v>
          </cell>
          <cell r="R798" t="str">
            <v>Polijyoti Borah</v>
          </cell>
          <cell r="S798" t="str">
            <v>9859909461/9435765068/9577157141</v>
          </cell>
          <cell r="T798">
            <v>13</v>
          </cell>
          <cell r="U798">
            <v>18</v>
          </cell>
        </row>
        <row r="799">
          <cell r="B799" t="str">
            <v>No. 1 Tunijan (B) AWC</v>
          </cell>
          <cell r="C799" t="str">
            <v>AWC</v>
          </cell>
          <cell r="D799" t="str">
            <v>Tunijan SC</v>
          </cell>
          <cell r="E799" t="str">
            <v>Punima Saikia /Pinku Borah /Minu Dutta</v>
          </cell>
          <cell r="F799" t="str">
            <v>Muklesh Uddin Ahmed</v>
          </cell>
          <cell r="G799">
            <v>13</v>
          </cell>
          <cell r="H799" t="str">
            <v>Uttar Laluk G.P.-1tunijanbahbari</v>
          </cell>
          <cell r="I799" t="str">
            <v>NOV</v>
          </cell>
          <cell r="J799">
            <v>42872</v>
          </cell>
          <cell r="K799" t="str">
            <v>Team-01</v>
          </cell>
          <cell r="L799">
            <v>12</v>
          </cell>
          <cell r="M799">
            <v>9</v>
          </cell>
          <cell r="N799">
            <v>21</v>
          </cell>
          <cell r="O799">
            <v>42872</v>
          </cell>
          <cell r="P799">
            <v>0</v>
          </cell>
          <cell r="Q799" t="str">
            <v>Padumi Bora/7399765177</v>
          </cell>
          <cell r="R799" t="str">
            <v>Dipali Hazarika</v>
          </cell>
          <cell r="S799">
            <v>9577646678</v>
          </cell>
          <cell r="T799">
            <v>16</v>
          </cell>
          <cell r="U799">
            <v>25</v>
          </cell>
        </row>
        <row r="800">
          <cell r="B800" t="str">
            <v>No.1 Tunijan (A) AWC</v>
          </cell>
          <cell r="C800" t="str">
            <v>AWC</v>
          </cell>
          <cell r="D800" t="str">
            <v>Tunijan SC</v>
          </cell>
          <cell r="E800" t="str">
            <v>Punima Saikia /Pinku Borah /Minu Dutta</v>
          </cell>
          <cell r="F800" t="str">
            <v>Muklesh Uddin Ahmed</v>
          </cell>
          <cell r="G800">
            <v>11</v>
          </cell>
          <cell r="H800" t="str">
            <v>Uttar Laluk G.P.-1tunijanbahbari</v>
          </cell>
          <cell r="I800" t="str">
            <v>NOV</v>
          </cell>
          <cell r="J800">
            <v>0</v>
          </cell>
          <cell r="K800" t="str">
            <v>Team-01</v>
          </cell>
          <cell r="L800">
            <v>0</v>
          </cell>
          <cell r="M800">
            <v>0</v>
          </cell>
          <cell r="N800">
            <v>0</v>
          </cell>
          <cell r="O800">
            <v>42872</v>
          </cell>
          <cell r="P800">
            <v>0</v>
          </cell>
          <cell r="Q800">
            <v>0</v>
          </cell>
          <cell r="R800" t="str">
            <v>Nitumoni Saikia Das</v>
          </cell>
          <cell r="S800">
            <v>0</v>
          </cell>
          <cell r="T800">
            <v>15</v>
          </cell>
          <cell r="U800">
            <v>21</v>
          </cell>
        </row>
        <row r="801">
          <cell r="B801" t="str">
            <v>483 NO. TUNIJAN LPS</v>
          </cell>
          <cell r="C801" t="str">
            <v>LPS</v>
          </cell>
          <cell r="D801" t="str">
            <v>Tunijan SC</v>
          </cell>
          <cell r="E801" t="str">
            <v>Punima Saikia /Pinku Borah /Minu Dutta</v>
          </cell>
          <cell r="F801" t="str">
            <v>Muklesh Uddin Ahmed</v>
          </cell>
          <cell r="G801" t="str">
            <v>18120114701</v>
          </cell>
          <cell r="H801" t="str">
            <v>PADMAPUR/PADMAPUR MUSLIM CHUBA</v>
          </cell>
          <cell r="I801" t="str">
            <v>p</v>
          </cell>
          <cell r="J801">
            <v>42971</v>
          </cell>
          <cell r="K801" t="str">
            <v>Team-01</v>
          </cell>
          <cell r="L801">
            <v>32</v>
          </cell>
          <cell r="M801">
            <v>35</v>
          </cell>
          <cell r="N801">
            <v>67</v>
          </cell>
          <cell r="O801">
            <v>42971</v>
          </cell>
          <cell r="P801">
            <v>99</v>
          </cell>
          <cell r="Q801">
            <v>0</v>
          </cell>
          <cell r="R801" t="str">
            <v>DANDI RAM MORANG</v>
          </cell>
          <cell r="S801" t="str">
            <v>9508896530</v>
          </cell>
          <cell r="T801">
            <v>94</v>
          </cell>
          <cell r="U801">
            <v>79</v>
          </cell>
        </row>
        <row r="802">
          <cell r="B802" t="str">
            <v>747 NO. GOBINDAPUR LPS</v>
          </cell>
          <cell r="C802" t="str">
            <v>LPS</v>
          </cell>
          <cell r="D802" t="str">
            <v>Tunijan SC</v>
          </cell>
          <cell r="E802" t="str">
            <v>Punima Saikia /Pinku Borah /Minu Dutta</v>
          </cell>
          <cell r="F802" t="str">
            <v>Muklesh Uddin Ahmed</v>
          </cell>
          <cell r="G802" t="str">
            <v>18120109501</v>
          </cell>
          <cell r="H802" t="str">
            <v>2 NO. PACHIM LALUK/GOBINDAPUR</v>
          </cell>
          <cell r="I802">
            <v>2015</v>
          </cell>
          <cell r="J802">
            <v>42952</v>
          </cell>
          <cell r="K802" t="str">
            <v>Team-02</v>
          </cell>
          <cell r="L802">
            <v>41</v>
          </cell>
          <cell r="M802">
            <v>32</v>
          </cell>
          <cell r="N802">
            <v>73</v>
          </cell>
          <cell r="O802">
            <v>0</v>
          </cell>
          <cell r="P802">
            <v>0</v>
          </cell>
          <cell r="Q802">
            <v>0</v>
          </cell>
          <cell r="R802" t="str">
            <v>LABONYA DUTTA</v>
          </cell>
          <cell r="S802" t="str">
            <v>9613955627</v>
          </cell>
          <cell r="T802">
            <v>34</v>
          </cell>
          <cell r="U802">
            <v>25</v>
          </cell>
        </row>
        <row r="803">
          <cell r="B803" t="str">
            <v>GABHARU TUNIJAN LPS</v>
          </cell>
          <cell r="C803" t="str">
            <v>LPS</v>
          </cell>
          <cell r="D803" t="str">
            <v>Tunijan SC</v>
          </cell>
          <cell r="E803" t="str">
            <v>Punima Saikia /Pinku Borah /Minu Dutta</v>
          </cell>
          <cell r="F803" t="str">
            <v>Muklesh Uddin Ahmed</v>
          </cell>
          <cell r="G803" t="str">
            <v>18120114301</v>
          </cell>
          <cell r="H803" t="str">
            <v>GABHARU TUNIJAN/BALIGAON</v>
          </cell>
          <cell r="I803" t="str">
            <v>p</v>
          </cell>
          <cell r="J803">
            <v>42965</v>
          </cell>
          <cell r="K803" t="str">
            <v>Team-01</v>
          </cell>
          <cell r="L803">
            <v>27</v>
          </cell>
          <cell r="M803">
            <v>36</v>
          </cell>
          <cell r="N803">
            <v>63</v>
          </cell>
          <cell r="O803">
            <v>42965</v>
          </cell>
          <cell r="P803">
            <v>83</v>
          </cell>
          <cell r="Q803">
            <v>0</v>
          </cell>
          <cell r="R803" t="str">
            <v>JAYANTA BORA</v>
          </cell>
          <cell r="S803" t="str">
            <v>9577285874</v>
          </cell>
          <cell r="T803">
            <v>45</v>
          </cell>
          <cell r="U803">
            <v>39</v>
          </cell>
        </row>
        <row r="804">
          <cell r="B804" t="str">
            <v>TUNIJAN BAHBARI LPS</v>
          </cell>
          <cell r="C804" t="str">
            <v>LPS</v>
          </cell>
          <cell r="D804" t="str">
            <v>Tunijan SC</v>
          </cell>
          <cell r="E804" t="str">
            <v>Punima Saikia /Pinku Borah /Minu Dutta</v>
          </cell>
          <cell r="F804" t="str">
            <v>Muklesh Uddin Ahmed</v>
          </cell>
          <cell r="G804" t="str">
            <v>18120114302</v>
          </cell>
          <cell r="H804" t="str">
            <v>GABHARU TUNIJAN/TUNIJAN BAHBARI</v>
          </cell>
          <cell r="I804">
            <v>2015</v>
          </cell>
          <cell r="J804">
            <v>0</v>
          </cell>
          <cell r="K804" t="str">
            <v>j14</v>
          </cell>
          <cell r="L804">
            <v>0</v>
          </cell>
          <cell r="M804">
            <v>0</v>
          </cell>
          <cell r="N804">
            <v>0</v>
          </cell>
          <cell r="O804">
            <v>0</v>
          </cell>
          <cell r="P804">
            <v>0</v>
          </cell>
          <cell r="Q804">
            <v>0</v>
          </cell>
          <cell r="R804" t="str">
            <v>BHOGA PROVA BORA</v>
          </cell>
          <cell r="S804" t="str">
            <v>9854324776</v>
          </cell>
          <cell r="T804">
            <v>68</v>
          </cell>
          <cell r="U804">
            <v>66</v>
          </cell>
        </row>
        <row r="805">
          <cell r="B805" t="str">
            <v>TUNIJAN BANUA LPS</v>
          </cell>
          <cell r="C805" t="str">
            <v>LPS</v>
          </cell>
          <cell r="D805" t="str">
            <v>Tunijan SC</v>
          </cell>
          <cell r="E805" t="str">
            <v>Punima Saikia /Pinku Borah /Minu Dutta</v>
          </cell>
          <cell r="F805" t="str">
            <v>Muklesh Uddin Ahmed</v>
          </cell>
          <cell r="G805" t="str">
            <v>18120113401</v>
          </cell>
          <cell r="H805" t="str">
            <v>14 NO. CHRISTAN BLOCK/GURIA CHUBURI</v>
          </cell>
          <cell r="I805">
            <v>2015</v>
          </cell>
          <cell r="J805">
            <v>0</v>
          </cell>
          <cell r="K805" t="str">
            <v>x</v>
          </cell>
          <cell r="L805">
            <v>0</v>
          </cell>
          <cell r="M805">
            <v>0</v>
          </cell>
          <cell r="N805">
            <v>0</v>
          </cell>
          <cell r="O805">
            <v>0</v>
          </cell>
          <cell r="P805">
            <v>0</v>
          </cell>
          <cell r="Q805">
            <v>0</v>
          </cell>
          <cell r="R805" t="str">
            <v>PULIN SAIKIA</v>
          </cell>
          <cell r="S805" t="str">
            <v>9859705040</v>
          </cell>
          <cell r="T805">
            <v>20</v>
          </cell>
          <cell r="U805">
            <v>19</v>
          </cell>
        </row>
        <row r="806">
          <cell r="B806" t="str">
            <v>TUNIJAN BISHNUPUR LPS</v>
          </cell>
          <cell r="C806" t="str">
            <v>LPS</v>
          </cell>
          <cell r="D806" t="str">
            <v>Tunijan SC</v>
          </cell>
          <cell r="E806" t="str">
            <v>Punima Saikia /Pinku Borah /Minu Dutta</v>
          </cell>
          <cell r="F806" t="str">
            <v>Muklesh Uddin Ahmed</v>
          </cell>
          <cell r="G806" t="str">
            <v>18120113801</v>
          </cell>
          <cell r="H806" t="str">
            <v>BISHNUPUR/NAMGHAR CHUBURI</v>
          </cell>
          <cell r="I806">
            <v>2015</v>
          </cell>
          <cell r="J806">
            <v>0</v>
          </cell>
          <cell r="K806" t="str">
            <v>Team-01</v>
          </cell>
          <cell r="L806">
            <v>0</v>
          </cell>
          <cell r="M806">
            <v>0</v>
          </cell>
          <cell r="N806">
            <v>0</v>
          </cell>
          <cell r="O806">
            <v>42993</v>
          </cell>
          <cell r="P806">
            <v>45</v>
          </cell>
          <cell r="Q806">
            <v>0</v>
          </cell>
          <cell r="R806" t="str">
            <v>SARADA BORA</v>
          </cell>
          <cell r="S806" t="str">
            <v>9613750659</v>
          </cell>
          <cell r="T806">
            <v>28</v>
          </cell>
          <cell r="U806">
            <v>26</v>
          </cell>
        </row>
        <row r="807">
          <cell r="B807" t="str">
            <v>DHEKIAJULI BISHNUPUR GIRLS MES</v>
          </cell>
          <cell r="C807" t="str">
            <v>MES</v>
          </cell>
          <cell r="D807" t="str">
            <v>Tunijan SC</v>
          </cell>
          <cell r="E807" t="str">
            <v>Punima Saikia /Pinku Borah /Minu Dutta</v>
          </cell>
          <cell r="F807" t="str">
            <v>Muklesh Uddin Ahmed</v>
          </cell>
          <cell r="G807" t="str">
            <v>18120113802</v>
          </cell>
          <cell r="H807" t="str">
            <v>BISHNUPUR/NAMGHAR CHUBURI</v>
          </cell>
          <cell r="I807">
            <v>2015</v>
          </cell>
          <cell r="J807">
            <v>0</v>
          </cell>
          <cell r="K807" t="str">
            <v>Team-01</v>
          </cell>
          <cell r="L807">
            <v>0</v>
          </cell>
          <cell r="M807">
            <v>0</v>
          </cell>
          <cell r="N807">
            <v>0</v>
          </cell>
          <cell r="O807">
            <v>42993</v>
          </cell>
          <cell r="P807">
            <v>0</v>
          </cell>
          <cell r="Q807">
            <v>0</v>
          </cell>
          <cell r="R807" t="str">
            <v>GOBIN BORA</v>
          </cell>
          <cell r="S807" t="str">
            <v>9864869305</v>
          </cell>
          <cell r="T807">
            <v>15</v>
          </cell>
          <cell r="U807">
            <v>16</v>
          </cell>
        </row>
        <row r="808">
          <cell r="B808" t="str">
            <v>TUNIJAN BAHBARI MES</v>
          </cell>
          <cell r="C808" t="str">
            <v>MES</v>
          </cell>
          <cell r="D808" t="str">
            <v>Tunijan SC</v>
          </cell>
          <cell r="E808" t="str">
            <v>Punima Saikia /Pinku Borah /Minu Dutta</v>
          </cell>
          <cell r="F808" t="str">
            <v>Muklesh Uddin Ahmed</v>
          </cell>
          <cell r="G808" t="str">
            <v>18120114303</v>
          </cell>
          <cell r="H808" t="str">
            <v>GABHARU TUNIJAN/TUNIJAN BAHBARI</v>
          </cell>
          <cell r="I808">
            <v>2015</v>
          </cell>
          <cell r="J808">
            <v>0</v>
          </cell>
          <cell r="K808" t="str">
            <v>Team-01</v>
          </cell>
          <cell r="L808">
            <v>0</v>
          </cell>
          <cell r="M808">
            <v>0</v>
          </cell>
          <cell r="N808">
            <v>0</v>
          </cell>
          <cell r="O808">
            <v>42990</v>
          </cell>
          <cell r="P808">
            <v>179</v>
          </cell>
          <cell r="Q808">
            <v>0</v>
          </cell>
          <cell r="R808" t="str">
            <v>JAYANTA KUMAR DAS</v>
          </cell>
          <cell r="S808" t="str">
            <v>9854535512</v>
          </cell>
          <cell r="T808">
            <v>85</v>
          </cell>
          <cell r="U808">
            <v>82</v>
          </cell>
        </row>
        <row r="809">
          <cell r="B809" t="str">
            <v>TUNIJAN BISHNUPUR MES</v>
          </cell>
          <cell r="C809" t="str">
            <v>MES</v>
          </cell>
          <cell r="D809" t="str">
            <v>Tunijan SC</v>
          </cell>
          <cell r="E809" t="str">
            <v>Punima Saikia /Pinku Borah /Minu Dutta</v>
          </cell>
          <cell r="F809" t="str">
            <v>Muklesh Uddin Ahmed</v>
          </cell>
          <cell r="G809" t="str">
            <v>18120114202</v>
          </cell>
          <cell r="H809" t="str">
            <v>JORIGURI/JORIGURI TINIALI</v>
          </cell>
          <cell r="I809" t="str">
            <v>nov</v>
          </cell>
          <cell r="J809">
            <v>42863</v>
          </cell>
          <cell r="K809" t="str">
            <v>Team-01</v>
          </cell>
          <cell r="L809">
            <v>28</v>
          </cell>
          <cell r="M809">
            <v>22</v>
          </cell>
          <cell r="N809">
            <v>50</v>
          </cell>
          <cell r="O809">
            <v>42863</v>
          </cell>
          <cell r="P809">
            <v>39</v>
          </cell>
          <cell r="Q809">
            <v>0</v>
          </cell>
          <cell r="R809" t="str">
            <v>BHUBAN PHUKAN</v>
          </cell>
          <cell r="S809" t="str">
            <v>9577499731</v>
          </cell>
          <cell r="T809">
            <v>22</v>
          </cell>
          <cell r="U809">
            <v>28</v>
          </cell>
        </row>
        <row r="810">
          <cell r="B810" t="str">
            <v>TUNIJAN GARMUR JANAJATI MES</v>
          </cell>
          <cell r="C810" t="str">
            <v>MES</v>
          </cell>
          <cell r="D810" t="str">
            <v>Tunijan SC</v>
          </cell>
          <cell r="E810" t="str">
            <v>Punima Saikia /Pinku Borah /Minu Dutta</v>
          </cell>
          <cell r="F810" t="str">
            <v>Muklesh Uddin Ahmed</v>
          </cell>
          <cell r="G810" t="str">
            <v>18120113804</v>
          </cell>
          <cell r="H810" t="str">
            <v>BISHNUPUR/KACHARI CHUBURI</v>
          </cell>
          <cell r="I810">
            <v>2015</v>
          </cell>
          <cell r="J810">
            <v>0</v>
          </cell>
          <cell r="K810" t="str">
            <v>j16</v>
          </cell>
          <cell r="L810">
            <v>0</v>
          </cell>
          <cell r="M810">
            <v>0</v>
          </cell>
          <cell r="N810">
            <v>0</v>
          </cell>
          <cell r="O810">
            <v>0</v>
          </cell>
          <cell r="P810">
            <v>0</v>
          </cell>
          <cell r="Q810">
            <v>0</v>
          </cell>
          <cell r="R810" t="str">
            <v>RITUMONI GOSWAMI</v>
          </cell>
          <cell r="S810" t="str">
            <v>9864569477</v>
          </cell>
          <cell r="T810">
            <v>32</v>
          </cell>
          <cell r="U810">
            <v>35</v>
          </cell>
        </row>
        <row r="811">
          <cell r="B811" t="str">
            <v>TUNIJAN MES</v>
          </cell>
          <cell r="C811" t="str">
            <v>MES</v>
          </cell>
          <cell r="D811" t="str">
            <v>Tunijan SC</v>
          </cell>
          <cell r="E811" t="str">
            <v>Punima Saikia /Pinku Borah /Minu Dutta</v>
          </cell>
          <cell r="F811" t="str">
            <v>Muklesh Uddin Ahmed</v>
          </cell>
          <cell r="G811" t="str">
            <v>18120114901</v>
          </cell>
          <cell r="H811" t="str">
            <v>RANGAJAN/RANGAJAN DAGHARIA</v>
          </cell>
          <cell r="I811" t="str">
            <v>p</v>
          </cell>
          <cell r="J811">
            <v>0</v>
          </cell>
          <cell r="K811" t="str">
            <v>Team-01</v>
          </cell>
          <cell r="L811">
            <v>0</v>
          </cell>
          <cell r="M811">
            <v>0</v>
          </cell>
          <cell r="N811">
            <v>0</v>
          </cell>
          <cell r="O811">
            <v>42850</v>
          </cell>
          <cell r="P811">
            <v>135</v>
          </cell>
          <cell r="Q811">
            <v>0</v>
          </cell>
          <cell r="R811" t="str">
            <v>LAKHI NATH GOHAI</v>
          </cell>
          <cell r="S811" t="str">
            <v>9957324586</v>
          </cell>
          <cell r="T811">
            <v>56</v>
          </cell>
          <cell r="U811">
            <v>77</v>
          </cell>
        </row>
        <row r="812">
          <cell r="B812">
            <v>0</v>
          </cell>
          <cell r="C812">
            <v>0</v>
          </cell>
          <cell r="D812">
            <v>0</v>
          </cell>
          <cell r="E812">
            <v>0</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row>
        <row r="813">
          <cell r="B813">
            <v>0</v>
          </cell>
          <cell r="C813">
            <v>0</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row>
        <row r="814">
          <cell r="B814">
            <v>0</v>
          </cell>
          <cell r="C814">
            <v>0</v>
          </cell>
          <cell r="D814">
            <v>0</v>
          </cell>
          <cell r="E814">
            <v>0</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row>
        <row r="815">
          <cell r="B815">
            <v>0</v>
          </cell>
          <cell r="C815">
            <v>0</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row>
        <row r="816">
          <cell r="B816">
            <v>0</v>
          </cell>
          <cell r="C816">
            <v>0</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row>
        <row r="817">
          <cell r="B817">
            <v>0</v>
          </cell>
          <cell r="C817">
            <v>0</v>
          </cell>
          <cell r="D817">
            <v>0</v>
          </cell>
          <cell r="E817">
            <v>0</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row>
        <row r="818">
          <cell r="B818">
            <v>0</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row>
        <row r="819">
          <cell r="B819">
            <v>0</v>
          </cell>
          <cell r="C819">
            <v>0</v>
          </cell>
          <cell r="D819">
            <v>0</v>
          </cell>
          <cell r="E819">
            <v>0</v>
          </cell>
          <cell r="F819">
            <v>0</v>
          </cell>
          <cell r="G819">
            <v>0</v>
          </cell>
          <cell r="H819">
            <v>0</v>
          </cell>
          <cell r="I819">
            <v>0</v>
          </cell>
          <cell r="J819">
            <v>0</v>
          </cell>
          <cell r="K819">
            <v>0</v>
          </cell>
          <cell r="L819">
            <v>0</v>
          </cell>
          <cell r="M819">
            <v>0</v>
          </cell>
          <cell r="N819">
            <v>0</v>
          </cell>
          <cell r="O819">
            <v>0</v>
          </cell>
          <cell r="P819">
            <v>0</v>
          </cell>
          <cell r="Q819">
            <v>0</v>
          </cell>
          <cell r="R819">
            <v>0</v>
          </cell>
          <cell r="S819">
            <v>0</v>
          </cell>
          <cell r="T819">
            <v>0</v>
          </cell>
          <cell r="U819">
            <v>0</v>
          </cell>
        </row>
        <row r="820">
          <cell r="B820">
            <v>0</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row>
        <row r="821">
          <cell r="B821">
            <v>0</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row>
        <row r="822">
          <cell r="B822">
            <v>0</v>
          </cell>
          <cell r="C822">
            <v>0</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row>
        <row r="823">
          <cell r="B823">
            <v>0</v>
          </cell>
          <cell r="C823">
            <v>0</v>
          </cell>
          <cell r="D823">
            <v>0</v>
          </cell>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row>
        <row r="824">
          <cell r="B824">
            <v>0</v>
          </cell>
          <cell r="C824">
            <v>0</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row>
        <row r="825">
          <cell r="B825">
            <v>0</v>
          </cell>
          <cell r="C825">
            <v>0</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row>
        <row r="826">
          <cell r="B826">
            <v>0</v>
          </cell>
          <cell r="C826">
            <v>0</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row>
        <row r="827">
          <cell r="B827">
            <v>0</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M Contact Deatils "/>
      <sheetName val="ANM Contact Deatils  (2)"/>
      <sheetName val="Accessment"/>
    </sheetNames>
    <sheetDataSet>
      <sheetData sheetId="0">
        <row r="1">
          <cell r="B1" t="str">
            <v xml:space="preserve">Name </v>
          </cell>
          <cell r="C1" t="str">
            <v>S/C Name</v>
          </cell>
          <cell r="D1" t="str">
            <v xml:space="preserve">Block Name </v>
          </cell>
          <cell r="E1" t="str">
            <v xml:space="preserve">Contact Number </v>
          </cell>
        </row>
        <row r="2">
          <cell r="B2" t="str">
            <v>Hema Pegu</v>
          </cell>
          <cell r="C2" t="str">
            <v>Badati SC</v>
          </cell>
          <cell r="D2" t="str">
            <v xml:space="preserve">Bihpuria BPHC </v>
          </cell>
          <cell r="E2">
            <v>9613086098</v>
          </cell>
        </row>
        <row r="3">
          <cell r="B3" t="str">
            <v xml:space="preserve">Renu Porpatra </v>
          </cell>
          <cell r="C3" t="str">
            <v xml:space="preserve">Bagicha SC </v>
          </cell>
          <cell r="D3" t="str">
            <v xml:space="preserve">Bihpuria BPHC </v>
          </cell>
          <cell r="E3">
            <v>9854573434</v>
          </cell>
        </row>
        <row r="4">
          <cell r="B4" t="str">
            <v>Prabina Deori</v>
          </cell>
          <cell r="C4" t="str">
            <v xml:space="preserve">Bagicha SC </v>
          </cell>
          <cell r="D4" t="str">
            <v xml:space="preserve">Bihpuria BPHC </v>
          </cell>
          <cell r="E4">
            <v>8134904930</v>
          </cell>
        </row>
        <row r="5">
          <cell r="B5" t="str">
            <v xml:space="preserve">Madhumai Deori </v>
          </cell>
          <cell r="C5" t="str">
            <v>Bahgorah N</v>
          </cell>
          <cell r="D5" t="str">
            <v xml:space="preserve">Bihpuria BPHC </v>
          </cell>
          <cell r="E5">
            <v>9577018386</v>
          </cell>
        </row>
        <row r="6">
          <cell r="B6" t="str">
            <v>Rubijyoti Saikia</v>
          </cell>
          <cell r="C6" t="str">
            <v>Bihpuria BPHC</v>
          </cell>
          <cell r="D6" t="str">
            <v xml:space="preserve">Bihpuria BPHC </v>
          </cell>
          <cell r="E6">
            <v>8876211967</v>
          </cell>
        </row>
        <row r="7">
          <cell r="B7" t="str">
            <v>Lilimai Bora</v>
          </cell>
          <cell r="C7" t="str">
            <v>Bihpuria BPHC</v>
          </cell>
          <cell r="D7" t="str">
            <v xml:space="preserve">Bihpuria BPHC </v>
          </cell>
          <cell r="E7">
            <v>9854879212</v>
          </cell>
        </row>
        <row r="8">
          <cell r="B8" t="str">
            <v>Bina Sonowal</v>
          </cell>
          <cell r="C8" t="str">
            <v>Bihpuria BPHC</v>
          </cell>
          <cell r="D8" t="str">
            <v xml:space="preserve">Bihpuria BPHC </v>
          </cell>
          <cell r="E8">
            <v>7399554906</v>
          </cell>
        </row>
        <row r="9">
          <cell r="B9" t="str">
            <v>Lili Dutta</v>
          </cell>
          <cell r="C9" t="str">
            <v>Bongalmora Gazing Sc</v>
          </cell>
          <cell r="D9" t="str">
            <v>Bihpuria BPHC</v>
          </cell>
          <cell r="E9">
            <v>9954844009</v>
          </cell>
        </row>
        <row r="10">
          <cell r="B10" t="str">
            <v>Rambha Doley</v>
          </cell>
          <cell r="C10" t="str">
            <v>Bongalmora Gazing Sc</v>
          </cell>
          <cell r="D10" t="str">
            <v>Bihpuria BPHC</v>
          </cell>
          <cell r="E10">
            <v>7896894139</v>
          </cell>
        </row>
        <row r="11">
          <cell r="B11" t="str">
            <v>Joya Prova Deori</v>
          </cell>
          <cell r="C11" t="str">
            <v>Bongalmora N</v>
          </cell>
          <cell r="D11" t="str">
            <v>Bihpuria BPHC</v>
          </cell>
          <cell r="E11">
            <v>9854231262</v>
          </cell>
        </row>
        <row r="12">
          <cell r="B12" t="str">
            <v>Jonali Pegu</v>
          </cell>
          <cell r="C12" t="str">
            <v>Dahghoriya SC</v>
          </cell>
          <cell r="D12" t="str">
            <v xml:space="preserve">Bihpuria BPHC </v>
          </cell>
          <cell r="E12">
            <v>7399553485</v>
          </cell>
        </row>
        <row r="13">
          <cell r="B13" t="str">
            <v>Renuprava Das</v>
          </cell>
          <cell r="C13" t="str">
            <v>Dhekiajuli Sc</v>
          </cell>
          <cell r="D13" t="str">
            <v>Bihpuria BPHC</v>
          </cell>
          <cell r="E13">
            <v>8876961626</v>
          </cell>
        </row>
        <row r="14">
          <cell r="B14" t="str">
            <v>Serifana Kerketa</v>
          </cell>
          <cell r="C14" t="str">
            <v>Dhekiajuli Sc</v>
          </cell>
          <cell r="D14" t="str">
            <v>Bihpuria BPHC</v>
          </cell>
          <cell r="E14">
            <v>8749988096</v>
          </cell>
        </row>
        <row r="15">
          <cell r="B15" t="str">
            <v xml:space="preserve">Sarmila Deori </v>
          </cell>
          <cell r="C15" t="str">
            <v xml:space="preserve">Dhunaguri SC </v>
          </cell>
          <cell r="D15" t="str">
            <v xml:space="preserve">Bihpuria BPHC </v>
          </cell>
          <cell r="E15">
            <v>9957678232</v>
          </cell>
        </row>
        <row r="16">
          <cell r="B16" t="str">
            <v>Kanmaklata Boruah</v>
          </cell>
          <cell r="C16" t="str">
            <v>Dongibil SC</v>
          </cell>
          <cell r="D16" t="str">
            <v xml:space="preserve">Bihpuria BPHC </v>
          </cell>
          <cell r="E16">
            <v>9854202933</v>
          </cell>
        </row>
        <row r="17">
          <cell r="B17" t="str">
            <v xml:space="preserve">Bina Borah </v>
          </cell>
          <cell r="C17" t="str">
            <v>Bihpuria BPHC</v>
          </cell>
          <cell r="D17" t="str">
            <v xml:space="preserve">Bihpuria BPHC </v>
          </cell>
          <cell r="E17">
            <v>8473008297</v>
          </cell>
        </row>
        <row r="18">
          <cell r="B18" t="str">
            <v xml:space="preserve">Lakhimai Rajkhowa </v>
          </cell>
          <cell r="C18" t="str">
            <v>Dongibil SC</v>
          </cell>
          <cell r="D18" t="str">
            <v xml:space="preserve">Bihpuria BPHC </v>
          </cell>
          <cell r="E18">
            <v>9577388561</v>
          </cell>
        </row>
        <row r="19">
          <cell r="B19" t="str">
            <v>Martha Nag</v>
          </cell>
          <cell r="C19" t="str">
            <v>Dongibil SC</v>
          </cell>
          <cell r="D19" t="str">
            <v xml:space="preserve">Bihpuria BPHC </v>
          </cell>
          <cell r="E19">
            <v>9401725810</v>
          </cell>
        </row>
        <row r="20">
          <cell r="B20" t="str">
            <v xml:space="preserve">Kalpana Hazarika </v>
          </cell>
          <cell r="C20" t="str">
            <v xml:space="preserve">Gandia SC </v>
          </cell>
          <cell r="D20" t="str">
            <v xml:space="preserve">Bihpuria BPHC </v>
          </cell>
          <cell r="E20">
            <v>9954993266</v>
          </cell>
        </row>
        <row r="21">
          <cell r="B21" t="str">
            <v>Mira Saikia</v>
          </cell>
          <cell r="C21" t="str">
            <v>Hamarathan</v>
          </cell>
          <cell r="D21" t="str">
            <v xml:space="preserve">Bihpuria BPHC </v>
          </cell>
          <cell r="E21">
            <v>8011734745</v>
          </cell>
        </row>
        <row r="22">
          <cell r="B22" t="str">
            <v>Eli Saikia</v>
          </cell>
          <cell r="C22" t="str">
            <v>Hamarathan</v>
          </cell>
          <cell r="D22" t="str">
            <v xml:space="preserve">Bihpuria BPHC </v>
          </cell>
          <cell r="E22">
            <v>9954635205</v>
          </cell>
        </row>
        <row r="23">
          <cell r="B23" t="str">
            <v>Rambhawati Das</v>
          </cell>
          <cell r="C23" t="str">
            <v xml:space="preserve">Harmoti MPHC </v>
          </cell>
          <cell r="D23" t="str">
            <v xml:space="preserve">Bihpuria BPHC </v>
          </cell>
          <cell r="E23">
            <v>9613944019</v>
          </cell>
        </row>
        <row r="24">
          <cell r="B24" t="str">
            <v>Labanya Kalita</v>
          </cell>
          <cell r="C24" t="str">
            <v>Harmoti MPHC NSC</v>
          </cell>
          <cell r="D24" t="str">
            <v xml:space="preserve">Bihpuria BPHC </v>
          </cell>
          <cell r="E24">
            <v>9854694191</v>
          </cell>
        </row>
        <row r="25">
          <cell r="B25" t="str">
            <v>Lakhimaya Borah</v>
          </cell>
          <cell r="C25" t="str">
            <v>Harmoti MPHC NSC</v>
          </cell>
          <cell r="D25" t="str">
            <v xml:space="preserve">Bihpuria BPHC </v>
          </cell>
          <cell r="E25">
            <v>9854117483</v>
          </cell>
        </row>
        <row r="26">
          <cell r="B26" t="str">
            <v>PARUL DUTTA</v>
          </cell>
          <cell r="C26" t="str">
            <v xml:space="preserve">JUBANAGAR </v>
          </cell>
          <cell r="D26" t="str">
            <v xml:space="preserve">Bihpuria BPHC </v>
          </cell>
          <cell r="E26">
            <v>8876676027</v>
          </cell>
        </row>
        <row r="27">
          <cell r="B27" t="str">
            <v>MINAKHI GOGOI</v>
          </cell>
          <cell r="C27" t="str">
            <v xml:space="preserve">JUBANAGAR </v>
          </cell>
          <cell r="D27" t="str">
            <v xml:space="preserve">Bihpuria BPHC </v>
          </cell>
          <cell r="E27">
            <v>8011337077</v>
          </cell>
        </row>
        <row r="28">
          <cell r="B28" t="str">
            <v>Marium Hemram</v>
          </cell>
          <cell r="C28" t="str">
            <v>Kachajuli SC</v>
          </cell>
          <cell r="D28" t="str">
            <v>Bihpuria BPHC</v>
          </cell>
          <cell r="E28">
            <v>9613008036</v>
          </cell>
        </row>
        <row r="29">
          <cell r="B29" t="str">
            <v>Anjana Bharali</v>
          </cell>
          <cell r="C29" t="str">
            <v>Kachajuli SC</v>
          </cell>
          <cell r="D29" t="str">
            <v>Bihpuria BPHC</v>
          </cell>
          <cell r="E29">
            <v>9859065662</v>
          </cell>
        </row>
        <row r="30">
          <cell r="B30" t="str">
            <v>Dipti Saikia</v>
          </cell>
          <cell r="C30" t="str">
            <v>Kachikata SC</v>
          </cell>
          <cell r="D30" t="str">
            <v xml:space="preserve">Bihpuria BPHC </v>
          </cell>
          <cell r="E30">
            <v>9613709326</v>
          </cell>
        </row>
        <row r="31">
          <cell r="B31" t="str">
            <v>Rupali Deori</v>
          </cell>
          <cell r="C31" t="str">
            <v>Kachikata SC</v>
          </cell>
          <cell r="D31" t="str">
            <v xml:space="preserve">Bihpuria BPHC </v>
          </cell>
          <cell r="E31">
            <v>9854621632</v>
          </cell>
        </row>
        <row r="32">
          <cell r="B32" t="str">
            <v>Phulmai Deori</v>
          </cell>
          <cell r="C32" t="str">
            <v>Kholaguri SC</v>
          </cell>
          <cell r="D32" t="str">
            <v xml:space="preserve">Bihpuria BPHC </v>
          </cell>
          <cell r="E32">
            <v>7896150427</v>
          </cell>
        </row>
        <row r="33">
          <cell r="B33" t="str">
            <v>Rupali Boruah</v>
          </cell>
          <cell r="C33" t="str">
            <v>Kholaguri SC</v>
          </cell>
          <cell r="D33" t="str">
            <v xml:space="preserve">Bihpuria BPHC </v>
          </cell>
          <cell r="E33">
            <v>9859400710</v>
          </cell>
        </row>
        <row r="34">
          <cell r="B34" t="str">
            <v>Anoawara Begum</v>
          </cell>
          <cell r="C34" t="str">
            <v>Kutubpur SC</v>
          </cell>
          <cell r="D34" t="str">
            <v>Bihpuria BPHC</v>
          </cell>
          <cell r="E34">
            <v>9859645063</v>
          </cell>
        </row>
        <row r="35">
          <cell r="B35" t="str">
            <v>Phuleswari Saikia</v>
          </cell>
          <cell r="C35" t="str">
            <v>Kutubpur SC</v>
          </cell>
          <cell r="D35" t="str">
            <v>Bihpuria BPHC</v>
          </cell>
          <cell r="E35">
            <v>9957132639</v>
          </cell>
        </row>
        <row r="36">
          <cell r="B36" t="str">
            <v xml:space="preserve">Anima Pathak </v>
          </cell>
          <cell r="C36" t="str">
            <v xml:space="preserve">Laholial SC </v>
          </cell>
          <cell r="D36" t="str">
            <v xml:space="preserve">Bihpuria BPHC </v>
          </cell>
          <cell r="E36">
            <v>9957372570</v>
          </cell>
        </row>
        <row r="37">
          <cell r="B37" t="str">
            <v>Ritamoni Deori</v>
          </cell>
          <cell r="C37" t="str">
            <v xml:space="preserve">Laholial SC </v>
          </cell>
          <cell r="D37" t="str">
            <v xml:space="preserve">Bihpuria BPHC </v>
          </cell>
          <cell r="E37">
            <v>7399188419</v>
          </cell>
        </row>
        <row r="38">
          <cell r="B38" t="str">
            <v>Champa Dutta</v>
          </cell>
          <cell r="C38" t="str">
            <v>Laluk MPHC ( N)</v>
          </cell>
          <cell r="D38" t="str">
            <v>Bihpuria BPHC</v>
          </cell>
          <cell r="E38">
            <v>8486292021</v>
          </cell>
        </row>
        <row r="39">
          <cell r="B39" t="str">
            <v>Rita Saikia</v>
          </cell>
          <cell r="C39" t="str">
            <v>Laluk MPHC ( N)</v>
          </cell>
          <cell r="D39" t="str">
            <v>Bihpuria BPHC</v>
          </cell>
          <cell r="E39">
            <v>9859472172</v>
          </cell>
        </row>
        <row r="40">
          <cell r="B40" t="str">
            <v>Kalpana Bora</v>
          </cell>
          <cell r="C40" t="str">
            <v>Laluk MPHC ( N)</v>
          </cell>
          <cell r="D40" t="str">
            <v>Bihpuria BPHC</v>
          </cell>
          <cell r="E40">
            <v>9854301436</v>
          </cell>
        </row>
        <row r="41">
          <cell r="B41" t="str">
            <v>GITA BHARALI</v>
          </cell>
          <cell r="C41" t="str">
            <v>MENEHA MPHC (N)</v>
          </cell>
          <cell r="D41" t="str">
            <v xml:space="preserve">Bihpuria BPHC </v>
          </cell>
          <cell r="E41">
            <v>9854336649</v>
          </cell>
        </row>
        <row r="42">
          <cell r="B42" t="str">
            <v>Jaya Lagachu</v>
          </cell>
          <cell r="C42" t="str">
            <v xml:space="preserve">Midihijaba SC </v>
          </cell>
          <cell r="D42" t="str">
            <v xml:space="preserve">Bihpuria BPHC </v>
          </cell>
          <cell r="E42">
            <v>8812892840</v>
          </cell>
        </row>
        <row r="43">
          <cell r="B43" t="str">
            <v xml:space="preserve">Sadori Kalita </v>
          </cell>
          <cell r="C43" t="str">
            <v xml:space="preserve">Midihijaba SC </v>
          </cell>
          <cell r="D43" t="str">
            <v xml:space="preserve">Bihpuria BPHC </v>
          </cell>
          <cell r="E43">
            <v>8402045933</v>
          </cell>
        </row>
        <row r="44">
          <cell r="B44" t="str">
            <v>Rekhamoni Gogoi</v>
          </cell>
          <cell r="C44" t="str">
            <v>NRC Bihpuria</v>
          </cell>
          <cell r="D44" t="str">
            <v xml:space="preserve">Bihpuria BPHC </v>
          </cell>
          <cell r="E44">
            <v>9678364096</v>
          </cell>
        </row>
        <row r="45">
          <cell r="B45" t="str">
            <v>Hemaprobha Sonowal</v>
          </cell>
          <cell r="C45" t="str">
            <v>RBSK</v>
          </cell>
          <cell r="D45" t="str">
            <v xml:space="preserve">Bihpuria BPHC </v>
          </cell>
          <cell r="E45">
            <v>8011133798</v>
          </cell>
        </row>
        <row r="46">
          <cell r="B46" t="str">
            <v>Bijaya Boruah</v>
          </cell>
          <cell r="C46" t="str">
            <v>RBSK</v>
          </cell>
          <cell r="D46" t="str">
            <v xml:space="preserve">Bihpuria BPHC </v>
          </cell>
          <cell r="E46">
            <v>9859279426</v>
          </cell>
        </row>
        <row r="47">
          <cell r="B47" t="str">
            <v>Mina Kumari Borah</v>
          </cell>
          <cell r="C47" t="str">
            <v>Rongareserve SC</v>
          </cell>
          <cell r="D47" t="str">
            <v xml:space="preserve">Bihpuria BPHC </v>
          </cell>
          <cell r="E47">
            <v>7399968570</v>
          </cell>
        </row>
        <row r="48">
          <cell r="B48" t="str">
            <v>Thunu Boruah</v>
          </cell>
          <cell r="C48" t="str">
            <v>Rongareserve SC</v>
          </cell>
          <cell r="D48" t="str">
            <v xml:space="preserve">Bihpuria BPHC </v>
          </cell>
          <cell r="E48">
            <v>9678954080</v>
          </cell>
        </row>
        <row r="49">
          <cell r="B49" t="str">
            <v>Rimpa Deori</v>
          </cell>
          <cell r="C49" t="str">
            <v xml:space="preserve">Sandakhowa SC </v>
          </cell>
          <cell r="D49" t="str">
            <v xml:space="preserve">Bihpuria BPHC </v>
          </cell>
          <cell r="E49">
            <v>9954535175</v>
          </cell>
        </row>
        <row r="50">
          <cell r="B50" t="str">
            <v>Suwala Das</v>
          </cell>
          <cell r="C50" t="str">
            <v xml:space="preserve">Sandakhowa SC </v>
          </cell>
          <cell r="D50" t="str">
            <v xml:space="preserve">Bihpuria BPHC </v>
          </cell>
          <cell r="E50">
            <v>8721057814</v>
          </cell>
        </row>
        <row r="51">
          <cell r="B51" t="str">
            <v>Sabitri Bora</v>
          </cell>
          <cell r="C51" t="str">
            <v>Sonapur SC</v>
          </cell>
          <cell r="D51" t="str">
            <v>Bihpuria BPHC</v>
          </cell>
          <cell r="E51">
            <v>9577269359</v>
          </cell>
        </row>
        <row r="52">
          <cell r="B52" t="str">
            <v>Karuna Das</v>
          </cell>
          <cell r="C52" t="str">
            <v>Sonapur SC</v>
          </cell>
          <cell r="D52" t="str">
            <v>Bihpuria BPHC</v>
          </cell>
          <cell r="E52">
            <v>9859430170</v>
          </cell>
        </row>
        <row r="53">
          <cell r="B53" t="str">
            <v>Punnima Saikia</v>
          </cell>
          <cell r="C53" t="str">
            <v>Tunijan SC</v>
          </cell>
          <cell r="D53" t="str">
            <v>Bihpuria BPHC</v>
          </cell>
          <cell r="E53">
            <v>9854349738</v>
          </cell>
        </row>
        <row r="54">
          <cell r="B54" t="str">
            <v xml:space="preserve">Pinku Borah </v>
          </cell>
          <cell r="C54" t="str">
            <v>Tunijan SC</v>
          </cell>
          <cell r="D54" t="str">
            <v>Bihpuria BPHC</v>
          </cell>
          <cell r="E54">
            <v>0</v>
          </cell>
        </row>
        <row r="55">
          <cell r="B55" t="str">
            <v>Minu Dutta</v>
          </cell>
          <cell r="C55" t="str">
            <v>Tunijan SC</v>
          </cell>
          <cell r="D55" t="str">
            <v>Bihpuria BPHC</v>
          </cell>
          <cell r="E55">
            <v>9401123329</v>
          </cell>
        </row>
      </sheetData>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B1" t="str">
            <v>ASHA Name</v>
          </cell>
          <cell r="C1" t="str">
            <v>BPHC</v>
          </cell>
          <cell r="D1" t="str">
            <v>Health Facility</v>
          </cell>
          <cell r="E1" t="str">
            <v>Sub Center Name</v>
          </cell>
          <cell r="F1" t="str">
            <v>Contact No.</v>
          </cell>
        </row>
        <row r="2">
          <cell r="B2" t="str">
            <v>Asura Begum</v>
          </cell>
          <cell r="C2" t="str">
            <v>Bihpuria BPHC</v>
          </cell>
          <cell r="D2" t="str">
            <v>Bihpuria BPHC-CHC</v>
          </cell>
          <cell r="E2" t="str">
            <v>Bagicha Sub Centre</v>
          </cell>
          <cell r="F2">
            <v>8723969040</v>
          </cell>
        </row>
        <row r="3">
          <cell r="B3" t="str">
            <v>Bulumai Phukan</v>
          </cell>
          <cell r="C3" t="str">
            <v>Bihpuria BPHC</v>
          </cell>
          <cell r="D3" t="str">
            <v>Bihpuria BPHC-CHC</v>
          </cell>
          <cell r="E3" t="str">
            <v>Bagicha Sub Centre</v>
          </cell>
          <cell r="F3">
            <v>9127105692</v>
          </cell>
        </row>
        <row r="4">
          <cell r="B4" t="str">
            <v>Debika Deuri Hazarika</v>
          </cell>
          <cell r="C4" t="str">
            <v>Bihpuria BPHC</v>
          </cell>
          <cell r="D4" t="str">
            <v>Bihpuria BPHC-CHC</v>
          </cell>
          <cell r="E4" t="str">
            <v>Bagicha Sub Centre</v>
          </cell>
          <cell r="F4">
            <v>9957510793</v>
          </cell>
        </row>
        <row r="5">
          <cell r="B5" t="str">
            <v>Gulapi Sonowal</v>
          </cell>
          <cell r="C5" t="str">
            <v>Bihpuria BPHC</v>
          </cell>
          <cell r="D5" t="str">
            <v>Bihpuria BPHC-CHC</v>
          </cell>
          <cell r="E5" t="str">
            <v>Bagicha Sub Centre</v>
          </cell>
          <cell r="F5">
            <v>9127501998</v>
          </cell>
        </row>
        <row r="6">
          <cell r="B6" t="str">
            <v>Hemaprova Borah</v>
          </cell>
          <cell r="C6" t="str">
            <v>Bihpuria BPHC</v>
          </cell>
          <cell r="D6" t="str">
            <v>Bihpuria BPHC-CHC</v>
          </cell>
          <cell r="E6" t="str">
            <v>Bagicha Sub Centre</v>
          </cell>
          <cell r="F6">
            <v>9577730446</v>
          </cell>
        </row>
        <row r="7">
          <cell r="B7" t="str">
            <v>Tagar Sonowal</v>
          </cell>
          <cell r="C7" t="str">
            <v>Bihpuria BPHC</v>
          </cell>
          <cell r="D7" t="str">
            <v>Bihpuria BPHC-CHC</v>
          </cell>
          <cell r="E7" t="str">
            <v>Bagicha Sub Centre</v>
          </cell>
          <cell r="F7">
            <v>8723083026</v>
          </cell>
        </row>
        <row r="8">
          <cell r="B8" t="str">
            <v>Binumai Deori</v>
          </cell>
          <cell r="C8" t="str">
            <v>Bihpuria BPHC</v>
          </cell>
          <cell r="D8" t="str">
            <v>Bahgorah MPHC</v>
          </cell>
          <cell r="E8" t="str">
            <v>Bahgorah MPHC (N)</v>
          </cell>
          <cell r="F8">
            <v>7576897290</v>
          </cell>
        </row>
        <row r="9">
          <cell r="B9" t="str">
            <v>Gita Kutum</v>
          </cell>
          <cell r="C9" t="str">
            <v>Bihpuria BPHC</v>
          </cell>
          <cell r="D9" t="str">
            <v>Bahgorah MPHC</v>
          </cell>
          <cell r="E9" t="str">
            <v>Bahgorah MPHC (N)</v>
          </cell>
          <cell r="F9">
            <v>8486673879</v>
          </cell>
        </row>
        <row r="10">
          <cell r="B10" t="str">
            <v>Gita Mali</v>
          </cell>
          <cell r="C10" t="str">
            <v>Bihpuria BPHC</v>
          </cell>
          <cell r="D10" t="str">
            <v>Bahgorah MPHC</v>
          </cell>
          <cell r="E10" t="str">
            <v>Bahgorah MPHC (N)</v>
          </cell>
          <cell r="F10">
            <v>9957771851</v>
          </cell>
        </row>
        <row r="11">
          <cell r="B11" t="str">
            <v>Golmi Kaman</v>
          </cell>
          <cell r="C11" t="str">
            <v>Bihpuria BPHC</v>
          </cell>
          <cell r="D11" t="str">
            <v>Bahgorah MPHC</v>
          </cell>
          <cell r="E11" t="str">
            <v>Bahgorah MPHC (N)</v>
          </cell>
          <cell r="F11">
            <v>9954197706</v>
          </cell>
        </row>
        <row r="12">
          <cell r="B12" t="str">
            <v>Kanvoni Borah</v>
          </cell>
          <cell r="C12" t="str">
            <v>Bihpuria BPHC</v>
          </cell>
          <cell r="D12" t="str">
            <v>Bahgorah MPHC</v>
          </cell>
          <cell r="E12" t="str">
            <v>Bahgorah MPHC (N)</v>
          </cell>
          <cell r="F12">
            <v>9954143983</v>
          </cell>
        </row>
        <row r="13">
          <cell r="B13" t="str">
            <v>Manumoti Pegu</v>
          </cell>
          <cell r="C13" t="str">
            <v>Bihpuria BPHC</v>
          </cell>
          <cell r="D13" t="str">
            <v>Bahgorah MPHC</v>
          </cell>
          <cell r="E13" t="str">
            <v>Bahgorah MPHC (N)</v>
          </cell>
          <cell r="F13">
            <v>8753848838</v>
          </cell>
        </row>
        <row r="14">
          <cell r="B14" t="str">
            <v>Nirumai Deori</v>
          </cell>
          <cell r="C14" t="str">
            <v>Bihpuria BPHC</v>
          </cell>
          <cell r="D14" t="str">
            <v>Bahgorah MPHC</v>
          </cell>
          <cell r="E14" t="str">
            <v>Bahgorah MPHC (N)</v>
          </cell>
          <cell r="F14">
            <v>7399839481</v>
          </cell>
        </row>
        <row r="15">
          <cell r="B15" t="str">
            <v>Ratneswori Das</v>
          </cell>
          <cell r="C15" t="str">
            <v>Bihpuria BPHC</v>
          </cell>
          <cell r="D15" t="str">
            <v>Bahgorah MPHC</v>
          </cell>
          <cell r="E15" t="str">
            <v>Bahgorah MPHC (N)</v>
          </cell>
          <cell r="F15">
            <v>9954244262</v>
          </cell>
        </row>
        <row r="16">
          <cell r="B16" t="str">
            <v>Rekhamoni Deori</v>
          </cell>
          <cell r="C16" t="str">
            <v>Bihpuria BPHC</v>
          </cell>
          <cell r="D16" t="str">
            <v>Bahgorah MPHC</v>
          </cell>
          <cell r="E16" t="str">
            <v>Bahgorah MPHC (N)</v>
          </cell>
          <cell r="F16">
            <v>9577160283</v>
          </cell>
        </row>
        <row r="17">
          <cell r="B17" t="str">
            <v>Rina Das</v>
          </cell>
          <cell r="C17" t="str">
            <v>Bihpuria BPHC</v>
          </cell>
          <cell r="D17" t="str">
            <v>Bahgorah MPHC</v>
          </cell>
          <cell r="E17" t="str">
            <v>Bahgorah MPHC (N)</v>
          </cell>
          <cell r="F17">
            <v>9127106601</v>
          </cell>
        </row>
        <row r="18">
          <cell r="B18" t="str">
            <v>Shanteswori Deori</v>
          </cell>
          <cell r="C18" t="str">
            <v>Bihpuria BPHC</v>
          </cell>
          <cell r="D18" t="str">
            <v>Bahgorah MPHC</v>
          </cell>
          <cell r="E18" t="str">
            <v>Bahgorah MPHC (N)</v>
          </cell>
          <cell r="F18">
            <v>8723082148</v>
          </cell>
        </row>
        <row r="19">
          <cell r="B19" t="str">
            <v>Ambiya Begum</v>
          </cell>
          <cell r="C19" t="str">
            <v>Bihpuria BPHC</v>
          </cell>
          <cell r="D19" t="str">
            <v>Bihpuria BPHC-CHC</v>
          </cell>
          <cell r="E19" t="str">
            <v>Bihpuria BPHC (N)</v>
          </cell>
          <cell r="F19">
            <v>9957952650</v>
          </cell>
        </row>
        <row r="20">
          <cell r="B20" t="str">
            <v>Anjana Gogoi</v>
          </cell>
          <cell r="C20" t="str">
            <v>Bihpuria BPHC</v>
          </cell>
          <cell r="D20" t="str">
            <v>Bihpuria BPHC-CHC</v>
          </cell>
          <cell r="E20" t="str">
            <v>Bihpuria BPHC (N)</v>
          </cell>
          <cell r="F20">
            <v>8486980157</v>
          </cell>
        </row>
        <row r="21">
          <cell r="B21" t="str">
            <v>Anju Kutum</v>
          </cell>
          <cell r="C21" t="str">
            <v>Bihpuria BPHC</v>
          </cell>
          <cell r="D21" t="str">
            <v>Bihpuria BPHC-CHC</v>
          </cell>
          <cell r="E21" t="str">
            <v>Bihpuria BPHC (N)</v>
          </cell>
          <cell r="F21">
            <v>7086823151</v>
          </cell>
        </row>
        <row r="22">
          <cell r="B22" t="str">
            <v>Bibi Das</v>
          </cell>
          <cell r="C22" t="str">
            <v>Bihpuria BPHC</v>
          </cell>
          <cell r="D22" t="str">
            <v>Bihpuria BPHC-CHC</v>
          </cell>
          <cell r="E22" t="str">
            <v>Bihpuria BPHC (N)</v>
          </cell>
          <cell r="F22">
            <v>9859894784</v>
          </cell>
        </row>
        <row r="23">
          <cell r="B23" t="str">
            <v>Chandramai Saikia</v>
          </cell>
          <cell r="C23" t="str">
            <v>Bihpuria BPHC</v>
          </cell>
          <cell r="D23" t="str">
            <v>Bihpuria BPHC-CHC</v>
          </cell>
          <cell r="E23" t="str">
            <v>Bihpuria BPHC (N)</v>
          </cell>
          <cell r="F23">
            <v>7896148240</v>
          </cell>
        </row>
        <row r="24">
          <cell r="B24" t="str">
            <v>Chitra Neog</v>
          </cell>
          <cell r="C24" t="str">
            <v>Bihpuria BPHC</v>
          </cell>
          <cell r="D24" t="str">
            <v>Bihpuria BPHC-CHC</v>
          </cell>
          <cell r="E24" t="str">
            <v>Bihpuria BPHC (N)</v>
          </cell>
          <cell r="F24">
            <v>9707062457</v>
          </cell>
        </row>
        <row r="25">
          <cell r="B25" t="str">
            <v>Dipamoni Borah</v>
          </cell>
          <cell r="C25" t="str">
            <v>Bihpuria BPHC</v>
          </cell>
          <cell r="D25" t="str">
            <v>Bihpuria BPHC-CHC</v>
          </cell>
          <cell r="E25" t="str">
            <v>Bihpuria BPHC (N)</v>
          </cell>
          <cell r="F25">
            <v>9954535121</v>
          </cell>
        </row>
        <row r="26">
          <cell r="B26" t="str">
            <v>Jaanmoni Begum</v>
          </cell>
          <cell r="C26" t="str">
            <v>Bihpuria BPHC</v>
          </cell>
          <cell r="D26" t="str">
            <v>Bihpuria BPHC-CHC</v>
          </cell>
          <cell r="E26" t="str">
            <v>Bihpuria BPHC (N)</v>
          </cell>
          <cell r="F26">
            <v>9957910945</v>
          </cell>
        </row>
        <row r="27">
          <cell r="B27" t="str">
            <v>Jogeswari Boruah</v>
          </cell>
          <cell r="C27" t="str">
            <v>Bihpuria BPHC</v>
          </cell>
          <cell r="D27" t="str">
            <v>Bihpuria BPHC-CHC</v>
          </cell>
          <cell r="E27" t="str">
            <v>Bihpuria BPHC (N)</v>
          </cell>
          <cell r="F27">
            <v>7399226328</v>
          </cell>
        </row>
        <row r="28">
          <cell r="B28" t="str">
            <v>Junti Kutum</v>
          </cell>
          <cell r="C28" t="str">
            <v>Bihpuria BPHC</v>
          </cell>
          <cell r="D28" t="str">
            <v>Bihpuria BPHC-CHC</v>
          </cell>
          <cell r="E28" t="str">
            <v>Bihpuria BPHC (N)</v>
          </cell>
          <cell r="F28">
            <v>7637872289</v>
          </cell>
        </row>
        <row r="29">
          <cell r="B29" t="str">
            <v>Jyotsna Saikia</v>
          </cell>
          <cell r="C29" t="str">
            <v>Bihpuria BPHC</v>
          </cell>
          <cell r="D29" t="str">
            <v>Bihpuria BPHC-CHC</v>
          </cell>
          <cell r="E29" t="str">
            <v>Bihpuria BPHC (N)</v>
          </cell>
          <cell r="F29">
            <v>9954144605</v>
          </cell>
        </row>
        <row r="30">
          <cell r="B30" t="str">
            <v>Lakhi Gohain Borah</v>
          </cell>
          <cell r="C30" t="str">
            <v>Bihpuria BPHC</v>
          </cell>
          <cell r="D30" t="str">
            <v>Bihpuria BPHC-CHC</v>
          </cell>
          <cell r="E30" t="str">
            <v>Bihpuria BPHC (N)</v>
          </cell>
          <cell r="F30">
            <v>6900020711</v>
          </cell>
        </row>
        <row r="31">
          <cell r="B31" t="str">
            <v>Madhabi Morang</v>
          </cell>
          <cell r="C31" t="str">
            <v>Bihpuria BPHC</v>
          </cell>
          <cell r="D31" t="str">
            <v>Bihpuria BPHC-CHC</v>
          </cell>
          <cell r="E31" t="str">
            <v>Bihpuria BPHC (N)</v>
          </cell>
          <cell r="F31">
            <v>9127155788</v>
          </cell>
        </row>
        <row r="32">
          <cell r="B32" t="str">
            <v>Mamoni Devnath</v>
          </cell>
          <cell r="C32" t="str">
            <v>Bihpuria BPHC</v>
          </cell>
          <cell r="D32" t="str">
            <v>Bihpuria BPHC-CHC</v>
          </cell>
          <cell r="E32" t="str">
            <v>Bihpuria BPHC (N)</v>
          </cell>
          <cell r="F32">
            <v>8486965591</v>
          </cell>
        </row>
        <row r="33">
          <cell r="B33" t="str">
            <v>Mamoni Mahanta</v>
          </cell>
          <cell r="C33" t="str">
            <v>Bihpuria BPHC</v>
          </cell>
          <cell r="D33" t="str">
            <v>Bihpuria BPHC-CHC</v>
          </cell>
          <cell r="E33" t="str">
            <v>Bihpuria BPHC (N)</v>
          </cell>
          <cell r="F33">
            <v>7896148240</v>
          </cell>
        </row>
        <row r="34">
          <cell r="B34" t="str">
            <v>Moni Saikia</v>
          </cell>
          <cell r="C34" t="str">
            <v>Bihpuria BPHC</v>
          </cell>
          <cell r="D34" t="str">
            <v>Bihpuria BPHC-CHC</v>
          </cell>
          <cell r="E34" t="str">
            <v>Bihpuria BPHC (N)</v>
          </cell>
          <cell r="F34">
            <v>8134867144</v>
          </cell>
        </row>
        <row r="35">
          <cell r="B35" t="str">
            <v>Oima Lagachu</v>
          </cell>
          <cell r="C35" t="str">
            <v>Bihpuria BPHC</v>
          </cell>
          <cell r="D35" t="str">
            <v>Bihpuria BPHC-CHC</v>
          </cell>
          <cell r="E35" t="str">
            <v>Bihpuria BPHC (N)</v>
          </cell>
          <cell r="F35">
            <v>8473933592</v>
          </cell>
        </row>
        <row r="36">
          <cell r="B36" t="str">
            <v>Pranita Hazarika</v>
          </cell>
          <cell r="C36" t="str">
            <v>Bihpuria BPHC</v>
          </cell>
          <cell r="D36" t="str">
            <v>Bihpuria BPHC-CHC</v>
          </cell>
          <cell r="E36" t="str">
            <v>Bihpuria BPHC (N)</v>
          </cell>
          <cell r="F36">
            <v>7399575102</v>
          </cell>
        </row>
        <row r="37">
          <cell r="B37" t="str">
            <v>Puspa Boruah</v>
          </cell>
          <cell r="C37" t="str">
            <v>Bihpuria BPHC</v>
          </cell>
          <cell r="D37" t="str">
            <v>Bihpuria BPHC-CHC</v>
          </cell>
          <cell r="E37" t="str">
            <v>Bihpuria BPHC (N)</v>
          </cell>
          <cell r="F37">
            <v>9859644128</v>
          </cell>
        </row>
        <row r="38">
          <cell r="B38" t="str">
            <v>Putali Boruah</v>
          </cell>
          <cell r="C38" t="str">
            <v>Bihpuria BPHC</v>
          </cell>
          <cell r="D38" t="str">
            <v>Bihpuria BPHC-CHC</v>
          </cell>
          <cell r="E38" t="str">
            <v>Bihpuria BPHC (N)</v>
          </cell>
          <cell r="F38">
            <v>8403904082</v>
          </cell>
        </row>
        <row r="39">
          <cell r="B39" t="str">
            <v>Ratnamaya Bhuyan</v>
          </cell>
          <cell r="C39" t="str">
            <v>Bihpuria BPHC</v>
          </cell>
          <cell r="D39" t="str">
            <v>Bihpuria BPHC-CHC</v>
          </cell>
          <cell r="E39" t="str">
            <v>Bihpuria BPHC (N)</v>
          </cell>
          <cell r="F39">
            <v>9859911578</v>
          </cell>
        </row>
        <row r="40">
          <cell r="B40" t="str">
            <v>Rekiba Begum</v>
          </cell>
          <cell r="C40" t="str">
            <v>Bihpuria BPHC</v>
          </cell>
          <cell r="D40" t="str">
            <v>Bihpuria BPHC-CHC</v>
          </cell>
          <cell r="E40" t="str">
            <v>Bihpuria BPHC (N)</v>
          </cell>
          <cell r="F40">
            <v>9707123507</v>
          </cell>
        </row>
        <row r="41">
          <cell r="B41" t="str">
            <v>Rina Pegu</v>
          </cell>
          <cell r="C41" t="str">
            <v>Bihpuria BPHC</v>
          </cell>
          <cell r="D41" t="str">
            <v>Bihpuria BPHC-CHC</v>
          </cell>
          <cell r="E41" t="str">
            <v>Bihpuria BPHC (N)</v>
          </cell>
          <cell r="F41">
            <v>8752934515</v>
          </cell>
        </row>
        <row r="42">
          <cell r="B42" t="str">
            <v>Rita Gogoi</v>
          </cell>
          <cell r="C42" t="str">
            <v>Bihpuria BPHC</v>
          </cell>
          <cell r="D42" t="str">
            <v>Bihpuria BPHC-CHC</v>
          </cell>
          <cell r="E42" t="str">
            <v>Bihpuria BPHC (N)</v>
          </cell>
          <cell r="F42">
            <v>8399069793</v>
          </cell>
        </row>
        <row r="43">
          <cell r="B43" t="str">
            <v>Suchitra Biswas</v>
          </cell>
          <cell r="C43" t="str">
            <v>Bihpuria BPHC</v>
          </cell>
          <cell r="D43" t="str">
            <v>Bihpuria BPHC-CHC</v>
          </cell>
          <cell r="E43" t="str">
            <v>Bihpuria BPHC (N)</v>
          </cell>
          <cell r="F43">
            <v>8404010635</v>
          </cell>
        </row>
        <row r="44">
          <cell r="B44" t="str">
            <v>Sukhamai Das</v>
          </cell>
          <cell r="C44" t="str">
            <v>Bihpuria BPHC</v>
          </cell>
          <cell r="D44" t="str">
            <v>Bihpuria BPHC-CHC</v>
          </cell>
          <cell r="E44" t="str">
            <v>Homarathan SC</v>
          </cell>
          <cell r="F44">
            <v>0</v>
          </cell>
        </row>
        <row r="45">
          <cell r="B45" t="str">
            <v>Swarna Khatoniar</v>
          </cell>
          <cell r="C45" t="str">
            <v>Bihpuria BPHC</v>
          </cell>
          <cell r="D45" t="str">
            <v>Bihpuria BPHC-CHC</v>
          </cell>
          <cell r="E45" t="str">
            <v>Bihpuria BPHC (N)</v>
          </cell>
          <cell r="F45">
            <v>7896871537</v>
          </cell>
        </row>
        <row r="46">
          <cell r="B46" t="str">
            <v>Usha Rani Patir</v>
          </cell>
          <cell r="C46" t="str">
            <v>Bihpuria BPHC</v>
          </cell>
          <cell r="D46" t="str">
            <v>Bihpuria BPHC-CHC</v>
          </cell>
          <cell r="E46" t="str">
            <v>Dahgharia Sub Centre</v>
          </cell>
          <cell r="F46">
            <v>8403879607</v>
          </cell>
        </row>
        <row r="47">
          <cell r="B47" t="str">
            <v>Aroti Biswas</v>
          </cell>
          <cell r="C47" t="str">
            <v>Bihpuria BPHC</v>
          </cell>
          <cell r="D47" t="str">
            <v>Bihpuria BPHC-CHC</v>
          </cell>
          <cell r="E47" t="str">
            <v>Bodoti Sub Centre</v>
          </cell>
          <cell r="F47">
            <v>8751078168</v>
          </cell>
        </row>
        <row r="48">
          <cell r="B48" t="str">
            <v>Binu Borah</v>
          </cell>
          <cell r="C48" t="str">
            <v>Bihpuria BPHC</v>
          </cell>
          <cell r="D48" t="str">
            <v>Bihpuria BPHC-CHC</v>
          </cell>
          <cell r="E48" t="str">
            <v>Bodoti Sub Centre</v>
          </cell>
          <cell r="F48">
            <v>6900767849</v>
          </cell>
        </row>
        <row r="49">
          <cell r="B49" t="str">
            <v>Indira Kutum</v>
          </cell>
          <cell r="C49" t="str">
            <v>Bihpuria BPHC</v>
          </cell>
          <cell r="D49" t="str">
            <v>Bihpuria BPHC-CHC</v>
          </cell>
          <cell r="E49" t="str">
            <v>Bodoti Sub Centre</v>
          </cell>
          <cell r="F49">
            <v>9957847719</v>
          </cell>
        </row>
        <row r="50">
          <cell r="B50" t="str">
            <v>Jharna Pegu</v>
          </cell>
          <cell r="C50" t="str">
            <v>Bihpuria BPHC</v>
          </cell>
          <cell r="D50" t="str">
            <v>Bihpuria BPHC-CHC</v>
          </cell>
          <cell r="E50" t="str">
            <v>Bodoti Sub Centre</v>
          </cell>
          <cell r="F50">
            <v>7896078315</v>
          </cell>
        </row>
        <row r="51">
          <cell r="B51" t="str">
            <v>Kabita Kaman</v>
          </cell>
          <cell r="C51" t="str">
            <v>Bihpuria BPHC</v>
          </cell>
          <cell r="D51" t="str">
            <v>Bihpuria BPHC-CHC</v>
          </cell>
          <cell r="E51" t="str">
            <v>Bodoti Sub Centre</v>
          </cell>
          <cell r="F51">
            <v>8473820985</v>
          </cell>
        </row>
        <row r="52">
          <cell r="B52" t="str">
            <v>Niju Pegu</v>
          </cell>
          <cell r="C52" t="str">
            <v>Bihpuria BPHC</v>
          </cell>
          <cell r="D52" t="str">
            <v>Bihpuria BPHC-CHC</v>
          </cell>
          <cell r="E52" t="str">
            <v>Bodoti Sub Centre</v>
          </cell>
          <cell r="F52">
            <v>8752908898</v>
          </cell>
        </row>
        <row r="53">
          <cell r="B53" t="str">
            <v>Nirumai Borah</v>
          </cell>
          <cell r="C53" t="str">
            <v>Bihpuria BPHC</v>
          </cell>
          <cell r="D53" t="str">
            <v>Bihpuria BPHC-CHC</v>
          </cell>
          <cell r="E53" t="str">
            <v>Bodoti Sub Centre</v>
          </cell>
          <cell r="F53">
            <v>9577381137</v>
          </cell>
        </row>
        <row r="54">
          <cell r="B54" t="str">
            <v>Pamili Gam</v>
          </cell>
          <cell r="C54" t="str">
            <v>Bihpuria BPHC</v>
          </cell>
          <cell r="D54" t="str">
            <v>Bihpuria BPHC-CHC</v>
          </cell>
          <cell r="E54" t="str">
            <v>Bodoti Sub Centre</v>
          </cell>
          <cell r="F54">
            <v>9678611835</v>
          </cell>
        </row>
        <row r="55">
          <cell r="B55" t="str">
            <v>Rebati Borah</v>
          </cell>
          <cell r="C55" t="str">
            <v>Bihpuria BPHC</v>
          </cell>
          <cell r="D55" t="str">
            <v>Bihpuria BPHC-CHC</v>
          </cell>
          <cell r="E55" t="str">
            <v>Bodoti Sub Centre</v>
          </cell>
          <cell r="F55">
            <v>9365628632</v>
          </cell>
        </row>
        <row r="56">
          <cell r="B56" t="str">
            <v>Runumai Pegu</v>
          </cell>
          <cell r="C56" t="str">
            <v>Bihpuria BPHC</v>
          </cell>
          <cell r="D56" t="str">
            <v>Bihpuria BPHC-CHC</v>
          </cell>
          <cell r="E56" t="str">
            <v>Bodoti Sub Centre</v>
          </cell>
          <cell r="F56">
            <v>9613956636</v>
          </cell>
        </row>
        <row r="57">
          <cell r="B57" t="str">
            <v>Dipti Saikia</v>
          </cell>
          <cell r="C57" t="str">
            <v>Bihpuria BPHC</v>
          </cell>
          <cell r="D57" t="str">
            <v>Bongalmora CHC</v>
          </cell>
          <cell r="E57" t="str">
            <v>Bongalmora CHC (N)</v>
          </cell>
          <cell r="F57">
            <v>8486904164</v>
          </cell>
        </row>
        <row r="58">
          <cell r="B58" t="str">
            <v>Pori Banu</v>
          </cell>
          <cell r="C58" t="str">
            <v>Bihpuria BPHC</v>
          </cell>
          <cell r="D58" t="str">
            <v>Bongalmora CHC</v>
          </cell>
          <cell r="E58" t="str">
            <v>Bongalmora CHC (N)</v>
          </cell>
          <cell r="F58">
            <v>6900668374</v>
          </cell>
        </row>
        <row r="59">
          <cell r="B59" t="str">
            <v>Puspa Saikia</v>
          </cell>
          <cell r="C59" t="str">
            <v>Bihpuria BPHC</v>
          </cell>
          <cell r="D59" t="str">
            <v>Bongalmora CHC</v>
          </cell>
          <cell r="E59" t="str">
            <v>Bongalmora CHC (N)</v>
          </cell>
          <cell r="F59">
            <v>8876619128</v>
          </cell>
        </row>
        <row r="60">
          <cell r="B60" t="str">
            <v>Sahura Khatun</v>
          </cell>
          <cell r="C60" t="str">
            <v>Bihpuria BPHC</v>
          </cell>
          <cell r="D60" t="str">
            <v>Bongalmora CHC</v>
          </cell>
          <cell r="E60" t="str">
            <v>Bongalmora CHC (N)</v>
          </cell>
          <cell r="F60">
            <v>9957284314</v>
          </cell>
        </row>
        <row r="61">
          <cell r="B61" t="str">
            <v>Abida Begum</v>
          </cell>
          <cell r="C61" t="str">
            <v>Bihpuria BPHC</v>
          </cell>
          <cell r="D61" t="str">
            <v>Bongalmora CHC</v>
          </cell>
          <cell r="E61" t="str">
            <v>Bongalmora Grazing Sub Centre</v>
          </cell>
          <cell r="F61">
            <v>8011410970</v>
          </cell>
        </row>
        <row r="62">
          <cell r="B62" t="str">
            <v>Animai Pawe</v>
          </cell>
          <cell r="C62" t="str">
            <v>Bihpuria BPHC</v>
          </cell>
          <cell r="D62" t="str">
            <v>Bongalmora CHC</v>
          </cell>
          <cell r="E62" t="str">
            <v>Bongalmora Grazing Sub Centre</v>
          </cell>
          <cell r="F62">
            <v>8876471329</v>
          </cell>
        </row>
        <row r="63">
          <cell r="B63" t="str">
            <v>Dipali Bora Khatoon</v>
          </cell>
          <cell r="C63" t="str">
            <v>Bihpuria BPHC</v>
          </cell>
          <cell r="D63" t="str">
            <v>Bongalmora CHC</v>
          </cell>
          <cell r="E63" t="str">
            <v>Bongalmora Grazing Sub Centre</v>
          </cell>
          <cell r="F63">
            <v>9954535296</v>
          </cell>
        </row>
        <row r="64">
          <cell r="B64" t="str">
            <v>Jormina Begum</v>
          </cell>
          <cell r="C64" t="str">
            <v>Bihpuria BPHC</v>
          </cell>
          <cell r="D64" t="str">
            <v>Bongalmora CHC</v>
          </cell>
          <cell r="E64" t="str">
            <v>Bongalmora Grazing Sub Centre</v>
          </cell>
          <cell r="F64">
            <v>9854152216</v>
          </cell>
        </row>
        <row r="65">
          <cell r="B65" t="str">
            <v>Lilima Khatun</v>
          </cell>
          <cell r="C65" t="str">
            <v>Bihpuria BPHC</v>
          </cell>
          <cell r="D65" t="str">
            <v>Bongalmora CHC</v>
          </cell>
          <cell r="E65" t="str">
            <v>Bongalmora Grazing Sub Centre</v>
          </cell>
          <cell r="F65">
            <v>9613108078</v>
          </cell>
        </row>
        <row r="66">
          <cell r="B66" t="str">
            <v>Nurjahan Begum</v>
          </cell>
          <cell r="C66" t="str">
            <v>Bihpuria BPHC</v>
          </cell>
          <cell r="D66" t="str">
            <v>Bongalmora CHC</v>
          </cell>
          <cell r="E66" t="str">
            <v>Bongalmora Grazing Sub Centre</v>
          </cell>
          <cell r="F66">
            <v>7896787266</v>
          </cell>
        </row>
        <row r="67">
          <cell r="B67" t="str">
            <v>Phulesweri Kutum Pawe</v>
          </cell>
          <cell r="C67" t="str">
            <v>Bihpuria BPHC</v>
          </cell>
          <cell r="D67" t="str">
            <v>Bongalmora CHC</v>
          </cell>
          <cell r="E67" t="str">
            <v>Bongalmora Grazing Sub Centre</v>
          </cell>
          <cell r="F67">
            <v>9957479150</v>
          </cell>
        </row>
        <row r="68">
          <cell r="B68" t="str">
            <v>Sabitri Hazarika</v>
          </cell>
          <cell r="C68" t="str">
            <v>Bihpuria BPHC</v>
          </cell>
          <cell r="D68" t="str">
            <v>Bongalmora CHC</v>
          </cell>
          <cell r="E68" t="str">
            <v>Bongalmora Grazing Sub Centre</v>
          </cell>
          <cell r="F68">
            <v>9954011650</v>
          </cell>
        </row>
        <row r="69">
          <cell r="B69" t="str">
            <v>Sajida Begum</v>
          </cell>
          <cell r="C69" t="str">
            <v>Bihpuria BPHC</v>
          </cell>
          <cell r="D69" t="str">
            <v>Bongalmora CHC</v>
          </cell>
          <cell r="E69" t="str">
            <v>Bongalmora Grazing Sub Centre</v>
          </cell>
          <cell r="F69">
            <v>8723824670</v>
          </cell>
        </row>
        <row r="70">
          <cell r="B70" t="str">
            <v>Junu Pegu</v>
          </cell>
          <cell r="C70" t="str">
            <v>Bihpuria BPHC</v>
          </cell>
          <cell r="D70" t="str">
            <v>Bihpuria BPHC-CHC</v>
          </cell>
          <cell r="E70" t="str">
            <v>Dahgharia Sub Centre</v>
          </cell>
          <cell r="F70">
            <v>9954198313</v>
          </cell>
        </row>
        <row r="71">
          <cell r="B71" t="str">
            <v>Popi Kutum</v>
          </cell>
          <cell r="C71" t="str">
            <v>Bihpuria BPHC</v>
          </cell>
          <cell r="D71" t="str">
            <v>Bihpuria BPHC-CHC</v>
          </cell>
          <cell r="E71" t="str">
            <v>Dahgharia Sub Centre</v>
          </cell>
          <cell r="F71">
            <v>7637872217</v>
          </cell>
        </row>
        <row r="72">
          <cell r="B72" t="str">
            <v>Sapunti Pegu</v>
          </cell>
          <cell r="C72" t="str">
            <v>Bihpuria BPHC</v>
          </cell>
          <cell r="D72" t="str">
            <v>Bihpuria BPHC-CHC</v>
          </cell>
          <cell r="E72" t="str">
            <v>Dahgharia Sub Centre</v>
          </cell>
          <cell r="F72">
            <v>9954198908</v>
          </cell>
        </row>
        <row r="73">
          <cell r="B73" t="str">
            <v>Bahmoni Lagun</v>
          </cell>
          <cell r="C73" t="str">
            <v>Bihpuria BPHC</v>
          </cell>
          <cell r="D73" t="str">
            <v>Laluk MPHC</v>
          </cell>
          <cell r="E73" t="str">
            <v>Dhekiajuli Sub Centre</v>
          </cell>
          <cell r="F73">
            <v>9577932124</v>
          </cell>
        </row>
        <row r="74">
          <cell r="B74" t="str">
            <v>Bogimai Saikia</v>
          </cell>
          <cell r="C74" t="str">
            <v>Bihpuria BPHC</v>
          </cell>
          <cell r="D74" t="str">
            <v>Laluk MPHC</v>
          </cell>
          <cell r="E74" t="str">
            <v>Dhekiajuli Sub Centre</v>
          </cell>
          <cell r="F74">
            <v>7896573853</v>
          </cell>
        </row>
        <row r="75">
          <cell r="B75" t="str">
            <v>Esther Tigga</v>
          </cell>
          <cell r="C75" t="str">
            <v>Bihpuria BPHC</v>
          </cell>
          <cell r="D75" t="str">
            <v>Laluk MPHC</v>
          </cell>
          <cell r="E75" t="str">
            <v>Dhekiajuli Sub Centre</v>
          </cell>
          <cell r="F75">
            <v>9954406336</v>
          </cell>
        </row>
        <row r="76">
          <cell r="B76" t="str">
            <v>Haliyani Kawa</v>
          </cell>
          <cell r="C76" t="str">
            <v>Bihpuria BPHC</v>
          </cell>
          <cell r="D76" t="str">
            <v>Laluk MPHC</v>
          </cell>
          <cell r="E76" t="str">
            <v>Dhekiajuli Sub Centre</v>
          </cell>
          <cell r="F76">
            <v>7637907625</v>
          </cell>
        </row>
        <row r="77">
          <cell r="B77" t="str">
            <v>Jugmai Surin</v>
          </cell>
          <cell r="C77" t="str">
            <v>Bihpuria BPHC</v>
          </cell>
          <cell r="D77" t="str">
            <v>Laluk MPHC</v>
          </cell>
          <cell r="E77" t="str">
            <v>Dhekiajuli Sub Centre</v>
          </cell>
          <cell r="F77">
            <v>9859213313</v>
          </cell>
        </row>
        <row r="78">
          <cell r="B78" t="str">
            <v>Kamala Tamang</v>
          </cell>
          <cell r="C78" t="str">
            <v>Bihpuria BPHC</v>
          </cell>
          <cell r="D78" t="str">
            <v>Laluk MPHC</v>
          </cell>
          <cell r="E78" t="str">
            <v>Dhekiajuli Sub Centre</v>
          </cell>
          <cell r="F78">
            <v>9854194194</v>
          </cell>
        </row>
        <row r="79">
          <cell r="B79" t="str">
            <v>Niru Gogoi Phukan</v>
          </cell>
          <cell r="C79" t="str">
            <v>Bihpuria BPHC</v>
          </cell>
          <cell r="D79" t="str">
            <v>Laluk MPHC</v>
          </cell>
          <cell r="E79" t="str">
            <v>Dhekiajuli Sub Centre</v>
          </cell>
          <cell r="F79">
            <v>9365520465</v>
          </cell>
        </row>
        <row r="80">
          <cell r="B80" t="str">
            <v>Bhanu Pegu</v>
          </cell>
          <cell r="C80" t="str">
            <v>Bihpuria BPHC</v>
          </cell>
          <cell r="D80" t="str">
            <v>Bahgorah MPHC</v>
          </cell>
          <cell r="E80" t="str">
            <v>Dhunaguri Sub Centre</v>
          </cell>
          <cell r="F80">
            <v>7896810076</v>
          </cell>
        </row>
        <row r="81">
          <cell r="B81" t="str">
            <v>Nandeswori Doley</v>
          </cell>
          <cell r="C81" t="str">
            <v>Bihpuria BPHC</v>
          </cell>
          <cell r="D81" t="str">
            <v>Bahgorah MPHC</v>
          </cell>
          <cell r="E81" t="str">
            <v>Dhunaguri Sub Centre</v>
          </cell>
          <cell r="F81">
            <v>9859758434</v>
          </cell>
        </row>
        <row r="82">
          <cell r="B82" t="str">
            <v>PREMOLONI NAG</v>
          </cell>
          <cell r="C82" t="str">
            <v>Bihpuria BPHC</v>
          </cell>
          <cell r="D82" t="str">
            <v>Bahgorah MPHC</v>
          </cell>
          <cell r="E82" t="str">
            <v>Dhunaguri Sub Centre</v>
          </cell>
          <cell r="F82">
            <v>965310766</v>
          </cell>
        </row>
        <row r="83">
          <cell r="B83" t="str">
            <v>Runjun Rajkhowa</v>
          </cell>
          <cell r="C83" t="str">
            <v>Bihpuria BPHC</v>
          </cell>
          <cell r="D83" t="str">
            <v>Bahgorah MPHC</v>
          </cell>
          <cell r="E83" t="str">
            <v>Dhunaguri Sub Centre</v>
          </cell>
          <cell r="F83">
            <v>9577094295</v>
          </cell>
        </row>
        <row r="84">
          <cell r="B84" t="str">
            <v>Bonti Bhuyan</v>
          </cell>
          <cell r="C84" t="str">
            <v>Bihpuria BPHC</v>
          </cell>
          <cell r="D84" t="str">
            <v>Harmotty MPHC</v>
          </cell>
          <cell r="E84" t="str">
            <v>Direct_entry</v>
          </cell>
          <cell r="F84">
            <v>9957826076</v>
          </cell>
        </row>
        <row r="85">
          <cell r="B85" t="str">
            <v>Jayanti Bora</v>
          </cell>
          <cell r="C85" t="str">
            <v>Bihpuria BPHC</v>
          </cell>
          <cell r="D85" t="str">
            <v>Keyamora MPHC</v>
          </cell>
          <cell r="E85" t="str">
            <v>Dongibil Sub Centre</v>
          </cell>
          <cell r="F85">
            <v>8724016316</v>
          </cell>
        </row>
        <row r="86">
          <cell r="B86" t="str">
            <v>Kalpana Topno</v>
          </cell>
          <cell r="C86" t="str">
            <v>Bihpuria BPHC</v>
          </cell>
          <cell r="D86" t="str">
            <v>Keyamora MPHC</v>
          </cell>
          <cell r="E86" t="str">
            <v>Dongibil Sub Centre</v>
          </cell>
          <cell r="F86">
            <v>7896380097</v>
          </cell>
        </row>
        <row r="87">
          <cell r="B87" t="str">
            <v>Medlin Dhodrai Tani</v>
          </cell>
          <cell r="C87" t="str">
            <v>Bihpuria BPHC</v>
          </cell>
          <cell r="D87" t="str">
            <v>Keyamora MPHC</v>
          </cell>
          <cell r="E87" t="str">
            <v>Dongibil Sub Centre</v>
          </cell>
          <cell r="F87">
            <v>9854202987</v>
          </cell>
        </row>
        <row r="88">
          <cell r="B88" t="str">
            <v>Muhini Saikia</v>
          </cell>
          <cell r="C88" t="str">
            <v>Bihpuria BPHC</v>
          </cell>
          <cell r="D88" t="str">
            <v>Keyamora MPHC</v>
          </cell>
          <cell r="E88" t="str">
            <v>Dongibil Sub Centre</v>
          </cell>
          <cell r="F88">
            <v>9954143967</v>
          </cell>
        </row>
        <row r="89">
          <cell r="B89" t="str">
            <v>RINJU SAIKIA</v>
          </cell>
          <cell r="C89" t="str">
            <v>Bihpuria BPHC</v>
          </cell>
          <cell r="D89" t="str">
            <v>Keyamora MPHC</v>
          </cell>
          <cell r="E89" t="str">
            <v>Dongibil Sub Centre</v>
          </cell>
          <cell r="F89">
            <v>8638499469</v>
          </cell>
        </row>
        <row r="90">
          <cell r="B90" t="str">
            <v>Rumi Saikia Hazarika</v>
          </cell>
          <cell r="C90" t="str">
            <v>Bihpuria BPHC</v>
          </cell>
          <cell r="D90" t="str">
            <v>Keyamora MPHC</v>
          </cell>
          <cell r="E90" t="str">
            <v>Dongibil Sub Centre</v>
          </cell>
          <cell r="F90">
            <v>8812847573</v>
          </cell>
        </row>
        <row r="91">
          <cell r="B91" t="str">
            <v>Runu Boruah</v>
          </cell>
          <cell r="C91" t="str">
            <v>Bihpuria BPHC</v>
          </cell>
          <cell r="D91" t="str">
            <v>Keyamora MPHC</v>
          </cell>
          <cell r="E91" t="str">
            <v>Dongibil Sub Centre</v>
          </cell>
          <cell r="F91">
            <v>9706551838</v>
          </cell>
        </row>
        <row r="92">
          <cell r="B92" t="str">
            <v>Kalpana Handique</v>
          </cell>
          <cell r="C92" t="str">
            <v>Bihpuria BPHC</v>
          </cell>
          <cell r="D92" t="str">
            <v>Bahgorah MPHC</v>
          </cell>
          <cell r="E92" t="str">
            <v>Gandhia Sub Centre</v>
          </cell>
          <cell r="F92">
            <v>9957975547</v>
          </cell>
        </row>
        <row r="93">
          <cell r="B93" t="str">
            <v>Mina Bhuyan</v>
          </cell>
          <cell r="C93" t="str">
            <v>Bihpuria BPHC</v>
          </cell>
          <cell r="D93" t="str">
            <v>Bahgorah MPHC</v>
          </cell>
          <cell r="E93" t="str">
            <v>Gandhia Sub Centre</v>
          </cell>
          <cell r="F93">
            <v>9678388265</v>
          </cell>
        </row>
        <row r="94">
          <cell r="B94" t="str">
            <v>Nilima Hazarika</v>
          </cell>
          <cell r="C94" t="str">
            <v>Bihpuria BPHC</v>
          </cell>
          <cell r="D94" t="str">
            <v>Bahgorah MPHC</v>
          </cell>
          <cell r="E94" t="str">
            <v>Gandhia Sub Centre</v>
          </cell>
          <cell r="F94">
            <v>8876241300</v>
          </cell>
        </row>
        <row r="95">
          <cell r="B95" t="str">
            <v>Pranati Lahon</v>
          </cell>
          <cell r="C95" t="str">
            <v>Bihpuria BPHC</v>
          </cell>
          <cell r="D95" t="str">
            <v>Bahgorah MPHC</v>
          </cell>
          <cell r="E95" t="str">
            <v>Gandhia Sub Centre</v>
          </cell>
          <cell r="F95">
            <v>8403982012</v>
          </cell>
        </row>
        <row r="96">
          <cell r="B96" t="str">
            <v>Rupa Hazarika</v>
          </cell>
          <cell r="C96" t="str">
            <v>Bihpuria BPHC</v>
          </cell>
          <cell r="D96" t="str">
            <v>Bahgorah MPHC</v>
          </cell>
          <cell r="E96" t="str">
            <v>Gandhia Sub Centre</v>
          </cell>
          <cell r="F96">
            <v>9365359181</v>
          </cell>
        </row>
        <row r="97">
          <cell r="B97" t="str">
            <v>Sajida Begum</v>
          </cell>
          <cell r="C97" t="str">
            <v>Bihpuria BPHC</v>
          </cell>
          <cell r="D97" t="str">
            <v>Bahgorah MPHC</v>
          </cell>
          <cell r="E97" t="str">
            <v>Gandhia Sub Centre</v>
          </cell>
          <cell r="F97">
            <v>9678388265</v>
          </cell>
        </row>
        <row r="98">
          <cell r="B98" t="str">
            <v>Amiya Borah</v>
          </cell>
          <cell r="C98" t="str">
            <v>Bihpuria BPHC</v>
          </cell>
          <cell r="D98" t="str">
            <v>Bihpuria BPHC-CHC</v>
          </cell>
          <cell r="E98" t="str">
            <v>Hamarathan Sub Centre</v>
          </cell>
          <cell r="F98">
            <v>7086683669</v>
          </cell>
        </row>
        <row r="99">
          <cell r="B99" t="str">
            <v>Charu Bharali</v>
          </cell>
          <cell r="C99" t="str">
            <v>Bihpuria BPHC</v>
          </cell>
          <cell r="D99" t="str">
            <v>Bihpuria BPHC-CHC</v>
          </cell>
          <cell r="E99" t="str">
            <v>Hamarathan Sub Centre</v>
          </cell>
          <cell r="F99">
            <v>7086567612</v>
          </cell>
        </row>
        <row r="100">
          <cell r="B100" t="str">
            <v>Konoka Gogoi</v>
          </cell>
          <cell r="C100" t="str">
            <v>Bihpuria BPHC</v>
          </cell>
          <cell r="D100" t="str">
            <v>Bihpuria BPHC-CHC</v>
          </cell>
          <cell r="E100" t="str">
            <v>Hamarathan Sub Centre</v>
          </cell>
          <cell r="F100">
            <v>9613779501</v>
          </cell>
        </row>
        <row r="101">
          <cell r="B101" t="str">
            <v>Nijumoni Borah Saikia</v>
          </cell>
          <cell r="C101" t="str">
            <v>Bihpuria BPHC</v>
          </cell>
          <cell r="D101" t="str">
            <v>Bihpuria BPHC-CHC</v>
          </cell>
          <cell r="E101" t="str">
            <v>Hamarathan Sub Centre</v>
          </cell>
          <cell r="F101">
            <v>9435388968</v>
          </cell>
        </row>
        <row r="102">
          <cell r="B102" t="str">
            <v>Alisha Kongari</v>
          </cell>
          <cell r="C102" t="str">
            <v>Bihpuria BPHC</v>
          </cell>
          <cell r="D102" t="str">
            <v>Harmotty MPHC</v>
          </cell>
          <cell r="E102" t="str">
            <v>Harmotty MPHC (N)</v>
          </cell>
          <cell r="F102">
            <v>7399341693</v>
          </cell>
        </row>
        <row r="103">
          <cell r="B103" t="str">
            <v>Anjana Bagh</v>
          </cell>
          <cell r="C103" t="str">
            <v>Bihpuria BPHC</v>
          </cell>
          <cell r="D103" t="str">
            <v>Harmotty MPHC</v>
          </cell>
          <cell r="E103" t="str">
            <v>Harmotty MPHC (N)</v>
          </cell>
          <cell r="F103">
            <v>7896078409</v>
          </cell>
        </row>
        <row r="104">
          <cell r="B104" t="str">
            <v>Aroti Nath</v>
          </cell>
          <cell r="C104" t="str">
            <v>Bihpuria BPHC</v>
          </cell>
          <cell r="D104" t="str">
            <v>Harmotty MPHC</v>
          </cell>
          <cell r="E104" t="str">
            <v>Harmotty MPHC (N)</v>
          </cell>
          <cell r="F104">
            <v>9678388365</v>
          </cell>
        </row>
        <row r="105">
          <cell r="B105" t="str">
            <v>Asrita Kondir Chocha</v>
          </cell>
          <cell r="C105" t="str">
            <v>Bihpuria BPHC</v>
          </cell>
          <cell r="D105" t="str">
            <v>Harmotty MPHC</v>
          </cell>
          <cell r="E105" t="str">
            <v>Harmotty MPHC (N)</v>
          </cell>
          <cell r="F105">
            <v>9577550934</v>
          </cell>
        </row>
        <row r="106">
          <cell r="B106" t="str">
            <v>Deriprova Saikia Neog</v>
          </cell>
          <cell r="C106" t="str">
            <v>Bihpuria BPHC</v>
          </cell>
          <cell r="D106" t="str">
            <v>Harmotty MPHC</v>
          </cell>
          <cell r="E106" t="str">
            <v>Harmotty MPHC (N)</v>
          </cell>
          <cell r="F106">
            <v>9875460588</v>
          </cell>
        </row>
        <row r="107">
          <cell r="B107" t="str">
            <v>Dhanmoni Boruah</v>
          </cell>
          <cell r="C107" t="str">
            <v>Bihpuria BPHC</v>
          </cell>
          <cell r="D107" t="str">
            <v>Harmotty MPHC</v>
          </cell>
          <cell r="E107" t="str">
            <v>Harmotty MPHC (N)</v>
          </cell>
          <cell r="F107">
            <v>7399486617</v>
          </cell>
        </row>
        <row r="108">
          <cell r="B108" t="str">
            <v>Helen Tuti</v>
          </cell>
          <cell r="C108" t="str">
            <v>Bihpuria BPHC</v>
          </cell>
          <cell r="D108" t="str">
            <v>Harmotty MPHC</v>
          </cell>
          <cell r="E108" t="str">
            <v>Harmotty MPHC (N)</v>
          </cell>
          <cell r="F108">
            <v>7896573472</v>
          </cell>
        </row>
        <row r="109">
          <cell r="B109" t="str">
            <v>Jyoti Morang</v>
          </cell>
          <cell r="C109" t="str">
            <v>Bihpuria BPHC</v>
          </cell>
          <cell r="D109" t="str">
            <v>Harmotty MPHC</v>
          </cell>
          <cell r="E109" t="str">
            <v>Harmotty MPHC (N)</v>
          </cell>
          <cell r="F109">
            <v>9577160794</v>
          </cell>
        </row>
        <row r="110">
          <cell r="B110" t="str">
            <v>Kusum Dutta Borah</v>
          </cell>
          <cell r="C110" t="str">
            <v>Bihpuria BPHC</v>
          </cell>
          <cell r="D110" t="str">
            <v>Harmotty MPHC</v>
          </cell>
          <cell r="E110" t="str">
            <v>Harmotty MPHC (N)</v>
          </cell>
          <cell r="F110">
            <v>7637893766</v>
          </cell>
        </row>
        <row r="111">
          <cell r="B111" t="str">
            <v>Lili Hazarika</v>
          </cell>
          <cell r="C111" t="str">
            <v>Bihpuria BPHC</v>
          </cell>
          <cell r="D111" t="str">
            <v>Harmotty MPHC</v>
          </cell>
          <cell r="E111" t="str">
            <v>Harmotty MPHC (N)</v>
          </cell>
          <cell r="F111">
            <v>9577160794</v>
          </cell>
        </row>
        <row r="112">
          <cell r="B112" t="str">
            <v>Manju Hazarika</v>
          </cell>
          <cell r="C112" t="str">
            <v>Bihpuria BPHC</v>
          </cell>
          <cell r="D112" t="str">
            <v>Harmotty MPHC</v>
          </cell>
          <cell r="E112" t="str">
            <v>Harmotty MPHC (N)</v>
          </cell>
          <cell r="F112">
            <v>9613011033</v>
          </cell>
        </row>
        <row r="113">
          <cell r="B113" t="str">
            <v>MANTI SING</v>
          </cell>
          <cell r="C113" t="str">
            <v>Bihpuria BPHC</v>
          </cell>
          <cell r="D113" t="str">
            <v>Harmotty MPHC</v>
          </cell>
          <cell r="E113" t="str">
            <v>Harmotty MPHC (N)</v>
          </cell>
          <cell r="F113">
            <v>8638896548</v>
          </cell>
        </row>
        <row r="114">
          <cell r="B114" t="str">
            <v>Minu Horo</v>
          </cell>
          <cell r="C114" t="str">
            <v>Bihpuria BPHC</v>
          </cell>
          <cell r="D114" t="str">
            <v>Harmotty MPHC</v>
          </cell>
          <cell r="E114" t="str">
            <v>Harmotty MPHC (N)</v>
          </cell>
          <cell r="F114">
            <v>7896326693</v>
          </cell>
        </row>
        <row r="115">
          <cell r="B115" t="str">
            <v>Mridula Chutia</v>
          </cell>
          <cell r="C115" t="str">
            <v>Bihpuria BPHC</v>
          </cell>
          <cell r="D115" t="str">
            <v>Harmotty MPHC</v>
          </cell>
          <cell r="E115" t="str">
            <v>Harmotty MPHC (N)</v>
          </cell>
          <cell r="F115">
            <v>9365537565</v>
          </cell>
        </row>
        <row r="116">
          <cell r="B116" t="str">
            <v>Nilima singh</v>
          </cell>
          <cell r="C116" t="str">
            <v>Bihpuria BPHC</v>
          </cell>
          <cell r="D116" t="str">
            <v>Harmotty MPHC</v>
          </cell>
          <cell r="E116" t="str">
            <v>Harmotty MPHC (N)</v>
          </cell>
          <cell r="F116">
            <v>9508082670</v>
          </cell>
        </row>
        <row r="117">
          <cell r="B117" t="str">
            <v>Radha Das Kakoti</v>
          </cell>
          <cell r="C117" t="str">
            <v>Bihpuria BPHC</v>
          </cell>
          <cell r="D117" t="str">
            <v>Harmotty MPHC</v>
          </cell>
          <cell r="E117" t="str">
            <v>Harmotty MPHC (N)</v>
          </cell>
          <cell r="F117">
            <v>9706643815</v>
          </cell>
        </row>
        <row r="118">
          <cell r="B118" t="str">
            <v>Rina Borah</v>
          </cell>
          <cell r="C118" t="str">
            <v>Bihpuria BPHC</v>
          </cell>
          <cell r="D118" t="str">
            <v>Harmotty MPHC</v>
          </cell>
          <cell r="E118" t="str">
            <v>Harmotty MPHC (N)</v>
          </cell>
          <cell r="F118">
            <v>9613284364</v>
          </cell>
        </row>
        <row r="119">
          <cell r="B119" t="str">
            <v>Rupa Soy</v>
          </cell>
          <cell r="C119" t="str">
            <v>Bihpuria BPHC</v>
          </cell>
          <cell r="D119" t="str">
            <v>Harmotty MPHC</v>
          </cell>
          <cell r="E119" t="str">
            <v>Harmotty MPHC (N)</v>
          </cell>
          <cell r="F119">
            <v>9101389510</v>
          </cell>
        </row>
        <row r="120">
          <cell r="B120" t="str">
            <v>Rupali Saikia</v>
          </cell>
          <cell r="C120" t="str">
            <v>Bihpuria BPHC</v>
          </cell>
          <cell r="D120" t="str">
            <v>Harmotty MPHC</v>
          </cell>
          <cell r="E120" t="str">
            <v>Harmotty MPHC (N)</v>
          </cell>
          <cell r="F120">
            <v>8403827049</v>
          </cell>
        </row>
        <row r="121">
          <cell r="B121" t="str">
            <v>Shanti Champia Tuti</v>
          </cell>
          <cell r="C121" t="str">
            <v>Bihpuria BPHC</v>
          </cell>
          <cell r="D121" t="str">
            <v>Harmotty MPHC</v>
          </cell>
          <cell r="E121" t="str">
            <v>Harmotty MPHC (N)</v>
          </cell>
          <cell r="F121">
            <v>7086702034</v>
          </cell>
        </row>
        <row r="122">
          <cell r="B122" t="str">
            <v>Suma Kanti Morang</v>
          </cell>
          <cell r="C122" t="str">
            <v>Bihpuria BPHC</v>
          </cell>
          <cell r="D122" t="str">
            <v>Harmotty MPHC</v>
          </cell>
          <cell r="E122" t="str">
            <v>Harmotty MPHC (N)</v>
          </cell>
          <cell r="F122">
            <v>9127155137</v>
          </cell>
        </row>
        <row r="123">
          <cell r="B123" t="str">
            <v>Sumitra Das</v>
          </cell>
          <cell r="C123" t="str">
            <v>Bihpuria BPHC</v>
          </cell>
          <cell r="D123" t="str">
            <v>Harmotty MPHC</v>
          </cell>
          <cell r="E123" t="str">
            <v>Harmotty MPHC (N)</v>
          </cell>
          <cell r="F123">
            <v>9859006947</v>
          </cell>
        </row>
        <row r="124">
          <cell r="B124" t="str">
            <v>Ambia Begum</v>
          </cell>
          <cell r="C124" t="str">
            <v>Bihpuria BPHC</v>
          </cell>
          <cell r="D124" t="str">
            <v>Meneha MPHC</v>
          </cell>
          <cell r="E124" t="str">
            <v>Jubanagar Sub Centre</v>
          </cell>
          <cell r="F124">
            <v>8402079509</v>
          </cell>
        </row>
        <row r="125">
          <cell r="B125" t="str">
            <v>Ayesha Khatun</v>
          </cell>
          <cell r="C125" t="str">
            <v>Bihpuria BPHC</v>
          </cell>
          <cell r="D125" t="str">
            <v>Meneha MPHC</v>
          </cell>
          <cell r="E125" t="str">
            <v>Jubanagar Sub Centre</v>
          </cell>
          <cell r="F125">
            <v>9678993430</v>
          </cell>
        </row>
        <row r="126">
          <cell r="B126" t="str">
            <v>Hafija Begum</v>
          </cell>
          <cell r="C126" t="str">
            <v>Bihpuria BPHC</v>
          </cell>
          <cell r="D126" t="str">
            <v>Meneha MPHC</v>
          </cell>
          <cell r="E126" t="str">
            <v>Jubanagar Sub Centre</v>
          </cell>
          <cell r="F126">
            <v>6000180834</v>
          </cell>
        </row>
        <row r="127">
          <cell r="B127" t="str">
            <v>Hasina Begum</v>
          </cell>
          <cell r="C127" t="str">
            <v>Bihpuria BPHC</v>
          </cell>
          <cell r="D127" t="str">
            <v>Meneha MPHC</v>
          </cell>
          <cell r="E127" t="str">
            <v>Jubanagar Sub Centre</v>
          </cell>
          <cell r="F127">
            <v>9864671715</v>
          </cell>
        </row>
        <row r="128">
          <cell r="B128" t="str">
            <v>Jahanara Begum</v>
          </cell>
          <cell r="C128" t="str">
            <v>Bihpuria BPHC</v>
          </cell>
          <cell r="D128" t="str">
            <v>Meneha MPHC</v>
          </cell>
          <cell r="E128" t="str">
            <v>Jubanagar Sub Centre</v>
          </cell>
          <cell r="F128">
            <v>9954266476</v>
          </cell>
        </row>
        <row r="129">
          <cell r="B129" t="str">
            <v>Jahanara Begum</v>
          </cell>
          <cell r="C129" t="str">
            <v>Bihpuria BPHC</v>
          </cell>
          <cell r="D129" t="str">
            <v>Meneha MPHC</v>
          </cell>
          <cell r="E129" t="str">
            <v>Jubanagar Sub Centre</v>
          </cell>
          <cell r="F129">
            <v>7896420786</v>
          </cell>
        </row>
        <row r="130">
          <cell r="B130" t="str">
            <v>Jaida Khatun</v>
          </cell>
          <cell r="C130" t="str">
            <v>Bihpuria BPHC</v>
          </cell>
          <cell r="D130" t="str">
            <v>Meneha MPHC</v>
          </cell>
          <cell r="E130" t="str">
            <v>Jubanagar Sub Centre</v>
          </cell>
          <cell r="F130">
            <v>8011143975</v>
          </cell>
        </row>
        <row r="131">
          <cell r="B131" t="str">
            <v>Jubeda Begum</v>
          </cell>
          <cell r="C131" t="str">
            <v>Bihpuria BPHC</v>
          </cell>
          <cell r="D131" t="str">
            <v>Meneha MPHC</v>
          </cell>
          <cell r="E131" t="str">
            <v>Jubanagar Sub Centre</v>
          </cell>
          <cell r="F131">
            <v>9957409553</v>
          </cell>
        </row>
        <row r="132">
          <cell r="B132" t="str">
            <v>Mahmuda Begum</v>
          </cell>
          <cell r="C132" t="str">
            <v>Bihpuria BPHC</v>
          </cell>
          <cell r="D132" t="str">
            <v>Meneha MPHC</v>
          </cell>
          <cell r="E132" t="str">
            <v>Jubanagar Sub Centre</v>
          </cell>
          <cell r="F132">
            <v>8011158093</v>
          </cell>
        </row>
        <row r="133">
          <cell r="B133" t="str">
            <v>Mofiza Begum</v>
          </cell>
          <cell r="C133" t="str">
            <v>Bihpuria BPHC</v>
          </cell>
          <cell r="D133" t="str">
            <v>Meneha MPHC</v>
          </cell>
          <cell r="E133" t="str">
            <v>Jubanagar Sub Centre</v>
          </cell>
          <cell r="F133">
            <v>9678507912</v>
          </cell>
        </row>
        <row r="134">
          <cell r="B134" t="str">
            <v>Nureja Begum</v>
          </cell>
          <cell r="C134" t="str">
            <v>Bihpuria BPHC</v>
          </cell>
          <cell r="D134" t="str">
            <v>Meneha MPHC</v>
          </cell>
          <cell r="E134" t="str">
            <v>Jubanagar Sub Centre</v>
          </cell>
          <cell r="F134">
            <v>9678442172</v>
          </cell>
        </row>
        <row r="135">
          <cell r="B135" t="str">
            <v>Punya Devi</v>
          </cell>
          <cell r="C135" t="str">
            <v>Bihpuria BPHC</v>
          </cell>
          <cell r="D135" t="str">
            <v>Meneha MPHC</v>
          </cell>
          <cell r="E135" t="str">
            <v>Jubanagar Sub Centre</v>
          </cell>
          <cell r="F135">
            <v>6900366090</v>
          </cell>
        </row>
        <row r="136">
          <cell r="B136" t="str">
            <v>Rahima Khatun</v>
          </cell>
          <cell r="C136" t="str">
            <v>Bihpuria BPHC</v>
          </cell>
          <cell r="D136" t="str">
            <v>Meneha MPHC</v>
          </cell>
          <cell r="E136" t="str">
            <v>Jubanagar Sub Centre</v>
          </cell>
          <cell r="F136">
            <v>9957794601</v>
          </cell>
        </row>
        <row r="137">
          <cell r="B137" t="str">
            <v>Sabikun</v>
          </cell>
          <cell r="C137" t="str">
            <v>Bihpuria BPHC</v>
          </cell>
          <cell r="D137" t="str">
            <v>Meneha MPHC</v>
          </cell>
          <cell r="E137" t="str">
            <v>Jubanagar Sub Centre</v>
          </cell>
          <cell r="F137">
            <v>7578928396</v>
          </cell>
        </row>
        <row r="138">
          <cell r="B138" t="str">
            <v>Sahida Sultana</v>
          </cell>
          <cell r="C138" t="str">
            <v>Bihpuria BPHC</v>
          </cell>
          <cell r="D138" t="str">
            <v>Meneha MPHC</v>
          </cell>
          <cell r="E138" t="str">
            <v>Jubanagar Sub Centre</v>
          </cell>
          <cell r="F138">
            <v>9957921052</v>
          </cell>
        </row>
        <row r="139">
          <cell r="B139" t="str">
            <v>Sanbanu</v>
          </cell>
          <cell r="C139" t="str">
            <v>Bihpuria BPHC</v>
          </cell>
          <cell r="D139" t="str">
            <v>Meneha MPHC</v>
          </cell>
          <cell r="E139" t="str">
            <v>Jubanagar Sub Centre</v>
          </cell>
          <cell r="F139">
            <v>8471854315</v>
          </cell>
        </row>
        <row r="140">
          <cell r="B140" t="str">
            <v>Saru Mahanta</v>
          </cell>
          <cell r="C140" t="str">
            <v>Bihpuria BPHC</v>
          </cell>
          <cell r="D140" t="str">
            <v>Meneha MPHC</v>
          </cell>
          <cell r="E140" t="str">
            <v>Jubanagar Sub Centre</v>
          </cell>
          <cell r="F140">
            <v>9954406498</v>
          </cell>
        </row>
        <row r="141">
          <cell r="B141" t="str">
            <v>UMMEHANI BEGUM</v>
          </cell>
          <cell r="C141" t="str">
            <v>Bihpuria BPHC</v>
          </cell>
          <cell r="D141" t="str">
            <v>Meneha MPHC</v>
          </cell>
          <cell r="E141" t="str">
            <v>Jubanagar Sub Centre</v>
          </cell>
          <cell r="F141">
            <v>9678944350</v>
          </cell>
        </row>
        <row r="142">
          <cell r="B142" t="str">
            <v>Annada Morang</v>
          </cell>
          <cell r="C142" t="str">
            <v>Bihpuria BPHC</v>
          </cell>
          <cell r="D142" t="str">
            <v>Laluk MPHC</v>
          </cell>
          <cell r="E142" t="str">
            <v>Kachajuli Sub Centre</v>
          </cell>
          <cell r="F142">
            <v>9401810327</v>
          </cell>
        </row>
        <row r="143">
          <cell r="B143" t="str">
            <v>BANTI THENGAL</v>
          </cell>
          <cell r="C143" t="str">
            <v>Bihpuria BPHC</v>
          </cell>
          <cell r="D143" t="str">
            <v>Laluk MPHC</v>
          </cell>
          <cell r="E143" t="str">
            <v>Kachajuli Sub Centre</v>
          </cell>
          <cell r="F143">
            <v>7578908246</v>
          </cell>
        </row>
        <row r="144">
          <cell r="B144" t="str">
            <v>Bhugeswari Deori</v>
          </cell>
          <cell r="C144" t="str">
            <v>Bihpuria BPHC</v>
          </cell>
          <cell r="D144" t="str">
            <v>Laluk MPHC</v>
          </cell>
          <cell r="E144" t="str">
            <v>Kachajuli Sub Centre</v>
          </cell>
          <cell r="F144">
            <v>8638687143</v>
          </cell>
        </row>
        <row r="145">
          <cell r="B145" t="str">
            <v>Chinimai Boruah</v>
          </cell>
          <cell r="C145" t="str">
            <v>Bihpuria BPHC</v>
          </cell>
          <cell r="D145" t="str">
            <v>Laluk MPHC</v>
          </cell>
          <cell r="E145" t="str">
            <v>Kachajuli Sub Centre</v>
          </cell>
          <cell r="F145">
            <v>7399806765</v>
          </cell>
        </row>
        <row r="146">
          <cell r="B146" t="str">
            <v>Jesmin Begum</v>
          </cell>
          <cell r="C146" t="str">
            <v>Bihpuria BPHC</v>
          </cell>
          <cell r="D146" t="str">
            <v>Laluk MPHC</v>
          </cell>
          <cell r="E146" t="str">
            <v>Kachajuli Sub Centre</v>
          </cell>
          <cell r="F146">
            <v>9954406539</v>
          </cell>
        </row>
        <row r="147">
          <cell r="B147" t="str">
            <v>Labanya Saikia Dutta</v>
          </cell>
          <cell r="C147" t="str">
            <v>Bihpuria BPHC</v>
          </cell>
          <cell r="D147" t="str">
            <v>Laluk MPHC</v>
          </cell>
          <cell r="E147" t="str">
            <v>Kachajuli Sub Centre</v>
          </cell>
          <cell r="F147">
            <v>9577160908</v>
          </cell>
        </row>
        <row r="148">
          <cell r="B148" t="str">
            <v>Majoni Borah</v>
          </cell>
          <cell r="C148" t="str">
            <v>Bihpuria BPHC</v>
          </cell>
          <cell r="D148" t="str">
            <v>Laluk MPHC</v>
          </cell>
          <cell r="E148" t="str">
            <v>Kachajuli Sub Centre</v>
          </cell>
          <cell r="F148">
            <v>7576890813</v>
          </cell>
        </row>
        <row r="149">
          <cell r="B149" t="str">
            <v>MALATI BORAH</v>
          </cell>
          <cell r="C149" t="str">
            <v>Bihpuria BPHC</v>
          </cell>
          <cell r="D149" t="str">
            <v>Laluk MPHC</v>
          </cell>
          <cell r="E149" t="str">
            <v>Kachajuli Sub Centre</v>
          </cell>
          <cell r="F149">
            <v>9859373867</v>
          </cell>
        </row>
        <row r="150">
          <cell r="B150" t="str">
            <v>Mallika Teron Bora</v>
          </cell>
          <cell r="C150" t="str">
            <v>Bihpuria BPHC</v>
          </cell>
          <cell r="D150" t="str">
            <v>Laluk MPHC</v>
          </cell>
          <cell r="E150" t="str">
            <v>Kachajuli Sub Centre</v>
          </cell>
          <cell r="F150">
            <v>7578842625</v>
          </cell>
        </row>
        <row r="151">
          <cell r="B151" t="str">
            <v>Mousumi Das</v>
          </cell>
          <cell r="C151" t="str">
            <v>Bihpuria BPHC</v>
          </cell>
          <cell r="D151" t="str">
            <v>Laluk MPHC</v>
          </cell>
          <cell r="E151" t="str">
            <v>Kachajuli Sub Centre</v>
          </cell>
          <cell r="F151">
            <v>9127153004</v>
          </cell>
        </row>
        <row r="152">
          <cell r="B152" t="str">
            <v>RUNU HAZARIKA</v>
          </cell>
          <cell r="C152" t="str">
            <v>Bihpuria BPHC</v>
          </cell>
          <cell r="D152" t="str">
            <v>Laluk MPHC</v>
          </cell>
          <cell r="E152" t="str">
            <v>Kachajuli Sub Centre</v>
          </cell>
          <cell r="F152">
            <v>8723091173</v>
          </cell>
        </row>
        <row r="153">
          <cell r="B153" t="str">
            <v>Satyawoti Pawe</v>
          </cell>
          <cell r="C153" t="str">
            <v>Bihpuria BPHC</v>
          </cell>
          <cell r="D153" t="str">
            <v>Laluk MPHC</v>
          </cell>
          <cell r="E153" t="str">
            <v>Kachajuli Sub Centre</v>
          </cell>
          <cell r="F153">
            <v>9127858835</v>
          </cell>
        </row>
        <row r="154">
          <cell r="B154" t="str">
            <v>Suchila Minz</v>
          </cell>
          <cell r="C154" t="str">
            <v>Bihpuria BPHC</v>
          </cell>
          <cell r="D154" t="str">
            <v>Laluk MPHC</v>
          </cell>
          <cell r="E154" t="str">
            <v>Kachajuli Sub Centre</v>
          </cell>
          <cell r="F154">
            <v>7637886787</v>
          </cell>
        </row>
        <row r="155">
          <cell r="B155" t="str">
            <v>Aruna Saikia</v>
          </cell>
          <cell r="C155" t="str">
            <v>Bihpuria BPHC</v>
          </cell>
          <cell r="D155" t="str">
            <v>Bihpuria BPHC-CHC</v>
          </cell>
          <cell r="E155" t="str">
            <v>Kachikata Sub Centre</v>
          </cell>
          <cell r="F155">
            <v>7399839319</v>
          </cell>
        </row>
        <row r="156">
          <cell r="B156" t="str">
            <v>Malaya Deuri</v>
          </cell>
          <cell r="C156" t="str">
            <v>Bihpuria BPHC</v>
          </cell>
          <cell r="D156" t="str">
            <v>Bihpuria BPHC-CHC</v>
          </cell>
          <cell r="E156" t="str">
            <v>Kachikata Sub Centre</v>
          </cell>
          <cell r="F156">
            <v>8811960026</v>
          </cell>
        </row>
        <row r="157">
          <cell r="B157" t="str">
            <v>Rumesa Begum</v>
          </cell>
          <cell r="C157" t="str">
            <v>Bihpuria BPHC</v>
          </cell>
          <cell r="D157" t="str">
            <v>Bihpuria BPHC-CHC</v>
          </cell>
          <cell r="E157" t="str">
            <v>Kachikata Sub Centre</v>
          </cell>
          <cell r="F157">
            <v>9954144668</v>
          </cell>
        </row>
        <row r="158">
          <cell r="B158" t="str">
            <v>Barnali Saikia Lahon</v>
          </cell>
          <cell r="C158" t="str">
            <v>Bihpuria BPHC</v>
          </cell>
          <cell r="D158" t="str">
            <v>Bihpuria BPHC-CHC</v>
          </cell>
          <cell r="E158" t="str">
            <v>Khulaguri Sub Centre</v>
          </cell>
          <cell r="F158">
            <v>9613079258</v>
          </cell>
        </row>
        <row r="159">
          <cell r="B159" t="str">
            <v>Premalata Gogoi</v>
          </cell>
          <cell r="C159" t="str">
            <v>Bihpuria BPHC</v>
          </cell>
          <cell r="D159" t="str">
            <v>Bihpuria BPHC-CHC</v>
          </cell>
          <cell r="E159" t="str">
            <v>Khulaguri Sub Centre</v>
          </cell>
          <cell r="F159">
            <v>9854636044</v>
          </cell>
        </row>
        <row r="160">
          <cell r="B160" t="str">
            <v>Anara Begum</v>
          </cell>
          <cell r="C160" t="str">
            <v>Bihpuria BPHC</v>
          </cell>
          <cell r="D160" t="str">
            <v>Bongalmora CHC</v>
          </cell>
          <cell r="E160" t="str">
            <v>Kutubpur Sub Centre</v>
          </cell>
          <cell r="F160">
            <v>9706668649</v>
          </cell>
        </row>
        <row r="161">
          <cell r="B161" t="str">
            <v>Asia Begum</v>
          </cell>
          <cell r="C161" t="str">
            <v>Bihpuria BPHC</v>
          </cell>
          <cell r="D161" t="str">
            <v>Bongalmora CHC</v>
          </cell>
          <cell r="E161" t="str">
            <v>Kutubpur Sub Centre</v>
          </cell>
          <cell r="F161">
            <v>9954222424</v>
          </cell>
        </row>
        <row r="162">
          <cell r="B162" t="str">
            <v>Fulima Khatun</v>
          </cell>
          <cell r="C162" t="str">
            <v>Bihpuria BPHC</v>
          </cell>
          <cell r="D162" t="str">
            <v>Bongalmora CHC</v>
          </cell>
          <cell r="E162" t="str">
            <v>Kutubpur Sub Centre</v>
          </cell>
          <cell r="F162">
            <v>9127110267</v>
          </cell>
        </row>
        <row r="163">
          <cell r="B163" t="str">
            <v>Jahanara Begum</v>
          </cell>
          <cell r="C163" t="str">
            <v>Bihpuria BPHC</v>
          </cell>
          <cell r="D163" t="str">
            <v>Bongalmora CHC</v>
          </cell>
          <cell r="E163" t="str">
            <v>Kutubpur Sub Centre</v>
          </cell>
          <cell r="F163">
            <v>9957094874</v>
          </cell>
        </row>
        <row r="164">
          <cell r="B164" t="str">
            <v>Mahmuda Begum</v>
          </cell>
          <cell r="C164" t="str">
            <v>Bihpuria BPHC</v>
          </cell>
          <cell r="D164" t="str">
            <v>Bongalmora CHC</v>
          </cell>
          <cell r="E164" t="str">
            <v>Kutubpur Sub Centre</v>
          </cell>
          <cell r="F164">
            <v>9957479335</v>
          </cell>
        </row>
        <row r="165">
          <cell r="B165" t="str">
            <v>Maimona Khatun</v>
          </cell>
          <cell r="C165" t="str">
            <v>Bihpuria BPHC</v>
          </cell>
          <cell r="D165" t="str">
            <v>Bongalmora CHC</v>
          </cell>
          <cell r="E165" t="str">
            <v>Kutubpur Sub Centre</v>
          </cell>
          <cell r="F165">
            <v>8011411496</v>
          </cell>
        </row>
        <row r="166">
          <cell r="B166" t="str">
            <v>Rabia Khatun</v>
          </cell>
          <cell r="C166" t="str">
            <v>Bihpuria BPHC</v>
          </cell>
          <cell r="D166" t="str">
            <v>Bongalmora CHC</v>
          </cell>
          <cell r="E166" t="str">
            <v>Kutubpur Sub Centre</v>
          </cell>
          <cell r="F166">
            <v>9957408894</v>
          </cell>
        </row>
        <row r="167">
          <cell r="B167" t="str">
            <v>Sainur Sultana</v>
          </cell>
          <cell r="C167" t="str">
            <v>Bihpuria BPHC</v>
          </cell>
          <cell r="D167" t="str">
            <v>Bongalmora CHC</v>
          </cell>
          <cell r="E167" t="str">
            <v>Kutubpur Sub Centre</v>
          </cell>
          <cell r="F167">
            <v>9954936060</v>
          </cell>
        </row>
        <row r="168">
          <cell r="B168" t="str">
            <v>Sulema Kulsum</v>
          </cell>
          <cell r="C168" t="str">
            <v>Bihpuria BPHC</v>
          </cell>
          <cell r="D168" t="str">
            <v>Bongalmora CHC</v>
          </cell>
          <cell r="E168" t="str">
            <v>Kutubpur Sub Centre</v>
          </cell>
          <cell r="F168">
            <v>9678295735</v>
          </cell>
        </row>
        <row r="169">
          <cell r="B169" t="str">
            <v>Anima Neog Saikia</v>
          </cell>
          <cell r="C169" t="str">
            <v>Bihpuria BPHC</v>
          </cell>
          <cell r="D169" t="str">
            <v>Bahgorah MPHC</v>
          </cell>
          <cell r="E169" t="str">
            <v>Laholial Sub Centre</v>
          </cell>
          <cell r="F169">
            <v>7399838397</v>
          </cell>
        </row>
        <row r="170">
          <cell r="B170" t="str">
            <v>Dipa Doley</v>
          </cell>
          <cell r="C170" t="str">
            <v>Bihpuria BPHC</v>
          </cell>
          <cell r="D170" t="str">
            <v>Bahgorah MPHC</v>
          </cell>
          <cell r="E170" t="str">
            <v>Laholial Sub Centre</v>
          </cell>
          <cell r="F170">
            <v>9954144636</v>
          </cell>
        </row>
        <row r="171">
          <cell r="B171" t="str">
            <v>Kanaka Thengal</v>
          </cell>
          <cell r="C171" t="str">
            <v>Bihpuria BPHC</v>
          </cell>
          <cell r="D171" t="str">
            <v>Bahgorah MPHC</v>
          </cell>
          <cell r="E171" t="str">
            <v>Laholial Sub Centre</v>
          </cell>
          <cell r="F171">
            <v>8486743506</v>
          </cell>
        </row>
        <row r="172">
          <cell r="B172" t="str">
            <v>Khiroda Devi</v>
          </cell>
          <cell r="C172" t="str">
            <v>Bihpuria BPHC</v>
          </cell>
          <cell r="D172" t="str">
            <v>Bahgorah MPHC</v>
          </cell>
          <cell r="E172" t="str">
            <v>Laholial Sub Centre</v>
          </cell>
          <cell r="F172">
            <v>9127859151</v>
          </cell>
        </row>
        <row r="173">
          <cell r="B173" t="str">
            <v>Lilawati Saikia</v>
          </cell>
          <cell r="C173" t="str">
            <v>Bihpuria BPHC</v>
          </cell>
          <cell r="D173" t="str">
            <v>Bahgorah MPHC</v>
          </cell>
          <cell r="E173" t="str">
            <v>Laholial Sub Centre</v>
          </cell>
          <cell r="F173">
            <v>9127145412</v>
          </cell>
        </row>
        <row r="174">
          <cell r="B174" t="str">
            <v>Mridusmita Hazarika</v>
          </cell>
          <cell r="C174" t="str">
            <v>Bihpuria BPHC</v>
          </cell>
          <cell r="D174" t="str">
            <v>Bahgorah MPHC</v>
          </cell>
          <cell r="E174" t="str">
            <v>Laholial Sub Centre</v>
          </cell>
          <cell r="F174">
            <v>8011916955</v>
          </cell>
        </row>
        <row r="175">
          <cell r="B175" t="str">
            <v>Renu Borah</v>
          </cell>
          <cell r="C175" t="str">
            <v>Bihpuria BPHC</v>
          </cell>
          <cell r="D175" t="str">
            <v>Bahgorah MPHC</v>
          </cell>
          <cell r="E175" t="str">
            <v>Laholial Sub Centre</v>
          </cell>
          <cell r="F175">
            <v>9854439418</v>
          </cell>
        </row>
        <row r="176">
          <cell r="B176" t="str">
            <v>Ambia Khatun</v>
          </cell>
          <cell r="C176" t="str">
            <v>Bihpuria BPHC</v>
          </cell>
          <cell r="D176" t="str">
            <v>Laluk MPHC</v>
          </cell>
          <cell r="E176" t="str">
            <v>Laluk MPHC (N)</v>
          </cell>
          <cell r="F176">
            <v>8876377103</v>
          </cell>
        </row>
        <row r="177">
          <cell r="B177" t="str">
            <v>Champa Tamuli</v>
          </cell>
          <cell r="C177" t="str">
            <v>Bihpuria BPHC</v>
          </cell>
          <cell r="D177" t="str">
            <v>Laluk MPHC</v>
          </cell>
          <cell r="E177" t="str">
            <v>Laluk MPHC (N)</v>
          </cell>
          <cell r="F177">
            <v>8403945054</v>
          </cell>
        </row>
        <row r="178">
          <cell r="B178" t="str">
            <v>Dipa Borapotra</v>
          </cell>
          <cell r="C178" t="str">
            <v>Bihpuria BPHC</v>
          </cell>
          <cell r="D178" t="str">
            <v>Laluk MPHC</v>
          </cell>
          <cell r="E178" t="str">
            <v>Laluk MPHC (N)</v>
          </cell>
          <cell r="F178">
            <v>9954535131</v>
          </cell>
        </row>
        <row r="179">
          <cell r="B179" t="str">
            <v>Dipanjali Gogoi</v>
          </cell>
          <cell r="C179" t="str">
            <v>Bihpuria BPHC</v>
          </cell>
          <cell r="D179" t="str">
            <v>Laluk MPHC</v>
          </cell>
          <cell r="E179" t="str">
            <v>Laluk MPHC (N)</v>
          </cell>
          <cell r="F179">
            <v>7896128884</v>
          </cell>
        </row>
        <row r="180">
          <cell r="B180" t="str">
            <v>Drupodi Biswas</v>
          </cell>
          <cell r="C180" t="str">
            <v>Bihpuria BPHC</v>
          </cell>
          <cell r="D180" t="str">
            <v>Laluk MPHC</v>
          </cell>
          <cell r="E180" t="str">
            <v>Laluk MPHC (N)</v>
          </cell>
          <cell r="F180">
            <v>8486911616</v>
          </cell>
        </row>
        <row r="181">
          <cell r="B181" t="str">
            <v>Golapi Bhuyan</v>
          </cell>
          <cell r="C181" t="str">
            <v>Bihpuria BPHC</v>
          </cell>
          <cell r="D181" t="str">
            <v>Laluk MPHC</v>
          </cell>
          <cell r="E181" t="str">
            <v>Laluk MPHC (N)</v>
          </cell>
          <cell r="F181">
            <v>7896382929</v>
          </cell>
        </row>
        <row r="182">
          <cell r="B182" t="str">
            <v>Guna Borpatra</v>
          </cell>
          <cell r="C182" t="str">
            <v>Bihpuria BPHC</v>
          </cell>
          <cell r="D182" t="str">
            <v>Laluk MPHC</v>
          </cell>
          <cell r="E182" t="str">
            <v>Laluk MPHC (N)</v>
          </cell>
          <cell r="F182">
            <v>8011586521</v>
          </cell>
        </row>
        <row r="183">
          <cell r="B183" t="str">
            <v>ILA SAIKIA BORGOHAIN</v>
          </cell>
          <cell r="C183" t="str">
            <v>Bihpuria BPHC</v>
          </cell>
          <cell r="D183" t="str">
            <v>Laluk MPHC</v>
          </cell>
          <cell r="E183" t="str">
            <v>Laluk MPHC (N)</v>
          </cell>
          <cell r="F183">
            <v>8723077281</v>
          </cell>
        </row>
        <row r="184">
          <cell r="B184" t="str">
            <v>ISBEL HEREH DHODRAI</v>
          </cell>
          <cell r="C184" t="str">
            <v>Bihpuria BPHC</v>
          </cell>
          <cell r="D184" t="str">
            <v>Laluk MPHC</v>
          </cell>
          <cell r="E184" t="str">
            <v>Laluk MPHC (N)</v>
          </cell>
          <cell r="F184">
            <v>6900772890</v>
          </cell>
        </row>
        <row r="185">
          <cell r="B185" t="str">
            <v>Kabita Gogoi</v>
          </cell>
          <cell r="C185" t="str">
            <v>Bihpuria BPHC</v>
          </cell>
          <cell r="D185" t="str">
            <v>Laluk MPHC</v>
          </cell>
          <cell r="E185" t="str">
            <v>Laluk MPHC (N)</v>
          </cell>
          <cell r="F185">
            <v>7637894907</v>
          </cell>
        </row>
        <row r="186">
          <cell r="B186" t="str">
            <v>KAJAL BOISHNAB</v>
          </cell>
          <cell r="C186" t="str">
            <v>Bihpuria BPHC</v>
          </cell>
          <cell r="D186" t="str">
            <v>Laluk MPHC</v>
          </cell>
          <cell r="E186" t="str">
            <v>Laluk MPHC (N)</v>
          </cell>
          <cell r="F186">
            <v>8723677706</v>
          </cell>
        </row>
        <row r="187">
          <cell r="B187" t="str">
            <v>Kasolya Saikia</v>
          </cell>
          <cell r="C187" t="str">
            <v>Bihpuria BPHC</v>
          </cell>
          <cell r="D187" t="str">
            <v>Laluk MPHC</v>
          </cell>
          <cell r="E187" t="str">
            <v>Laluk MPHC (N)</v>
          </cell>
          <cell r="F187">
            <v>7578899565</v>
          </cell>
        </row>
        <row r="188">
          <cell r="B188" t="str">
            <v>Minakhi Handiqui</v>
          </cell>
          <cell r="C188" t="str">
            <v>Bihpuria BPHC</v>
          </cell>
          <cell r="D188" t="str">
            <v>Laluk MPHC</v>
          </cell>
          <cell r="E188" t="str">
            <v>Laluk MPHC (N)</v>
          </cell>
          <cell r="F188">
            <v>8721058689</v>
          </cell>
        </row>
        <row r="189">
          <cell r="B189" t="str">
            <v>Momi Chakroborty</v>
          </cell>
          <cell r="C189" t="str">
            <v>Bihpuria BPHC</v>
          </cell>
          <cell r="D189" t="str">
            <v>Laluk MPHC</v>
          </cell>
          <cell r="E189" t="str">
            <v>Laluk MPHC (N)</v>
          </cell>
          <cell r="F189">
            <v>9127482598</v>
          </cell>
        </row>
        <row r="190">
          <cell r="B190" t="str">
            <v>Mukta Surin</v>
          </cell>
          <cell r="C190" t="str">
            <v>Bihpuria BPHC</v>
          </cell>
          <cell r="D190" t="str">
            <v>Laluk MPHC</v>
          </cell>
          <cell r="E190" t="str">
            <v>Laluk MPHC (N)</v>
          </cell>
          <cell r="F190">
            <v>9678497132</v>
          </cell>
        </row>
        <row r="191">
          <cell r="B191" t="str">
            <v>PAWANTI TIRU</v>
          </cell>
          <cell r="C191" t="str">
            <v>Bihpuria BPHC</v>
          </cell>
          <cell r="D191" t="str">
            <v>Laluk MPHC</v>
          </cell>
          <cell r="E191" t="str">
            <v>Laluk MPHC (N)</v>
          </cell>
          <cell r="F191">
            <v>8723801484</v>
          </cell>
        </row>
        <row r="192">
          <cell r="B192" t="str">
            <v>Rakhi Saikia</v>
          </cell>
          <cell r="C192" t="str">
            <v>Bihpuria BPHC</v>
          </cell>
          <cell r="D192" t="str">
            <v>Laluk MPHC</v>
          </cell>
          <cell r="E192" t="str">
            <v>Laluk MPHC (N)</v>
          </cell>
          <cell r="F192">
            <v>8486063113</v>
          </cell>
        </row>
        <row r="193">
          <cell r="B193" t="str">
            <v>Rima Bora Gogoi</v>
          </cell>
          <cell r="C193" t="str">
            <v>Bihpuria BPHC</v>
          </cell>
          <cell r="D193" t="str">
            <v>Laluk MPHC</v>
          </cell>
          <cell r="E193" t="str">
            <v>Laluk MPHC (N)</v>
          </cell>
          <cell r="F193">
            <v>8761929133</v>
          </cell>
        </row>
        <row r="194">
          <cell r="B194" t="str">
            <v>RITA MONI DAS</v>
          </cell>
          <cell r="C194" t="str">
            <v>Bihpuria BPHC</v>
          </cell>
          <cell r="D194" t="str">
            <v>Laluk MPHC</v>
          </cell>
          <cell r="E194" t="str">
            <v>Laluk MPHC (N)</v>
          </cell>
          <cell r="F194">
            <v>9678667423</v>
          </cell>
        </row>
        <row r="195">
          <cell r="B195" t="str">
            <v>Ritamoni Borah</v>
          </cell>
          <cell r="C195" t="str">
            <v>Bihpuria BPHC</v>
          </cell>
          <cell r="D195" t="str">
            <v>Laluk MPHC</v>
          </cell>
          <cell r="E195" t="str">
            <v>Laluk MPHC (N)</v>
          </cell>
          <cell r="F195">
            <v>8486372008</v>
          </cell>
        </row>
        <row r="196">
          <cell r="B196" t="str">
            <v>Sanari Khalko</v>
          </cell>
          <cell r="C196" t="str">
            <v>Bihpuria BPHC</v>
          </cell>
          <cell r="D196" t="str">
            <v>Laluk MPHC</v>
          </cell>
          <cell r="E196" t="str">
            <v>Laluk MPHC (N)</v>
          </cell>
          <cell r="F196">
            <v>8135089002</v>
          </cell>
        </row>
        <row r="197">
          <cell r="B197" t="str">
            <v>Sangita Phukan</v>
          </cell>
          <cell r="C197" t="str">
            <v>Bihpuria BPHC</v>
          </cell>
          <cell r="D197" t="str">
            <v>Laluk MPHC</v>
          </cell>
          <cell r="E197" t="str">
            <v>Laluk MPHC (N)</v>
          </cell>
          <cell r="F197">
            <v>9678087307</v>
          </cell>
        </row>
        <row r="198">
          <cell r="B198" t="str">
            <v>Sundari Borah</v>
          </cell>
          <cell r="C198" t="str">
            <v>Bihpuria BPHC</v>
          </cell>
          <cell r="D198" t="str">
            <v>Laluk MPHC</v>
          </cell>
          <cell r="E198" t="str">
            <v>Laluk MPHC (N)</v>
          </cell>
          <cell r="F198">
            <v>7086567716</v>
          </cell>
        </row>
        <row r="199">
          <cell r="B199" t="str">
            <v>Animai Boruah</v>
          </cell>
          <cell r="C199" t="str">
            <v>Bihpuria BPHC</v>
          </cell>
          <cell r="D199" t="str">
            <v>Meneha MPHC</v>
          </cell>
          <cell r="E199" t="str">
            <v>Meneha MPHC (N)</v>
          </cell>
          <cell r="F199">
            <v>8486797121</v>
          </cell>
        </row>
        <row r="200">
          <cell r="B200" t="str">
            <v>Hasina Akhtara Hannan</v>
          </cell>
          <cell r="C200" t="str">
            <v>Bihpuria BPHC</v>
          </cell>
          <cell r="D200" t="str">
            <v>Meneha MPHC</v>
          </cell>
          <cell r="E200" t="str">
            <v>Meneha MPHC (N)</v>
          </cell>
          <cell r="F200">
            <v>9957074829</v>
          </cell>
        </row>
        <row r="201">
          <cell r="B201" t="str">
            <v>Lilimai Das</v>
          </cell>
          <cell r="C201" t="str">
            <v>Bihpuria BPHC</v>
          </cell>
          <cell r="D201" t="str">
            <v>Meneha MPHC</v>
          </cell>
          <cell r="E201" t="str">
            <v>Meneha MPHC (N)</v>
          </cell>
          <cell r="F201">
            <v>7896455292</v>
          </cell>
        </row>
        <row r="202">
          <cell r="B202" t="str">
            <v>Lily Chetia Duara</v>
          </cell>
          <cell r="C202" t="str">
            <v>Bihpuria BPHC</v>
          </cell>
          <cell r="D202" t="str">
            <v>Meneha MPHC</v>
          </cell>
          <cell r="E202" t="str">
            <v>Meneha MPHC (N)</v>
          </cell>
          <cell r="F202">
            <v>7637896875</v>
          </cell>
        </row>
        <row r="203">
          <cell r="B203" t="str">
            <v>Nilima Saikia Paul</v>
          </cell>
          <cell r="C203" t="str">
            <v>Bihpuria BPHC</v>
          </cell>
          <cell r="D203" t="str">
            <v>Meneha MPHC</v>
          </cell>
          <cell r="E203" t="str">
            <v>Meneha MPHC (N)</v>
          </cell>
          <cell r="F203">
            <v>9678247185</v>
          </cell>
        </row>
        <row r="204">
          <cell r="B204" t="str">
            <v>PAPORI PATHORI</v>
          </cell>
          <cell r="C204" t="str">
            <v>Bihpuria BPHC</v>
          </cell>
          <cell r="D204" t="str">
            <v>Meneha MPHC</v>
          </cell>
          <cell r="E204" t="str">
            <v>Meneha MPHC (N)</v>
          </cell>
          <cell r="F204">
            <v>8011709814</v>
          </cell>
        </row>
        <row r="205">
          <cell r="B205" t="str">
            <v>Puspa Bora</v>
          </cell>
          <cell r="C205" t="str">
            <v>Bihpuria BPHC</v>
          </cell>
          <cell r="D205" t="str">
            <v>Meneha MPHC</v>
          </cell>
          <cell r="E205" t="str">
            <v>Meneha MPHC (N)</v>
          </cell>
          <cell r="F205">
            <v>9859710618</v>
          </cell>
        </row>
        <row r="206">
          <cell r="B206" t="str">
            <v>Rahila Khatun</v>
          </cell>
          <cell r="C206" t="str">
            <v>Bihpuria BPHC</v>
          </cell>
          <cell r="D206" t="str">
            <v>Meneha MPHC</v>
          </cell>
          <cell r="E206" t="str">
            <v>Meneha MPHC (N)</v>
          </cell>
          <cell r="F206">
            <v>9678397402</v>
          </cell>
        </row>
        <row r="207">
          <cell r="B207" t="str">
            <v>Rasuma Khatun</v>
          </cell>
          <cell r="C207" t="str">
            <v>Bihpuria BPHC</v>
          </cell>
          <cell r="D207" t="str">
            <v>Meneha MPHC</v>
          </cell>
          <cell r="E207" t="str">
            <v>Meneha MPHC (N)</v>
          </cell>
          <cell r="F207">
            <v>9854674591</v>
          </cell>
        </row>
        <row r="208">
          <cell r="B208" t="str">
            <v>Rekha Gogoi</v>
          </cell>
          <cell r="C208" t="str">
            <v>Bihpuria BPHC</v>
          </cell>
          <cell r="D208" t="str">
            <v>Meneha MPHC</v>
          </cell>
          <cell r="E208" t="str">
            <v>Meneha MPHC (N)</v>
          </cell>
          <cell r="F208">
            <v>6900772817</v>
          </cell>
        </row>
        <row r="209">
          <cell r="B209" t="str">
            <v>RINA BORUAH PHUKAN</v>
          </cell>
          <cell r="C209" t="str">
            <v>Bihpuria BPHC</v>
          </cell>
          <cell r="D209" t="str">
            <v>Meneha MPHC</v>
          </cell>
          <cell r="E209" t="str">
            <v>Meneha MPHC (N)</v>
          </cell>
          <cell r="F209">
            <v>8876422062</v>
          </cell>
        </row>
        <row r="210">
          <cell r="B210" t="str">
            <v>Rita Goswami</v>
          </cell>
          <cell r="C210" t="str">
            <v>Bihpuria BPHC</v>
          </cell>
          <cell r="D210" t="str">
            <v>Meneha MPHC</v>
          </cell>
          <cell r="E210" t="str">
            <v>Meneha MPHC (N)</v>
          </cell>
          <cell r="F210">
            <v>8011600856</v>
          </cell>
        </row>
        <row r="211">
          <cell r="B211" t="str">
            <v>Sajina Begum</v>
          </cell>
          <cell r="C211" t="str">
            <v>Bihpuria BPHC</v>
          </cell>
          <cell r="D211" t="str">
            <v>Meneha MPHC</v>
          </cell>
          <cell r="E211" t="str">
            <v>Meneha MPHC (N)</v>
          </cell>
          <cell r="F211">
            <v>9678497092</v>
          </cell>
        </row>
        <row r="212">
          <cell r="B212" t="str">
            <v>Sarumai Goswami</v>
          </cell>
          <cell r="C212" t="str">
            <v>Bihpuria BPHC</v>
          </cell>
          <cell r="D212" t="str">
            <v>Meneha MPHC</v>
          </cell>
          <cell r="E212" t="str">
            <v>Meneha MPHC (N)</v>
          </cell>
          <cell r="F212">
            <v>8876406576</v>
          </cell>
        </row>
        <row r="213">
          <cell r="B213" t="str">
            <v>Boby Lagachu</v>
          </cell>
          <cell r="C213" t="str">
            <v>Bihpuria BPHC</v>
          </cell>
          <cell r="D213" t="str">
            <v>Bahgorah MPHC</v>
          </cell>
          <cell r="E213" t="str">
            <v>Midihijiba Sub Centre</v>
          </cell>
          <cell r="F213">
            <v>7896470923</v>
          </cell>
        </row>
        <row r="214">
          <cell r="B214" t="str">
            <v>Jiripi Pegu</v>
          </cell>
          <cell r="C214" t="str">
            <v>Bihpuria BPHC</v>
          </cell>
          <cell r="D214" t="str">
            <v>Bahgorah MPHC</v>
          </cell>
          <cell r="E214" t="str">
            <v>Midihijiba Sub Centre</v>
          </cell>
          <cell r="F214">
            <v>9554123043</v>
          </cell>
        </row>
        <row r="215">
          <cell r="B215" t="str">
            <v>Rekhamoni Chandi</v>
          </cell>
          <cell r="C215" t="str">
            <v>Bihpuria BPHC</v>
          </cell>
          <cell r="D215" t="str">
            <v>Bahgorah MPHC</v>
          </cell>
          <cell r="E215" t="str">
            <v>Midihijiba Sub Centre</v>
          </cell>
          <cell r="F215">
            <v>8011915597</v>
          </cell>
        </row>
        <row r="216">
          <cell r="B216" t="str">
            <v>Halima Begum</v>
          </cell>
          <cell r="C216" t="str">
            <v>Bihpuria BPHC</v>
          </cell>
          <cell r="D216" t="str">
            <v>Bongalmora CHC</v>
          </cell>
          <cell r="E216" t="str">
            <v>No.1 Sonapur Sub Centre</v>
          </cell>
          <cell r="F216">
            <v>7896514976</v>
          </cell>
        </row>
        <row r="217">
          <cell r="B217" t="str">
            <v>Hamida Khatun</v>
          </cell>
          <cell r="C217" t="str">
            <v>Bihpuria BPHC</v>
          </cell>
          <cell r="D217" t="str">
            <v>Bongalmora CHC</v>
          </cell>
          <cell r="E217" t="str">
            <v>No.1 Sonapur Sub Centre</v>
          </cell>
          <cell r="F217">
            <v>9613540214</v>
          </cell>
        </row>
        <row r="218">
          <cell r="B218" t="str">
            <v>Kamala Khatun</v>
          </cell>
          <cell r="C218" t="str">
            <v>Bihpuria BPHC</v>
          </cell>
          <cell r="D218" t="str">
            <v>Bongalmora CHC</v>
          </cell>
          <cell r="E218" t="str">
            <v>No.1 Sonapur Sub Centre</v>
          </cell>
          <cell r="F218">
            <v>9957794525</v>
          </cell>
        </row>
        <row r="219">
          <cell r="B219" t="str">
            <v>Khudeja Begum</v>
          </cell>
          <cell r="C219" t="str">
            <v>Bihpuria BPHC</v>
          </cell>
          <cell r="D219" t="str">
            <v>Bongalmora CHC</v>
          </cell>
          <cell r="E219" t="str">
            <v>No.1 Sonapur Sub Centre</v>
          </cell>
          <cell r="F219">
            <v>9957794683</v>
          </cell>
        </row>
        <row r="220">
          <cell r="B220" t="str">
            <v>Minara Begum</v>
          </cell>
          <cell r="C220" t="str">
            <v>Bihpuria BPHC</v>
          </cell>
          <cell r="D220" t="str">
            <v>Bongalmora CHC</v>
          </cell>
          <cell r="E220" t="str">
            <v>No.1 Sonapur Sub Centre</v>
          </cell>
          <cell r="F220">
            <v>9957882908</v>
          </cell>
        </row>
        <row r="221">
          <cell r="B221" t="str">
            <v>Nurjahan Begum</v>
          </cell>
          <cell r="C221" t="str">
            <v>Bihpuria BPHC</v>
          </cell>
          <cell r="D221" t="str">
            <v>Bongalmora CHC</v>
          </cell>
          <cell r="E221" t="str">
            <v>No.1 Sonapur Sub Centre</v>
          </cell>
          <cell r="F221">
            <v>7896499969</v>
          </cell>
        </row>
        <row r="222">
          <cell r="B222" t="str">
            <v>Rashida Begum</v>
          </cell>
          <cell r="C222" t="str">
            <v>Bihpuria BPHC</v>
          </cell>
          <cell r="D222" t="str">
            <v>Bongalmora CHC</v>
          </cell>
          <cell r="E222" t="str">
            <v>No.1 Sonapur Sub Centre</v>
          </cell>
          <cell r="F222">
            <v>8011767799</v>
          </cell>
        </row>
        <row r="223">
          <cell r="B223" t="str">
            <v>Rashida Begum(Sr)</v>
          </cell>
          <cell r="C223" t="str">
            <v>Bihpuria BPHC</v>
          </cell>
          <cell r="D223" t="str">
            <v>Bongalmora CHC</v>
          </cell>
          <cell r="E223" t="str">
            <v>No.1 Sonapur Sub Centre</v>
          </cell>
          <cell r="F223">
            <v>7896514809</v>
          </cell>
        </row>
        <row r="224">
          <cell r="B224" t="str">
            <v>Rashida Khatun</v>
          </cell>
          <cell r="C224" t="str">
            <v>Bihpuria BPHC</v>
          </cell>
          <cell r="D224" t="str">
            <v>Bongalmora CHC</v>
          </cell>
          <cell r="E224" t="str">
            <v>No.1 Sonapur Sub Centre</v>
          </cell>
          <cell r="F224">
            <v>9577381179</v>
          </cell>
        </row>
        <row r="225">
          <cell r="B225" t="str">
            <v>Rasunara Begum</v>
          </cell>
          <cell r="C225" t="str">
            <v>Bihpuria BPHC</v>
          </cell>
          <cell r="D225" t="str">
            <v>Bongalmora CHC</v>
          </cell>
          <cell r="E225" t="str">
            <v>No.1 Sonapur Sub Centre</v>
          </cell>
          <cell r="F225">
            <v>9957087884</v>
          </cell>
        </row>
        <row r="226">
          <cell r="B226" t="str">
            <v>Sorifa Begum</v>
          </cell>
          <cell r="C226" t="str">
            <v>Bihpuria BPHC</v>
          </cell>
          <cell r="D226" t="str">
            <v>Bongalmora CHC</v>
          </cell>
          <cell r="E226" t="str">
            <v>No.1 Sonapur Sub Centre</v>
          </cell>
          <cell r="F226">
            <v>9678999926</v>
          </cell>
        </row>
        <row r="227">
          <cell r="B227" t="str">
            <v>Anju Das</v>
          </cell>
          <cell r="C227" t="str">
            <v>Bihpuria BPHC</v>
          </cell>
          <cell r="D227" t="str">
            <v>Harmotty MPHC</v>
          </cell>
          <cell r="E227" t="str">
            <v>Ronga Researve Sub Centre</v>
          </cell>
          <cell r="F227">
            <v>9365065767</v>
          </cell>
        </row>
        <row r="228">
          <cell r="B228" t="str">
            <v>Jyotimai Pegu</v>
          </cell>
          <cell r="C228" t="str">
            <v>Bihpuria BPHC</v>
          </cell>
          <cell r="D228" t="str">
            <v>Harmotty MPHC</v>
          </cell>
          <cell r="E228" t="str">
            <v>Ronga Researve Sub Centre</v>
          </cell>
          <cell r="F228">
            <v>9954049928</v>
          </cell>
        </row>
        <row r="229">
          <cell r="B229" t="str">
            <v>Anjali Deori</v>
          </cell>
          <cell r="C229" t="str">
            <v>Bihpuria BPHC</v>
          </cell>
          <cell r="D229" t="str">
            <v>Bahgorah MPHC</v>
          </cell>
          <cell r="E229" t="str">
            <v>Sandohkhowa Sub Centre</v>
          </cell>
          <cell r="F229">
            <v>9678296157</v>
          </cell>
        </row>
        <row r="230">
          <cell r="B230" t="str">
            <v>Bhanu Baidya</v>
          </cell>
          <cell r="C230" t="str">
            <v>Bihpuria BPHC</v>
          </cell>
          <cell r="D230" t="str">
            <v>Bahgorah MPHC</v>
          </cell>
          <cell r="E230" t="str">
            <v>Sandohkhowa Sub Centre</v>
          </cell>
          <cell r="F230">
            <v>936546069</v>
          </cell>
        </row>
        <row r="231">
          <cell r="B231" t="str">
            <v>Bobi Saikia</v>
          </cell>
          <cell r="C231" t="str">
            <v>Bihpuria BPHC</v>
          </cell>
          <cell r="D231" t="str">
            <v>Bahgorah MPHC</v>
          </cell>
          <cell r="E231" t="str">
            <v>Sandohkhowa Sub Centre</v>
          </cell>
          <cell r="F231">
            <v>8876644454</v>
          </cell>
        </row>
        <row r="232">
          <cell r="B232" t="str">
            <v>Gulapi Devi</v>
          </cell>
          <cell r="C232" t="str">
            <v>Bihpuria BPHC</v>
          </cell>
          <cell r="D232" t="str">
            <v>Bahgorah MPHC</v>
          </cell>
          <cell r="E232" t="str">
            <v>Sandohkhowa Sub Centre</v>
          </cell>
          <cell r="F232">
            <v>9854163325</v>
          </cell>
        </row>
        <row r="233">
          <cell r="B233" t="str">
            <v>Jayeda Khatun</v>
          </cell>
          <cell r="C233" t="str">
            <v>Bihpuria BPHC</v>
          </cell>
          <cell r="D233" t="str">
            <v>Bahgorah MPHC</v>
          </cell>
          <cell r="E233" t="str">
            <v>Sandohkhowa Sub Centre</v>
          </cell>
          <cell r="F233">
            <v>9957708285</v>
          </cell>
        </row>
        <row r="234">
          <cell r="B234" t="str">
            <v>Jitumoni Bora</v>
          </cell>
          <cell r="C234" t="str">
            <v>Bihpuria BPHC</v>
          </cell>
          <cell r="D234" t="str">
            <v>Bahgorah MPHC</v>
          </cell>
          <cell r="E234" t="str">
            <v>Sandohkhowa Sub Centre</v>
          </cell>
          <cell r="F234">
            <v>9854987439</v>
          </cell>
        </row>
        <row r="235">
          <cell r="B235" t="str">
            <v>Lili Dutta</v>
          </cell>
          <cell r="C235" t="str">
            <v>Bihpuria BPHC</v>
          </cell>
          <cell r="D235" t="str">
            <v>Bahgorah MPHC</v>
          </cell>
          <cell r="E235" t="str">
            <v>Sandohkhowa Sub Centre</v>
          </cell>
          <cell r="F235">
            <v>9613358122</v>
          </cell>
        </row>
        <row r="236">
          <cell r="B236" t="str">
            <v>Mamoni Bora</v>
          </cell>
          <cell r="C236" t="str">
            <v>Bihpuria BPHC</v>
          </cell>
          <cell r="D236" t="str">
            <v>Bahgorah MPHC</v>
          </cell>
          <cell r="E236" t="str">
            <v>Sandohkhowa Sub Centre</v>
          </cell>
          <cell r="F236">
            <v>8403997797</v>
          </cell>
        </row>
        <row r="237">
          <cell r="B237" t="str">
            <v>Prabitri Bhuyan</v>
          </cell>
          <cell r="C237" t="str">
            <v>Bihpuria BPHC</v>
          </cell>
          <cell r="D237" t="str">
            <v>Bahgorah MPHC</v>
          </cell>
          <cell r="E237" t="str">
            <v>Sandohkhowa Sub Centre</v>
          </cell>
          <cell r="F237">
            <v>8011493586</v>
          </cell>
        </row>
        <row r="238">
          <cell r="B238" t="str">
            <v>Sachi Prova Deori</v>
          </cell>
          <cell r="C238" t="str">
            <v>Bihpuria BPHC</v>
          </cell>
          <cell r="D238" t="str">
            <v>Bahgorah MPHC</v>
          </cell>
          <cell r="E238" t="str">
            <v>Sandohkhowa Sub Centre</v>
          </cell>
          <cell r="F238">
            <v>9678667708</v>
          </cell>
        </row>
        <row r="239">
          <cell r="B239" t="str">
            <v>Sufia Khatun</v>
          </cell>
          <cell r="C239" t="str">
            <v>Bihpuria BPHC</v>
          </cell>
          <cell r="D239" t="str">
            <v>Bahgorah MPHC</v>
          </cell>
          <cell r="E239" t="str">
            <v>Sandohkhowa Sub Centre</v>
          </cell>
          <cell r="F239">
            <v>9957996120</v>
          </cell>
        </row>
        <row r="240">
          <cell r="B240" t="str">
            <v>Khiroda Saikia</v>
          </cell>
          <cell r="C240" t="str">
            <v>Bihpuria BPHC</v>
          </cell>
          <cell r="D240" t="str">
            <v>Laluk MPHC</v>
          </cell>
          <cell r="E240" t="str">
            <v>Tunijan Sub Centre</v>
          </cell>
          <cell r="F240">
            <v>9954405992</v>
          </cell>
        </row>
        <row r="241">
          <cell r="B241" t="str">
            <v>Madhabi Das</v>
          </cell>
          <cell r="C241" t="str">
            <v>Bihpuria BPHC</v>
          </cell>
          <cell r="D241" t="str">
            <v>Laluk MPHC</v>
          </cell>
          <cell r="E241" t="str">
            <v>Tunijan Sub Centre</v>
          </cell>
          <cell r="F241">
            <v>9957462838</v>
          </cell>
        </row>
        <row r="242">
          <cell r="B242" t="str">
            <v>Mina Surin</v>
          </cell>
          <cell r="C242" t="str">
            <v>Bihpuria BPHC</v>
          </cell>
          <cell r="D242" t="str">
            <v>Laluk MPHC</v>
          </cell>
          <cell r="E242" t="str">
            <v>Tunijan Sub Centre</v>
          </cell>
          <cell r="F242">
            <v>7002767031</v>
          </cell>
        </row>
        <row r="243">
          <cell r="B243" t="str">
            <v>Premoda Kawa</v>
          </cell>
          <cell r="C243" t="str">
            <v>Bihpuria BPHC</v>
          </cell>
          <cell r="D243" t="str">
            <v>Laluk MPHC</v>
          </cell>
          <cell r="E243" t="str">
            <v>Tunijan Sub Centre</v>
          </cell>
          <cell r="F243">
            <v>9957163210</v>
          </cell>
        </row>
        <row r="244">
          <cell r="B244" t="str">
            <v>Rajumoni Deka</v>
          </cell>
          <cell r="C244" t="str">
            <v>Bihpuria BPHC</v>
          </cell>
          <cell r="D244" t="str">
            <v>Laluk MPHC</v>
          </cell>
          <cell r="E244" t="str">
            <v>Tunijan Sub Centre</v>
          </cell>
          <cell r="F244">
            <v>8011376136</v>
          </cell>
        </row>
        <row r="245">
          <cell r="B245" t="str">
            <v>Rebika Kandulna</v>
          </cell>
          <cell r="C245" t="str">
            <v>Bihpuria BPHC</v>
          </cell>
          <cell r="D245" t="str">
            <v>Laluk MPHC</v>
          </cell>
          <cell r="E245" t="str">
            <v>Tunijan Sub Centre</v>
          </cell>
          <cell r="F245">
            <v>9678940988</v>
          </cell>
        </row>
        <row r="246">
          <cell r="B246" t="str">
            <v>Sarmila Gohain Gogoi</v>
          </cell>
          <cell r="C246" t="str">
            <v>Bihpuria BPHC</v>
          </cell>
          <cell r="D246" t="str">
            <v>Laluk MPHC</v>
          </cell>
          <cell r="E246" t="str">
            <v>Tunijan Sub Centre</v>
          </cell>
          <cell r="F246">
            <v>6900773178</v>
          </cell>
        </row>
        <row r="247">
          <cell r="B247" t="str">
            <v>Tutumoni Hazarika</v>
          </cell>
          <cell r="C247" t="str">
            <v>Bihpuria BPHC</v>
          </cell>
          <cell r="D247" t="str">
            <v>Laluk MPHC</v>
          </cell>
          <cell r="E247" t="str">
            <v>Tunijan Sub Centre</v>
          </cell>
          <cell r="F247">
            <v>8486310414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17" Type="http://schemas.openxmlformats.org/officeDocument/2006/relationships/hyperlink" Target="http://www.nrhmassam.info/APPMS/index.php?page=asha_detail&amp;asha_mcts_emp_id=NjY4MDY=" TargetMode="External"/><Relationship Id="rId299" Type="http://schemas.openxmlformats.org/officeDocument/2006/relationships/hyperlink" Target="http://www.nrhmassam.info/APPMS/index.php?page=asha_detail&amp;asha_mcts_emp_id=MjA3MTY=" TargetMode="External"/><Relationship Id="rId303" Type="http://schemas.openxmlformats.org/officeDocument/2006/relationships/hyperlink" Target="http://www.nrhmassam.info/APPMS/index.php?page=asha_detail&amp;asha_mcts_emp_id=MjA3MTk=" TargetMode="External"/><Relationship Id="rId21" Type="http://schemas.openxmlformats.org/officeDocument/2006/relationships/hyperlink" Target="http://www.nrhmassam.info/APPMS/index.php?page=asha_detail&amp;asha_mcts_emp_id=MjA1NzE=" TargetMode="External"/><Relationship Id="rId42" Type="http://schemas.openxmlformats.org/officeDocument/2006/relationships/hyperlink" Target="http://www.nrhmassam.info/APPMS/index.php?page=asha_detail&amp;asha_mcts_emp_id=MjA2OTY=" TargetMode="External"/><Relationship Id="rId63" Type="http://schemas.openxmlformats.org/officeDocument/2006/relationships/hyperlink" Target="http://www.nrhmassam.info/APPMS/index.php?page=asha_detail&amp;asha_mcts_emp_id=MjA3NjU=" TargetMode="External"/><Relationship Id="rId84" Type="http://schemas.openxmlformats.org/officeDocument/2006/relationships/hyperlink" Target="http://www.nrhmassam.info/APPMS/index.php?page=asha_detail&amp;asha_mcts_emp_id=MTg1NTUzMw==" TargetMode="External"/><Relationship Id="rId138" Type="http://schemas.openxmlformats.org/officeDocument/2006/relationships/hyperlink" Target="http://www.nrhmassam.info/APPMS/index.php?page=asha_detail&amp;asha_mcts_emp_id=NjY4Mjk=" TargetMode="External"/><Relationship Id="rId159" Type="http://schemas.openxmlformats.org/officeDocument/2006/relationships/hyperlink" Target="http://www.nrhmassam.info/APPMS/index.php?page=asha_detail&amp;asha_mcts_emp_id=MjA3OTQ=" TargetMode="External"/><Relationship Id="rId324" Type="http://schemas.openxmlformats.org/officeDocument/2006/relationships/hyperlink" Target="http://www.nrhmassam.info/APPMS/index.php?page=asha_detail&amp;asha_mcts_emp_id=MjA3MjM=" TargetMode="External"/><Relationship Id="rId170" Type="http://schemas.openxmlformats.org/officeDocument/2006/relationships/hyperlink" Target="http://www.nrhmassam.info/APPMS/index.php?page=asha_detail&amp;asha_mcts_emp_id=MjA3NTk=" TargetMode="External"/><Relationship Id="rId191" Type="http://schemas.openxmlformats.org/officeDocument/2006/relationships/hyperlink" Target="http://www.nrhmassam.info/APPMS/index.php?page=asha_detail&amp;asha_mcts_emp_id=MjA3MTI=" TargetMode="External"/><Relationship Id="rId205" Type="http://schemas.openxmlformats.org/officeDocument/2006/relationships/hyperlink" Target="http://www.nrhmassam.info/APPMS/index.php?page=asha_detail&amp;asha_mcts_emp_id=MjA3MDc=" TargetMode="External"/><Relationship Id="rId226" Type="http://schemas.openxmlformats.org/officeDocument/2006/relationships/hyperlink" Target="http://www.nrhmassam.info/APPMS/index.php?page=asha_detail&amp;asha_mcts_emp_id=MjA5MjU=" TargetMode="External"/><Relationship Id="rId247" Type="http://schemas.openxmlformats.org/officeDocument/2006/relationships/hyperlink" Target="http://www.nrhmassam.info/APPMS/index.php?page=asha_detail&amp;asha_mcts_emp_id=MjA3MzA=" TargetMode="External"/><Relationship Id="rId107" Type="http://schemas.openxmlformats.org/officeDocument/2006/relationships/hyperlink" Target="http://www.nrhmassam.info/APPMS/index.php?page=asha_detail&amp;asha_mcts_emp_id=MTg1NTUyNw==" TargetMode="External"/><Relationship Id="rId268" Type="http://schemas.openxmlformats.org/officeDocument/2006/relationships/hyperlink" Target="http://www.nrhmassam.info/APPMS/index.php?page=asha_detail&amp;asha_mcts_emp_id=NjY4Mjc=" TargetMode="External"/><Relationship Id="rId289" Type="http://schemas.openxmlformats.org/officeDocument/2006/relationships/hyperlink" Target="http://www.nrhmassam.info/APPMS/index.php?page=asha_detail&amp;asha_mcts_emp_id=MTg1NTUzNw==" TargetMode="External"/><Relationship Id="rId11" Type="http://schemas.openxmlformats.org/officeDocument/2006/relationships/hyperlink" Target="http://www.nrhmassam.info/APPMS/index.php?page=asha_detail&amp;asha_mcts_emp_id=NjY4MDM=" TargetMode="External"/><Relationship Id="rId32" Type="http://schemas.openxmlformats.org/officeDocument/2006/relationships/hyperlink" Target="http://www.nrhmassam.info/APPMS/index.php?page=asha_detail&amp;asha_mcts_emp_id=MjA1Nzg=" TargetMode="External"/><Relationship Id="rId53" Type="http://schemas.openxmlformats.org/officeDocument/2006/relationships/hyperlink" Target="http://www.nrhmassam.info/APPMS/index.php?page=asha_detail&amp;asha_mcts_emp_id=MjA2OTk=" TargetMode="External"/><Relationship Id="rId74" Type="http://schemas.openxmlformats.org/officeDocument/2006/relationships/hyperlink" Target="http://www.nrhmassam.info/APPMS/index.php?page=asha_detail&amp;asha_mcts_emp_id=NjY3ODg=" TargetMode="External"/><Relationship Id="rId128" Type="http://schemas.openxmlformats.org/officeDocument/2006/relationships/hyperlink" Target="http://www.nrhmassam.info/APPMS/index.php?page=asha_detail&amp;asha_mcts_emp_id=NjY4Mjg=" TargetMode="External"/><Relationship Id="rId149" Type="http://schemas.openxmlformats.org/officeDocument/2006/relationships/hyperlink" Target="http://www.nrhmassam.info/APPMS/index.php?page=asha_detail&amp;asha_mcts_emp_id=MTg1NTUyMQ==" TargetMode="External"/><Relationship Id="rId314" Type="http://schemas.openxmlformats.org/officeDocument/2006/relationships/hyperlink" Target="http://www.nrhmassam.info/APPMS/index.php?page=asha_detail&amp;asha_mcts_emp_id=MjA3MTM=" TargetMode="External"/><Relationship Id="rId5" Type="http://schemas.openxmlformats.org/officeDocument/2006/relationships/hyperlink" Target="http://www.nrhmassam.info/APPMS/index.php?page=asha_detail&amp;asha_mcts_emp_id=MjA1ODk=" TargetMode="External"/><Relationship Id="rId95" Type="http://schemas.openxmlformats.org/officeDocument/2006/relationships/hyperlink" Target="http://www.nrhmassam.info/APPMS/index.php?page=asha_detail&amp;asha_mcts_emp_id=MjA2MTM=" TargetMode="External"/><Relationship Id="rId160" Type="http://schemas.openxmlformats.org/officeDocument/2006/relationships/hyperlink" Target="http://www.nrhmassam.info/APPMS/index.php?page=asha_detail&amp;asha_mcts_emp_id=MjA3OTQ=" TargetMode="External"/><Relationship Id="rId181" Type="http://schemas.openxmlformats.org/officeDocument/2006/relationships/hyperlink" Target="http://www.nrhmassam.info/APPMS/index.php?page=asha_detail&amp;asha_mcts_emp_id=NjY4MzY=" TargetMode="External"/><Relationship Id="rId216" Type="http://schemas.openxmlformats.org/officeDocument/2006/relationships/hyperlink" Target="http://www.nrhmassam.info/APPMS/index.php?page=asha_detail&amp;asha_mcts_emp_id=MTg1NTUxNQ==" TargetMode="External"/><Relationship Id="rId237" Type="http://schemas.openxmlformats.org/officeDocument/2006/relationships/hyperlink" Target="http://www.nrhmassam.info/APPMS/index.php?page=asha_detail&amp;asha_mcts_emp_id=MjA3Mzg=" TargetMode="External"/><Relationship Id="rId258" Type="http://schemas.openxmlformats.org/officeDocument/2006/relationships/hyperlink" Target="http://www.nrhmassam.info/APPMS/index.php?page=asha_detail&amp;asha_mcts_emp_id=MjA3Nzg=" TargetMode="External"/><Relationship Id="rId279" Type="http://schemas.openxmlformats.org/officeDocument/2006/relationships/hyperlink" Target="http://www.nrhmassam.info/APPMS/index.php?page=asha_detail&amp;asha_mcts_emp_id=NjY3NzU=" TargetMode="External"/><Relationship Id="rId22" Type="http://schemas.openxmlformats.org/officeDocument/2006/relationships/hyperlink" Target="http://www.nrhmassam.info/APPMS/index.php?page=asha_detail&amp;asha_mcts_emp_id=MjA1NzE=" TargetMode="External"/><Relationship Id="rId43" Type="http://schemas.openxmlformats.org/officeDocument/2006/relationships/hyperlink" Target="http://www.nrhmassam.info/APPMS/index.php?page=asha_detail&amp;asha_mcts_emp_id=MjA2OTY=" TargetMode="External"/><Relationship Id="rId64" Type="http://schemas.openxmlformats.org/officeDocument/2006/relationships/hyperlink" Target="http://www.nrhmassam.info/APPMS/index.php?page=asha_detail&amp;asha_mcts_emp_id=MjA3NjU=" TargetMode="External"/><Relationship Id="rId118" Type="http://schemas.openxmlformats.org/officeDocument/2006/relationships/hyperlink" Target="http://www.nrhmassam.info/APPMS/index.php?page=asha_detail&amp;asha_mcts_emp_id=NjY3ODc=" TargetMode="External"/><Relationship Id="rId139" Type="http://schemas.openxmlformats.org/officeDocument/2006/relationships/hyperlink" Target="http://www.nrhmassam.info/APPMS/index.php?page=asha_detail&amp;asha_mcts_emp_id=NjY4Mjk=" TargetMode="External"/><Relationship Id="rId290" Type="http://schemas.openxmlformats.org/officeDocument/2006/relationships/hyperlink" Target="http://www.nrhmassam.info/APPMS/index.php?page=asha_detail&amp;asha_mcts_emp_id=MTg1NTUzNw==" TargetMode="External"/><Relationship Id="rId304" Type="http://schemas.openxmlformats.org/officeDocument/2006/relationships/hyperlink" Target="http://www.nrhmassam.info/APPMS/index.php?page=asha_detail&amp;asha_mcts_emp_id=MjA3MTk=" TargetMode="External"/><Relationship Id="rId325" Type="http://schemas.openxmlformats.org/officeDocument/2006/relationships/hyperlink" Target="http://www.nrhmassam.info/APPMS/index.php?page=asha_detail&amp;asha_mcts_emp_id=MjA3MjI=" TargetMode="External"/><Relationship Id="rId85" Type="http://schemas.openxmlformats.org/officeDocument/2006/relationships/hyperlink" Target="http://www.nrhmassam.info/APPMS/index.php?page=asha_detail&amp;asha_mcts_emp_id=MTg1NTUzMw==" TargetMode="External"/><Relationship Id="rId150" Type="http://schemas.openxmlformats.org/officeDocument/2006/relationships/hyperlink" Target="http://www.nrhmassam.info/APPMS/index.php?page=asha_detail&amp;asha_mcts_emp_id=MTg1NTUyMQ==" TargetMode="External"/><Relationship Id="rId171" Type="http://schemas.openxmlformats.org/officeDocument/2006/relationships/hyperlink" Target="http://www.nrhmassam.info/APPMS/index.php?page=asha_detail&amp;asha_mcts_emp_id=MjA3NTk=" TargetMode="External"/><Relationship Id="rId192" Type="http://schemas.openxmlformats.org/officeDocument/2006/relationships/hyperlink" Target="http://www.nrhmassam.info/APPMS/index.php?page=asha_detail&amp;asha_mcts_emp_id=MjA3MDc=" TargetMode="External"/><Relationship Id="rId206" Type="http://schemas.openxmlformats.org/officeDocument/2006/relationships/hyperlink" Target="http://www.nrhmassam.info/APPMS/index.php?page=asha_detail&amp;asha_mcts_emp_id=MjA3MDc=" TargetMode="External"/><Relationship Id="rId227" Type="http://schemas.openxmlformats.org/officeDocument/2006/relationships/hyperlink" Target="http://www.nrhmassam.info/APPMS/index.php?page=asha_detail&amp;asha_mcts_emp_id=MjA5MjM=" TargetMode="External"/><Relationship Id="rId248" Type="http://schemas.openxmlformats.org/officeDocument/2006/relationships/hyperlink" Target="http://www.nrhmassam.info/APPMS/index.php?page=asha_detail&amp;asha_mcts_emp_id=MjA3NDE=" TargetMode="External"/><Relationship Id="rId269" Type="http://schemas.openxmlformats.org/officeDocument/2006/relationships/hyperlink" Target="http://www.nrhmassam.info/APPMS/index.php?page=asha_detail&amp;asha_mcts_emp_id=NjY4Mjc=" TargetMode="External"/><Relationship Id="rId12" Type="http://schemas.openxmlformats.org/officeDocument/2006/relationships/hyperlink" Target="http://www.nrhmassam.info/APPMS/index.php?page=asha_detail&amp;asha_mcts_emp_id=NjY4MDM=" TargetMode="External"/><Relationship Id="rId33" Type="http://schemas.openxmlformats.org/officeDocument/2006/relationships/hyperlink" Target="http://www.nrhmassam.info/APPMS/index.php?page=asha_detail&amp;asha_mcts_emp_id=MjA1Nzg=" TargetMode="External"/><Relationship Id="rId108" Type="http://schemas.openxmlformats.org/officeDocument/2006/relationships/hyperlink" Target="http://www.nrhmassam.info/APPMS/index.php?page=asha_detail&amp;asha_mcts_emp_id=MjA2MTU=" TargetMode="External"/><Relationship Id="rId129" Type="http://schemas.openxmlformats.org/officeDocument/2006/relationships/hyperlink" Target="http://www.nrhmassam.info/APPMS/index.php?page=asha_detail&amp;asha_mcts_emp_id=NjY4MjM=" TargetMode="External"/><Relationship Id="rId280" Type="http://schemas.openxmlformats.org/officeDocument/2006/relationships/hyperlink" Target="http://www.nrhmassam.info/APPMS/index.php?page=asha_detail&amp;asha_mcts_emp_id=NjY3NzU=" TargetMode="External"/><Relationship Id="rId315" Type="http://schemas.openxmlformats.org/officeDocument/2006/relationships/hyperlink" Target="http://www.nrhmassam.info/APPMS/index.php?page=asha_detail&amp;asha_mcts_emp_id=MjA3MTM=" TargetMode="External"/><Relationship Id="rId54" Type="http://schemas.openxmlformats.org/officeDocument/2006/relationships/hyperlink" Target="http://www.nrhmassam.info/APPMS/index.php?page=asha_detail&amp;asha_mcts_emp_id=MjA3NzE=" TargetMode="External"/><Relationship Id="rId75" Type="http://schemas.openxmlformats.org/officeDocument/2006/relationships/hyperlink" Target="http://www.nrhmassam.info/APPMS/index.php?page=asha_detail&amp;asha_mcts_emp_id=NjY4MzQ=" TargetMode="External"/><Relationship Id="rId96" Type="http://schemas.openxmlformats.org/officeDocument/2006/relationships/hyperlink" Target="http://www.nrhmassam.info/APPMS/index.php?page=asha_detail&amp;asha_mcts_emp_id=MjA2MTM=" TargetMode="External"/><Relationship Id="rId140" Type="http://schemas.openxmlformats.org/officeDocument/2006/relationships/hyperlink" Target="http://www.nrhmassam.info/APPMS/index.php?page=asha_detail&amp;asha_mcts_emp_id=NjY4Mjk=" TargetMode="External"/><Relationship Id="rId161" Type="http://schemas.openxmlformats.org/officeDocument/2006/relationships/hyperlink" Target="http://www.nrhmassam.info/APPMS/index.php?page=asha_detail&amp;asha_mcts_emp_id=NjY3OTE=" TargetMode="External"/><Relationship Id="rId182" Type="http://schemas.openxmlformats.org/officeDocument/2006/relationships/hyperlink" Target="http://www.nrhmassam.info/APPMS/index.php?page=asha_detail&amp;asha_mcts_emp_id=MjA3NjE=" TargetMode="External"/><Relationship Id="rId217" Type="http://schemas.openxmlformats.org/officeDocument/2006/relationships/hyperlink" Target="http://www.nrhmassam.info/APPMS/index.php?page=asha_detail&amp;asha_mcts_emp_id=MTg1NTUxNQ==" TargetMode="External"/><Relationship Id="rId6" Type="http://schemas.openxmlformats.org/officeDocument/2006/relationships/hyperlink" Target="http://www.nrhmassam.info/APPMS/index.php?page=asha_detail&amp;asha_mcts_emp_id=MjA1ODQ=" TargetMode="External"/><Relationship Id="rId238" Type="http://schemas.openxmlformats.org/officeDocument/2006/relationships/hyperlink" Target="http://www.nrhmassam.info/APPMS/index.php?page=asha_detail&amp;asha_mcts_emp_id=MjA3Mzg=" TargetMode="External"/><Relationship Id="rId259" Type="http://schemas.openxmlformats.org/officeDocument/2006/relationships/hyperlink" Target="http://www.nrhmassam.info/APPMS/index.php?page=asha_detail&amp;asha_mcts_emp_id=MjA3NzQ=" TargetMode="External"/><Relationship Id="rId23" Type="http://schemas.openxmlformats.org/officeDocument/2006/relationships/hyperlink" Target="http://www.nrhmassam.info/APPMS/index.php?page=asha_detail&amp;asha_mcts_emp_id=MjA1NzE=" TargetMode="External"/><Relationship Id="rId119" Type="http://schemas.openxmlformats.org/officeDocument/2006/relationships/hyperlink" Target="http://www.nrhmassam.info/APPMS/index.php?page=asha_detail&amp;asha_mcts_emp_id=MjA2MDM=" TargetMode="External"/><Relationship Id="rId270" Type="http://schemas.openxmlformats.org/officeDocument/2006/relationships/hyperlink" Target="http://www.nrhmassam.info/APPMS/index.php?page=asha_detail&amp;asha_mcts_emp_id=NjY4Mjc=" TargetMode="External"/><Relationship Id="rId291" Type="http://schemas.openxmlformats.org/officeDocument/2006/relationships/hyperlink" Target="http://www.nrhmassam.info/APPMS/index.php?page=asha_detail&amp;asha_mcts_emp_id=NjY3OTU=" TargetMode="External"/><Relationship Id="rId305" Type="http://schemas.openxmlformats.org/officeDocument/2006/relationships/hyperlink" Target="http://www.nrhmassam.info/APPMS/index.php?page=asha_detail&amp;asha_mcts_emp_id=MjA3MTg=" TargetMode="External"/><Relationship Id="rId326" Type="http://schemas.openxmlformats.org/officeDocument/2006/relationships/hyperlink" Target="http://www.nrhmassam.info/APPMS/index.php?page=asha_detail&amp;asha_mcts_emp_id=MjA3NTE=" TargetMode="External"/><Relationship Id="rId44" Type="http://schemas.openxmlformats.org/officeDocument/2006/relationships/hyperlink" Target="http://www.nrhmassam.info/APPMS/index.php?page=asha_detail&amp;asha_mcts_emp_id=MjA3MDE=" TargetMode="External"/><Relationship Id="rId65" Type="http://schemas.openxmlformats.org/officeDocument/2006/relationships/hyperlink" Target="http://www.nrhmassam.info/APPMS/index.php?page=asha_detail&amp;asha_mcts_emp_id=MjA3NzE=" TargetMode="External"/><Relationship Id="rId86" Type="http://schemas.openxmlformats.org/officeDocument/2006/relationships/hyperlink" Target="http://www.nrhmassam.info/APPMS/index.php?page=asha_detail&amp;asha_mcts_emp_id=MTg1NTUzMw==" TargetMode="External"/><Relationship Id="rId130" Type="http://schemas.openxmlformats.org/officeDocument/2006/relationships/hyperlink" Target="http://www.nrhmassam.info/APPMS/index.php?page=asha_detail&amp;asha_mcts_emp_id=NjY4MjI=" TargetMode="External"/><Relationship Id="rId151" Type="http://schemas.openxmlformats.org/officeDocument/2006/relationships/hyperlink" Target="http://www.nrhmassam.info/APPMS/index.php?page=asha_detail&amp;asha_mcts_emp_id=MTg1NTUyMQ==" TargetMode="External"/><Relationship Id="rId172" Type="http://schemas.openxmlformats.org/officeDocument/2006/relationships/hyperlink" Target="http://www.nrhmassam.info/APPMS/index.php?page=asha_detail&amp;asha_mcts_emp_id=MjA3NjE=" TargetMode="External"/><Relationship Id="rId193" Type="http://schemas.openxmlformats.org/officeDocument/2006/relationships/hyperlink" Target="http://www.nrhmassam.info/APPMS/index.php?page=asha_detail&amp;asha_mcts_emp_id=MjA3MDY=" TargetMode="External"/><Relationship Id="rId207" Type="http://schemas.openxmlformats.org/officeDocument/2006/relationships/hyperlink" Target="http://www.nrhmassam.info/APPMS/index.php?page=asha_detail&amp;asha_mcts_emp_id=MjA3MDc=" TargetMode="External"/><Relationship Id="rId228" Type="http://schemas.openxmlformats.org/officeDocument/2006/relationships/hyperlink" Target="http://www.nrhmassam.info/APPMS/index.php?page=asha_detail&amp;asha_mcts_emp_id=MjA5MjM=" TargetMode="External"/><Relationship Id="rId249" Type="http://schemas.openxmlformats.org/officeDocument/2006/relationships/hyperlink" Target="http://www.nrhmassam.info/APPMS/index.php?page=asha_detail&amp;asha_mcts_emp_id=Mzk4NjA=" TargetMode="External"/><Relationship Id="rId13" Type="http://schemas.openxmlformats.org/officeDocument/2006/relationships/hyperlink" Target="http://www.nrhmassam.info/APPMS/index.php?page=asha_detail&amp;asha_mcts_emp_id=NjY3OTM=" TargetMode="External"/><Relationship Id="rId109" Type="http://schemas.openxmlformats.org/officeDocument/2006/relationships/hyperlink" Target="http://www.nrhmassam.info/APPMS/index.php?page=asha_detail&amp;asha_mcts_emp_id=NjY3OTI=" TargetMode="External"/><Relationship Id="rId260" Type="http://schemas.openxmlformats.org/officeDocument/2006/relationships/hyperlink" Target="http://www.nrhmassam.info/APPMS/index.php?page=asha_detail&amp;asha_mcts_emp_id=MjA3NzQ=" TargetMode="External"/><Relationship Id="rId281" Type="http://schemas.openxmlformats.org/officeDocument/2006/relationships/hyperlink" Target="http://www.nrhmassam.info/APPMS/index.php?page=asha_detail&amp;asha_mcts_emp_id=MjA5Mjg=" TargetMode="External"/><Relationship Id="rId316" Type="http://schemas.openxmlformats.org/officeDocument/2006/relationships/hyperlink" Target="http://www.nrhmassam.info/APPMS/index.php?page=asha_detail&amp;asha_mcts_emp_id=MjA3MjI=" TargetMode="External"/><Relationship Id="rId34" Type="http://schemas.openxmlformats.org/officeDocument/2006/relationships/hyperlink" Target="http://www.nrhmassam.info/APPMS/index.php?page=asha_detail&amp;asha_mcts_emp_id=MjA1NzI=" TargetMode="External"/><Relationship Id="rId55" Type="http://schemas.openxmlformats.org/officeDocument/2006/relationships/hyperlink" Target="http://www.nrhmassam.info/APPMS/index.php?page=asha_detail&amp;asha_mcts_emp_id=MjA3NzE=" TargetMode="External"/><Relationship Id="rId76" Type="http://schemas.openxmlformats.org/officeDocument/2006/relationships/hyperlink" Target="http://www.nrhmassam.info/APPMS/index.php?page=asha_detail&amp;asha_mcts_emp_id=NjY4MzQ=" TargetMode="External"/><Relationship Id="rId97" Type="http://schemas.openxmlformats.org/officeDocument/2006/relationships/hyperlink" Target="http://www.nrhmassam.info/APPMS/index.php?page=asha_detail&amp;asha_mcts_emp_id=MjA2MTM=" TargetMode="External"/><Relationship Id="rId120" Type="http://schemas.openxmlformats.org/officeDocument/2006/relationships/hyperlink" Target="http://www.nrhmassam.info/APPMS/index.php?page=asha_detail&amp;asha_mcts_emp_id=NDQxMzA=" TargetMode="External"/><Relationship Id="rId141" Type="http://schemas.openxmlformats.org/officeDocument/2006/relationships/hyperlink" Target="http://www.nrhmassam.info/APPMS/index.php?page=asha_detail&amp;asha_mcts_emp_id=NjY4MTg=" TargetMode="External"/><Relationship Id="rId7" Type="http://schemas.openxmlformats.org/officeDocument/2006/relationships/hyperlink" Target="http://www.nrhmassam.info/APPMS/index.php?page=asha_detail&amp;asha_mcts_emp_id=MjA1ODQ=" TargetMode="External"/><Relationship Id="rId162" Type="http://schemas.openxmlformats.org/officeDocument/2006/relationships/hyperlink" Target="http://www.nrhmassam.info/APPMS/index.php?page=asha_detail&amp;asha_mcts_emp_id=MjA3OTM=" TargetMode="External"/><Relationship Id="rId183" Type="http://schemas.openxmlformats.org/officeDocument/2006/relationships/hyperlink" Target="http://www.nrhmassam.info/APPMS/index.php?page=asha_detail&amp;asha_mcts_emp_id=MjA2MDg=" TargetMode="External"/><Relationship Id="rId218" Type="http://schemas.openxmlformats.org/officeDocument/2006/relationships/hyperlink" Target="http://www.nrhmassam.info/APPMS/index.php?page=asha_detail&amp;asha_mcts_emp_id=MTg1NTUxNQ==" TargetMode="External"/><Relationship Id="rId239" Type="http://schemas.openxmlformats.org/officeDocument/2006/relationships/hyperlink" Target="http://www.nrhmassam.info/APPMS/index.php?page=asha_detail&amp;asha_mcts_emp_id=NjY3Nzg=" TargetMode="External"/><Relationship Id="rId250" Type="http://schemas.openxmlformats.org/officeDocument/2006/relationships/hyperlink" Target="http://www.nrhmassam.info/APPMS/index.php?page=asha_detail&amp;asha_mcts_emp_id=Mzk4NjA=" TargetMode="External"/><Relationship Id="rId271" Type="http://schemas.openxmlformats.org/officeDocument/2006/relationships/hyperlink" Target="http://www.nrhmassam.info/APPMS/index.php?page=asha_detail&amp;asha_mcts_emp_id=NjY4Mjc=" TargetMode="External"/><Relationship Id="rId292" Type="http://schemas.openxmlformats.org/officeDocument/2006/relationships/hyperlink" Target="http://www.nrhmassam.info/APPMS/index.php?page=asha_detail&amp;asha_mcts_emp_id=NjY4MDI=" TargetMode="External"/><Relationship Id="rId306" Type="http://schemas.openxmlformats.org/officeDocument/2006/relationships/hyperlink" Target="http://www.nrhmassam.info/APPMS/index.php?page=asha_detail&amp;asha_mcts_emp_id=MjA3MTg=" TargetMode="External"/><Relationship Id="rId24" Type="http://schemas.openxmlformats.org/officeDocument/2006/relationships/hyperlink" Target="http://www.nrhmassam.info/APPMS/index.php?page=asha_detail&amp;asha_mcts_emp_id=MTg1NTUyNQ==" TargetMode="External"/><Relationship Id="rId45" Type="http://schemas.openxmlformats.org/officeDocument/2006/relationships/hyperlink" Target="http://www.nrhmassam.info/APPMS/index.php?page=asha_detail&amp;asha_mcts_emp_id=MjA3MDE=" TargetMode="External"/><Relationship Id="rId66" Type="http://schemas.openxmlformats.org/officeDocument/2006/relationships/hyperlink" Target="http://www.nrhmassam.info/APPMS/index.php?page=asha_detail&amp;asha_mcts_emp_id=MjA3NzI=" TargetMode="External"/><Relationship Id="rId87" Type="http://schemas.openxmlformats.org/officeDocument/2006/relationships/hyperlink" Target="http://www.nrhmassam.info/APPMS/index.php?page=asha_detail&amp;asha_mcts_emp_id=MTg1NTUzMw==" TargetMode="External"/><Relationship Id="rId110" Type="http://schemas.openxmlformats.org/officeDocument/2006/relationships/hyperlink" Target="http://www.nrhmassam.info/APPMS/index.php?page=asha_detail&amp;asha_mcts_emp_id=NjY3OTI=" TargetMode="External"/><Relationship Id="rId131" Type="http://schemas.openxmlformats.org/officeDocument/2006/relationships/hyperlink" Target="http://www.nrhmassam.info/APPMS/index.php?page=asha_detail&amp;asha_mcts_emp_id=NjY4MjI=" TargetMode="External"/><Relationship Id="rId327" Type="http://schemas.openxmlformats.org/officeDocument/2006/relationships/hyperlink" Target="http://www.nrhmassam.info/APPMS/index.php?page=asha_detail&amp;asha_mcts_emp_id=MjA3NTE=" TargetMode="External"/><Relationship Id="rId152" Type="http://schemas.openxmlformats.org/officeDocument/2006/relationships/hyperlink" Target="http://www.nrhmassam.info/APPMS/index.php?page=asha_detail&amp;asha_mcts_emp_id=MTg1NTUyMQ==" TargetMode="External"/><Relationship Id="rId173" Type="http://schemas.openxmlformats.org/officeDocument/2006/relationships/hyperlink" Target="http://www.nrhmassam.info/APPMS/index.php?page=asha_detail&amp;asha_mcts_emp_id=MjA3NjE=" TargetMode="External"/><Relationship Id="rId194" Type="http://schemas.openxmlformats.org/officeDocument/2006/relationships/hyperlink" Target="http://www.nrhmassam.info/APPMS/index.php?page=asha_detail&amp;asha_mcts_emp_id=MjA3MTA=" TargetMode="External"/><Relationship Id="rId208" Type="http://schemas.openxmlformats.org/officeDocument/2006/relationships/hyperlink" Target="http://www.nrhmassam.info/APPMS/index.php?page=asha_detail&amp;asha_mcts_emp_id=MjA3MDc=" TargetMode="External"/><Relationship Id="rId229" Type="http://schemas.openxmlformats.org/officeDocument/2006/relationships/hyperlink" Target="http://www.nrhmassam.info/APPMS/index.php?page=asha_detail&amp;asha_mcts_emp_id=MjA5MjQ=" TargetMode="External"/><Relationship Id="rId240" Type="http://schemas.openxmlformats.org/officeDocument/2006/relationships/hyperlink" Target="http://www.nrhmassam.info/APPMS/index.php?page=asha_detail&amp;asha_mcts_emp_id=MjA3Mjc=" TargetMode="External"/><Relationship Id="rId261" Type="http://schemas.openxmlformats.org/officeDocument/2006/relationships/hyperlink" Target="http://www.nrhmassam.info/APPMS/index.php?page=asha_detail&amp;asha_mcts_emp_id=MjA3NzQ=" TargetMode="External"/><Relationship Id="rId14" Type="http://schemas.openxmlformats.org/officeDocument/2006/relationships/hyperlink" Target="http://www.nrhmassam.info/APPMS/index.php?page=asha_detail&amp;asha_mcts_emp_id=NjY4MDQ=" TargetMode="External"/><Relationship Id="rId35" Type="http://schemas.openxmlformats.org/officeDocument/2006/relationships/hyperlink" Target="http://www.nrhmassam.info/APPMS/index.php?page=asha_detail&amp;asha_mcts_emp_id=MjA1Nzk=" TargetMode="External"/><Relationship Id="rId56" Type="http://schemas.openxmlformats.org/officeDocument/2006/relationships/hyperlink" Target="http://www.nrhmassam.info/APPMS/index.php?page=asha_detail&amp;asha_mcts_emp_id=MjA3NzE=" TargetMode="External"/><Relationship Id="rId77" Type="http://schemas.openxmlformats.org/officeDocument/2006/relationships/hyperlink" Target="http://www.nrhmassam.info/APPMS/index.php?page=asha_detail&amp;asha_mcts_emp_id=NjY4MzQ=" TargetMode="External"/><Relationship Id="rId100" Type="http://schemas.openxmlformats.org/officeDocument/2006/relationships/hyperlink" Target="http://www.nrhmassam.info/APPMS/index.php?page=asha_detail&amp;asha_mcts_emp_id=MjA2MDk=" TargetMode="External"/><Relationship Id="rId282" Type="http://schemas.openxmlformats.org/officeDocument/2006/relationships/hyperlink" Target="http://www.nrhmassam.info/APPMS/index.php?page=asha_detail&amp;asha_mcts_emp_id=MjA5Mjg=" TargetMode="External"/><Relationship Id="rId317" Type="http://schemas.openxmlformats.org/officeDocument/2006/relationships/hyperlink" Target="http://www.nrhmassam.info/APPMS/index.php?page=asha_detail&amp;asha_mcts_emp_id=MjA3MjI=" TargetMode="External"/><Relationship Id="rId8" Type="http://schemas.openxmlformats.org/officeDocument/2006/relationships/hyperlink" Target="http://www.nrhmassam.info/APPMS/index.php?page=asha_detail&amp;asha_mcts_emp_id=MjA1ODU=" TargetMode="External"/><Relationship Id="rId51" Type="http://schemas.openxmlformats.org/officeDocument/2006/relationships/hyperlink" Target="http://www.nrhmassam.info/APPMS/index.php?page=asha_detail&amp;asha_mcts_emp_id=MjA2OTk=" TargetMode="External"/><Relationship Id="rId72" Type="http://schemas.openxmlformats.org/officeDocument/2006/relationships/hyperlink" Target="http://www.nrhmassam.info/APPMS/index.php?page=asha_detail&amp;asha_mcts_emp_id=NjY3NzY=" TargetMode="External"/><Relationship Id="rId93" Type="http://schemas.openxmlformats.org/officeDocument/2006/relationships/hyperlink" Target="http://www.nrhmassam.info/APPMS/index.php?page=asha_detail&amp;asha_mcts_emp_id=MjA2MTA=" TargetMode="External"/><Relationship Id="rId98" Type="http://schemas.openxmlformats.org/officeDocument/2006/relationships/hyperlink" Target="http://www.nrhmassam.info/APPMS/index.php?page=asha_detail&amp;asha_mcts_emp_id=MjA2MTM=" TargetMode="External"/><Relationship Id="rId121" Type="http://schemas.openxmlformats.org/officeDocument/2006/relationships/hyperlink" Target="http://www.nrhmassam.info/APPMS/index.php?page=asha_detail&amp;asha_mcts_emp_id=NDQxMzA=" TargetMode="External"/><Relationship Id="rId142" Type="http://schemas.openxmlformats.org/officeDocument/2006/relationships/hyperlink" Target="http://www.nrhmassam.info/APPMS/index.php?page=asha_detail&amp;asha_mcts_emp_id=NjY4MTg=" TargetMode="External"/><Relationship Id="rId163" Type="http://schemas.openxmlformats.org/officeDocument/2006/relationships/hyperlink" Target="http://www.nrhmassam.info/APPMS/index.php?page=asha_detail&amp;asha_mcts_emp_id=NTQzMzM=" TargetMode="External"/><Relationship Id="rId184" Type="http://schemas.openxmlformats.org/officeDocument/2006/relationships/hyperlink" Target="http://www.nrhmassam.info/APPMS/index.php?page=asha_detail&amp;asha_mcts_emp_id=MjA2MDg=" TargetMode="External"/><Relationship Id="rId189" Type="http://schemas.openxmlformats.org/officeDocument/2006/relationships/hyperlink" Target="http://www.nrhmassam.info/APPMS/index.php?page=asha_detail&amp;asha_mcts_emp_id=MjA3MTI=" TargetMode="External"/><Relationship Id="rId219" Type="http://schemas.openxmlformats.org/officeDocument/2006/relationships/hyperlink" Target="http://www.nrhmassam.info/APPMS/index.php?page=asha_detail&amp;asha_mcts_emp_id=MTg1NTUxNQ==" TargetMode="External"/><Relationship Id="rId3" Type="http://schemas.openxmlformats.org/officeDocument/2006/relationships/hyperlink" Target="http://www.nrhmassam.info/APPMS/index.php?page=asha_detail&amp;asha_mcts_emp_id=MjA1OTg=" TargetMode="External"/><Relationship Id="rId214" Type="http://schemas.openxmlformats.org/officeDocument/2006/relationships/hyperlink" Target="http://www.nrhmassam.info/APPMS/index.php?page=asha_detail&amp;asha_mcts_emp_id=MTg1NTUxNQ==" TargetMode="External"/><Relationship Id="rId230" Type="http://schemas.openxmlformats.org/officeDocument/2006/relationships/hyperlink" Target="http://www.nrhmassam.info/APPMS/index.php?page=asha_detail&amp;asha_mcts_emp_id=MjA5MjA=" TargetMode="External"/><Relationship Id="rId235" Type="http://schemas.openxmlformats.org/officeDocument/2006/relationships/hyperlink" Target="http://www.nrhmassam.info/APPMS/index.php?page=asha_detail&amp;asha_mcts_emp_id=NjY3Nzc=" TargetMode="External"/><Relationship Id="rId251" Type="http://schemas.openxmlformats.org/officeDocument/2006/relationships/hyperlink" Target="http://www.nrhmassam.info/APPMS/index.php?page=asha_detail&amp;asha_mcts_emp_id=MjA3Mzc=" TargetMode="External"/><Relationship Id="rId256" Type="http://schemas.openxmlformats.org/officeDocument/2006/relationships/hyperlink" Target="http://www.nrhmassam.info/APPMS/index.php?page=asha_detail&amp;asha_mcts_emp_id=NjY3Nzc=" TargetMode="External"/><Relationship Id="rId277" Type="http://schemas.openxmlformats.org/officeDocument/2006/relationships/hyperlink" Target="http://www.nrhmassam.info/APPMS/index.php?page=asha_detail&amp;asha_mcts_emp_id=MjA3ODM=" TargetMode="External"/><Relationship Id="rId298" Type="http://schemas.openxmlformats.org/officeDocument/2006/relationships/hyperlink" Target="http://www.nrhmassam.info/APPMS/index.php?page=asha_detail&amp;asha_mcts_emp_id=MjA3MTY=" TargetMode="External"/><Relationship Id="rId25" Type="http://schemas.openxmlformats.org/officeDocument/2006/relationships/hyperlink" Target="http://www.nrhmassam.info/APPMS/index.php?page=asha_detail&amp;asha_mcts_emp_id=MTg1NTUyNQ==" TargetMode="External"/><Relationship Id="rId46" Type="http://schemas.openxmlformats.org/officeDocument/2006/relationships/hyperlink" Target="http://www.nrhmassam.info/APPMS/index.php?page=asha_detail&amp;asha_mcts_emp_id=MjA3MDE=" TargetMode="External"/><Relationship Id="rId67" Type="http://schemas.openxmlformats.org/officeDocument/2006/relationships/hyperlink" Target="http://www.nrhmassam.info/APPMS/index.php?page=asha_detail&amp;asha_mcts_emp_id=MjA3NzI=" TargetMode="External"/><Relationship Id="rId116" Type="http://schemas.openxmlformats.org/officeDocument/2006/relationships/hyperlink" Target="http://www.nrhmassam.info/APPMS/index.php?page=asha_detail&amp;asha_mcts_emp_id=MjA5MjQ=" TargetMode="External"/><Relationship Id="rId137" Type="http://schemas.openxmlformats.org/officeDocument/2006/relationships/hyperlink" Target="http://www.nrhmassam.info/APPMS/index.php?page=asha_detail&amp;asha_mcts_emp_id=NjY4Mjk=" TargetMode="External"/><Relationship Id="rId158" Type="http://schemas.openxmlformats.org/officeDocument/2006/relationships/hyperlink" Target="http://www.nrhmassam.info/APPMS/index.php?page=asha_detail&amp;asha_mcts_emp_id=Mzk3NDk=" TargetMode="External"/><Relationship Id="rId272" Type="http://schemas.openxmlformats.org/officeDocument/2006/relationships/hyperlink" Target="http://www.nrhmassam.info/APPMS/index.php?page=asha_detail&amp;asha_mcts_emp_id=NjY4Mjc=" TargetMode="External"/><Relationship Id="rId293" Type="http://schemas.openxmlformats.org/officeDocument/2006/relationships/hyperlink" Target="http://www.nrhmassam.info/APPMS/index.php?page=asha_detail&amp;asha_mcts_emp_id=NjY3ODU=" TargetMode="External"/><Relationship Id="rId302" Type="http://schemas.openxmlformats.org/officeDocument/2006/relationships/hyperlink" Target="http://www.nrhmassam.info/APPMS/index.php?page=asha_detail&amp;asha_mcts_emp_id=MjA3MTc=" TargetMode="External"/><Relationship Id="rId307" Type="http://schemas.openxmlformats.org/officeDocument/2006/relationships/hyperlink" Target="http://www.nrhmassam.info/APPMS/index.php?page=asha_detail&amp;asha_mcts_emp_id=MjA3MTU=" TargetMode="External"/><Relationship Id="rId323" Type="http://schemas.openxmlformats.org/officeDocument/2006/relationships/hyperlink" Target="http://www.nrhmassam.info/APPMS/index.php?page=asha_detail&amp;asha_mcts_emp_id=MjA3MjM=" TargetMode="External"/><Relationship Id="rId328" Type="http://schemas.openxmlformats.org/officeDocument/2006/relationships/hyperlink" Target="http://www.nrhmassam.info/APPMS/index.php?page=asha_detail&amp;asha_mcts_emp_id=MjA3NTE=" TargetMode="External"/><Relationship Id="rId20" Type="http://schemas.openxmlformats.org/officeDocument/2006/relationships/hyperlink" Target="http://www.nrhmassam.info/APPMS/index.php?page=asha_detail&amp;asha_mcts_emp_id=NjY4MDE=" TargetMode="External"/><Relationship Id="rId41" Type="http://schemas.openxmlformats.org/officeDocument/2006/relationships/hyperlink" Target="http://www.nrhmassam.info/APPMS/index.php?page=asha_detail&amp;asha_mcts_emp_id=MjA2OTQ=" TargetMode="External"/><Relationship Id="rId62" Type="http://schemas.openxmlformats.org/officeDocument/2006/relationships/hyperlink" Target="http://www.nrhmassam.info/APPMS/index.php?page=asha_detail&amp;asha_mcts_emp_id=MjA3NzE=" TargetMode="External"/><Relationship Id="rId83" Type="http://schemas.openxmlformats.org/officeDocument/2006/relationships/hyperlink" Target="http://www.nrhmassam.info/APPMS/index.php?page=asha_detail&amp;asha_mcts_emp_id=MTg1NTUzMw==" TargetMode="External"/><Relationship Id="rId88" Type="http://schemas.openxmlformats.org/officeDocument/2006/relationships/hyperlink" Target="http://www.nrhmassam.info/APPMS/index.php?page=asha_detail&amp;asha_mcts_emp_id=MjA2MTM=" TargetMode="External"/><Relationship Id="rId111" Type="http://schemas.openxmlformats.org/officeDocument/2006/relationships/hyperlink" Target="http://www.nrhmassam.info/APPMS/index.php?page=asha_detail&amp;asha_mcts_emp_id=NjY3OTI=" TargetMode="External"/><Relationship Id="rId132" Type="http://schemas.openxmlformats.org/officeDocument/2006/relationships/hyperlink" Target="http://www.nrhmassam.info/APPMS/index.php?page=asha_detail&amp;asha_mcts_emp_id=MTg1NTUzOA==" TargetMode="External"/><Relationship Id="rId153" Type="http://schemas.openxmlformats.org/officeDocument/2006/relationships/hyperlink" Target="http://www.nrhmassam.info/APPMS/index.php?page=asha_detail&amp;asha_mcts_emp_id=MTg1NTUyMQ==" TargetMode="External"/><Relationship Id="rId174" Type="http://schemas.openxmlformats.org/officeDocument/2006/relationships/hyperlink" Target="http://www.nrhmassam.info/APPMS/index.php?page=asha_detail&amp;asha_mcts_emp_id=MjA3NjE=" TargetMode="External"/><Relationship Id="rId179" Type="http://schemas.openxmlformats.org/officeDocument/2006/relationships/hyperlink" Target="http://www.nrhmassam.info/APPMS/index.php?page=asha_detail&amp;asha_mcts_emp_id=MjA3NjA=" TargetMode="External"/><Relationship Id="rId195" Type="http://schemas.openxmlformats.org/officeDocument/2006/relationships/hyperlink" Target="http://www.nrhmassam.info/APPMS/index.php?page=asha_detail&amp;asha_mcts_emp_id=MjA3MTA=" TargetMode="External"/><Relationship Id="rId209" Type="http://schemas.openxmlformats.org/officeDocument/2006/relationships/hyperlink" Target="http://www.nrhmassam.info/APPMS/index.php?page=asha_detail&amp;asha_mcts_emp_id=MjA3MDc=" TargetMode="External"/><Relationship Id="rId190" Type="http://schemas.openxmlformats.org/officeDocument/2006/relationships/hyperlink" Target="http://www.nrhmassam.info/APPMS/index.php?page=asha_detail&amp;asha_mcts_emp_id=MjA3MTI=" TargetMode="External"/><Relationship Id="rId204" Type="http://schemas.openxmlformats.org/officeDocument/2006/relationships/hyperlink" Target="http://www.nrhmassam.info/APPMS/index.php?page=asha_detail&amp;asha_mcts_emp_id=MjA3MDc=" TargetMode="External"/><Relationship Id="rId220" Type="http://schemas.openxmlformats.org/officeDocument/2006/relationships/hyperlink" Target="http://www.nrhmassam.info/APPMS/index.php?page=asha_detail&amp;asha_mcts_emp_id=MTg1NTUxNQ==" TargetMode="External"/><Relationship Id="rId225" Type="http://schemas.openxmlformats.org/officeDocument/2006/relationships/hyperlink" Target="http://www.nrhmassam.info/APPMS/index.php?page=asha_detail&amp;asha_mcts_emp_id=MjA5MjU=" TargetMode="External"/><Relationship Id="rId241" Type="http://schemas.openxmlformats.org/officeDocument/2006/relationships/hyperlink" Target="http://www.nrhmassam.info/APPMS/index.php?page=asha_detail&amp;asha_mcts_emp_id=MjA3Mjk=" TargetMode="External"/><Relationship Id="rId246" Type="http://schemas.openxmlformats.org/officeDocument/2006/relationships/hyperlink" Target="http://www.nrhmassam.info/APPMS/index.php?page=asha_detail&amp;asha_mcts_emp_id=Mzk4NjA=" TargetMode="External"/><Relationship Id="rId267" Type="http://schemas.openxmlformats.org/officeDocument/2006/relationships/hyperlink" Target="http://www.nrhmassam.info/APPMS/index.php?page=asha_detail&amp;asha_mcts_emp_id=NjY4Mjc=" TargetMode="External"/><Relationship Id="rId288" Type="http://schemas.openxmlformats.org/officeDocument/2006/relationships/hyperlink" Target="http://www.nrhmassam.info/APPMS/index.php?page=asha_detail&amp;asha_mcts_emp_id=MTg1NTUzNw==" TargetMode="External"/><Relationship Id="rId15" Type="http://schemas.openxmlformats.org/officeDocument/2006/relationships/hyperlink" Target="http://www.nrhmassam.info/APPMS/index.php?page=asha_detail&amp;asha_mcts_emp_id=NjY4MDQ=" TargetMode="External"/><Relationship Id="rId36" Type="http://schemas.openxmlformats.org/officeDocument/2006/relationships/hyperlink" Target="http://www.nrhmassam.info/APPMS/index.php?page=asha_detail&amp;asha_mcts_emp_id=MjA1Nzk=" TargetMode="External"/><Relationship Id="rId57" Type="http://schemas.openxmlformats.org/officeDocument/2006/relationships/hyperlink" Target="http://www.nrhmassam.info/APPMS/index.php?page=asha_detail&amp;asha_mcts_emp_id=MjA3NzE=" TargetMode="External"/><Relationship Id="rId106" Type="http://schemas.openxmlformats.org/officeDocument/2006/relationships/hyperlink" Target="http://www.nrhmassam.info/APPMS/index.php?page=asha_detail&amp;asha_mcts_emp_id=MTg1NTUyNw==" TargetMode="External"/><Relationship Id="rId127" Type="http://schemas.openxmlformats.org/officeDocument/2006/relationships/hyperlink" Target="http://www.nrhmassam.info/APPMS/index.php?page=asha_detail&amp;asha_mcts_emp_id=NjY4Mjg=" TargetMode="External"/><Relationship Id="rId262" Type="http://schemas.openxmlformats.org/officeDocument/2006/relationships/hyperlink" Target="http://www.nrhmassam.info/APPMS/index.php?page=asha_detail&amp;asha_mcts_emp_id=MjA3Nzc=" TargetMode="External"/><Relationship Id="rId283" Type="http://schemas.openxmlformats.org/officeDocument/2006/relationships/hyperlink" Target="http://www.nrhmassam.info/APPMS/index.php?page=asha_detail&amp;asha_mcts_emp_id=MjA5Mjg=" TargetMode="External"/><Relationship Id="rId313" Type="http://schemas.openxmlformats.org/officeDocument/2006/relationships/hyperlink" Target="http://www.nrhmassam.info/APPMS/index.php?page=asha_detail&amp;asha_mcts_emp_id=MjA3MjI=" TargetMode="External"/><Relationship Id="rId318" Type="http://schemas.openxmlformats.org/officeDocument/2006/relationships/hyperlink" Target="http://www.nrhmassam.info/APPMS/index.php?page=asha_detail&amp;asha_mcts_emp_id=MjA3MjI=" TargetMode="External"/><Relationship Id="rId10" Type="http://schemas.openxmlformats.org/officeDocument/2006/relationships/hyperlink" Target="http://www.nrhmassam.info/APPMS/index.php?page=asha_detail&amp;asha_mcts_emp_id=NjY3OTg=" TargetMode="External"/><Relationship Id="rId31" Type="http://schemas.openxmlformats.org/officeDocument/2006/relationships/hyperlink" Target="http://www.nrhmassam.info/APPMS/index.php?page=asha_detail&amp;asha_mcts_emp_id=MjA1Nzk=" TargetMode="External"/><Relationship Id="rId52" Type="http://schemas.openxmlformats.org/officeDocument/2006/relationships/hyperlink" Target="http://www.nrhmassam.info/APPMS/index.php?page=asha_detail&amp;asha_mcts_emp_id=MjA2OTk=" TargetMode="External"/><Relationship Id="rId73" Type="http://schemas.openxmlformats.org/officeDocument/2006/relationships/hyperlink" Target="http://www.nrhmassam.info/APPMS/index.php?page=asha_detail&amp;asha_mcts_emp_id=NjY3NzY=" TargetMode="External"/><Relationship Id="rId78" Type="http://schemas.openxmlformats.org/officeDocument/2006/relationships/hyperlink" Target="http://www.nrhmassam.info/APPMS/index.php?page=asha_detail&amp;asha_mcts_emp_id=NjY3NzY=" TargetMode="External"/><Relationship Id="rId94" Type="http://schemas.openxmlformats.org/officeDocument/2006/relationships/hyperlink" Target="http://www.nrhmassam.info/APPMS/index.php?page=asha_detail&amp;asha_mcts_emp_id=MjA2MTM=" TargetMode="External"/><Relationship Id="rId99" Type="http://schemas.openxmlformats.org/officeDocument/2006/relationships/hyperlink" Target="http://www.nrhmassam.info/APPMS/index.php?page=asha_detail&amp;asha_mcts_emp_id=MjA2MTM=" TargetMode="External"/><Relationship Id="rId101" Type="http://schemas.openxmlformats.org/officeDocument/2006/relationships/hyperlink" Target="http://www.nrhmassam.info/APPMS/index.php?page=asha_detail&amp;asha_mcts_emp_id=MjA2MDk=" TargetMode="External"/><Relationship Id="rId122" Type="http://schemas.openxmlformats.org/officeDocument/2006/relationships/hyperlink" Target="http://www.nrhmassam.info/APPMS/index.php?page=asha_detail&amp;asha_mcts_emp_id=MjA1Njg=" TargetMode="External"/><Relationship Id="rId143" Type="http://schemas.openxmlformats.org/officeDocument/2006/relationships/hyperlink" Target="http://www.nrhmassam.info/APPMS/index.php?page=asha_detail&amp;asha_mcts_emp_id=NjY4MzA=" TargetMode="External"/><Relationship Id="rId148" Type="http://schemas.openxmlformats.org/officeDocument/2006/relationships/hyperlink" Target="http://www.nrhmassam.info/APPMS/index.php?page=asha_detail&amp;asha_mcts_emp_id=NjY4MTQ=" TargetMode="External"/><Relationship Id="rId164" Type="http://schemas.openxmlformats.org/officeDocument/2006/relationships/hyperlink" Target="http://www.nrhmassam.info/APPMS/index.php?page=asha_detail&amp;asha_mcts_emp_id=NTQzMzM=" TargetMode="External"/><Relationship Id="rId169" Type="http://schemas.openxmlformats.org/officeDocument/2006/relationships/hyperlink" Target="http://www.nrhmassam.info/APPMS/index.php?page=asha_detail&amp;asha_mcts_emp_id=MjA3NTk=" TargetMode="External"/><Relationship Id="rId185" Type="http://schemas.openxmlformats.org/officeDocument/2006/relationships/hyperlink" Target="http://www.nrhmassam.info/APPMS/index.php?page=asha_detail&amp;asha_mcts_emp_id=MjA2MDg=" TargetMode="External"/><Relationship Id="rId4" Type="http://schemas.openxmlformats.org/officeDocument/2006/relationships/hyperlink" Target="http://www.nrhmassam.info/APPMS/index.php?page=asha_detail&amp;asha_mcts_emp_id=MjA1ODc=" TargetMode="External"/><Relationship Id="rId9" Type="http://schemas.openxmlformats.org/officeDocument/2006/relationships/hyperlink" Target="http://www.nrhmassam.info/APPMS/index.php?page=asha_detail&amp;asha_mcts_emp_id=NjY3OTg=" TargetMode="External"/><Relationship Id="rId180" Type="http://schemas.openxmlformats.org/officeDocument/2006/relationships/hyperlink" Target="http://www.nrhmassam.info/APPMS/index.php?page=asha_detail&amp;asha_mcts_emp_id=MjA3NTg=" TargetMode="External"/><Relationship Id="rId210" Type="http://schemas.openxmlformats.org/officeDocument/2006/relationships/hyperlink" Target="http://www.nrhmassam.info/APPMS/index.php?page=asha_detail&amp;asha_mcts_emp_id=MjA3MDc=" TargetMode="External"/><Relationship Id="rId215" Type="http://schemas.openxmlformats.org/officeDocument/2006/relationships/hyperlink" Target="http://www.nrhmassam.info/APPMS/index.php?page=asha_detail&amp;asha_mcts_emp_id=MTg1NTUxNQ==" TargetMode="External"/><Relationship Id="rId236" Type="http://schemas.openxmlformats.org/officeDocument/2006/relationships/hyperlink" Target="http://www.nrhmassam.info/APPMS/index.php?page=asha_detail&amp;asha_mcts_emp_id=MjA3Mzg=" TargetMode="External"/><Relationship Id="rId257" Type="http://schemas.openxmlformats.org/officeDocument/2006/relationships/hyperlink" Target="http://www.nrhmassam.info/APPMS/index.php?page=asha_detail&amp;asha_mcts_emp_id=NjY3Nzc=" TargetMode="External"/><Relationship Id="rId278" Type="http://schemas.openxmlformats.org/officeDocument/2006/relationships/hyperlink" Target="http://www.nrhmassam.info/APPMS/index.php?page=asha_detail&amp;asha_mcts_emp_id=NjY3NzU=" TargetMode="External"/><Relationship Id="rId26" Type="http://schemas.openxmlformats.org/officeDocument/2006/relationships/hyperlink" Target="http://www.nrhmassam.info/APPMS/index.php?page=asha_detail&amp;asha_mcts_emp_id=MjA1ODM=" TargetMode="External"/><Relationship Id="rId231" Type="http://schemas.openxmlformats.org/officeDocument/2006/relationships/hyperlink" Target="http://www.nrhmassam.info/APPMS/index.php?page=asha_detail&amp;asha_mcts_emp_id=MjA5MjQ=" TargetMode="External"/><Relationship Id="rId252" Type="http://schemas.openxmlformats.org/officeDocument/2006/relationships/hyperlink" Target="http://www.nrhmassam.info/APPMS/index.php?page=asha_detail&amp;asha_mcts_emp_id=MjA3Mjc=" TargetMode="External"/><Relationship Id="rId273" Type="http://schemas.openxmlformats.org/officeDocument/2006/relationships/hyperlink" Target="http://www.nrhmassam.info/APPMS/index.php?page=asha_detail&amp;asha_mcts_emp_id=NjY4MzI=" TargetMode="External"/><Relationship Id="rId294" Type="http://schemas.openxmlformats.org/officeDocument/2006/relationships/hyperlink" Target="http://www.nrhmassam.info/APPMS/index.php?page=asha_detail&amp;asha_mcts_emp_id=NjY3ODU=" TargetMode="External"/><Relationship Id="rId308" Type="http://schemas.openxmlformats.org/officeDocument/2006/relationships/hyperlink" Target="http://www.nrhmassam.info/APPMS/index.php?page=asha_detail&amp;asha_mcts_emp_id=MjA3MTU=" TargetMode="External"/><Relationship Id="rId329" Type="http://schemas.openxmlformats.org/officeDocument/2006/relationships/hyperlink" Target="http://www.nrhmassam.info/APPMS/index.php?page=asha_detail&amp;asha_mcts_emp_id=MjA3NTE=" TargetMode="External"/><Relationship Id="rId47" Type="http://schemas.openxmlformats.org/officeDocument/2006/relationships/hyperlink" Target="http://www.nrhmassam.info/APPMS/index.php?page=asha_detail&amp;asha_mcts_emp_id=MjA3MDI=" TargetMode="External"/><Relationship Id="rId68" Type="http://schemas.openxmlformats.org/officeDocument/2006/relationships/hyperlink" Target="http://www.nrhmassam.info/APPMS/index.php?page=asha_detail&amp;asha_mcts_emp_id=NjY3Nzk=" TargetMode="External"/><Relationship Id="rId89" Type="http://schemas.openxmlformats.org/officeDocument/2006/relationships/hyperlink" Target="http://www.nrhmassam.info/APPMS/index.php?page=asha_detail&amp;asha_mcts_emp_id=MjA2MTM=" TargetMode="External"/><Relationship Id="rId112" Type="http://schemas.openxmlformats.org/officeDocument/2006/relationships/hyperlink" Target="http://www.nrhmassam.info/APPMS/index.php?page=asha_detail&amp;asha_mcts_emp_id=NjY3ODk=" TargetMode="External"/><Relationship Id="rId133" Type="http://schemas.openxmlformats.org/officeDocument/2006/relationships/hyperlink" Target="http://www.nrhmassam.info/APPMS/index.php?page=asha_detail&amp;asha_mcts_emp_id=NjY4MTY=" TargetMode="External"/><Relationship Id="rId154" Type="http://schemas.openxmlformats.org/officeDocument/2006/relationships/hyperlink" Target="http://www.nrhmassam.info/APPMS/index.php?page=asha_detail&amp;asha_mcts_emp_id=MTg1NTUyMQ==" TargetMode="External"/><Relationship Id="rId175" Type="http://schemas.openxmlformats.org/officeDocument/2006/relationships/hyperlink" Target="http://www.nrhmassam.info/APPMS/index.php?page=asha_detail&amp;asha_mcts_emp_id=MjA3NjE=" TargetMode="External"/><Relationship Id="rId196" Type="http://schemas.openxmlformats.org/officeDocument/2006/relationships/hyperlink" Target="http://www.nrhmassam.info/APPMS/index.php?page=asha_detail&amp;asha_mcts_emp_id=MjA3MTE=" TargetMode="External"/><Relationship Id="rId200" Type="http://schemas.openxmlformats.org/officeDocument/2006/relationships/hyperlink" Target="http://www.nrhmassam.info/APPMS/index.php?page=asha_detail&amp;asha_mcts_emp_id=MjA3MDc=" TargetMode="External"/><Relationship Id="rId16" Type="http://schemas.openxmlformats.org/officeDocument/2006/relationships/hyperlink" Target="http://www.nrhmassam.info/APPMS/index.php?page=asha_detail&amp;asha_mcts_emp_id=NjY4MDQ=" TargetMode="External"/><Relationship Id="rId221" Type="http://schemas.openxmlformats.org/officeDocument/2006/relationships/hyperlink" Target="http://www.nrhmassam.info/APPMS/index.php?page=asha_detail&amp;asha_mcts_emp_id=MTg1NTUxNQ==" TargetMode="External"/><Relationship Id="rId242" Type="http://schemas.openxmlformats.org/officeDocument/2006/relationships/hyperlink" Target="http://www.nrhmassam.info/APPMS/index.php?page=asha_detail&amp;asha_mcts_emp_id=MjA3NDM=" TargetMode="External"/><Relationship Id="rId263" Type="http://schemas.openxmlformats.org/officeDocument/2006/relationships/hyperlink" Target="http://www.nrhmassam.info/APPMS/index.php?page=asha_detail&amp;asha_mcts_emp_id=MjA3Nzc=" TargetMode="External"/><Relationship Id="rId284" Type="http://schemas.openxmlformats.org/officeDocument/2006/relationships/hyperlink" Target="http://www.nrhmassam.info/APPMS/index.php?page=asha_detail&amp;asha_mcts_emp_id=NjY4MDE=" TargetMode="External"/><Relationship Id="rId319" Type="http://schemas.openxmlformats.org/officeDocument/2006/relationships/hyperlink" Target="http://www.nrhmassam.info/APPMS/index.php?page=asha_detail&amp;asha_mcts_emp_id=MjA3MjM=" TargetMode="External"/><Relationship Id="rId37" Type="http://schemas.openxmlformats.org/officeDocument/2006/relationships/hyperlink" Target="http://www.nrhmassam.info/APPMS/index.php?page=asha_detail&amp;asha_mcts_emp_id=MjA1NzU=" TargetMode="External"/><Relationship Id="rId58" Type="http://schemas.openxmlformats.org/officeDocument/2006/relationships/hyperlink" Target="http://www.nrhmassam.info/APPMS/index.php?page=asha_detail&amp;asha_mcts_emp_id=MjA3Njg=" TargetMode="External"/><Relationship Id="rId79" Type="http://schemas.openxmlformats.org/officeDocument/2006/relationships/hyperlink" Target="http://www.nrhmassam.info/APPMS/index.php?page=asha_detail&amp;asha_mcts_emp_id=NjY3NzY=" TargetMode="External"/><Relationship Id="rId102" Type="http://schemas.openxmlformats.org/officeDocument/2006/relationships/hyperlink" Target="http://www.nrhmassam.info/APPMS/index.php?page=asha_detail&amp;asha_mcts_emp_id=MjA2MDk=" TargetMode="External"/><Relationship Id="rId123" Type="http://schemas.openxmlformats.org/officeDocument/2006/relationships/hyperlink" Target="http://www.nrhmassam.info/APPMS/index.php?page=asha_detail&amp;asha_mcts_emp_id=NjY4MTk=" TargetMode="External"/><Relationship Id="rId144" Type="http://schemas.openxmlformats.org/officeDocument/2006/relationships/hyperlink" Target="http://www.nrhmassam.info/APPMS/index.php?page=asha_detail&amp;asha_mcts_emp_id=NjY4MzA=" TargetMode="External"/><Relationship Id="rId330" Type="http://schemas.openxmlformats.org/officeDocument/2006/relationships/vmlDrawing" Target="../drawings/vmlDrawing4.vml"/><Relationship Id="rId90" Type="http://schemas.openxmlformats.org/officeDocument/2006/relationships/hyperlink" Target="http://www.nrhmassam.info/APPMS/index.php?page=asha_detail&amp;asha_mcts_emp_id=MjA2MTQ=" TargetMode="External"/><Relationship Id="rId165" Type="http://schemas.openxmlformats.org/officeDocument/2006/relationships/hyperlink" Target="http://www.nrhmassam.info/APPMS/index.php?page=asha_detail&amp;asha_mcts_emp_id=NTQzMzM=" TargetMode="External"/><Relationship Id="rId186" Type="http://schemas.openxmlformats.org/officeDocument/2006/relationships/hyperlink" Target="http://www.nrhmassam.info/APPMS/index.php?page=asha_detail&amp;asha_mcts_emp_id=MzU1MzQ=" TargetMode="External"/><Relationship Id="rId211" Type="http://schemas.openxmlformats.org/officeDocument/2006/relationships/hyperlink" Target="http://www.nrhmassam.info/APPMS/index.php?page=asha_detail&amp;asha_mcts_emp_id=MjA3MDc=" TargetMode="External"/><Relationship Id="rId232" Type="http://schemas.openxmlformats.org/officeDocument/2006/relationships/hyperlink" Target="http://www.nrhmassam.info/APPMS/index.php?page=asha_detail&amp;asha_mcts_emp_id=MTg1NjEyMg==" TargetMode="External"/><Relationship Id="rId253" Type="http://schemas.openxmlformats.org/officeDocument/2006/relationships/hyperlink" Target="http://www.nrhmassam.info/APPMS/index.php?page=asha_detail&amp;asha_mcts_emp_id=MjA3Mjc=" TargetMode="External"/><Relationship Id="rId274" Type="http://schemas.openxmlformats.org/officeDocument/2006/relationships/hyperlink" Target="http://www.nrhmassam.info/APPMS/index.php?page=asha_detail&amp;asha_mcts_emp_id=NjY4MzI=" TargetMode="External"/><Relationship Id="rId295" Type="http://schemas.openxmlformats.org/officeDocument/2006/relationships/hyperlink" Target="http://www.nrhmassam.info/APPMS/index.php?page=asha_detail&amp;asha_mcts_emp_id=NjY3ODU=" TargetMode="External"/><Relationship Id="rId309" Type="http://schemas.openxmlformats.org/officeDocument/2006/relationships/hyperlink" Target="http://www.nrhmassam.info/APPMS/index.php?page=asha_detail&amp;asha_mcts_emp_id=MjA3MTQ=" TargetMode="External"/><Relationship Id="rId27" Type="http://schemas.openxmlformats.org/officeDocument/2006/relationships/hyperlink" Target="http://www.nrhmassam.info/APPMS/index.php?page=asha_detail&amp;asha_mcts_emp_id=MjA1NzM=" TargetMode="External"/><Relationship Id="rId48" Type="http://schemas.openxmlformats.org/officeDocument/2006/relationships/hyperlink" Target="http://www.nrhmassam.info/APPMS/index.php?page=asha_detail&amp;asha_mcts_emp_id=MjA3MDI=" TargetMode="External"/><Relationship Id="rId69" Type="http://schemas.openxmlformats.org/officeDocument/2006/relationships/hyperlink" Target="http://www.nrhmassam.info/APPMS/index.php?page=asha_detail&amp;asha_mcts_emp_id=NjY3Nzk=" TargetMode="External"/><Relationship Id="rId113" Type="http://schemas.openxmlformats.org/officeDocument/2006/relationships/hyperlink" Target="http://www.nrhmassam.info/APPMS/index.php?page=asha_detail&amp;asha_mcts_emp_id=MjA5MjQ=" TargetMode="External"/><Relationship Id="rId134" Type="http://schemas.openxmlformats.org/officeDocument/2006/relationships/hyperlink" Target="http://www.nrhmassam.info/APPMS/index.php?page=asha_detail&amp;asha_mcts_emp_id=NjY4MTg=" TargetMode="External"/><Relationship Id="rId320" Type="http://schemas.openxmlformats.org/officeDocument/2006/relationships/hyperlink" Target="http://www.nrhmassam.info/APPMS/index.php?page=asha_detail&amp;asha_mcts_emp_id=MjA3MjM=" TargetMode="External"/><Relationship Id="rId80" Type="http://schemas.openxmlformats.org/officeDocument/2006/relationships/hyperlink" Target="http://www.nrhmassam.info/APPMS/index.php?page=asha_detail&amp;asha_mcts_emp_id=MjA2MDA=" TargetMode="External"/><Relationship Id="rId155" Type="http://schemas.openxmlformats.org/officeDocument/2006/relationships/hyperlink" Target="http://www.nrhmassam.info/APPMS/index.php?page=asha_detail&amp;asha_mcts_emp_id=MTg1NTUyMQ==" TargetMode="External"/><Relationship Id="rId176" Type="http://schemas.openxmlformats.org/officeDocument/2006/relationships/hyperlink" Target="http://www.nrhmassam.info/APPMS/index.php?page=asha_detail&amp;asha_mcts_emp_id=MjA3NTQ=" TargetMode="External"/><Relationship Id="rId197" Type="http://schemas.openxmlformats.org/officeDocument/2006/relationships/hyperlink" Target="http://www.nrhmassam.info/APPMS/index.php?page=asha_detail&amp;asha_mcts_emp_id=MjA3MTI=" TargetMode="External"/><Relationship Id="rId201" Type="http://schemas.openxmlformats.org/officeDocument/2006/relationships/hyperlink" Target="http://www.nrhmassam.info/APPMS/index.php?page=asha_detail&amp;asha_mcts_emp_id=MjA3MDc=" TargetMode="External"/><Relationship Id="rId222" Type="http://schemas.openxmlformats.org/officeDocument/2006/relationships/hyperlink" Target="http://www.nrhmassam.info/APPMS/index.php?page=asha_detail&amp;asha_mcts_emp_id=MTg1NTUxNQ==" TargetMode="External"/><Relationship Id="rId243" Type="http://schemas.openxmlformats.org/officeDocument/2006/relationships/hyperlink" Target="http://www.nrhmassam.info/APPMS/index.php?page=asha_detail&amp;asha_mcts_emp_id=MjA3Mzg=" TargetMode="External"/><Relationship Id="rId264" Type="http://schemas.openxmlformats.org/officeDocument/2006/relationships/hyperlink" Target="http://www.nrhmassam.info/APPMS/index.php?page=asha_detail&amp;asha_mcts_emp_id=MjA3ODQ=" TargetMode="External"/><Relationship Id="rId285" Type="http://schemas.openxmlformats.org/officeDocument/2006/relationships/hyperlink" Target="http://www.nrhmassam.info/APPMS/index.php?page=asha_detail&amp;asha_mcts_emp_id=NjY4MDE=" TargetMode="External"/><Relationship Id="rId17" Type="http://schemas.openxmlformats.org/officeDocument/2006/relationships/hyperlink" Target="http://www.nrhmassam.info/APPMS/index.php?page=asha_detail&amp;asha_mcts_emp_id=NjY4MDM=" TargetMode="External"/><Relationship Id="rId38" Type="http://schemas.openxmlformats.org/officeDocument/2006/relationships/hyperlink" Target="http://www.nrhmassam.info/APPMS/index.php?page=asha_detail&amp;asha_mcts_emp_id=MjA1NzU=" TargetMode="External"/><Relationship Id="rId59" Type="http://schemas.openxmlformats.org/officeDocument/2006/relationships/hyperlink" Target="http://www.nrhmassam.info/APPMS/index.php?page=asha_detail&amp;asha_mcts_emp_id=MjA3Njg=" TargetMode="External"/><Relationship Id="rId103" Type="http://schemas.openxmlformats.org/officeDocument/2006/relationships/hyperlink" Target="http://www.nrhmassam.info/APPMS/index.php?page=asha_detail&amp;asha_mcts_emp_id=MjA2MTA=" TargetMode="External"/><Relationship Id="rId124" Type="http://schemas.openxmlformats.org/officeDocument/2006/relationships/hyperlink" Target="http://www.nrhmassam.info/APPMS/index.php?page=asha_detail&amp;asha_mcts_emp_id=NjY4MTk=" TargetMode="External"/><Relationship Id="rId310" Type="http://schemas.openxmlformats.org/officeDocument/2006/relationships/hyperlink" Target="http://www.nrhmassam.info/APPMS/index.php?page=asha_detail&amp;asha_mcts_emp_id=MjA3MTk=" TargetMode="External"/><Relationship Id="rId70" Type="http://schemas.openxmlformats.org/officeDocument/2006/relationships/hyperlink" Target="http://www.nrhmassam.info/APPMS/index.php?page=asha_detail&amp;asha_mcts_emp_id=NjY3Nzk=" TargetMode="External"/><Relationship Id="rId91" Type="http://schemas.openxmlformats.org/officeDocument/2006/relationships/hyperlink" Target="http://www.nrhmassam.info/APPMS/index.php?page=asha_detail&amp;asha_mcts_emp_id=MjA2MTA=" TargetMode="External"/><Relationship Id="rId145" Type="http://schemas.openxmlformats.org/officeDocument/2006/relationships/hyperlink" Target="http://www.nrhmassam.info/APPMS/index.php?page=asha_detail&amp;asha_mcts_emp_id=NjY4MTQ=" TargetMode="External"/><Relationship Id="rId166" Type="http://schemas.openxmlformats.org/officeDocument/2006/relationships/hyperlink" Target="http://www.nrhmassam.info/APPMS/index.php?page=asha_detail&amp;asha_mcts_emp_id=NTQzMzM=" TargetMode="External"/><Relationship Id="rId187" Type="http://schemas.openxmlformats.org/officeDocument/2006/relationships/hyperlink" Target="http://www.nrhmassam.info/APPMS/index.php?page=asha_detail&amp;asha_mcts_emp_id=MjA3MTI=" TargetMode="External"/><Relationship Id="rId331" Type="http://schemas.openxmlformats.org/officeDocument/2006/relationships/comments" Target="../comments4.xml"/><Relationship Id="rId1" Type="http://schemas.openxmlformats.org/officeDocument/2006/relationships/hyperlink" Target="http://www.nrhmassam.info/APPMS/index.php?page=asha_detail&amp;asha_mcts_emp_id=MjA1OTA=" TargetMode="External"/><Relationship Id="rId212" Type="http://schemas.openxmlformats.org/officeDocument/2006/relationships/hyperlink" Target="http://www.nrhmassam.info/APPMS/index.php?page=asha_detail&amp;asha_mcts_emp_id=MjA3MDc=" TargetMode="External"/><Relationship Id="rId233" Type="http://schemas.openxmlformats.org/officeDocument/2006/relationships/hyperlink" Target="http://www.nrhmassam.info/APPMS/index.php?page=asha_detail&amp;asha_mcts_emp_id=NjY3OTQ=" TargetMode="External"/><Relationship Id="rId254" Type="http://schemas.openxmlformats.org/officeDocument/2006/relationships/hyperlink" Target="http://www.nrhmassam.info/APPMS/index.php?page=asha_detail&amp;asha_mcts_emp_id=MjA3Mjc=" TargetMode="External"/><Relationship Id="rId28" Type="http://schemas.openxmlformats.org/officeDocument/2006/relationships/hyperlink" Target="http://www.nrhmassam.info/APPMS/index.php?page=asha_detail&amp;asha_mcts_emp_id=MjA1Nzg=" TargetMode="External"/><Relationship Id="rId49" Type="http://schemas.openxmlformats.org/officeDocument/2006/relationships/hyperlink" Target="http://www.nrhmassam.info/APPMS/index.php?page=asha_detail&amp;asha_mcts_emp_id=MjA3MDQ=" TargetMode="External"/><Relationship Id="rId114" Type="http://schemas.openxmlformats.org/officeDocument/2006/relationships/hyperlink" Target="http://www.nrhmassam.info/APPMS/index.php?page=asha_detail&amp;asha_mcts_emp_id=MjA5MjQ=" TargetMode="External"/><Relationship Id="rId275" Type="http://schemas.openxmlformats.org/officeDocument/2006/relationships/hyperlink" Target="http://www.nrhmassam.info/APPMS/index.php?page=asha_detail&amp;asha_mcts_emp_id=MjA3NzM=" TargetMode="External"/><Relationship Id="rId296" Type="http://schemas.openxmlformats.org/officeDocument/2006/relationships/hyperlink" Target="http://www.nrhmassam.info/APPMS/index.php?page=asha_detail&amp;asha_mcts_emp_id=NjY3ODA=" TargetMode="External"/><Relationship Id="rId300" Type="http://schemas.openxmlformats.org/officeDocument/2006/relationships/hyperlink" Target="http://www.nrhmassam.info/APPMS/index.php?page=asha_detail&amp;asha_mcts_emp_id=MjA3MTc=" TargetMode="External"/><Relationship Id="rId60" Type="http://schemas.openxmlformats.org/officeDocument/2006/relationships/hyperlink" Target="http://www.nrhmassam.info/APPMS/index.php?page=asha_detail&amp;asha_mcts_emp_id=MjA3Njg=" TargetMode="External"/><Relationship Id="rId81" Type="http://schemas.openxmlformats.org/officeDocument/2006/relationships/hyperlink" Target="http://www.nrhmassam.info/APPMS/index.php?page=asha_detail&amp;asha_mcts_emp_id=MjA2MDA=" TargetMode="External"/><Relationship Id="rId135" Type="http://schemas.openxmlformats.org/officeDocument/2006/relationships/hyperlink" Target="http://www.nrhmassam.info/APPMS/index.php?page=asha_detail&amp;asha_mcts_emp_id=NjY4MTM=" TargetMode="External"/><Relationship Id="rId156" Type="http://schemas.openxmlformats.org/officeDocument/2006/relationships/hyperlink" Target="http://www.nrhmassam.info/APPMS/index.php?page=asha_detail&amp;asha_mcts_emp_id=MTg1NTUyMQ==" TargetMode="External"/><Relationship Id="rId177" Type="http://schemas.openxmlformats.org/officeDocument/2006/relationships/hyperlink" Target="http://www.nrhmassam.info/APPMS/index.php?page=asha_detail&amp;asha_mcts_emp_id=MjA3NTM=" TargetMode="External"/><Relationship Id="rId198" Type="http://schemas.openxmlformats.org/officeDocument/2006/relationships/hyperlink" Target="http://www.nrhmassam.info/APPMS/index.php?page=asha_detail&amp;asha_mcts_emp_id=MjA3MTI=" TargetMode="External"/><Relationship Id="rId321" Type="http://schemas.openxmlformats.org/officeDocument/2006/relationships/hyperlink" Target="http://www.nrhmassam.info/APPMS/index.php?page=asha_detail&amp;asha_mcts_emp_id=MjA3MjM=" TargetMode="External"/><Relationship Id="rId202" Type="http://schemas.openxmlformats.org/officeDocument/2006/relationships/hyperlink" Target="http://www.nrhmassam.info/APPMS/index.php?page=asha_detail&amp;asha_mcts_emp_id=MjA3MDc=" TargetMode="External"/><Relationship Id="rId223" Type="http://schemas.openxmlformats.org/officeDocument/2006/relationships/hyperlink" Target="http://www.nrhmassam.info/APPMS/index.php?page=asha_detail&amp;asha_mcts_emp_id=MTg1NTUxNQ==" TargetMode="External"/><Relationship Id="rId244" Type="http://schemas.openxmlformats.org/officeDocument/2006/relationships/hyperlink" Target="http://www.nrhmassam.info/APPMS/index.php?page=asha_detail&amp;asha_mcts_emp_id=MjA3MzQ=" TargetMode="External"/><Relationship Id="rId18" Type="http://schemas.openxmlformats.org/officeDocument/2006/relationships/hyperlink" Target="http://www.nrhmassam.info/APPMS/index.php?page=asha_detail&amp;asha_mcts_emp_id=NjY4MDE=" TargetMode="External"/><Relationship Id="rId39" Type="http://schemas.openxmlformats.org/officeDocument/2006/relationships/hyperlink" Target="http://www.nrhmassam.info/APPMS/index.php?page=asha_detail&amp;asha_mcts_emp_id=MjA1NzU=" TargetMode="External"/><Relationship Id="rId265" Type="http://schemas.openxmlformats.org/officeDocument/2006/relationships/hyperlink" Target="http://www.nrhmassam.info/APPMS/index.php?page=asha_detail&amp;asha_mcts_emp_id=MjA3ODQ=" TargetMode="External"/><Relationship Id="rId286" Type="http://schemas.openxmlformats.org/officeDocument/2006/relationships/hyperlink" Target="http://www.nrhmassam.info/APPMS/index.php?page=asha_detail&amp;asha_mcts_emp_id=NjY4MDE=" TargetMode="External"/><Relationship Id="rId50" Type="http://schemas.openxmlformats.org/officeDocument/2006/relationships/hyperlink" Target="http://www.nrhmassam.info/APPMS/index.php?page=asha_detail&amp;asha_mcts_emp_id=MjA3MDQ=" TargetMode="External"/><Relationship Id="rId104" Type="http://schemas.openxmlformats.org/officeDocument/2006/relationships/hyperlink" Target="http://www.nrhmassam.info/APPMS/index.php?page=asha_detail&amp;asha_mcts_emp_id=MjA2MTA=" TargetMode="External"/><Relationship Id="rId125" Type="http://schemas.openxmlformats.org/officeDocument/2006/relationships/hyperlink" Target="http://www.nrhmassam.info/APPMS/index.php?page=asha_detail&amp;asha_mcts_emp_id=NjY4MTk=" TargetMode="External"/><Relationship Id="rId146" Type="http://schemas.openxmlformats.org/officeDocument/2006/relationships/hyperlink" Target="http://www.nrhmassam.info/APPMS/index.php?page=asha_detail&amp;asha_mcts_emp_id=NjY4MTQ=" TargetMode="External"/><Relationship Id="rId167" Type="http://schemas.openxmlformats.org/officeDocument/2006/relationships/hyperlink" Target="http://www.nrhmassam.info/APPMS/index.php?page=asha_detail&amp;asha_mcts_emp_id=NTQzMzM=" TargetMode="External"/><Relationship Id="rId188" Type="http://schemas.openxmlformats.org/officeDocument/2006/relationships/hyperlink" Target="http://www.nrhmassam.info/APPMS/index.php?page=asha_detail&amp;asha_mcts_emp_id=MjA3MTI=" TargetMode="External"/><Relationship Id="rId311" Type="http://schemas.openxmlformats.org/officeDocument/2006/relationships/hyperlink" Target="http://www.nrhmassam.info/APPMS/index.php?page=asha_detail&amp;asha_mcts_emp_id=MjA3MTU=" TargetMode="External"/><Relationship Id="rId71" Type="http://schemas.openxmlformats.org/officeDocument/2006/relationships/hyperlink" Target="http://www.nrhmassam.info/APPMS/index.php?page=asha_detail&amp;asha_mcts_emp_id=NjY3Nzk=" TargetMode="External"/><Relationship Id="rId92" Type="http://schemas.openxmlformats.org/officeDocument/2006/relationships/hyperlink" Target="http://www.nrhmassam.info/APPMS/index.php?page=asha_detail&amp;asha_mcts_emp_id=MjA2MTA=" TargetMode="External"/><Relationship Id="rId213" Type="http://schemas.openxmlformats.org/officeDocument/2006/relationships/hyperlink" Target="http://www.nrhmassam.info/APPMS/index.php?page=asha_detail&amp;asha_mcts_emp_id=MjA3MDk=" TargetMode="External"/><Relationship Id="rId234" Type="http://schemas.openxmlformats.org/officeDocument/2006/relationships/hyperlink" Target="http://www.nrhmassam.info/APPMS/index.php?page=asha_detail&amp;asha_mcts_emp_id=NjY3Nzc=" TargetMode="External"/><Relationship Id="rId2" Type="http://schemas.openxmlformats.org/officeDocument/2006/relationships/hyperlink" Target="http://www.nrhmassam.info/APPMS/index.php?page=asha_detail&amp;asha_mcts_emp_id=MjA1OTY=" TargetMode="External"/><Relationship Id="rId29" Type="http://schemas.openxmlformats.org/officeDocument/2006/relationships/hyperlink" Target="http://www.nrhmassam.info/APPMS/index.php?page=asha_detail&amp;asha_mcts_emp_id=MjA1Nzg=" TargetMode="External"/><Relationship Id="rId255" Type="http://schemas.openxmlformats.org/officeDocument/2006/relationships/hyperlink" Target="http://www.nrhmassam.info/APPMS/index.php?page=asha_detail&amp;asha_mcts_emp_id=MjA3Mjc=" TargetMode="External"/><Relationship Id="rId276" Type="http://schemas.openxmlformats.org/officeDocument/2006/relationships/hyperlink" Target="http://www.nrhmassam.info/APPMS/index.php?page=asha_detail&amp;asha_mcts_emp_id=MjA3NzM=" TargetMode="External"/><Relationship Id="rId297" Type="http://schemas.openxmlformats.org/officeDocument/2006/relationships/hyperlink" Target="http://www.nrhmassam.info/APPMS/index.php?page=asha_detail&amp;asha_mcts_emp_id=NjY3ODA=" TargetMode="External"/><Relationship Id="rId40" Type="http://schemas.openxmlformats.org/officeDocument/2006/relationships/hyperlink" Target="http://www.nrhmassam.info/APPMS/index.php?page=asha_detail&amp;asha_mcts_emp_id=MjA2OTQ=" TargetMode="External"/><Relationship Id="rId115" Type="http://schemas.openxmlformats.org/officeDocument/2006/relationships/hyperlink" Target="http://www.nrhmassam.info/APPMS/index.php?page=asha_detail&amp;asha_mcts_emp_id=MjA5MjQ=" TargetMode="External"/><Relationship Id="rId136" Type="http://schemas.openxmlformats.org/officeDocument/2006/relationships/hyperlink" Target="http://www.nrhmassam.info/APPMS/index.php?page=asha_detail&amp;asha_mcts_emp_id=NjY4Mjk=" TargetMode="External"/><Relationship Id="rId157" Type="http://schemas.openxmlformats.org/officeDocument/2006/relationships/hyperlink" Target="http://www.nrhmassam.info/APPMS/index.php?page=asha_detail&amp;asha_mcts_emp_id=Mzk3NDk=" TargetMode="External"/><Relationship Id="rId178" Type="http://schemas.openxmlformats.org/officeDocument/2006/relationships/hyperlink" Target="http://www.nrhmassam.info/APPMS/index.php?page=asha_detail&amp;asha_mcts_emp_id=MjA3NTQ=" TargetMode="External"/><Relationship Id="rId301" Type="http://schemas.openxmlformats.org/officeDocument/2006/relationships/hyperlink" Target="http://www.nrhmassam.info/APPMS/index.php?page=asha_detail&amp;asha_mcts_emp_id=MjA3MTc=" TargetMode="External"/><Relationship Id="rId322" Type="http://schemas.openxmlformats.org/officeDocument/2006/relationships/hyperlink" Target="http://www.nrhmassam.info/APPMS/index.php?page=asha_detail&amp;asha_mcts_emp_id=MjA3MjM=" TargetMode="External"/><Relationship Id="rId61" Type="http://schemas.openxmlformats.org/officeDocument/2006/relationships/hyperlink" Target="http://www.nrhmassam.info/APPMS/index.php?page=asha_detail&amp;asha_mcts_emp_id=MjA3Njc=" TargetMode="External"/><Relationship Id="rId82" Type="http://schemas.openxmlformats.org/officeDocument/2006/relationships/hyperlink" Target="http://www.nrhmassam.info/APPMS/index.php?page=asha_detail&amp;asha_mcts_emp_id=MTg1NTUzMw==" TargetMode="External"/><Relationship Id="rId199" Type="http://schemas.openxmlformats.org/officeDocument/2006/relationships/hyperlink" Target="http://www.nrhmassam.info/APPMS/index.php?page=asha_detail&amp;asha_mcts_emp_id=MjA3MTI=" TargetMode="External"/><Relationship Id="rId203" Type="http://schemas.openxmlformats.org/officeDocument/2006/relationships/hyperlink" Target="http://www.nrhmassam.info/APPMS/index.php?page=asha_detail&amp;asha_mcts_emp_id=MjA3MDc=" TargetMode="External"/><Relationship Id="rId19" Type="http://schemas.openxmlformats.org/officeDocument/2006/relationships/hyperlink" Target="http://www.nrhmassam.info/APPMS/index.php?page=asha_detail&amp;asha_mcts_emp_id=NjY4MDE=" TargetMode="External"/><Relationship Id="rId224" Type="http://schemas.openxmlformats.org/officeDocument/2006/relationships/hyperlink" Target="http://www.nrhmassam.info/APPMS/index.php?page=asha_detail&amp;asha_mcts_emp_id=MjA5MjU=" TargetMode="External"/><Relationship Id="rId245" Type="http://schemas.openxmlformats.org/officeDocument/2006/relationships/hyperlink" Target="http://www.nrhmassam.info/APPMS/index.php?page=asha_detail&amp;asha_mcts_emp_id=Mzk4NjA=" TargetMode="External"/><Relationship Id="rId266" Type="http://schemas.openxmlformats.org/officeDocument/2006/relationships/hyperlink" Target="http://www.nrhmassam.info/APPMS/index.php?page=asha_detail&amp;asha_mcts_emp_id=MjA3Nzg=" TargetMode="External"/><Relationship Id="rId287" Type="http://schemas.openxmlformats.org/officeDocument/2006/relationships/hyperlink" Target="http://www.nrhmassam.info/APPMS/index.php?page=asha_detail&amp;asha_mcts_emp_id=MTg1NTUzNw==" TargetMode="External"/><Relationship Id="rId30" Type="http://schemas.openxmlformats.org/officeDocument/2006/relationships/hyperlink" Target="http://www.nrhmassam.info/APPMS/index.php?page=asha_detail&amp;asha_mcts_emp_id=MjA1Nzk=" TargetMode="External"/><Relationship Id="rId105" Type="http://schemas.openxmlformats.org/officeDocument/2006/relationships/hyperlink" Target="http://www.nrhmassam.info/APPMS/index.php?page=asha_detail&amp;asha_mcts_emp_id=MTg1NTUyNw==" TargetMode="External"/><Relationship Id="rId126" Type="http://schemas.openxmlformats.org/officeDocument/2006/relationships/hyperlink" Target="http://www.nrhmassam.info/APPMS/index.php?page=asha_detail&amp;asha_mcts_emp_id=NjY4MTk=" TargetMode="External"/><Relationship Id="rId147" Type="http://schemas.openxmlformats.org/officeDocument/2006/relationships/hyperlink" Target="http://www.nrhmassam.info/APPMS/index.php?page=asha_detail&amp;asha_mcts_emp_id=NjY4MTQ=" TargetMode="External"/><Relationship Id="rId168" Type="http://schemas.openxmlformats.org/officeDocument/2006/relationships/hyperlink" Target="http://www.nrhmassam.info/APPMS/index.php?page=asha_detail&amp;asha_mcts_emp_id=NjY4MDg=" TargetMode="External"/><Relationship Id="rId312" Type="http://schemas.openxmlformats.org/officeDocument/2006/relationships/hyperlink" Target="http://www.nrhmassam.info/APPMS/index.php?page=asha_detail&amp;asha_mcts_emp_id=MjA3Mj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nrhmassam.info/APPMS/index.php?page=asha_detail&amp;asha_mcts_emp_id=MjA1NzE=" TargetMode="External"/><Relationship Id="rId13" Type="http://schemas.openxmlformats.org/officeDocument/2006/relationships/hyperlink" Target="http://www.nrhmassam.info/APPMS/index.php?page=asha_detail&amp;asha_mcts_emp_id=MjA3MDE=" TargetMode="External"/><Relationship Id="rId18" Type="http://schemas.openxmlformats.org/officeDocument/2006/relationships/hyperlink" Target="http://www.nrhmassam.info/APPMS/index.php?page=asha_detail&amp;asha_mcts_emp_id=NjY3Nzk=" TargetMode="External"/><Relationship Id="rId26" Type="http://schemas.openxmlformats.org/officeDocument/2006/relationships/hyperlink" Target="http://www.nrhmassam.info/APPMS/index.php?page=asha_detail&amp;asha_mcts_emp_id=MTg1NTUzMw==" TargetMode="External"/><Relationship Id="rId39" Type="http://schemas.openxmlformats.org/officeDocument/2006/relationships/hyperlink" Target="http://www.nrhmassam.info/APPMS/index.php?page=asha_detail&amp;asha_mcts_emp_id=MTg1NTUzNw==" TargetMode="External"/><Relationship Id="rId3" Type="http://schemas.openxmlformats.org/officeDocument/2006/relationships/hyperlink" Target="http://www.nrhmassam.info/APPMS/index.php?page=asha_detail&amp;asha_mcts_emp_id=NjY4MDM=" TargetMode="External"/><Relationship Id="rId21" Type="http://schemas.openxmlformats.org/officeDocument/2006/relationships/hyperlink" Target="http://www.nrhmassam.info/APPMS/index.php?page=asha_detail&amp;asha_mcts_emp_id=NjY3NzY=" TargetMode="External"/><Relationship Id="rId34" Type="http://schemas.openxmlformats.org/officeDocument/2006/relationships/hyperlink" Target="http://www.nrhmassam.info/APPMS/index.php?page=asha_detail&amp;asha_mcts_emp_id=MjA3Mzg=" TargetMode="External"/><Relationship Id="rId42" Type="http://schemas.openxmlformats.org/officeDocument/2006/relationships/hyperlink" Target="http://www.nrhmassam.info/APPMS/index.php?page=asha_detail&amp;asha_mcts_emp_id=MjA3MTY=" TargetMode="External"/><Relationship Id="rId47" Type="http://schemas.openxmlformats.org/officeDocument/2006/relationships/comments" Target="../comments1.xml"/><Relationship Id="rId7" Type="http://schemas.openxmlformats.org/officeDocument/2006/relationships/hyperlink" Target="http://www.nrhmassam.info/APPMS/index.php?page=asha_detail&amp;asha_mcts_emp_id=MjA1NzE=" TargetMode="External"/><Relationship Id="rId12" Type="http://schemas.openxmlformats.org/officeDocument/2006/relationships/hyperlink" Target="http://www.nrhmassam.info/APPMS/index.php?page=asha_detail&amp;asha_mcts_emp_id=MjA2OTY=" TargetMode="External"/><Relationship Id="rId17" Type="http://schemas.openxmlformats.org/officeDocument/2006/relationships/hyperlink" Target="http://www.nrhmassam.info/APPMS/index.php?page=asha_detail&amp;asha_mcts_emp_id=MjA3MDI=" TargetMode="External"/><Relationship Id="rId25" Type="http://schemas.openxmlformats.org/officeDocument/2006/relationships/hyperlink" Target="http://www.nrhmassam.info/APPMS/index.php?page=asha_detail&amp;asha_mcts_emp_id=MTg1NTUzMw==" TargetMode="External"/><Relationship Id="rId33" Type="http://schemas.openxmlformats.org/officeDocument/2006/relationships/hyperlink" Target="http://www.nrhmassam.info/APPMS/index.php?page=asha_detail&amp;asha_mcts_emp_id=NjY3Nzc=" TargetMode="External"/><Relationship Id="rId38" Type="http://schemas.openxmlformats.org/officeDocument/2006/relationships/hyperlink" Target="http://www.nrhmassam.info/APPMS/index.php?page=asha_detail&amp;asha_mcts_emp_id=NjY3NzU=" TargetMode="External"/><Relationship Id="rId46" Type="http://schemas.openxmlformats.org/officeDocument/2006/relationships/vmlDrawing" Target="../drawings/vmlDrawing1.vml"/><Relationship Id="rId2" Type="http://schemas.openxmlformats.org/officeDocument/2006/relationships/hyperlink" Target="http://www.nrhmassam.info/APPMS/index.php?page=asha_detail&amp;asha_mcts_emp_id=NjY3OTg=" TargetMode="External"/><Relationship Id="rId16" Type="http://schemas.openxmlformats.org/officeDocument/2006/relationships/hyperlink" Target="http://www.nrhmassam.info/APPMS/index.php?page=asha_detail&amp;asha_mcts_emp_id=MjA3MDI=" TargetMode="External"/><Relationship Id="rId20" Type="http://schemas.openxmlformats.org/officeDocument/2006/relationships/hyperlink" Target="http://www.nrhmassam.info/APPMS/index.php?page=asha_detail&amp;asha_mcts_emp_id=NjY3NzY=" TargetMode="External"/><Relationship Id="rId29" Type="http://schemas.openxmlformats.org/officeDocument/2006/relationships/hyperlink" Target="http://www.nrhmassam.info/APPMS/index.php?page=asha_detail&amp;asha_mcts_emp_id=NjY4MTk=" TargetMode="External"/><Relationship Id="rId41" Type="http://schemas.openxmlformats.org/officeDocument/2006/relationships/hyperlink" Target="http://www.nrhmassam.info/APPMS/index.php?page=asha_detail&amp;asha_mcts_emp_id=MjA3MTY=" TargetMode="External"/><Relationship Id="rId1" Type="http://schemas.openxmlformats.org/officeDocument/2006/relationships/hyperlink" Target="http://www.nrhmassam.info/APPMS/index.php?page=asha_detail&amp;asha_mcts_emp_id=NjY3OTg=" TargetMode="External"/><Relationship Id="rId6" Type="http://schemas.openxmlformats.org/officeDocument/2006/relationships/hyperlink" Target="http://www.nrhmassam.info/APPMS/index.php?page=asha_detail&amp;asha_mcts_emp_id=MjA1NzE=" TargetMode="External"/><Relationship Id="rId11" Type="http://schemas.openxmlformats.org/officeDocument/2006/relationships/hyperlink" Target="http://www.nrhmassam.info/APPMS/index.php?page=asha_detail&amp;asha_mcts_emp_id=MjA2OTY=" TargetMode="External"/><Relationship Id="rId24" Type="http://schemas.openxmlformats.org/officeDocument/2006/relationships/hyperlink" Target="http://www.nrhmassam.info/APPMS/index.php?page=asha_detail&amp;asha_mcts_emp_id=MjA2MDA=" TargetMode="External"/><Relationship Id="rId32" Type="http://schemas.openxmlformats.org/officeDocument/2006/relationships/hyperlink" Target="http://www.nrhmassam.info/APPMS/index.php?page=asha_detail&amp;asha_mcts_emp_id=NjY3Nzc=" TargetMode="External"/><Relationship Id="rId37" Type="http://schemas.openxmlformats.org/officeDocument/2006/relationships/hyperlink" Target="http://www.nrhmassam.info/APPMS/index.php?page=asha_detail&amp;asha_mcts_emp_id=NjY3NzU=" TargetMode="External"/><Relationship Id="rId40" Type="http://schemas.openxmlformats.org/officeDocument/2006/relationships/hyperlink" Target="http://www.nrhmassam.info/APPMS/index.php?page=asha_detail&amp;asha_mcts_emp_id=MTg1NTUzNw==" TargetMode="External"/><Relationship Id="rId45" Type="http://schemas.openxmlformats.org/officeDocument/2006/relationships/printerSettings" Target="../printerSettings/printerSettings2.bin"/><Relationship Id="rId5" Type="http://schemas.openxmlformats.org/officeDocument/2006/relationships/hyperlink" Target="http://www.nrhmassam.info/APPMS/index.php?page=asha_detail&amp;asha_mcts_emp_id=NjY3OTM=" TargetMode="External"/><Relationship Id="rId15" Type="http://schemas.openxmlformats.org/officeDocument/2006/relationships/hyperlink" Target="http://www.nrhmassam.info/APPMS/index.php?page=asha_detail&amp;asha_mcts_emp_id=MjA3MDE=" TargetMode="External"/><Relationship Id="rId23" Type="http://schemas.openxmlformats.org/officeDocument/2006/relationships/hyperlink" Target="http://www.nrhmassam.info/APPMS/index.php?page=asha_detail&amp;asha_mcts_emp_id=MjA2MDA=" TargetMode="External"/><Relationship Id="rId28" Type="http://schemas.openxmlformats.org/officeDocument/2006/relationships/hyperlink" Target="http://www.nrhmassam.info/APPMS/index.php?page=asha_detail&amp;asha_mcts_emp_id=NjY4MTk=" TargetMode="External"/><Relationship Id="rId36" Type="http://schemas.openxmlformats.org/officeDocument/2006/relationships/hyperlink" Target="http://www.nrhmassam.info/APPMS/index.php?page=asha_detail&amp;asha_mcts_emp_id=MjA3Nzg=" TargetMode="External"/><Relationship Id="rId10" Type="http://schemas.openxmlformats.org/officeDocument/2006/relationships/hyperlink" Target="http://www.nrhmassam.info/APPMS/index.php?page=asha_detail&amp;asha_mcts_emp_id=MjA2OTQ=" TargetMode="External"/><Relationship Id="rId19" Type="http://schemas.openxmlformats.org/officeDocument/2006/relationships/hyperlink" Target="http://www.nrhmassam.info/APPMS/index.php?page=asha_detail&amp;asha_mcts_emp_id=NjY3Nzk=" TargetMode="External"/><Relationship Id="rId31" Type="http://schemas.openxmlformats.org/officeDocument/2006/relationships/hyperlink" Target="http://www.nrhmassam.info/APPMS/index.php?page=asha_detail&amp;asha_mcts_emp_id=NjY4Mjg=" TargetMode="External"/><Relationship Id="rId44" Type="http://schemas.openxmlformats.org/officeDocument/2006/relationships/hyperlink" Target="http://www.nrhmassam.info/APPMS/index.php?page=asha_detail&amp;asha_mcts_emp_id=MjA3NTE=" TargetMode="External"/><Relationship Id="rId4" Type="http://schemas.openxmlformats.org/officeDocument/2006/relationships/hyperlink" Target="http://www.nrhmassam.info/APPMS/index.php?page=asha_detail&amp;asha_mcts_emp_id=NjY4MDM=" TargetMode="External"/><Relationship Id="rId9" Type="http://schemas.openxmlformats.org/officeDocument/2006/relationships/hyperlink" Target="http://www.nrhmassam.info/APPMS/index.php?page=asha_detail&amp;asha_mcts_emp_id=MjA2OTQ=" TargetMode="External"/><Relationship Id="rId14" Type="http://schemas.openxmlformats.org/officeDocument/2006/relationships/hyperlink" Target="http://www.nrhmassam.info/APPMS/index.php?page=asha_detail&amp;asha_mcts_emp_id=MjA3MDE=" TargetMode="External"/><Relationship Id="rId22" Type="http://schemas.openxmlformats.org/officeDocument/2006/relationships/hyperlink" Target="http://www.nrhmassam.info/APPMS/index.php?page=asha_detail&amp;asha_mcts_emp_id=NjY3ODg=" TargetMode="External"/><Relationship Id="rId27" Type="http://schemas.openxmlformats.org/officeDocument/2006/relationships/hyperlink" Target="http://www.nrhmassam.info/APPMS/index.php?page=asha_detail&amp;asha_mcts_emp_id=NjY4MTk=" TargetMode="External"/><Relationship Id="rId30" Type="http://schemas.openxmlformats.org/officeDocument/2006/relationships/hyperlink" Target="http://www.nrhmassam.info/APPMS/index.php?page=asha_detail&amp;asha_mcts_emp_id=NjY4MTk=" TargetMode="External"/><Relationship Id="rId35" Type="http://schemas.openxmlformats.org/officeDocument/2006/relationships/hyperlink" Target="http://www.nrhmassam.info/APPMS/index.php?page=asha_detail&amp;asha_mcts_emp_id=MjA3Mzg=" TargetMode="External"/><Relationship Id="rId43" Type="http://schemas.openxmlformats.org/officeDocument/2006/relationships/hyperlink" Target="http://www.nrhmassam.info/APPMS/index.php?page=asha_detail&amp;asha_mcts_emp_id=MjA3NTE="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nrhmassam.info/APPMS/index.php?page=asha_detail&amp;asha_mcts_emp_id=MjA2MTM=" TargetMode="External"/><Relationship Id="rId18" Type="http://schemas.openxmlformats.org/officeDocument/2006/relationships/hyperlink" Target="http://www.nrhmassam.info/APPMS/index.php?page=asha_detail&amp;asha_mcts_emp_id=NjY4Mjg=" TargetMode="External"/><Relationship Id="rId26" Type="http://schemas.openxmlformats.org/officeDocument/2006/relationships/hyperlink" Target="http://www.nrhmassam.info/APPMS/index.php?page=asha_detail&amp;asha_mcts_emp_id=MTg1NTUyMQ==" TargetMode="External"/><Relationship Id="rId39" Type="http://schemas.openxmlformats.org/officeDocument/2006/relationships/hyperlink" Target="http://www.nrhmassam.info/APPMS/index.php?page=asha_detail&amp;asha_mcts_emp_id=MjA3NzQ=" TargetMode="External"/><Relationship Id="rId21" Type="http://schemas.openxmlformats.org/officeDocument/2006/relationships/hyperlink" Target="http://www.nrhmassam.info/APPMS/index.php?page=asha_detail&amp;asha_mcts_emp_id=MTg1NTUyMQ==" TargetMode="External"/><Relationship Id="rId34" Type="http://schemas.openxmlformats.org/officeDocument/2006/relationships/hyperlink" Target="http://www.nrhmassam.info/APPMS/index.php?page=asha_detail&amp;asha_mcts_emp_id=MjA3NjE=" TargetMode="External"/><Relationship Id="rId42" Type="http://schemas.openxmlformats.org/officeDocument/2006/relationships/hyperlink" Target="http://www.nrhmassam.info/APPMS/index.php?page=asha_detail&amp;asha_mcts_emp_id=MjA3Nzc=" TargetMode="External"/><Relationship Id="rId47" Type="http://schemas.openxmlformats.org/officeDocument/2006/relationships/hyperlink" Target="http://www.nrhmassam.info/APPMS/index.php?page=asha_detail&amp;asha_mcts_emp_id=MjA3MTc=" TargetMode="External"/><Relationship Id="rId50" Type="http://schemas.openxmlformats.org/officeDocument/2006/relationships/hyperlink" Target="http://www.nrhmassam.info/APPMS/index.php?page=asha_detail&amp;asha_mcts_emp_id=MjA3MTk=" TargetMode="External"/><Relationship Id="rId55" Type="http://schemas.openxmlformats.org/officeDocument/2006/relationships/hyperlink" Target="http://www.nrhmassam.info/APPMS/index.php?page=asha_detail&amp;asha_mcts_emp_id=MjA3NTE=" TargetMode="External"/><Relationship Id="rId7" Type="http://schemas.openxmlformats.org/officeDocument/2006/relationships/hyperlink" Target="http://www.nrhmassam.info/APPMS/index.php?page=asha_detail&amp;asha_mcts_emp_id=MjA3NzE=" TargetMode="External"/><Relationship Id="rId12" Type="http://schemas.openxmlformats.org/officeDocument/2006/relationships/hyperlink" Target="http://www.nrhmassam.info/APPMS/index.php?page=asha_detail&amp;asha_mcts_emp_id=MjA2MTM=" TargetMode="External"/><Relationship Id="rId17" Type="http://schemas.openxmlformats.org/officeDocument/2006/relationships/hyperlink" Target="http://www.nrhmassam.info/APPMS/index.php?page=asha_detail&amp;asha_mcts_emp_id=NjY3ODc=" TargetMode="External"/><Relationship Id="rId25" Type="http://schemas.openxmlformats.org/officeDocument/2006/relationships/hyperlink" Target="http://www.nrhmassam.info/APPMS/index.php?page=asha_detail&amp;asha_mcts_emp_id=MTg1NTUyMQ==" TargetMode="External"/><Relationship Id="rId33" Type="http://schemas.openxmlformats.org/officeDocument/2006/relationships/hyperlink" Target="http://www.nrhmassam.info/APPMS/index.php?page=asha_detail&amp;asha_mcts_emp_id=MjA3NjE=" TargetMode="External"/><Relationship Id="rId38" Type="http://schemas.openxmlformats.org/officeDocument/2006/relationships/hyperlink" Target="http://www.nrhmassam.info/APPMS/index.php?page=asha_detail&amp;asha_mcts_emp_id=MjA3Mzg=" TargetMode="External"/><Relationship Id="rId46" Type="http://schemas.openxmlformats.org/officeDocument/2006/relationships/hyperlink" Target="http://www.nrhmassam.info/APPMS/index.php?page=asha_detail&amp;asha_mcts_emp_id=MjA3MTc=" TargetMode="External"/><Relationship Id="rId2" Type="http://schemas.openxmlformats.org/officeDocument/2006/relationships/hyperlink" Target="http://www.nrhmassam.info/APPMS/index.php?page=asha_detail&amp;asha_mcts_emp_id=MTg1NTUyNQ==" TargetMode="External"/><Relationship Id="rId16" Type="http://schemas.openxmlformats.org/officeDocument/2006/relationships/hyperlink" Target="http://www.nrhmassam.info/APPMS/index.php?page=asha_detail&amp;asha_mcts_emp_id=MjA2MTM=" TargetMode="External"/><Relationship Id="rId20" Type="http://schemas.openxmlformats.org/officeDocument/2006/relationships/hyperlink" Target="http://www.nrhmassam.info/APPMS/index.php?page=asha_detail&amp;asha_mcts_emp_id=MTg1NTUyMQ==" TargetMode="External"/><Relationship Id="rId29" Type="http://schemas.openxmlformats.org/officeDocument/2006/relationships/hyperlink" Target="http://www.nrhmassam.info/APPMS/index.php?page=asha_detail&amp;asha_mcts_emp_id=MjA3NTk=" TargetMode="External"/><Relationship Id="rId41" Type="http://schemas.openxmlformats.org/officeDocument/2006/relationships/hyperlink" Target="http://www.nrhmassam.info/APPMS/index.php?page=asha_detail&amp;asha_mcts_emp_id=MjA3NzQ=" TargetMode="External"/><Relationship Id="rId54" Type="http://schemas.openxmlformats.org/officeDocument/2006/relationships/hyperlink" Target="http://www.nrhmassam.info/APPMS/index.php?page=asha_detail&amp;asha_mcts_emp_id=MjA3NTE=" TargetMode="External"/><Relationship Id="rId1" Type="http://schemas.openxmlformats.org/officeDocument/2006/relationships/hyperlink" Target="http://www.nrhmassam.info/APPMS/index.php?page=asha_detail&amp;asha_mcts_emp_id=MjA1OTA=" TargetMode="External"/><Relationship Id="rId6" Type="http://schemas.openxmlformats.org/officeDocument/2006/relationships/hyperlink" Target="http://www.nrhmassam.info/APPMS/index.php?page=asha_detail&amp;asha_mcts_emp_id=MjA3NzE=" TargetMode="External"/><Relationship Id="rId11" Type="http://schemas.openxmlformats.org/officeDocument/2006/relationships/hyperlink" Target="http://www.nrhmassam.info/APPMS/index.php?page=asha_detail&amp;asha_mcts_emp_id=MjA3Njg=" TargetMode="External"/><Relationship Id="rId24" Type="http://schemas.openxmlformats.org/officeDocument/2006/relationships/hyperlink" Target="http://www.nrhmassam.info/APPMS/index.php?page=asha_detail&amp;asha_mcts_emp_id=MTg1NTUyMQ==" TargetMode="External"/><Relationship Id="rId32" Type="http://schemas.openxmlformats.org/officeDocument/2006/relationships/hyperlink" Target="http://www.nrhmassam.info/APPMS/index.php?page=asha_detail&amp;asha_mcts_emp_id=MjA3NjE=" TargetMode="External"/><Relationship Id="rId37" Type="http://schemas.openxmlformats.org/officeDocument/2006/relationships/hyperlink" Target="http://www.nrhmassam.info/APPMS/index.php?page=asha_detail&amp;asha_mcts_emp_id=MjA3MTI=" TargetMode="External"/><Relationship Id="rId40" Type="http://schemas.openxmlformats.org/officeDocument/2006/relationships/hyperlink" Target="http://www.nrhmassam.info/APPMS/index.php?page=asha_detail&amp;asha_mcts_emp_id=MjA3NzQ=" TargetMode="External"/><Relationship Id="rId45" Type="http://schemas.openxmlformats.org/officeDocument/2006/relationships/hyperlink" Target="http://www.nrhmassam.info/APPMS/index.php?page=asha_detail&amp;asha_mcts_emp_id=MTg1NTUzNw==" TargetMode="External"/><Relationship Id="rId53" Type="http://schemas.openxmlformats.org/officeDocument/2006/relationships/hyperlink" Target="http://www.nrhmassam.info/APPMS/index.php?page=asha_detail&amp;asha_mcts_emp_id=MjA3MTU=" TargetMode="External"/><Relationship Id="rId5" Type="http://schemas.openxmlformats.org/officeDocument/2006/relationships/hyperlink" Target="http://www.nrhmassam.info/APPMS/index.php?page=asha_detail&amp;asha_mcts_emp_id=MjA3MDQ=" TargetMode="External"/><Relationship Id="rId15" Type="http://schemas.openxmlformats.org/officeDocument/2006/relationships/hyperlink" Target="http://www.nrhmassam.info/APPMS/index.php?page=asha_detail&amp;asha_mcts_emp_id=MjA2MTM=" TargetMode="External"/><Relationship Id="rId23" Type="http://schemas.openxmlformats.org/officeDocument/2006/relationships/hyperlink" Target="http://www.nrhmassam.info/APPMS/index.php?page=asha_detail&amp;asha_mcts_emp_id=MTg1NTUyMQ==" TargetMode="External"/><Relationship Id="rId28" Type="http://schemas.openxmlformats.org/officeDocument/2006/relationships/hyperlink" Target="http://www.nrhmassam.info/APPMS/index.php?page=asha_detail&amp;asha_mcts_emp_id=MjA3NTk=" TargetMode="External"/><Relationship Id="rId36" Type="http://schemas.openxmlformats.org/officeDocument/2006/relationships/hyperlink" Target="http://www.nrhmassam.info/APPMS/index.php?page=asha_detail&amp;asha_mcts_emp_id=MjA3MTI=" TargetMode="External"/><Relationship Id="rId49" Type="http://schemas.openxmlformats.org/officeDocument/2006/relationships/hyperlink" Target="http://www.nrhmassam.info/APPMS/index.php?page=asha_detail&amp;asha_mcts_emp_id=MjA3MTk=" TargetMode="External"/><Relationship Id="rId10" Type="http://schemas.openxmlformats.org/officeDocument/2006/relationships/hyperlink" Target="http://www.nrhmassam.info/APPMS/index.php?page=asha_detail&amp;asha_mcts_emp_id=MjA3Njg=" TargetMode="External"/><Relationship Id="rId19" Type="http://schemas.openxmlformats.org/officeDocument/2006/relationships/hyperlink" Target="http://www.nrhmassam.info/APPMS/index.php?page=asha_detail&amp;asha_mcts_emp_id=MTg1NTUyMQ==" TargetMode="External"/><Relationship Id="rId31" Type="http://schemas.openxmlformats.org/officeDocument/2006/relationships/hyperlink" Target="http://www.nrhmassam.info/APPMS/index.php?page=asha_detail&amp;asha_mcts_emp_id=MjA3NjE=" TargetMode="External"/><Relationship Id="rId44" Type="http://schemas.openxmlformats.org/officeDocument/2006/relationships/hyperlink" Target="http://www.nrhmassam.info/APPMS/index.php?page=asha_detail&amp;asha_mcts_emp_id=MTg1NTUzNw==" TargetMode="External"/><Relationship Id="rId52" Type="http://schemas.openxmlformats.org/officeDocument/2006/relationships/hyperlink" Target="http://www.nrhmassam.info/APPMS/index.php?page=asha_detail&amp;asha_mcts_emp_id=MjA3MTg=" TargetMode="External"/><Relationship Id="rId4" Type="http://schemas.openxmlformats.org/officeDocument/2006/relationships/hyperlink" Target="http://www.nrhmassam.info/APPMS/index.php?page=asha_detail&amp;asha_mcts_emp_id=MjA1ODM=" TargetMode="External"/><Relationship Id="rId9" Type="http://schemas.openxmlformats.org/officeDocument/2006/relationships/hyperlink" Target="http://www.nrhmassam.info/APPMS/index.php?page=asha_detail&amp;asha_mcts_emp_id=MjA3NzE=" TargetMode="External"/><Relationship Id="rId14" Type="http://schemas.openxmlformats.org/officeDocument/2006/relationships/hyperlink" Target="http://www.nrhmassam.info/APPMS/index.php?page=asha_detail&amp;asha_mcts_emp_id=MjA2MTM=" TargetMode="External"/><Relationship Id="rId22" Type="http://schemas.openxmlformats.org/officeDocument/2006/relationships/hyperlink" Target="http://www.nrhmassam.info/APPMS/index.php?page=asha_detail&amp;asha_mcts_emp_id=MTg1NTUyMQ==" TargetMode="External"/><Relationship Id="rId27" Type="http://schemas.openxmlformats.org/officeDocument/2006/relationships/hyperlink" Target="http://www.nrhmassam.info/APPMS/index.php?page=asha_detail&amp;asha_mcts_emp_id=NjY4MDg=" TargetMode="External"/><Relationship Id="rId30" Type="http://schemas.openxmlformats.org/officeDocument/2006/relationships/hyperlink" Target="http://www.nrhmassam.info/APPMS/index.php?page=asha_detail&amp;asha_mcts_emp_id=MjA3NTk=" TargetMode="External"/><Relationship Id="rId35" Type="http://schemas.openxmlformats.org/officeDocument/2006/relationships/hyperlink" Target="http://www.nrhmassam.info/APPMS/index.php?page=asha_detail&amp;asha_mcts_emp_id=MjA3MTI=" TargetMode="External"/><Relationship Id="rId43" Type="http://schemas.openxmlformats.org/officeDocument/2006/relationships/hyperlink" Target="http://www.nrhmassam.info/APPMS/index.php?page=asha_detail&amp;asha_mcts_emp_id=MjA3Nzc=" TargetMode="External"/><Relationship Id="rId48" Type="http://schemas.openxmlformats.org/officeDocument/2006/relationships/hyperlink" Target="http://www.nrhmassam.info/APPMS/index.php?page=asha_detail&amp;asha_mcts_emp_id=MjA3MTc=" TargetMode="External"/><Relationship Id="rId56" Type="http://schemas.openxmlformats.org/officeDocument/2006/relationships/printerSettings" Target="../printerSettings/printerSettings3.bin"/><Relationship Id="rId8" Type="http://schemas.openxmlformats.org/officeDocument/2006/relationships/hyperlink" Target="http://www.nrhmassam.info/APPMS/index.php?page=asha_detail&amp;asha_mcts_emp_id=MjA3NzE=" TargetMode="External"/><Relationship Id="rId51" Type="http://schemas.openxmlformats.org/officeDocument/2006/relationships/hyperlink" Target="http://www.nrhmassam.info/APPMS/index.php?page=asha_detail&amp;asha_mcts_emp_id=MjA3MTg=" TargetMode="External"/><Relationship Id="rId3" Type="http://schemas.openxmlformats.org/officeDocument/2006/relationships/hyperlink" Target="http://www.nrhmassam.info/APPMS/index.php?page=asha_detail&amp;asha_mcts_emp_id=MTg1NTUyNQ=="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nrhmassam.info/APPMS/index.php?page=asha_detail&amp;asha_mcts_emp_id=MjA3Njc=" TargetMode="External"/><Relationship Id="rId18" Type="http://schemas.openxmlformats.org/officeDocument/2006/relationships/hyperlink" Target="http://www.nrhmassam.info/APPMS/index.php?page=asha_detail&amp;asha_mcts_emp_id=MTg1NTUzMw==" TargetMode="External"/><Relationship Id="rId26" Type="http://schemas.openxmlformats.org/officeDocument/2006/relationships/hyperlink" Target="http://www.nrhmassam.info/APPMS/index.php?page=asha_detail&amp;asha_mcts_emp_id=Mzk3NDk=" TargetMode="External"/><Relationship Id="rId39" Type="http://schemas.openxmlformats.org/officeDocument/2006/relationships/hyperlink" Target="http://www.nrhmassam.info/APPMS/index.php?page=asha_detail&amp;asha_mcts_emp_id=MjA5MjU=" TargetMode="External"/><Relationship Id="rId3" Type="http://schemas.openxmlformats.org/officeDocument/2006/relationships/hyperlink" Target="http://www.nrhmassam.info/APPMS/index.php?page=asha_detail&amp;asha_mcts_emp_id=MjA1ODc=" TargetMode="External"/><Relationship Id="rId21" Type="http://schemas.openxmlformats.org/officeDocument/2006/relationships/hyperlink" Target="http://www.nrhmassam.info/APPMS/index.php?page=asha_detail&amp;asha_mcts_emp_id=NjY3OTI=" TargetMode="External"/><Relationship Id="rId34" Type="http://schemas.openxmlformats.org/officeDocument/2006/relationships/hyperlink" Target="http://www.nrhmassam.info/APPMS/index.php?page=asha_detail&amp;asha_mcts_emp_id=MjA3NjA=" TargetMode="External"/><Relationship Id="rId42" Type="http://schemas.openxmlformats.org/officeDocument/2006/relationships/hyperlink" Target="http://www.nrhmassam.info/APPMS/index.php?page=asha_detail&amp;asha_mcts_emp_id=NjY3Nzg=" TargetMode="External"/><Relationship Id="rId47" Type="http://schemas.openxmlformats.org/officeDocument/2006/relationships/hyperlink" Target="http://www.nrhmassam.info/APPMS/index.php?page=asha_detail&amp;asha_mcts_emp_id=MjA3ODQ=" TargetMode="External"/><Relationship Id="rId50" Type="http://schemas.openxmlformats.org/officeDocument/2006/relationships/hyperlink" Target="http://www.nrhmassam.info/APPMS/index.php?page=asha_detail&amp;asha_mcts_emp_id=MjA3MTQ=" TargetMode="External"/><Relationship Id="rId7" Type="http://schemas.openxmlformats.org/officeDocument/2006/relationships/hyperlink" Target="http://www.nrhmassam.info/APPMS/index.php?page=asha_detail&amp;asha_mcts_emp_id=MjA1NzM=" TargetMode="External"/><Relationship Id="rId12" Type="http://schemas.openxmlformats.org/officeDocument/2006/relationships/hyperlink" Target="http://www.nrhmassam.info/APPMS/index.php?page=asha_detail&amp;asha_mcts_emp_id=MjA3Njg=" TargetMode="External"/><Relationship Id="rId17" Type="http://schemas.openxmlformats.org/officeDocument/2006/relationships/hyperlink" Target="http://www.nrhmassam.info/APPMS/index.php?page=asha_detail&amp;asha_mcts_emp_id=MTg1NTUzMw==" TargetMode="External"/><Relationship Id="rId25" Type="http://schemas.openxmlformats.org/officeDocument/2006/relationships/hyperlink" Target="http://www.nrhmassam.info/APPMS/index.php?page=asha_detail&amp;asha_mcts_emp_id=NjY4MjM=" TargetMode="External"/><Relationship Id="rId33" Type="http://schemas.openxmlformats.org/officeDocument/2006/relationships/hyperlink" Target="http://www.nrhmassam.info/APPMS/index.php?page=asha_detail&amp;asha_mcts_emp_id=MjA3NTQ=" TargetMode="External"/><Relationship Id="rId38" Type="http://schemas.openxmlformats.org/officeDocument/2006/relationships/hyperlink" Target="http://www.nrhmassam.info/APPMS/index.php?page=asha_detail&amp;asha_mcts_emp_id=MjA3MDc=" TargetMode="External"/><Relationship Id="rId46" Type="http://schemas.openxmlformats.org/officeDocument/2006/relationships/hyperlink" Target="http://www.nrhmassam.info/APPMS/index.php?page=asha_detail&amp;asha_mcts_emp_id=MjA3ODQ=" TargetMode="External"/><Relationship Id="rId2" Type="http://schemas.openxmlformats.org/officeDocument/2006/relationships/hyperlink" Target="http://www.nrhmassam.info/APPMS/index.php?page=asha_detail&amp;asha_mcts_emp_id=MjA1OTg=" TargetMode="External"/><Relationship Id="rId16" Type="http://schemas.openxmlformats.org/officeDocument/2006/relationships/hyperlink" Target="http://www.nrhmassam.info/APPMS/index.php?page=asha_detail&amp;asha_mcts_emp_id=MTg1NTUzMw==" TargetMode="External"/><Relationship Id="rId20" Type="http://schemas.openxmlformats.org/officeDocument/2006/relationships/hyperlink" Target="http://www.nrhmassam.info/APPMS/index.php?page=asha_detail&amp;asha_mcts_emp_id=NjY3OTI=" TargetMode="External"/><Relationship Id="rId29" Type="http://schemas.openxmlformats.org/officeDocument/2006/relationships/hyperlink" Target="http://www.nrhmassam.info/APPMS/index.php?page=asha_detail&amp;asha_mcts_emp_id=MjA3OTQ=" TargetMode="External"/><Relationship Id="rId41" Type="http://schemas.openxmlformats.org/officeDocument/2006/relationships/hyperlink" Target="http://www.nrhmassam.info/APPMS/index.php?page=asha_detail&amp;asha_mcts_emp_id=MjA5MjU=" TargetMode="External"/><Relationship Id="rId54" Type="http://schemas.openxmlformats.org/officeDocument/2006/relationships/printerSettings" Target="../printerSettings/printerSettings4.bin"/><Relationship Id="rId1" Type="http://schemas.openxmlformats.org/officeDocument/2006/relationships/hyperlink" Target="http://www.nrhmassam.info/APPMS/index.php?page=asha_detail&amp;asha_mcts_emp_id=MjA1OTY=" TargetMode="External"/><Relationship Id="rId6" Type="http://schemas.openxmlformats.org/officeDocument/2006/relationships/hyperlink" Target="http://www.nrhmassam.info/APPMS/index.php?page=asha_detail&amp;asha_mcts_emp_id=NjY4MDQ=" TargetMode="External"/><Relationship Id="rId11" Type="http://schemas.openxmlformats.org/officeDocument/2006/relationships/hyperlink" Target="http://www.nrhmassam.info/APPMS/index.php?page=asha_detail&amp;asha_mcts_emp_id=MjA2OTk=" TargetMode="External"/><Relationship Id="rId24" Type="http://schemas.openxmlformats.org/officeDocument/2006/relationships/hyperlink" Target="http://www.nrhmassam.info/APPMS/index.php?page=asha_detail&amp;asha_mcts_emp_id=MjA2MDM=" TargetMode="External"/><Relationship Id="rId32" Type="http://schemas.openxmlformats.org/officeDocument/2006/relationships/hyperlink" Target="http://www.nrhmassam.info/APPMS/index.php?page=asha_detail&amp;asha_mcts_emp_id=MjA3NTM=" TargetMode="External"/><Relationship Id="rId37" Type="http://schemas.openxmlformats.org/officeDocument/2006/relationships/hyperlink" Target="http://www.nrhmassam.info/APPMS/index.php?page=asha_detail&amp;asha_mcts_emp_id=MjA3MTI=" TargetMode="External"/><Relationship Id="rId40" Type="http://schemas.openxmlformats.org/officeDocument/2006/relationships/hyperlink" Target="http://www.nrhmassam.info/APPMS/index.php?page=asha_detail&amp;asha_mcts_emp_id=MjA5MjU=" TargetMode="External"/><Relationship Id="rId45" Type="http://schemas.openxmlformats.org/officeDocument/2006/relationships/hyperlink" Target="http://www.nrhmassam.info/APPMS/index.php?page=asha_detail&amp;asha_mcts_emp_id=MjA3NDM=" TargetMode="External"/><Relationship Id="rId53" Type="http://schemas.openxmlformats.org/officeDocument/2006/relationships/hyperlink" Target="http://www.nrhmassam.info/APPMS/index.php?page=asha_detail&amp;asha_mcts_emp_id=MjA3MjE=" TargetMode="External"/><Relationship Id="rId5" Type="http://schemas.openxmlformats.org/officeDocument/2006/relationships/hyperlink" Target="http://www.nrhmassam.info/APPMS/index.php?page=asha_detail&amp;asha_mcts_emp_id=NjY4MDQ=" TargetMode="External"/><Relationship Id="rId15" Type="http://schemas.openxmlformats.org/officeDocument/2006/relationships/hyperlink" Target="http://www.nrhmassam.info/APPMS/index.php?page=asha_detail&amp;asha_mcts_emp_id=MjA3NjU=" TargetMode="External"/><Relationship Id="rId23" Type="http://schemas.openxmlformats.org/officeDocument/2006/relationships/hyperlink" Target="http://www.nrhmassam.info/APPMS/index.php?page=asha_detail&amp;asha_mcts_emp_id=NjY4MDY=" TargetMode="External"/><Relationship Id="rId28" Type="http://schemas.openxmlformats.org/officeDocument/2006/relationships/hyperlink" Target="http://www.nrhmassam.info/APPMS/index.php?page=asha_detail&amp;asha_mcts_emp_id=MjA3OTQ=" TargetMode="External"/><Relationship Id="rId36" Type="http://schemas.openxmlformats.org/officeDocument/2006/relationships/hyperlink" Target="http://www.nrhmassam.info/APPMS/index.php?page=asha_detail&amp;asha_mcts_emp_id=MjA3MTI=" TargetMode="External"/><Relationship Id="rId49" Type="http://schemas.openxmlformats.org/officeDocument/2006/relationships/hyperlink" Target="http://www.nrhmassam.info/APPMS/index.php?page=asha_detail&amp;asha_mcts_emp_id=MjA3MTU=" TargetMode="External"/><Relationship Id="rId10" Type="http://schemas.openxmlformats.org/officeDocument/2006/relationships/hyperlink" Target="http://www.nrhmassam.info/APPMS/index.php?page=asha_detail&amp;asha_mcts_emp_id=MjA2OTk=" TargetMode="External"/><Relationship Id="rId19" Type="http://schemas.openxmlformats.org/officeDocument/2006/relationships/hyperlink" Target="http://www.nrhmassam.info/APPMS/index.php?page=asha_detail&amp;asha_mcts_emp_id=NjY3OTI=" TargetMode="External"/><Relationship Id="rId31" Type="http://schemas.openxmlformats.org/officeDocument/2006/relationships/hyperlink" Target="http://www.nrhmassam.info/APPMS/index.php?page=asha_detail&amp;asha_mcts_emp_id=MjA3NTQ=" TargetMode="External"/><Relationship Id="rId44" Type="http://schemas.openxmlformats.org/officeDocument/2006/relationships/hyperlink" Target="http://www.nrhmassam.info/APPMS/index.php?page=asha_detail&amp;asha_mcts_emp_id=MjA3Mjk=" TargetMode="External"/><Relationship Id="rId52" Type="http://schemas.openxmlformats.org/officeDocument/2006/relationships/hyperlink" Target="http://www.nrhmassam.info/APPMS/index.php?page=asha_detail&amp;asha_mcts_emp_id=MjA3MTU=" TargetMode="External"/><Relationship Id="rId4" Type="http://schemas.openxmlformats.org/officeDocument/2006/relationships/hyperlink" Target="http://www.nrhmassam.info/APPMS/index.php?page=asha_detail&amp;asha_mcts_emp_id=MjA1ODk=" TargetMode="External"/><Relationship Id="rId9" Type="http://schemas.openxmlformats.org/officeDocument/2006/relationships/hyperlink" Target="http://www.nrhmassam.info/APPMS/index.php?page=asha_detail&amp;asha_mcts_emp_id=MjA2OTk=" TargetMode="External"/><Relationship Id="rId14" Type="http://schemas.openxmlformats.org/officeDocument/2006/relationships/hyperlink" Target="http://www.nrhmassam.info/APPMS/index.php?page=asha_detail&amp;asha_mcts_emp_id=MjA3NzE=" TargetMode="External"/><Relationship Id="rId22" Type="http://schemas.openxmlformats.org/officeDocument/2006/relationships/hyperlink" Target="http://www.nrhmassam.info/APPMS/index.php?page=asha_detail&amp;asha_mcts_emp_id=NjY3ODk=" TargetMode="External"/><Relationship Id="rId27" Type="http://schemas.openxmlformats.org/officeDocument/2006/relationships/hyperlink" Target="http://www.nrhmassam.info/APPMS/index.php?page=asha_detail&amp;asha_mcts_emp_id=Mzk3NDk=" TargetMode="External"/><Relationship Id="rId30" Type="http://schemas.openxmlformats.org/officeDocument/2006/relationships/hyperlink" Target="http://www.nrhmassam.info/APPMS/index.php?page=asha_detail&amp;asha_mcts_emp_id=NjY3OTE=" TargetMode="External"/><Relationship Id="rId35" Type="http://schemas.openxmlformats.org/officeDocument/2006/relationships/hyperlink" Target="http://www.nrhmassam.info/APPMS/index.php?page=asha_detail&amp;asha_mcts_emp_id=MjA3NjE=" TargetMode="External"/><Relationship Id="rId43" Type="http://schemas.openxmlformats.org/officeDocument/2006/relationships/hyperlink" Target="http://www.nrhmassam.info/APPMS/index.php?page=asha_detail&amp;asha_mcts_emp_id=MjA3Mjc=" TargetMode="External"/><Relationship Id="rId48" Type="http://schemas.openxmlformats.org/officeDocument/2006/relationships/hyperlink" Target="http://www.nrhmassam.info/APPMS/index.php?page=asha_detail&amp;asha_mcts_emp_id=NjY3OTU=" TargetMode="External"/><Relationship Id="rId8" Type="http://schemas.openxmlformats.org/officeDocument/2006/relationships/hyperlink" Target="http://www.nrhmassam.info/APPMS/index.php?page=asha_detail&amp;asha_mcts_emp_id=MjA3MDQ=" TargetMode="External"/><Relationship Id="rId51" Type="http://schemas.openxmlformats.org/officeDocument/2006/relationships/hyperlink" Target="http://www.nrhmassam.info/APPMS/index.php?page=asha_detail&amp;asha_mcts_emp_id=MjA3MTk="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nrhmassam.info/APPMS/index.php?page=asha_detail&amp;asha_mcts_emp_id=MjA2MTA=" TargetMode="External"/><Relationship Id="rId18" Type="http://schemas.openxmlformats.org/officeDocument/2006/relationships/hyperlink" Target="http://www.nrhmassam.info/APPMS/index.php?page=asha_detail&amp;asha_mcts_emp_id=MjA2MDk=" TargetMode="External"/><Relationship Id="rId26" Type="http://schemas.openxmlformats.org/officeDocument/2006/relationships/hyperlink" Target="http://www.nrhmassam.info/APPMS/index.php?page=asha_detail&amp;asha_mcts_emp_id=NjY4MTY=" TargetMode="External"/><Relationship Id="rId39" Type="http://schemas.openxmlformats.org/officeDocument/2006/relationships/hyperlink" Target="http://www.nrhmassam.info/APPMS/index.php?page=asha_detail&amp;asha_mcts_emp_id=MjA3MTI=" TargetMode="External"/><Relationship Id="rId21" Type="http://schemas.openxmlformats.org/officeDocument/2006/relationships/hyperlink" Target="http://www.nrhmassam.info/APPMS/index.php?page=asha_detail&amp;asha_mcts_emp_id=MjA5MjQ=" TargetMode="External"/><Relationship Id="rId34" Type="http://schemas.openxmlformats.org/officeDocument/2006/relationships/hyperlink" Target="http://www.nrhmassam.info/APPMS/index.php?page=asha_detail&amp;asha_mcts_emp_id=MjA3MDY=" TargetMode="External"/><Relationship Id="rId42" Type="http://schemas.openxmlformats.org/officeDocument/2006/relationships/hyperlink" Target="http://www.nrhmassam.info/APPMS/index.php?page=asha_detail&amp;asha_mcts_emp_id=MjA3MDc=" TargetMode="External"/><Relationship Id="rId47" Type="http://schemas.openxmlformats.org/officeDocument/2006/relationships/hyperlink" Target="http://www.nrhmassam.info/APPMS/index.php?page=asha_detail&amp;asha_mcts_emp_id=MjA5MjM=" TargetMode="External"/><Relationship Id="rId50" Type="http://schemas.openxmlformats.org/officeDocument/2006/relationships/hyperlink" Target="http://www.nrhmassam.info/APPMS/index.php?page=asha_detail&amp;asha_mcts_emp_id=MjA3Mzg=" TargetMode="External"/><Relationship Id="rId55" Type="http://schemas.openxmlformats.org/officeDocument/2006/relationships/hyperlink" Target="http://www.nrhmassam.info/APPMS/index.php?page=asha_detail&amp;asha_mcts_emp_id=MjA3NDE=" TargetMode="External"/><Relationship Id="rId63" Type="http://schemas.openxmlformats.org/officeDocument/2006/relationships/hyperlink" Target="http://www.nrhmassam.info/APPMS/index.php?page=asha_detail&amp;asha_mcts_emp_id=NjY4MDE=" TargetMode="External"/><Relationship Id="rId68" Type="http://schemas.openxmlformats.org/officeDocument/2006/relationships/comments" Target="../comments2.xml"/><Relationship Id="rId7" Type="http://schemas.openxmlformats.org/officeDocument/2006/relationships/hyperlink" Target="http://www.nrhmassam.info/APPMS/index.php?page=asha_detail&amp;asha_mcts_emp_id=NjY4MzQ=" TargetMode="External"/><Relationship Id="rId2" Type="http://schemas.openxmlformats.org/officeDocument/2006/relationships/hyperlink" Target="http://www.nrhmassam.info/APPMS/index.php?page=asha_detail&amp;asha_mcts_emp_id=NjY4MDM=" TargetMode="External"/><Relationship Id="rId16" Type="http://schemas.openxmlformats.org/officeDocument/2006/relationships/hyperlink" Target="http://www.nrhmassam.info/APPMS/index.php?page=asha_detail&amp;asha_mcts_emp_id=MjA2MTM=" TargetMode="External"/><Relationship Id="rId29" Type="http://schemas.openxmlformats.org/officeDocument/2006/relationships/hyperlink" Target="http://www.nrhmassam.info/APPMS/index.php?page=asha_detail&amp;asha_mcts_emp_id=NTQzMzM=" TargetMode="External"/><Relationship Id="rId1" Type="http://schemas.openxmlformats.org/officeDocument/2006/relationships/hyperlink" Target="http://www.nrhmassam.info/APPMS/index.php?page=asha_detail&amp;asha_mcts_emp_id=NjY4MDQ=" TargetMode="External"/><Relationship Id="rId6" Type="http://schemas.openxmlformats.org/officeDocument/2006/relationships/hyperlink" Target="http://www.nrhmassam.info/APPMS/index.php?page=asha_detail&amp;asha_mcts_emp_id=MjA3NjU=" TargetMode="External"/><Relationship Id="rId11" Type="http://schemas.openxmlformats.org/officeDocument/2006/relationships/hyperlink" Target="http://www.nrhmassam.info/APPMS/index.php?page=asha_detail&amp;asha_mcts_emp_id=MjA2MTM=" TargetMode="External"/><Relationship Id="rId24" Type="http://schemas.openxmlformats.org/officeDocument/2006/relationships/hyperlink" Target="http://www.nrhmassam.info/APPMS/index.php?page=asha_detail&amp;asha_mcts_emp_id=NjY4MjI=" TargetMode="External"/><Relationship Id="rId32" Type="http://schemas.openxmlformats.org/officeDocument/2006/relationships/hyperlink" Target="http://www.nrhmassam.info/APPMS/index.php?page=asha_detail&amp;asha_mcts_emp_id=NTQzMzM=" TargetMode="External"/><Relationship Id="rId37" Type="http://schemas.openxmlformats.org/officeDocument/2006/relationships/hyperlink" Target="http://www.nrhmassam.info/APPMS/index.php?page=asha_detail&amp;asha_mcts_emp_id=MjA3MTE=" TargetMode="External"/><Relationship Id="rId40" Type="http://schemas.openxmlformats.org/officeDocument/2006/relationships/hyperlink" Target="http://www.nrhmassam.info/APPMS/index.php?page=asha_detail&amp;asha_mcts_emp_id=MjA3MTI=" TargetMode="External"/><Relationship Id="rId45" Type="http://schemas.openxmlformats.org/officeDocument/2006/relationships/hyperlink" Target="http://www.nrhmassam.info/APPMS/index.php?page=asha_detail&amp;asha_mcts_emp_id=MjA3MDc=" TargetMode="External"/><Relationship Id="rId53" Type="http://schemas.openxmlformats.org/officeDocument/2006/relationships/hyperlink" Target="http://www.nrhmassam.info/APPMS/index.php?page=asha_detail&amp;asha_mcts_emp_id=Mzk4NjA=" TargetMode="External"/><Relationship Id="rId58" Type="http://schemas.openxmlformats.org/officeDocument/2006/relationships/hyperlink" Target="http://www.nrhmassam.info/APPMS/index.php?page=asha_detail&amp;asha_mcts_emp_id=NjY3NzU=" TargetMode="External"/><Relationship Id="rId66" Type="http://schemas.openxmlformats.org/officeDocument/2006/relationships/printerSettings" Target="../printerSettings/printerSettings5.bin"/><Relationship Id="rId5" Type="http://schemas.openxmlformats.org/officeDocument/2006/relationships/hyperlink" Target="http://www.nrhmassam.info/APPMS/index.php?page=asha_detail&amp;asha_mcts_emp_id=NjY4MDE=" TargetMode="External"/><Relationship Id="rId15" Type="http://schemas.openxmlformats.org/officeDocument/2006/relationships/hyperlink" Target="http://www.nrhmassam.info/APPMS/index.php?page=asha_detail&amp;asha_mcts_emp_id=MjA2MTM=" TargetMode="External"/><Relationship Id="rId23" Type="http://schemas.openxmlformats.org/officeDocument/2006/relationships/hyperlink" Target="http://www.nrhmassam.info/APPMS/index.php?page=asha_detail&amp;asha_mcts_emp_id=NjY4MjI=" TargetMode="External"/><Relationship Id="rId28" Type="http://schemas.openxmlformats.org/officeDocument/2006/relationships/hyperlink" Target="http://www.nrhmassam.info/APPMS/index.php?page=asha_detail&amp;asha_mcts_emp_id=MjA3OTM=" TargetMode="External"/><Relationship Id="rId36" Type="http://schemas.openxmlformats.org/officeDocument/2006/relationships/hyperlink" Target="http://www.nrhmassam.info/APPMS/index.php?page=asha_detail&amp;asha_mcts_emp_id=MjA3MTA=" TargetMode="External"/><Relationship Id="rId49" Type="http://schemas.openxmlformats.org/officeDocument/2006/relationships/hyperlink" Target="http://www.nrhmassam.info/APPMS/index.php?page=asha_detail&amp;asha_mcts_emp_id=MTg1NjEyMg==" TargetMode="External"/><Relationship Id="rId57" Type="http://schemas.openxmlformats.org/officeDocument/2006/relationships/hyperlink" Target="http://www.nrhmassam.info/APPMS/index.php?page=asha_detail&amp;asha_mcts_emp_id=NjY4Mjc=" TargetMode="External"/><Relationship Id="rId61" Type="http://schemas.openxmlformats.org/officeDocument/2006/relationships/hyperlink" Target="http://www.nrhmassam.info/APPMS/index.php?page=asha_detail&amp;asha_mcts_emp_id=MjA5Mjg=" TargetMode="External"/><Relationship Id="rId10" Type="http://schemas.openxmlformats.org/officeDocument/2006/relationships/hyperlink" Target="http://www.nrhmassam.info/APPMS/index.php?page=asha_detail&amp;asha_mcts_emp_id=MTg1NTUzMw==" TargetMode="External"/><Relationship Id="rId19" Type="http://schemas.openxmlformats.org/officeDocument/2006/relationships/hyperlink" Target="http://www.nrhmassam.info/APPMS/index.php?page=asha_detail&amp;asha_mcts_emp_id=MTg1NTUyNw==" TargetMode="External"/><Relationship Id="rId31" Type="http://schemas.openxmlformats.org/officeDocument/2006/relationships/hyperlink" Target="http://www.nrhmassam.info/APPMS/index.php?page=asha_detail&amp;asha_mcts_emp_id=NTQzMzM=" TargetMode="External"/><Relationship Id="rId44" Type="http://schemas.openxmlformats.org/officeDocument/2006/relationships/hyperlink" Target="http://www.nrhmassam.info/APPMS/index.php?page=asha_detail&amp;asha_mcts_emp_id=MjA3MDc=" TargetMode="External"/><Relationship Id="rId52" Type="http://schemas.openxmlformats.org/officeDocument/2006/relationships/hyperlink" Target="http://www.nrhmassam.info/APPMS/index.php?page=asha_detail&amp;asha_mcts_emp_id=Mzk4NjA=" TargetMode="External"/><Relationship Id="rId60" Type="http://schemas.openxmlformats.org/officeDocument/2006/relationships/hyperlink" Target="http://www.nrhmassam.info/APPMS/index.php?page=asha_detail&amp;asha_mcts_emp_id=MjA5Mjg=" TargetMode="External"/><Relationship Id="rId65" Type="http://schemas.openxmlformats.org/officeDocument/2006/relationships/hyperlink" Target="http://www.nrhmassam.info/APPMS/index.php?page=asha_detail&amp;asha_mcts_emp_id=MjA3MTM=" TargetMode="External"/><Relationship Id="rId4" Type="http://schemas.openxmlformats.org/officeDocument/2006/relationships/hyperlink" Target="http://www.nrhmassam.info/APPMS/index.php?page=asha_detail&amp;asha_mcts_emp_id=NjY4MDE=" TargetMode="External"/><Relationship Id="rId9" Type="http://schemas.openxmlformats.org/officeDocument/2006/relationships/hyperlink" Target="http://www.nrhmassam.info/APPMS/index.php?page=asha_detail&amp;asha_mcts_emp_id=NjY4MzQ=" TargetMode="External"/><Relationship Id="rId14" Type="http://schemas.openxmlformats.org/officeDocument/2006/relationships/hyperlink" Target="http://www.nrhmassam.info/APPMS/index.php?page=asha_detail&amp;asha_mcts_emp_id=MjA2MTA=" TargetMode="External"/><Relationship Id="rId22" Type="http://schemas.openxmlformats.org/officeDocument/2006/relationships/hyperlink" Target="http://www.nrhmassam.info/APPMS/index.php?page=asha_detail&amp;asha_mcts_emp_id=MjA5MjQ=" TargetMode="External"/><Relationship Id="rId27" Type="http://schemas.openxmlformats.org/officeDocument/2006/relationships/hyperlink" Target="http://www.nrhmassam.info/APPMS/index.php?page=asha_detail&amp;asha_mcts_emp_id=NjY4MTg=" TargetMode="External"/><Relationship Id="rId30" Type="http://schemas.openxmlformats.org/officeDocument/2006/relationships/hyperlink" Target="http://www.nrhmassam.info/APPMS/index.php?page=asha_detail&amp;asha_mcts_emp_id=NTQzMzM=" TargetMode="External"/><Relationship Id="rId35" Type="http://schemas.openxmlformats.org/officeDocument/2006/relationships/hyperlink" Target="http://www.nrhmassam.info/APPMS/index.php?page=asha_detail&amp;asha_mcts_emp_id=MjA3MTA=" TargetMode="External"/><Relationship Id="rId43" Type="http://schemas.openxmlformats.org/officeDocument/2006/relationships/hyperlink" Target="http://www.nrhmassam.info/APPMS/index.php?page=asha_detail&amp;asha_mcts_emp_id=MjA3MDc=" TargetMode="External"/><Relationship Id="rId48" Type="http://schemas.openxmlformats.org/officeDocument/2006/relationships/hyperlink" Target="http://www.nrhmassam.info/APPMS/index.php?page=asha_detail&amp;asha_mcts_emp_id=MjA5MjQ=" TargetMode="External"/><Relationship Id="rId56" Type="http://schemas.openxmlformats.org/officeDocument/2006/relationships/hyperlink" Target="http://www.nrhmassam.info/APPMS/index.php?page=asha_detail&amp;asha_mcts_emp_id=MjA3Nzg=" TargetMode="External"/><Relationship Id="rId64" Type="http://schemas.openxmlformats.org/officeDocument/2006/relationships/hyperlink" Target="http://www.nrhmassam.info/APPMS/index.php?page=asha_detail&amp;asha_mcts_emp_id=MjA3MjI=" TargetMode="External"/><Relationship Id="rId8" Type="http://schemas.openxmlformats.org/officeDocument/2006/relationships/hyperlink" Target="http://www.nrhmassam.info/APPMS/index.php?page=asha_detail&amp;asha_mcts_emp_id=NjY4MzQ=" TargetMode="External"/><Relationship Id="rId51" Type="http://schemas.openxmlformats.org/officeDocument/2006/relationships/hyperlink" Target="http://www.nrhmassam.info/APPMS/index.php?page=asha_detail&amp;asha_mcts_emp_id=MjA3MzQ=" TargetMode="External"/><Relationship Id="rId3" Type="http://schemas.openxmlformats.org/officeDocument/2006/relationships/hyperlink" Target="http://www.nrhmassam.info/APPMS/index.php?page=asha_detail&amp;asha_mcts_emp_id=NjY4MDE=" TargetMode="External"/><Relationship Id="rId12" Type="http://schemas.openxmlformats.org/officeDocument/2006/relationships/hyperlink" Target="http://www.nrhmassam.info/APPMS/index.php?page=asha_detail&amp;asha_mcts_emp_id=MjA2MTQ=" TargetMode="External"/><Relationship Id="rId17" Type="http://schemas.openxmlformats.org/officeDocument/2006/relationships/hyperlink" Target="http://www.nrhmassam.info/APPMS/index.php?page=asha_detail&amp;asha_mcts_emp_id=MjA2MDk=" TargetMode="External"/><Relationship Id="rId25" Type="http://schemas.openxmlformats.org/officeDocument/2006/relationships/hyperlink" Target="http://www.nrhmassam.info/APPMS/index.php?page=asha_detail&amp;asha_mcts_emp_id=MTg1NTUzOA==" TargetMode="External"/><Relationship Id="rId33" Type="http://schemas.openxmlformats.org/officeDocument/2006/relationships/hyperlink" Target="http://www.nrhmassam.info/APPMS/index.php?page=asha_detail&amp;asha_mcts_emp_id=NTQzMzM=" TargetMode="External"/><Relationship Id="rId38" Type="http://schemas.openxmlformats.org/officeDocument/2006/relationships/hyperlink" Target="http://www.nrhmassam.info/APPMS/index.php?page=asha_detail&amp;asha_mcts_emp_id=MjA3MTI=" TargetMode="External"/><Relationship Id="rId46" Type="http://schemas.openxmlformats.org/officeDocument/2006/relationships/hyperlink" Target="http://www.nrhmassam.info/APPMS/index.php?page=asha_detail&amp;asha_mcts_emp_id=MjA5MjM=" TargetMode="External"/><Relationship Id="rId59" Type="http://schemas.openxmlformats.org/officeDocument/2006/relationships/hyperlink" Target="http://www.nrhmassam.info/APPMS/index.php?page=asha_detail&amp;asha_mcts_emp_id=MjA5Mjg=" TargetMode="External"/><Relationship Id="rId67" Type="http://schemas.openxmlformats.org/officeDocument/2006/relationships/vmlDrawing" Target="../drawings/vmlDrawing2.vml"/><Relationship Id="rId20" Type="http://schemas.openxmlformats.org/officeDocument/2006/relationships/hyperlink" Target="http://www.nrhmassam.info/APPMS/index.php?page=asha_detail&amp;asha_mcts_emp_id=MTg1NTUyNw==" TargetMode="External"/><Relationship Id="rId41" Type="http://schemas.openxmlformats.org/officeDocument/2006/relationships/hyperlink" Target="http://www.nrhmassam.info/APPMS/index.php?page=asha_detail&amp;asha_mcts_emp_id=MjA3MDc=" TargetMode="External"/><Relationship Id="rId54" Type="http://schemas.openxmlformats.org/officeDocument/2006/relationships/hyperlink" Target="http://www.nrhmassam.info/APPMS/index.php?page=asha_detail&amp;asha_mcts_emp_id=MjA3MzA=" TargetMode="External"/><Relationship Id="rId62" Type="http://schemas.openxmlformats.org/officeDocument/2006/relationships/hyperlink" Target="http://www.nrhmassam.info/APPMS/index.php?page=asha_detail&amp;asha_mcts_emp_id=NjY4MDE="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www.nrhmassam.info/APPMS/index.php?page=asha_detail&amp;asha_mcts_emp_id=MjA3NzI=" TargetMode="External"/><Relationship Id="rId18" Type="http://schemas.openxmlformats.org/officeDocument/2006/relationships/hyperlink" Target="http://www.nrhmassam.info/APPMS/index.php?page=asha_detail&amp;asha_mcts_emp_id=NjY3NzY=" TargetMode="External"/><Relationship Id="rId26" Type="http://schemas.openxmlformats.org/officeDocument/2006/relationships/hyperlink" Target="http://www.nrhmassam.info/APPMS/index.php?page=asha_detail&amp;asha_mcts_emp_id=MjA3MDc=" TargetMode="External"/><Relationship Id="rId39" Type="http://schemas.openxmlformats.org/officeDocument/2006/relationships/hyperlink" Target="http://www.nrhmassam.info/APPMS/index.php?page=asha_detail&amp;asha_mcts_emp_id=MTg1NTUxNQ==" TargetMode="External"/><Relationship Id="rId21" Type="http://schemas.openxmlformats.org/officeDocument/2006/relationships/hyperlink" Target="http://www.nrhmassam.info/APPMS/index.php?page=asha_detail&amp;asha_mcts_emp_id=NjY4MzY=" TargetMode="External"/><Relationship Id="rId34" Type="http://schemas.openxmlformats.org/officeDocument/2006/relationships/hyperlink" Target="http://www.nrhmassam.info/APPMS/index.php?page=asha_detail&amp;asha_mcts_emp_id=MTg1NTUxNQ==" TargetMode="External"/><Relationship Id="rId42" Type="http://schemas.openxmlformats.org/officeDocument/2006/relationships/hyperlink" Target="http://www.nrhmassam.info/APPMS/index.php?page=asha_detail&amp;asha_mcts_emp_id=NjY3OTQ=" TargetMode="External"/><Relationship Id="rId47" Type="http://schemas.openxmlformats.org/officeDocument/2006/relationships/hyperlink" Target="http://www.nrhmassam.info/APPMS/index.php?page=asha_detail&amp;asha_mcts_emp_id=MjA3Mjc=" TargetMode="External"/><Relationship Id="rId50" Type="http://schemas.openxmlformats.org/officeDocument/2006/relationships/hyperlink" Target="http://www.nrhmassam.info/APPMS/index.php?page=asha_detail&amp;asha_mcts_emp_id=NjY4Mjc=" TargetMode="External"/><Relationship Id="rId55" Type="http://schemas.openxmlformats.org/officeDocument/2006/relationships/hyperlink" Target="http://www.nrhmassam.info/APPMS/index.php?page=asha_detail&amp;asha_mcts_emp_id=NjY3ODU=" TargetMode="External"/><Relationship Id="rId63" Type="http://schemas.openxmlformats.org/officeDocument/2006/relationships/hyperlink" Target="http://www.nrhmassam.info/APPMS/index.php?page=asha_detail&amp;asha_mcts_emp_id=MjA3MjI=" TargetMode="External"/><Relationship Id="rId7" Type="http://schemas.openxmlformats.org/officeDocument/2006/relationships/hyperlink" Target="http://www.nrhmassam.info/APPMS/index.php?page=asha_detail&amp;asha_mcts_emp_id=MjA1Nzk=" TargetMode="External"/><Relationship Id="rId2" Type="http://schemas.openxmlformats.org/officeDocument/2006/relationships/hyperlink" Target="http://www.nrhmassam.info/APPMS/index.php?page=asha_detail&amp;asha_mcts_emp_id=MjA1ODQ=" TargetMode="External"/><Relationship Id="rId16" Type="http://schemas.openxmlformats.org/officeDocument/2006/relationships/hyperlink" Target="http://www.nrhmassam.info/APPMS/index.php?page=asha_detail&amp;asha_mcts_emp_id=NjY3Nzk=" TargetMode="External"/><Relationship Id="rId29" Type="http://schemas.openxmlformats.org/officeDocument/2006/relationships/hyperlink" Target="http://www.nrhmassam.info/APPMS/index.php?page=asha_detail&amp;asha_mcts_emp_id=MjA3MDc=" TargetMode="External"/><Relationship Id="rId1" Type="http://schemas.openxmlformats.org/officeDocument/2006/relationships/hyperlink" Target="http://www.nrhmassam.info/APPMS/index.php?page=asha_detail&amp;asha_mcts_emp_id=MjA1ODQ=" TargetMode="External"/><Relationship Id="rId6" Type="http://schemas.openxmlformats.org/officeDocument/2006/relationships/hyperlink" Target="http://www.nrhmassam.info/APPMS/index.php?page=asha_detail&amp;asha_mcts_emp_id=MjA1Nzk=" TargetMode="External"/><Relationship Id="rId11" Type="http://schemas.openxmlformats.org/officeDocument/2006/relationships/hyperlink" Target="http://www.nrhmassam.info/APPMS/index.php?page=asha_detail&amp;asha_mcts_emp_id=MjA1NzU=" TargetMode="External"/><Relationship Id="rId24" Type="http://schemas.openxmlformats.org/officeDocument/2006/relationships/hyperlink" Target="http://www.nrhmassam.info/APPMS/index.php?page=asha_detail&amp;asha_mcts_emp_id=MjA2MDg=" TargetMode="External"/><Relationship Id="rId32" Type="http://schemas.openxmlformats.org/officeDocument/2006/relationships/hyperlink" Target="http://www.nrhmassam.info/APPMS/index.php?page=asha_detail&amp;asha_mcts_emp_id=MjA3MDc=" TargetMode="External"/><Relationship Id="rId37" Type="http://schemas.openxmlformats.org/officeDocument/2006/relationships/hyperlink" Target="http://www.nrhmassam.info/APPMS/index.php?page=asha_detail&amp;asha_mcts_emp_id=MTg1NTUxNQ==" TargetMode="External"/><Relationship Id="rId40" Type="http://schemas.openxmlformats.org/officeDocument/2006/relationships/hyperlink" Target="http://www.nrhmassam.info/APPMS/index.php?page=asha_detail&amp;asha_mcts_emp_id=MTg1NTUxNQ==" TargetMode="External"/><Relationship Id="rId45" Type="http://schemas.openxmlformats.org/officeDocument/2006/relationships/hyperlink" Target="http://www.nrhmassam.info/APPMS/index.php?page=asha_detail&amp;asha_mcts_emp_id=MjA3Mzc=" TargetMode="External"/><Relationship Id="rId53" Type="http://schemas.openxmlformats.org/officeDocument/2006/relationships/hyperlink" Target="http://www.nrhmassam.info/APPMS/index.php?page=asha_detail&amp;asha_mcts_emp_id=NjY4MDE=" TargetMode="External"/><Relationship Id="rId58" Type="http://schemas.openxmlformats.org/officeDocument/2006/relationships/hyperlink" Target="http://www.nrhmassam.info/APPMS/index.php?page=asha_detail&amp;asha_mcts_emp_id=NjY3ODA=" TargetMode="External"/><Relationship Id="rId66" Type="http://schemas.openxmlformats.org/officeDocument/2006/relationships/vmlDrawing" Target="../drawings/vmlDrawing3.vml"/><Relationship Id="rId5" Type="http://schemas.openxmlformats.org/officeDocument/2006/relationships/hyperlink" Target="http://www.nrhmassam.info/APPMS/index.php?page=asha_detail&amp;asha_mcts_emp_id=MjA1Nzg=" TargetMode="External"/><Relationship Id="rId15" Type="http://schemas.openxmlformats.org/officeDocument/2006/relationships/hyperlink" Target="http://www.nrhmassam.info/APPMS/index.php?page=asha_detail&amp;asha_mcts_emp_id=NjY3Nzk=" TargetMode="External"/><Relationship Id="rId23" Type="http://schemas.openxmlformats.org/officeDocument/2006/relationships/hyperlink" Target="http://www.nrhmassam.info/APPMS/index.php?page=asha_detail&amp;asha_mcts_emp_id=MjA2MDg=" TargetMode="External"/><Relationship Id="rId28" Type="http://schemas.openxmlformats.org/officeDocument/2006/relationships/hyperlink" Target="http://www.nrhmassam.info/APPMS/index.php?page=asha_detail&amp;asha_mcts_emp_id=MjA3MDc=" TargetMode="External"/><Relationship Id="rId36" Type="http://schemas.openxmlformats.org/officeDocument/2006/relationships/hyperlink" Target="http://www.nrhmassam.info/APPMS/index.php?page=asha_detail&amp;asha_mcts_emp_id=MTg1NTUxNQ==" TargetMode="External"/><Relationship Id="rId49" Type="http://schemas.openxmlformats.org/officeDocument/2006/relationships/hyperlink" Target="http://www.nrhmassam.info/APPMS/index.php?page=asha_detail&amp;asha_mcts_emp_id=MjA3Mjc=" TargetMode="External"/><Relationship Id="rId57" Type="http://schemas.openxmlformats.org/officeDocument/2006/relationships/hyperlink" Target="http://www.nrhmassam.info/APPMS/index.php?page=asha_detail&amp;asha_mcts_emp_id=NjY3ODU=" TargetMode="External"/><Relationship Id="rId61" Type="http://schemas.openxmlformats.org/officeDocument/2006/relationships/hyperlink" Target="http://www.nrhmassam.info/APPMS/index.php?page=asha_detail&amp;asha_mcts_emp_id=MjA3MjI=" TargetMode="External"/><Relationship Id="rId10" Type="http://schemas.openxmlformats.org/officeDocument/2006/relationships/hyperlink" Target="http://www.nrhmassam.info/APPMS/index.php?page=asha_detail&amp;asha_mcts_emp_id=MjA1NzI=" TargetMode="External"/><Relationship Id="rId19" Type="http://schemas.openxmlformats.org/officeDocument/2006/relationships/hyperlink" Target="http://www.nrhmassam.info/APPMS/index.php?page=asha_detail&amp;asha_mcts_emp_id=MjA5MjQ=" TargetMode="External"/><Relationship Id="rId31" Type="http://schemas.openxmlformats.org/officeDocument/2006/relationships/hyperlink" Target="http://www.nrhmassam.info/APPMS/index.php?page=asha_detail&amp;asha_mcts_emp_id=MjA3MDc=" TargetMode="External"/><Relationship Id="rId44" Type="http://schemas.openxmlformats.org/officeDocument/2006/relationships/hyperlink" Target="http://www.nrhmassam.info/APPMS/index.php?page=asha_detail&amp;asha_mcts_emp_id=Mzk4NjA=" TargetMode="External"/><Relationship Id="rId52" Type="http://schemas.openxmlformats.org/officeDocument/2006/relationships/hyperlink" Target="http://www.nrhmassam.info/APPMS/index.php?page=asha_detail&amp;asha_mcts_emp_id=NjY4Mjc=" TargetMode="External"/><Relationship Id="rId60" Type="http://schemas.openxmlformats.org/officeDocument/2006/relationships/hyperlink" Target="http://www.nrhmassam.info/APPMS/index.php?page=asha_detail&amp;asha_mcts_emp_id=MjA3MTM=" TargetMode="External"/><Relationship Id="rId65" Type="http://schemas.openxmlformats.org/officeDocument/2006/relationships/printerSettings" Target="../printerSettings/printerSettings6.bin"/><Relationship Id="rId4" Type="http://schemas.openxmlformats.org/officeDocument/2006/relationships/hyperlink" Target="http://www.nrhmassam.info/APPMS/index.php?page=asha_detail&amp;asha_mcts_emp_id=MjA1Nzg=" TargetMode="External"/><Relationship Id="rId9" Type="http://schemas.openxmlformats.org/officeDocument/2006/relationships/hyperlink" Target="http://www.nrhmassam.info/APPMS/index.php?page=asha_detail&amp;asha_mcts_emp_id=MjA1Nzg=" TargetMode="External"/><Relationship Id="rId14" Type="http://schemas.openxmlformats.org/officeDocument/2006/relationships/hyperlink" Target="http://www.nrhmassam.info/APPMS/index.php?page=asha_detail&amp;asha_mcts_emp_id=MjA3NzI=" TargetMode="External"/><Relationship Id="rId22" Type="http://schemas.openxmlformats.org/officeDocument/2006/relationships/hyperlink" Target="http://www.nrhmassam.info/APPMS/index.php?page=asha_detail&amp;asha_mcts_emp_id=MjA2MDg=" TargetMode="External"/><Relationship Id="rId27" Type="http://schemas.openxmlformats.org/officeDocument/2006/relationships/hyperlink" Target="http://www.nrhmassam.info/APPMS/index.php?page=asha_detail&amp;asha_mcts_emp_id=MjA3MDc=" TargetMode="External"/><Relationship Id="rId30" Type="http://schemas.openxmlformats.org/officeDocument/2006/relationships/hyperlink" Target="http://www.nrhmassam.info/APPMS/index.php?page=asha_detail&amp;asha_mcts_emp_id=MjA3MDc=" TargetMode="External"/><Relationship Id="rId35" Type="http://schemas.openxmlformats.org/officeDocument/2006/relationships/hyperlink" Target="http://www.nrhmassam.info/APPMS/index.php?page=asha_detail&amp;asha_mcts_emp_id=MTg1NTUxNQ==" TargetMode="External"/><Relationship Id="rId43" Type="http://schemas.openxmlformats.org/officeDocument/2006/relationships/hyperlink" Target="http://www.nrhmassam.info/APPMS/index.php?page=asha_detail&amp;asha_mcts_emp_id=Mzk4NjA=" TargetMode="External"/><Relationship Id="rId48" Type="http://schemas.openxmlformats.org/officeDocument/2006/relationships/hyperlink" Target="http://www.nrhmassam.info/APPMS/index.php?page=asha_detail&amp;asha_mcts_emp_id=MjA3Mjc=" TargetMode="External"/><Relationship Id="rId56" Type="http://schemas.openxmlformats.org/officeDocument/2006/relationships/hyperlink" Target="http://www.nrhmassam.info/APPMS/index.php?page=asha_detail&amp;asha_mcts_emp_id=NjY3ODU=" TargetMode="External"/><Relationship Id="rId64" Type="http://schemas.openxmlformats.org/officeDocument/2006/relationships/hyperlink" Target="http://www.nrhmassam.info/APPMS/index.php?page=asha_detail&amp;asha_mcts_emp_id=MjA3MjI=" TargetMode="External"/><Relationship Id="rId8" Type="http://schemas.openxmlformats.org/officeDocument/2006/relationships/hyperlink" Target="http://www.nrhmassam.info/APPMS/index.php?page=asha_detail&amp;asha_mcts_emp_id=MjA1Nzg=" TargetMode="External"/><Relationship Id="rId51" Type="http://schemas.openxmlformats.org/officeDocument/2006/relationships/hyperlink" Target="http://www.nrhmassam.info/APPMS/index.php?page=asha_detail&amp;asha_mcts_emp_id=NjY4Mjc=" TargetMode="External"/><Relationship Id="rId3" Type="http://schemas.openxmlformats.org/officeDocument/2006/relationships/hyperlink" Target="http://www.nrhmassam.info/APPMS/index.php?page=asha_detail&amp;asha_mcts_emp_id=MjA1ODU=" TargetMode="External"/><Relationship Id="rId12" Type="http://schemas.openxmlformats.org/officeDocument/2006/relationships/hyperlink" Target="http://www.nrhmassam.info/APPMS/index.php?page=asha_detail&amp;asha_mcts_emp_id=MjA3NzE=" TargetMode="External"/><Relationship Id="rId17" Type="http://schemas.openxmlformats.org/officeDocument/2006/relationships/hyperlink" Target="http://www.nrhmassam.info/APPMS/index.php?page=asha_detail&amp;asha_mcts_emp_id=NjY3NzY=" TargetMode="External"/><Relationship Id="rId25" Type="http://schemas.openxmlformats.org/officeDocument/2006/relationships/hyperlink" Target="http://www.nrhmassam.info/APPMS/index.php?page=asha_detail&amp;asha_mcts_emp_id=MjA3MDc=" TargetMode="External"/><Relationship Id="rId33" Type="http://schemas.openxmlformats.org/officeDocument/2006/relationships/hyperlink" Target="http://www.nrhmassam.info/APPMS/index.php?page=asha_detail&amp;asha_mcts_emp_id=MjA3MDk=" TargetMode="External"/><Relationship Id="rId38" Type="http://schemas.openxmlformats.org/officeDocument/2006/relationships/hyperlink" Target="http://www.nrhmassam.info/APPMS/index.php?page=asha_detail&amp;asha_mcts_emp_id=MTg1NTUxNQ==" TargetMode="External"/><Relationship Id="rId46" Type="http://schemas.openxmlformats.org/officeDocument/2006/relationships/hyperlink" Target="http://www.nrhmassam.info/APPMS/index.php?page=asha_detail&amp;asha_mcts_emp_id=MjA3Mjc=" TargetMode="External"/><Relationship Id="rId59" Type="http://schemas.openxmlformats.org/officeDocument/2006/relationships/hyperlink" Target="http://www.nrhmassam.info/APPMS/index.php?page=asha_detail&amp;asha_mcts_emp_id=NjY3ODA=" TargetMode="External"/><Relationship Id="rId67" Type="http://schemas.openxmlformats.org/officeDocument/2006/relationships/comments" Target="../comments3.xml"/><Relationship Id="rId20" Type="http://schemas.openxmlformats.org/officeDocument/2006/relationships/hyperlink" Target="http://www.nrhmassam.info/APPMS/index.php?page=asha_detail&amp;asha_mcts_emp_id=MjA3NTg=" TargetMode="External"/><Relationship Id="rId41" Type="http://schemas.openxmlformats.org/officeDocument/2006/relationships/hyperlink" Target="http://www.nrhmassam.info/APPMS/index.php?page=asha_detail&amp;asha_mcts_emp_id=MjA5MjA=" TargetMode="External"/><Relationship Id="rId54" Type="http://schemas.openxmlformats.org/officeDocument/2006/relationships/hyperlink" Target="http://www.nrhmassam.info/APPMS/index.php?page=asha_detail&amp;asha_mcts_emp_id=NjY4MDI=" TargetMode="External"/><Relationship Id="rId62" Type="http://schemas.openxmlformats.org/officeDocument/2006/relationships/hyperlink" Target="http://www.nrhmassam.info/APPMS/index.php?page=asha_detail&amp;asha_mcts_emp_id=MjA3MjI="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zoomScale="84" zoomScaleNormal="84" workbookViewId="0">
      <selection activeCell="A17" sqref="A17:M17"/>
    </sheetView>
  </sheetViews>
  <sheetFormatPr defaultRowHeight="16.5"/>
  <cols>
    <col min="1" max="1" width="6" style="1" customWidth="1"/>
    <col min="2" max="2" width="21.85546875" style="1" customWidth="1"/>
    <col min="3" max="3" width="13.42578125" style="1" bestFit="1" customWidth="1"/>
    <col min="4" max="4" width="13" style="1" bestFit="1" customWidth="1"/>
    <col min="5" max="5" width="34.85546875" style="1" customWidth="1"/>
    <col min="6" max="8" width="2.5703125" style="1" customWidth="1"/>
    <col min="9" max="9" width="14.42578125" style="1" customWidth="1"/>
    <col min="10" max="10" width="9.5703125" style="1" customWidth="1"/>
    <col min="11" max="11" width="13.42578125" style="1" customWidth="1"/>
    <col min="12" max="12" width="13" style="1" bestFit="1" customWidth="1"/>
    <col min="13" max="13" width="27.85546875" style="1" customWidth="1"/>
    <col min="14" max="16384" width="9.140625" style="1"/>
  </cols>
  <sheetData>
    <row r="1" spans="1:14" ht="60" customHeight="1">
      <c r="A1" s="93" t="s">
        <v>353</v>
      </c>
      <c r="B1" s="93"/>
      <c r="C1" s="93"/>
      <c r="D1" s="93"/>
      <c r="E1" s="93"/>
      <c r="F1" s="93"/>
      <c r="G1" s="93"/>
      <c r="H1" s="93"/>
      <c r="I1" s="93"/>
      <c r="J1" s="93"/>
      <c r="K1" s="93"/>
      <c r="L1" s="93"/>
      <c r="M1" s="93"/>
    </row>
    <row r="2" spans="1:14">
      <c r="A2" s="94" t="s">
        <v>0</v>
      </c>
      <c r="B2" s="94"/>
      <c r="C2" s="96" t="s">
        <v>117</v>
      </c>
      <c r="D2" s="97"/>
      <c r="E2" s="2" t="s">
        <v>1</v>
      </c>
      <c r="F2" s="84" t="s">
        <v>118</v>
      </c>
      <c r="G2" s="84"/>
      <c r="H2" s="84"/>
      <c r="I2" s="84"/>
      <c r="J2" s="84"/>
      <c r="K2" s="109" t="s">
        <v>28</v>
      </c>
      <c r="L2" s="109"/>
      <c r="M2" s="37" t="s">
        <v>85</v>
      </c>
    </row>
    <row r="3" spans="1:14" ht="7.5" customHeight="1">
      <c r="A3" s="130"/>
      <c r="B3" s="130"/>
      <c r="C3" s="130"/>
      <c r="D3" s="130"/>
      <c r="E3" s="130"/>
      <c r="F3" s="129"/>
      <c r="G3" s="129"/>
      <c r="H3" s="129"/>
      <c r="I3" s="129"/>
      <c r="J3" s="129"/>
      <c r="K3" s="131"/>
      <c r="L3" s="131"/>
      <c r="M3" s="131"/>
    </row>
    <row r="4" spans="1:14">
      <c r="A4" s="103" t="s">
        <v>2</v>
      </c>
      <c r="B4" s="104"/>
      <c r="C4" s="104"/>
      <c r="D4" s="104"/>
      <c r="E4" s="105"/>
      <c r="F4" s="129"/>
      <c r="G4" s="129"/>
      <c r="H4" s="129"/>
      <c r="I4" s="132" t="s">
        <v>64</v>
      </c>
      <c r="J4" s="132"/>
      <c r="K4" s="132"/>
      <c r="L4" s="132"/>
      <c r="M4" s="132"/>
    </row>
    <row r="5" spans="1:14" ht="18.75" customHeight="1">
      <c r="A5" s="128" t="s">
        <v>4</v>
      </c>
      <c r="B5" s="128"/>
      <c r="C5" s="106" t="s">
        <v>119</v>
      </c>
      <c r="D5" s="107"/>
      <c r="E5" s="108"/>
      <c r="F5" s="129"/>
      <c r="G5" s="129"/>
      <c r="H5" s="129"/>
      <c r="I5" s="98" t="s">
        <v>5</v>
      </c>
      <c r="J5" s="98"/>
      <c r="K5" s="100" t="s">
        <v>1429</v>
      </c>
      <c r="L5" s="102"/>
      <c r="M5" s="101"/>
    </row>
    <row r="6" spans="1:14" ht="18.75" customHeight="1">
      <c r="A6" s="99" t="s">
        <v>22</v>
      </c>
      <c r="B6" s="99"/>
      <c r="C6" s="38">
        <v>9401843689</v>
      </c>
      <c r="D6" s="95"/>
      <c r="E6" s="95"/>
      <c r="F6" s="129"/>
      <c r="G6" s="129"/>
      <c r="H6" s="129"/>
      <c r="I6" s="99" t="s">
        <v>22</v>
      </c>
      <c r="J6" s="99"/>
      <c r="K6" s="100">
        <v>9864574057</v>
      </c>
      <c r="L6" s="101"/>
      <c r="M6" s="39"/>
    </row>
    <row r="7" spans="1:14">
      <c r="A7" s="127" t="s">
        <v>3</v>
      </c>
      <c r="B7" s="127"/>
      <c r="C7" s="127"/>
      <c r="D7" s="127"/>
      <c r="E7" s="127"/>
      <c r="F7" s="127"/>
      <c r="G7" s="127"/>
      <c r="H7" s="127"/>
      <c r="I7" s="127"/>
      <c r="J7" s="127"/>
      <c r="K7" s="127"/>
      <c r="L7" s="127"/>
      <c r="M7" s="127"/>
    </row>
    <row r="8" spans="1:14">
      <c r="A8" s="90" t="s">
        <v>25</v>
      </c>
      <c r="B8" s="91"/>
      <c r="C8" s="92"/>
      <c r="D8" s="3" t="s">
        <v>24</v>
      </c>
      <c r="E8" s="40"/>
      <c r="F8" s="112"/>
      <c r="G8" s="113"/>
      <c r="H8" s="113"/>
      <c r="I8" s="90" t="s">
        <v>26</v>
      </c>
      <c r="J8" s="91"/>
      <c r="K8" s="92"/>
      <c r="L8" s="3" t="s">
        <v>24</v>
      </c>
      <c r="M8" s="40"/>
    </row>
    <row r="9" spans="1:14">
      <c r="A9" s="117" t="s">
        <v>30</v>
      </c>
      <c r="B9" s="118"/>
      <c r="C9" s="6" t="s">
        <v>6</v>
      </c>
      <c r="D9" s="9" t="s">
        <v>12</v>
      </c>
      <c r="E9" s="5" t="s">
        <v>15</v>
      </c>
      <c r="F9" s="114"/>
      <c r="G9" s="115"/>
      <c r="H9" s="115"/>
      <c r="I9" s="117" t="s">
        <v>30</v>
      </c>
      <c r="J9" s="118"/>
      <c r="K9" s="6" t="s">
        <v>6</v>
      </c>
      <c r="L9" s="9" t="s">
        <v>12</v>
      </c>
      <c r="M9" s="5" t="s">
        <v>15</v>
      </c>
    </row>
    <row r="10" spans="1:14">
      <c r="A10" s="119" t="s">
        <v>108</v>
      </c>
      <c r="B10" s="120"/>
      <c r="C10" s="4" t="s">
        <v>18</v>
      </c>
      <c r="D10" s="38">
        <v>9854000940</v>
      </c>
      <c r="E10" s="39"/>
      <c r="F10" s="114"/>
      <c r="G10" s="115"/>
      <c r="H10" s="115"/>
      <c r="I10" s="119" t="s">
        <v>113</v>
      </c>
      <c r="J10" s="120"/>
      <c r="K10" s="4" t="s">
        <v>18</v>
      </c>
      <c r="L10" s="38">
        <v>8486218134</v>
      </c>
      <c r="M10" s="39" t="s">
        <v>116</v>
      </c>
    </row>
    <row r="11" spans="1:14">
      <c r="A11" s="123" t="s">
        <v>109</v>
      </c>
      <c r="B11" s="123"/>
      <c r="C11" s="4" t="s">
        <v>19</v>
      </c>
      <c r="D11" s="38">
        <v>7896348365</v>
      </c>
      <c r="E11" s="39" t="s">
        <v>110</v>
      </c>
      <c r="F11" s="114"/>
      <c r="G11" s="115"/>
      <c r="H11" s="115"/>
      <c r="I11" s="121" t="s">
        <v>189</v>
      </c>
      <c r="J11" s="122"/>
      <c r="K11" s="20" t="s">
        <v>18</v>
      </c>
      <c r="L11" s="38">
        <v>9101413349</v>
      </c>
      <c r="M11" s="39"/>
    </row>
    <row r="12" spans="1:14">
      <c r="A12" s="119" t="s">
        <v>114</v>
      </c>
      <c r="B12" s="120"/>
      <c r="C12" s="4" t="s">
        <v>20</v>
      </c>
      <c r="D12" s="38">
        <v>8133058804</v>
      </c>
      <c r="E12" s="39"/>
      <c r="F12" s="114"/>
      <c r="G12" s="115"/>
      <c r="H12" s="115"/>
      <c r="I12" s="119"/>
      <c r="J12" s="120"/>
      <c r="K12" s="4" t="s">
        <v>20</v>
      </c>
      <c r="L12" s="57"/>
      <c r="M12" s="39"/>
    </row>
    <row r="13" spans="1:14">
      <c r="A13" s="119" t="s">
        <v>115</v>
      </c>
      <c r="B13" s="120"/>
      <c r="C13" s="4" t="s">
        <v>21</v>
      </c>
      <c r="D13" s="38">
        <v>9859279426</v>
      </c>
      <c r="E13" s="39"/>
      <c r="F13" s="114"/>
      <c r="G13" s="115"/>
      <c r="H13" s="115"/>
      <c r="I13" s="123" t="s">
        <v>111</v>
      </c>
      <c r="J13" s="123"/>
      <c r="K13" s="4" t="s">
        <v>21</v>
      </c>
      <c r="L13" s="38">
        <v>8011133798</v>
      </c>
      <c r="M13" s="39"/>
    </row>
    <row r="14" spans="1:14">
      <c r="A14" s="124" t="s">
        <v>23</v>
      </c>
      <c r="B14" s="125"/>
      <c r="C14" s="126"/>
      <c r="D14" s="89" t="s">
        <v>112</v>
      </c>
      <c r="E14" s="89"/>
      <c r="F14" s="114"/>
      <c r="G14" s="115"/>
      <c r="H14" s="115"/>
      <c r="I14" s="116"/>
      <c r="J14" s="116"/>
      <c r="K14" s="116"/>
      <c r="L14" s="116"/>
      <c r="M14" s="116"/>
      <c r="N14" s="8"/>
    </row>
    <row r="15" spans="1:14">
      <c r="A15" s="111"/>
      <c r="B15" s="111"/>
      <c r="C15" s="111"/>
      <c r="D15" s="111"/>
      <c r="E15" s="111"/>
      <c r="F15" s="111"/>
      <c r="G15" s="111"/>
      <c r="H15" s="111"/>
      <c r="I15" s="111"/>
      <c r="J15" s="111"/>
      <c r="K15" s="111"/>
      <c r="L15" s="111"/>
      <c r="M15" s="111"/>
    </row>
    <row r="16" spans="1:14">
      <c r="A16" s="110" t="s">
        <v>48</v>
      </c>
      <c r="B16" s="110"/>
      <c r="C16" s="110"/>
      <c r="D16" s="110"/>
      <c r="E16" s="110"/>
      <c r="F16" s="110"/>
      <c r="G16" s="110"/>
      <c r="H16" s="110"/>
      <c r="I16" s="110"/>
      <c r="J16" s="110"/>
      <c r="K16" s="110"/>
      <c r="L16" s="110"/>
      <c r="M16" s="110"/>
    </row>
    <row r="17" spans="1:13" ht="32.25" customHeight="1">
      <c r="A17" s="87" t="s">
        <v>60</v>
      </c>
      <c r="B17" s="87"/>
      <c r="C17" s="87"/>
      <c r="D17" s="87"/>
      <c r="E17" s="87"/>
      <c r="F17" s="87"/>
      <c r="G17" s="87"/>
      <c r="H17" s="87"/>
      <c r="I17" s="87"/>
      <c r="J17" s="87"/>
      <c r="K17" s="87"/>
      <c r="L17" s="87"/>
      <c r="M17" s="87"/>
    </row>
    <row r="18" spans="1:13">
      <c r="A18" s="86" t="s">
        <v>61</v>
      </c>
      <c r="B18" s="86"/>
      <c r="C18" s="86"/>
      <c r="D18" s="86"/>
      <c r="E18" s="86"/>
      <c r="F18" s="86"/>
      <c r="G18" s="86"/>
      <c r="H18" s="86"/>
      <c r="I18" s="86"/>
      <c r="J18" s="86"/>
      <c r="K18" s="86"/>
      <c r="L18" s="86"/>
      <c r="M18" s="86"/>
    </row>
    <row r="19" spans="1:13">
      <c r="A19" s="86" t="s">
        <v>49</v>
      </c>
      <c r="B19" s="86"/>
      <c r="C19" s="86"/>
      <c r="D19" s="86"/>
      <c r="E19" s="86"/>
      <c r="F19" s="86"/>
      <c r="G19" s="86"/>
      <c r="H19" s="86"/>
      <c r="I19" s="86"/>
      <c r="J19" s="86"/>
      <c r="K19" s="86"/>
      <c r="L19" s="86"/>
      <c r="M19" s="86"/>
    </row>
    <row r="20" spans="1:13">
      <c r="A20" s="86" t="s">
        <v>43</v>
      </c>
      <c r="B20" s="86"/>
      <c r="C20" s="86"/>
      <c r="D20" s="86"/>
      <c r="E20" s="86"/>
      <c r="F20" s="86"/>
      <c r="G20" s="86"/>
      <c r="H20" s="86"/>
      <c r="I20" s="86"/>
      <c r="J20" s="86"/>
      <c r="K20" s="86"/>
      <c r="L20" s="86"/>
      <c r="M20" s="86"/>
    </row>
    <row r="21" spans="1:13">
      <c r="A21" s="86" t="s">
        <v>50</v>
      </c>
      <c r="B21" s="86"/>
      <c r="C21" s="86"/>
      <c r="D21" s="86"/>
      <c r="E21" s="86"/>
      <c r="F21" s="86"/>
      <c r="G21" s="86"/>
      <c r="H21" s="86"/>
      <c r="I21" s="86"/>
      <c r="J21" s="86"/>
      <c r="K21" s="86"/>
      <c r="L21" s="86"/>
      <c r="M21" s="86"/>
    </row>
    <row r="22" spans="1:13">
      <c r="A22" s="86" t="s">
        <v>44</v>
      </c>
      <c r="B22" s="86"/>
      <c r="C22" s="86"/>
      <c r="D22" s="86"/>
      <c r="E22" s="86"/>
      <c r="F22" s="86"/>
      <c r="G22" s="86"/>
      <c r="H22" s="86"/>
      <c r="I22" s="86"/>
      <c r="J22" s="86"/>
      <c r="K22" s="86"/>
      <c r="L22" s="86"/>
      <c r="M22" s="86"/>
    </row>
    <row r="23" spans="1:13">
      <c r="A23" s="88" t="s">
        <v>53</v>
      </c>
      <c r="B23" s="88"/>
      <c r="C23" s="88"/>
      <c r="D23" s="88"/>
      <c r="E23" s="88"/>
      <c r="F23" s="88"/>
      <c r="G23" s="88"/>
      <c r="H23" s="88"/>
      <c r="I23" s="88"/>
      <c r="J23" s="88"/>
      <c r="K23" s="88"/>
      <c r="L23" s="88"/>
      <c r="M23" s="88"/>
    </row>
    <row r="24" spans="1:13">
      <c r="A24" s="86" t="s">
        <v>45</v>
      </c>
      <c r="B24" s="86"/>
      <c r="C24" s="86"/>
      <c r="D24" s="86"/>
      <c r="E24" s="86"/>
      <c r="F24" s="86"/>
      <c r="G24" s="86"/>
      <c r="H24" s="86"/>
      <c r="I24" s="86"/>
      <c r="J24" s="86"/>
      <c r="K24" s="86"/>
      <c r="L24" s="86"/>
      <c r="M24" s="86"/>
    </row>
    <row r="25" spans="1:13">
      <c r="A25" s="86" t="s">
        <v>46</v>
      </c>
      <c r="B25" s="86"/>
      <c r="C25" s="86"/>
      <c r="D25" s="86"/>
      <c r="E25" s="86"/>
      <c r="F25" s="86"/>
      <c r="G25" s="86"/>
      <c r="H25" s="86"/>
      <c r="I25" s="86"/>
      <c r="J25" s="86"/>
      <c r="K25" s="86"/>
      <c r="L25" s="86"/>
      <c r="M25" s="86"/>
    </row>
    <row r="26" spans="1:13">
      <c r="A26" s="86" t="s">
        <v>47</v>
      </c>
      <c r="B26" s="86"/>
      <c r="C26" s="86"/>
      <c r="D26" s="86"/>
      <c r="E26" s="86"/>
      <c r="F26" s="86"/>
      <c r="G26" s="86"/>
      <c r="H26" s="86"/>
      <c r="I26" s="86"/>
      <c r="J26" s="86"/>
      <c r="K26" s="86"/>
      <c r="L26" s="86"/>
      <c r="M26" s="86"/>
    </row>
    <row r="27" spans="1:13">
      <c r="A27" s="85" t="s">
        <v>51</v>
      </c>
      <c r="B27" s="85"/>
      <c r="C27" s="85"/>
      <c r="D27" s="85"/>
      <c r="E27" s="85"/>
      <c r="F27" s="85"/>
      <c r="G27" s="85"/>
      <c r="H27" s="85"/>
      <c r="I27" s="85"/>
      <c r="J27" s="85"/>
      <c r="K27" s="85"/>
      <c r="L27" s="85"/>
      <c r="M27" s="85"/>
    </row>
    <row r="28" spans="1:13">
      <c r="A28" s="86" t="s">
        <v>52</v>
      </c>
      <c r="B28" s="86"/>
      <c r="C28" s="86"/>
      <c r="D28" s="86"/>
      <c r="E28" s="86"/>
      <c r="F28" s="86"/>
      <c r="G28" s="86"/>
      <c r="H28" s="86"/>
      <c r="I28" s="86"/>
      <c r="J28" s="86"/>
      <c r="K28" s="86"/>
      <c r="L28" s="86"/>
      <c r="M28" s="86"/>
    </row>
    <row r="29" spans="1:13" ht="44.25" customHeight="1">
      <c r="A29" s="83" t="s">
        <v>62</v>
      </c>
      <c r="B29" s="83"/>
      <c r="C29" s="83"/>
      <c r="D29" s="83"/>
      <c r="E29" s="83"/>
      <c r="F29" s="83"/>
      <c r="G29" s="83"/>
      <c r="H29" s="83"/>
      <c r="I29" s="83"/>
      <c r="J29" s="83"/>
      <c r="K29" s="83"/>
      <c r="L29" s="83"/>
      <c r="M29" s="83"/>
    </row>
  </sheetData>
  <sheetProtection deleteColumns="0" deleteRows="0"/>
  <mergeCells count="50">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3">
    <dataValidation allowBlank="1" showInputMessage="1" showErrorMessage="1" prompt="Mobile No." sqref="C6 L13 L10:L11 D10:D13 K6:L6"/>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86" orientation="landscape" r:id="rId1"/>
</worksheet>
</file>

<file path=xl/worksheets/sheet10.xml><?xml version="1.0" encoding="utf-8"?>
<worksheet xmlns="http://schemas.openxmlformats.org/spreadsheetml/2006/main" xmlns:r="http://schemas.openxmlformats.org/officeDocument/2006/relationships">
  <sheetPr filterMode="1"/>
  <dimension ref="A1:T167"/>
  <sheetViews>
    <sheetView zoomScale="73" zoomScaleNormal="73" workbookViewId="0">
      <selection activeCell="E47" sqref="E47"/>
    </sheetView>
  </sheetViews>
  <sheetFormatPr defaultRowHeight="18"/>
  <cols>
    <col min="1" max="1" width="5.42578125" style="60" customWidth="1"/>
    <col min="2" max="2" width="9.85546875" style="60" customWidth="1"/>
    <col min="3" max="3" width="25.85546875" style="60" customWidth="1"/>
    <col min="4" max="4" width="12.5703125" style="60" customWidth="1"/>
    <col min="5" max="5" width="16" style="75" customWidth="1"/>
    <col min="6" max="6" width="17" style="60" customWidth="1"/>
    <col min="7" max="7" width="6.140625" style="75" customWidth="1"/>
    <col min="8" max="8" width="6.28515625" style="75" bestFit="1" customWidth="1"/>
    <col min="9" max="9" width="6" style="60" bestFit="1" customWidth="1"/>
    <col min="10" max="10" width="16.7109375" style="60" customWidth="1"/>
    <col min="11" max="11" width="19.5703125" style="60" hidden="1" customWidth="1"/>
    <col min="12" max="12" width="19.5703125" style="60" customWidth="1"/>
    <col min="13" max="13" width="19.5703125" style="60" hidden="1" customWidth="1"/>
    <col min="14" max="14" width="19.140625" style="60" customWidth="1"/>
    <col min="15" max="15" width="14.85546875" style="60" hidden="1" customWidth="1"/>
    <col min="16" max="16" width="12.28515625" style="60" customWidth="1"/>
    <col min="17" max="17" width="9.28515625" style="60" customWidth="1"/>
    <col min="18" max="18" width="17.5703125" style="60" hidden="1" customWidth="1"/>
    <col min="19" max="19" width="19.5703125" style="60" hidden="1" customWidth="1"/>
    <col min="20" max="20" width="0" style="60" hidden="1" customWidth="1"/>
    <col min="21" max="16384" width="9.140625" style="60"/>
  </cols>
  <sheetData>
    <row r="1" spans="1:20" ht="51" customHeight="1">
      <c r="A1" s="167" t="s">
        <v>359</v>
      </c>
      <c r="B1" s="167"/>
      <c r="C1" s="167"/>
      <c r="D1" s="168"/>
      <c r="E1" s="168"/>
      <c r="F1" s="168"/>
      <c r="G1" s="168"/>
      <c r="H1" s="168"/>
      <c r="I1" s="168"/>
      <c r="J1" s="168"/>
      <c r="K1" s="168"/>
      <c r="L1" s="168"/>
      <c r="M1" s="168"/>
      <c r="N1" s="168"/>
      <c r="O1" s="168"/>
      <c r="P1" s="168"/>
      <c r="Q1" s="168"/>
      <c r="R1" s="168"/>
      <c r="S1" s="168"/>
    </row>
    <row r="2" spans="1:20" ht="16.5" customHeight="1">
      <c r="A2" s="169" t="s">
        <v>63</v>
      </c>
      <c r="B2" s="170"/>
      <c r="C2" s="170"/>
      <c r="D2" s="76" t="s">
        <v>107</v>
      </c>
      <c r="E2" s="61"/>
      <c r="F2" s="61"/>
      <c r="G2" s="61"/>
      <c r="H2" s="61"/>
      <c r="I2" s="61"/>
      <c r="J2" s="61"/>
      <c r="K2" s="61"/>
      <c r="L2" s="61"/>
      <c r="M2" s="61"/>
      <c r="N2" s="61"/>
      <c r="O2" s="61"/>
      <c r="P2" s="61"/>
      <c r="Q2" s="61"/>
      <c r="R2" s="61"/>
      <c r="S2" s="61"/>
    </row>
    <row r="3" spans="1:20" ht="24" customHeight="1">
      <c r="A3" s="164" t="s">
        <v>14</v>
      </c>
      <c r="B3" s="165" t="s">
        <v>354</v>
      </c>
      <c r="C3" s="163" t="s">
        <v>7</v>
      </c>
      <c r="D3" s="163" t="s">
        <v>59</v>
      </c>
      <c r="E3" s="163" t="s">
        <v>16</v>
      </c>
      <c r="F3" s="163" t="s">
        <v>355</v>
      </c>
      <c r="G3" s="163" t="s">
        <v>8</v>
      </c>
      <c r="H3" s="163"/>
      <c r="I3" s="163"/>
      <c r="J3" s="163" t="s">
        <v>35</v>
      </c>
      <c r="K3" s="165" t="s">
        <v>37</v>
      </c>
      <c r="L3" s="165" t="s">
        <v>54</v>
      </c>
      <c r="M3" s="165" t="s">
        <v>55</v>
      </c>
      <c r="N3" s="165" t="s">
        <v>38</v>
      </c>
      <c r="O3" s="165" t="s">
        <v>39</v>
      </c>
      <c r="P3" s="164" t="s">
        <v>58</v>
      </c>
      <c r="Q3" s="163" t="s">
        <v>356</v>
      </c>
      <c r="R3" s="163" t="s">
        <v>36</v>
      </c>
      <c r="S3" s="163" t="s">
        <v>360</v>
      </c>
      <c r="T3" s="163" t="s">
        <v>13</v>
      </c>
    </row>
    <row r="4" spans="1:20" ht="25.5" customHeight="1">
      <c r="A4" s="164"/>
      <c r="B4" s="171"/>
      <c r="C4" s="163"/>
      <c r="D4" s="163"/>
      <c r="E4" s="163"/>
      <c r="F4" s="163"/>
      <c r="G4" s="62" t="s">
        <v>9</v>
      </c>
      <c r="H4" s="62" t="s">
        <v>10</v>
      </c>
      <c r="I4" s="62" t="s">
        <v>11</v>
      </c>
      <c r="J4" s="163"/>
      <c r="K4" s="166"/>
      <c r="L4" s="166"/>
      <c r="M4" s="166"/>
      <c r="N4" s="166"/>
      <c r="O4" s="166"/>
      <c r="P4" s="164"/>
      <c r="Q4" s="164"/>
      <c r="R4" s="163"/>
      <c r="S4" s="163"/>
      <c r="T4" s="163"/>
    </row>
    <row r="5" spans="1:20" s="1" customFormat="1" ht="33" hidden="1">
      <c r="A5" s="4">
        <v>1</v>
      </c>
      <c r="B5" s="17" t="s">
        <v>67</v>
      </c>
      <c r="C5" s="18" t="s">
        <v>137</v>
      </c>
      <c r="D5" s="18" t="s">
        <v>29</v>
      </c>
      <c r="E5" s="19">
        <v>35</v>
      </c>
      <c r="F5" s="18" t="s">
        <v>29</v>
      </c>
      <c r="G5" s="19">
        <v>24</v>
      </c>
      <c r="H5" s="19">
        <v>24</v>
      </c>
      <c r="I5" s="17">
        <f t="shared" ref="I5:I68" si="0">+G5+H5</f>
        <v>48</v>
      </c>
      <c r="J5" s="18" t="s">
        <v>138</v>
      </c>
      <c r="K5" s="18"/>
      <c r="L5" s="18" t="s">
        <v>276</v>
      </c>
      <c r="M5" s="18"/>
      <c r="N5" s="18"/>
      <c r="O5" s="18"/>
      <c r="P5" s="24">
        <v>43377</v>
      </c>
      <c r="Q5" s="52">
        <v>43377</v>
      </c>
      <c r="R5" s="18"/>
      <c r="S5" s="18"/>
      <c r="T5" s="18"/>
    </row>
    <row r="6" spans="1:20" s="1" customFormat="1" ht="16.5" hidden="1">
      <c r="A6" s="4">
        <v>2</v>
      </c>
      <c r="B6" s="17" t="s">
        <v>67</v>
      </c>
      <c r="C6" s="18" t="s">
        <v>190</v>
      </c>
      <c r="D6" s="18" t="s">
        <v>27</v>
      </c>
      <c r="E6" s="19" t="s">
        <v>211</v>
      </c>
      <c r="F6" s="18" t="s">
        <v>104</v>
      </c>
      <c r="G6" s="19">
        <v>38</v>
      </c>
      <c r="H6" s="19">
        <v>38</v>
      </c>
      <c r="I6" s="17">
        <f t="shared" si="0"/>
        <v>76</v>
      </c>
      <c r="J6" s="18">
        <v>9859863266</v>
      </c>
      <c r="K6" s="18"/>
      <c r="L6" s="18" t="s">
        <v>277</v>
      </c>
      <c r="M6" s="18"/>
      <c r="N6" s="18"/>
      <c r="O6" s="18"/>
      <c r="P6" s="24">
        <v>43377</v>
      </c>
      <c r="Q6" s="52">
        <v>43377</v>
      </c>
      <c r="R6" s="18"/>
      <c r="S6" s="18"/>
      <c r="T6" s="18"/>
    </row>
    <row r="7" spans="1:20" s="1" customFormat="1" ht="16.5" hidden="1">
      <c r="A7" s="4">
        <v>3</v>
      </c>
      <c r="B7" s="17" t="s">
        <v>67</v>
      </c>
      <c r="C7" s="18" t="s">
        <v>191</v>
      </c>
      <c r="D7" s="18" t="s">
        <v>27</v>
      </c>
      <c r="E7" s="19" t="s">
        <v>212</v>
      </c>
      <c r="F7" s="18" t="s">
        <v>104</v>
      </c>
      <c r="G7" s="19">
        <v>20</v>
      </c>
      <c r="H7" s="19">
        <v>23</v>
      </c>
      <c r="I7" s="17">
        <f t="shared" si="0"/>
        <v>43</v>
      </c>
      <c r="J7" s="18">
        <v>8752907433</v>
      </c>
      <c r="K7" s="18"/>
      <c r="L7" s="18" t="s">
        <v>278</v>
      </c>
      <c r="M7" s="18"/>
      <c r="N7" s="18"/>
      <c r="O7" s="18"/>
      <c r="P7" s="24">
        <v>43377</v>
      </c>
      <c r="Q7" s="52">
        <v>43377</v>
      </c>
      <c r="R7" s="18"/>
      <c r="S7" s="18"/>
      <c r="T7" s="18"/>
    </row>
    <row r="8" spans="1:20" s="1" customFormat="1" ht="16.5" hidden="1">
      <c r="A8" s="4">
        <v>4</v>
      </c>
      <c r="B8" s="17" t="s">
        <v>68</v>
      </c>
      <c r="C8" s="18" t="s">
        <v>81</v>
      </c>
      <c r="D8" s="18" t="s">
        <v>29</v>
      </c>
      <c r="E8" s="19">
        <v>20</v>
      </c>
      <c r="F8" s="18" t="s">
        <v>29</v>
      </c>
      <c r="G8" s="19">
        <v>17</v>
      </c>
      <c r="H8" s="19">
        <v>18</v>
      </c>
      <c r="I8" s="17">
        <f t="shared" si="0"/>
        <v>35</v>
      </c>
      <c r="J8" s="51">
        <v>9577325055</v>
      </c>
      <c r="K8" s="18"/>
      <c r="L8" s="18" t="s">
        <v>279</v>
      </c>
      <c r="M8" s="18"/>
      <c r="N8" s="18" t="s">
        <v>244</v>
      </c>
      <c r="O8" s="18"/>
      <c r="P8" s="24">
        <v>43377</v>
      </c>
      <c r="Q8" s="52">
        <v>43377</v>
      </c>
      <c r="R8" s="18"/>
      <c r="S8" s="18"/>
      <c r="T8" s="18"/>
    </row>
    <row r="9" spans="1:20" s="1" customFormat="1" ht="33" hidden="1">
      <c r="A9" s="4">
        <v>5</v>
      </c>
      <c r="B9" s="17" t="s">
        <v>68</v>
      </c>
      <c r="C9" s="18" t="s">
        <v>80</v>
      </c>
      <c r="D9" s="18" t="s">
        <v>27</v>
      </c>
      <c r="E9" s="19" t="s">
        <v>96</v>
      </c>
      <c r="F9" s="18" t="s">
        <v>106</v>
      </c>
      <c r="G9" s="19">
        <v>43</v>
      </c>
      <c r="H9" s="19">
        <v>44</v>
      </c>
      <c r="I9" s="17">
        <f t="shared" si="0"/>
        <v>87</v>
      </c>
      <c r="J9" s="18" t="s">
        <v>103</v>
      </c>
      <c r="K9" s="18"/>
      <c r="L9" s="18" t="s">
        <v>280</v>
      </c>
      <c r="M9" s="18"/>
      <c r="N9" s="18"/>
      <c r="O9" s="18"/>
      <c r="P9" s="24">
        <v>43377</v>
      </c>
      <c r="Q9" s="52">
        <v>43377</v>
      </c>
      <c r="R9" s="18"/>
      <c r="S9" s="18"/>
      <c r="T9" s="18"/>
    </row>
    <row r="10" spans="1:20" s="1" customFormat="1" ht="16.5" hidden="1">
      <c r="A10" s="4">
        <v>6</v>
      </c>
      <c r="B10" s="17" t="s">
        <v>67</v>
      </c>
      <c r="C10" s="18" t="s">
        <v>128</v>
      </c>
      <c r="D10" s="18" t="s">
        <v>29</v>
      </c>
      <c r="E10" s="19">
        <v>36</v>
      </c>
      <c r="F10" s="18" t="s">
        <v>29</v>
      </c>
      <c r="G10" s="19">
        <v>29</v>
      </c>
      <c r="H10" s="19">
        <v>6</v>
      </c>
      <c r="I10" s="17">
        <f t="shared" si="0"/>
        <v>35</v>
      </c>
      <c r="J10" s="18">
        <v>9859626698</v>
      </c>
      <c r="K10" s="18"/>
      <c r="L10" s="18" t="s">
        <v>281</v>
      </c>
      <c r="M10" s="18"/>
      <c r="N10" s="18" t="s">
        <v>245</v>
      </c>
      <c r="O10" s="18"/>
      <c r="P10" s="24">
        <v>43378</v>
      </c>
      <c r="Q10" s="52">
        <v>43378</v>
      </c>
      <c r="R10" s="18"/>
      <c r="S10" s="18"/>
      <c r="T10" s="18"/>
    </row>
    <row r="11" spans="1:20" s="1" customFormat="1" ht="33" hidden="1">
      <c r="A11" s="4">
        <v>7</v>
      </c>
      <c r="B11" s="17" t="s">
        <v>67</v>
      </c>
      <c r="C11" s="18" t="s">
        <v>192</v>
      </c>
      <c r="D11" s="18" t="s">
        <v>27</v>
      </c>
      <c r="E11" s="19" t="s">
        <v>213</v>
      </c>
      <c r="F11" s="18" t="s">
        <v>104</v>
      </c>
      <c r="G11" s="19">
        <v>36</v>
      </c>
      <c r="H11" s="19">
        <v>30</v>
      </c>
      <c r="I11" s="17">
        <f t="shared" si="0"/>
        <v>66</v>
      </c>
      <c r="J11" s="18" t="s">
        <v>227</v>
      </c>
      <c r="K11" s="18"/>
      <c r="L11" s="18" t="s">
        <v>282</v>
      </c>
      <c r="M11" s="18"/>
      <c r="N11" s="18"/>
      <c r="O11" s="18"/>
      <c r="P11" s="24">
        <v>43378</v>
      </c>
      <c r="Q11" s="52">
        <v>43378</v>
      </c>
      <c r="R11" s="18"/>
      <c r="S11" s="18"/>
      <c r="T11" s="18"/>
    </row>
    <row r="12" spans="1:20" s="1" customFormat="1" ht="33" hidden="1">
      <c r="A12" s="4">
        <v>8</v>
      </c>
      <c r="B12" s="17" t="s">
        <v>68</v>
      </c>
      <c r="C12" s="18" t="s">
        <v>122</v>
      </c>
      <c r="D12" s="18" t="s">
        <v>27</v>
      </c>
      <c r="E12" s="19" t="s">
        <v>123</v>
      </c>
      <c r="F12" s="18" t="s">
        <v>104</v>
      </c>
      <c r="G12" s="19">
        <v>177</v>
      </c>
      <c r="H12" s="19">
        <v>0</v>
      </c>
      <c r="I12" s="17">
        <f t="shared" si="0"/>
        <v>177</v>
      </c>
      <c r="J12" s="18" t="s">
        <v>124</v>
      </c>
      <c r="K12" s="18"/>
      <c r="L12" s="18" t="s">
        <v>283</v>
      </c>
      <c r="M12" s="18"/>
      <c r="N12" s="18"/>
      <c r="O12" s="18"/>
      <c r="P12" s="24">
        <v>43378</v>
      </c>
      <c r="Q12" s="52">
        <v>43378</v>
      </c>
      <c r="R12" s="18"/>
      <c r="S12" s="18"/>
      <c r="T12" s="18"/>
    </row>
    <row r="13" spans="1:20" s="1" customFormat="1" ht="16.5" hidden="1">
      <c r="A13" s="4">
        <v>9</v>
      </c>
      <c r="B13" s="17" t="s">
        <v>68</v>
      </c>
      <c r="C13" s="18" t="s">
        <v>86</v>
      </c>
      <c r="D13" s="18" t="s">
        <v>29</v>
      </c>
      <c r="E13" s="19">
        <v>24</v>
      </c>
      <c r="F13" s="18" t="s">
        <v>29</v>
      </c>
      <c r="G13" s="19">
        <v>22</v>
      </c>
      <c r="H13" s="19">
        <v>25</v>
      </c>
      <c r="I13" s="17">
        <f t="shared" si="0"/>
        <v>47</v>
      </c>
      <c r="J13" s="18">
        <v>7002401838</v>
      </c>
      <c r="K13" s="18"/>
      <c r="L13" s="18" t="s">
        <v>284</v>
      </c>
      <c r="M13" s="18"/>
      <c r="N13" s="18" t="s">
        <v>246</v>
      </c>
      <c r="O13" s="18"/>
      <c r="P13" s="24">
        <v>43378</v>
      </c>
      <c r="Q13" s="52">
        <v>43378</v>
      </c>
      <c r="R13" s="18"/>
      <c r="S13" s="18"/>
      <c r="T13" s="18"/>
    </row>
    <row r="14" spans="1:20" s="1" customFormat="1" ht="16.5" hidden="1">
      <c r="A14" s="4">
        <v>10</v>
      </c>
      <c r="B14" s="17" t="s">
        <v>67</v>
      </c>
      <c r="C14" s="18" t="s">
        <v>129</v>
      </c>
      <c r="D14" s="18" t="s">
        <v>29</v>
      </c>
      <c r="E14" s="19">
        <v>76</v>
      </c>
      <c r="F14" s="18" t="s">
        <v>29</v>
      </c>
      <c r="G14" s="19">
        <v>11</v>
      </c>
      <c r="H14" s="19">
        <v>15</v>
      </c>
      <c r="I14" s="17">
        <f t="shared" si="0"/>
        <v>26</v>
      </c>
      <c r="J14" s="18">
        <v>7399536552</v>
      </c>
      <c r="K14" s="18"/>
      <c r="L14" s="18" t="s">
        <v>285</v>
      </c>
      <c r="M14" s="18"/>
      <c r="N14" s="18"/>
      <c r="O14" s="18"/>
      <c r="P14" s="24">
        <v>43379</v>
      </c>
      <c r="Q14" s="52">
        <v>43379</v>
      </c>
      <c r="R14" s="18"/>
      <c r="S14" s="18"/>
      <c r="T14" s="18"/>
    </row>
    <row r="15" spans="1:20" s="1" customFormat="1" ht="33" hidden="1">
      <c r="A15" s="4">
        <v>11</v>
      </c>
      <c r="B15" s="17" t="s">
        <v>67</v>
      </c>
      <c r="C15" s="18" t="s">
        <v>125</v>
      </c>
      <c r="D15" s="18" t="s">
        <v>27</v>
      </c>
      <c r="E15" s="19" t="s">
        <v>126</v>
      </c>
      <c r="F15" s="18" t="s">
        <v>104</v>
      </c>
      <c r="G15" s="19">
        <v>35</v>
      </c>
      <c r="H15" s="19">
        <v>24</v>
      </c>
      <c r="I15" s="17">
        <f t="shared" si="0"/>
        <v>59</v>
      </c>
      <c r="J15" s="18" t="s">
        <v>127</v>
      </c>
      <c r="K15" s="18"/>
      <c r="L15" s="18" t="s">
        <v>286</v>
      </c>
      <c r="M15" s="18"/>
      <c r="N15" s="18"/>
      <c r="O15" s="18"/>
      <c r="P15" s="24">
        <v>43379</v>
      </c>
      <c r="Q15" s="52">
        <v>43379</v>
      </c>
      <c r="R15" s="18"/>
      <c r="S15" s="18"/>
      <c r="T15" s="18"/>
    </row>
    <row r="16" spans="1:20" s="1" customFormat="1" ht="16.5" hidden="1">
      <c r="A16" s="4">
        <v>12</v>
      </c>
      <c r="B16" s="17" t="s">
        <v>67</v>
      </c>
      <c r="C16" s="18" t="s">
        <v>140</v>
      </c>
      <c r="D16" s="18" t="s">
        <v>29</v>
      </c>
      <c r="E16" s="19">
        <v>85</v>
      </c>
      <c r="F16" s="18" t="s">
        <v>29</v>
      </c>
      <c r="G16" s="19">
        <v>17</v>
      </c>
      <c r="H16" s="19">
        <v>17</v>
      </c>
      <c r="I16" s="17">
        <f t="shared" si="0"/>
        <v>34</v>
      </c>
      <c r="J16" s="18">
        <v>9854608078</v>
      </c>
      <c r="K16" s="18"/>
      <c r="L16" s="18" t="s">
        <v>287</v>
      </c>
      <c r="M16" s="18"/>
      <c r="N16" s="18"/>
      <c r="O16" s="18"/>
      <c r="P16" s="24">
        <v>43379</v>
      </c>
      <c r="Q16" s="52">
        <v>43379</v>
      </c>
      <c r="R16" s="18"/>
      <c r="S16" s="18"/>
      <c r="T16" s="18"/>
    </row>
    <row r="17" spans="1:20" s="1" customFormat="1" ht="16.5" hidden="1">
      <c r="A17" s="4">
        <v>13</v>
      </c>
      <c r="B17" s="17" t="s">
        <v>68</v>
      </c>
      <c r="C17" s="18" t="s">
        <v>159</v>
      </c>
      <c r="D17" s="18" t="s">
        <v>29</v>
      </c>
      <c r="E17" s="19">
        <v>19</v>
      </c>
      <c r="F17" s="18" t="s">
        <v>29</v>
      </c>
      <c r="G17" s="19">
        <v>18</v>
      </c>
      <c r="H17" s="19">
        <v>21</v>
      </c>
      <c r="I17" s="17">
        <f t="shared" si="0"/>
        <v>39</v>
      </c>
      <c r="J17" s="18">
        <v>9957079858</v>
      </c>
      <c r="K17" s="18"/>
      <c r="L17" s="18" t="s">
        <v>288</v>
      </c>
      <c r="M17" s="18"/>
      <c r="N17" s="18" t="s">
        <v>247</v>
      </c>
      <c r="O17" s="18"/>
      <c r="P17" s="24">
        <v>43379</v>
      </c>
      <c r="Q17" s="52">
        <v>43379</v>
      </c>
      <c r="R17" s="18"/>
      <c r="S17" s="18"/>
      <c r="T17" s="18"/>
    </row>
    <row r="18" spans="1:20" s="1" customFormat="1" ht="33" hidden="1">
      <c r="A18" s="4">
        <v>14</v>
      </c>
      <c r="B18" s="17" t="s">
        <v>68</v>
      </c>
      <c r="C18" s="18" t="s">
        <v>160</v>
      </c>
      <c r="D18" s="18" t="s">
        <v>27</v>
      </c>
      <c r="E18" s="19" t="s">
        <v>161</v>
      </c>
      <c r="F18" s="18" t="s">
        <v>104</v>
      </c>
      <c r="G18" s="19">
        <v>58</v>
      </c>
      <c r="H18" s="19">
        <v>40</v>
      </c>
      <c r="I18" s="17">
        <f t="shared" si="0"/>
        <v>98</v>
      </c>
      <c r="J18" s="18" t="s">
        <v>162</v>
      </c>
      <c r="K18" s="18"/>
      <c r="L18" s="18" t="s">
        <v>289</v>
      </c>
      <c r="M18" s="18"/>
      <c r="N18" s="18"/>
      <c r="O18" s="18"/>
      <c r="P18" s="24">
        <v>43379</v>
      </c>
      <c r="Q18" s="52">
        <v>43379</v>
      </c>
      <c r="R18" s="18"/>
      <c r="S18" s="18"/>
      <c r="T18" s="18"/>
    </row>
    <row r="19" spans="1:20">
      <c r="A19" s="63">
        <v>15</v>
      </c>
      <c r="B19" s="64" t="s">
        <v>67</v>
      </c>
      <c r="C19" s="65" t="s">
        <v>150</v>
      </c>
      <c r="D19" s="65" t="s">
        <v>29</v>
      </c>
      <c r="E19" s="66">
        <v>26</v>
      </c>
      <c r="F19" s="65" t="s">
        <v>29</v>
      </c>
      <c r="G19" s="66">
        <v>32</v>
      </c>
      <c r="H19" s="66">
        <v>24</v>
      </c>
      <c r="I19" s="64">
        <f t="shared" si="0"/>
        <v>56</v>
      </c>
      <c r="J19" s="65">
        <v>9127548391</v>
      </c>
      <c r="K19" s="65"/>
      <c r="L19" s="65" t="s">
        <v>290</v>
      </c>
      <c r="M19" s="65"/>
      <c r="N19" s="65" t="s">
        <v>248</v>
      </c>
      <c r="O19" s="65"/>
      <c r="P19" s="67">
        <v>43381</v>
      </c>
      <c r="Q19" s="68">
        <v>43381</v>
      </c>
      <c r="R19" s="65"/>
      <c r="S19" s="65"/>
      <c r="T19" s="65"/>
    </row>
    <row r="20" spans="1:20">
      <c r="A20" s="63">
        <v>16</v>
      </c>
      <c r="B20" s="64" t="s">
        <v>67</v>
      </c>
      <c r="C20" s="65" t="s">
        <v>193</v>
      </c>
      <c r="D20" s="65" t="s">
        <v>27</v>
      </c>
      <c r="E20" s="66" t="s">
        <v>214</v>
      </c>
      <c r="F20" s="65" t="s">
        <v>105</v>
      </c>
      <c r="G20" s="66">
        <v>28</v>
      </c>
      <c r="H20" s="66">
        <v>27</v>
      </c>
      <c r="I20" s="64">
        <f t="shared" si="0"/>
        <v>55</v>
      </c>
      <c r="J20" s="65" t="s">
        <v>228</v>
      </c>
      <c r="K20" s="65"/>
      <c r="L20" s="65" t="s">
        <v>291</v>
      </c>
      <c r="M20" s="65"/>
      <c r="N20" s="65"/>
      <c r="O20" s="65"/>
      <c r="P20" s="67">
        <v>43381</v>
      </c>
      <c r="Q20" s="68">
        <v>43381</v>
      </c>
      <c r="R20" s="65"/>
      <c r="S20" s="65"/>
      <c r="T20" s="65"/>
    </row>
    <row r="21" spans="1:20" ht="36">
      <c r="A21" s="63">
        <v>17</v>
      </c>
      <c r="B21" s="64" t="s">
        <v>68</v>
      </c>
      <c r="C21" s="65" t="s">
        <v>82</v>
      </c>
      <c r="D21" s="65" t="s">
        <v>27</v>
      </c>
      <c r="E21" s="66" t="s">
        <v>97</v>
      </c>
      <c r="F21" s="65" t="s">
        <v>104</v>
      </c>
      <c r="G21" s="66">
        <v>0</v>
      </c>
      <c r="H21" s="66">
        <v>89</v>
      </c>
      <c r="I21" s="64">
        <f t="shared" si="0"/>
        <v>89</v>
      </c>
      <c r="J21" s="65">
        <v>8876681177</v>
      </c>
      <c r="K21" s="65"/>
      <c r="L21" s="65" t="s">
        <v>292</v>
      </c>
      <c r="M21" s="65"/>
      <c r="N21" s="65"/>
      <c r="O21" s="65"/>
      <c r="P21" s="67">
        <v>43381</v>
      </c>
      <c r="Q21" s="68">
        <v>43381</v>
      </c>
      <c r="R21" s="65"/>
      <c r="S21" s="65"/>
      <c r="T21" s="65"/>
    </row>
    <row r="22" spans="1:20" ht="36">
      <c r="A22" s="63">
        <v>18</v>
      </c>
      <c r="B22" s="64" t="s">
        <v>68</v>
      </c>
      <c r="C22" s="65" t="s">
        <v>90</v>
      </c>
      <c r="D22" s="65" t="s">
        <v>29</v>
      </c>
      <c r="E22" s="66">
        <v>9</v>
      </c>
      <c r="F22" s="65" t="s">
        <v>29</v>
      </c>
      <c r="G22" s="66">
        <v>45</v>
      </c>
      <c r="H22" s="66">
        <v>42</v>
      </c>
      <c r="I22" s="64">
        <f t="shared" si="0"/>
        <v>87</v>
      </c>
      <c r="J22" s="65">
        <v>9954372020</v>
      </c>
      <c r="K22" s="65"/>
      <c r="L22" s="65" t="s">
        <v>293</v>
      </c>
      <c r="M22" s="65"/>
      <c r="N22" s="65" t="s">
        <v>249</v>
      </c>
      <c r="O22" s="65"/>
      <c r="P22" s="67">
        <v>43381</v>
      </c>
      <c r="Q22" s="68">
        <v>43381</v>
      </c>
      <c r="R22" s="65"/>
      <c r="S22" s="65"/>
      <c r="T22" s="65"/>
    </row>
    <row r="23" spans="1:20" s="1" customFormat="1" ht="16.5" hidden="1">
      <c r="A23" s="4">
        <v>19</v>
      </c>
      <c r="B23" s="17" t="s">
        <v>67</v>
      </c>
      <c r="C23" s="18" t="s">
        <v>142</v>
      </c>
      <c r="D23" s="18" t="s">
        <v>29</v>
      </c>
      <c r="E23" s="19">
        <v>30</v>
      </c>
      <c r="F23" s="18" t="s">
        <v>29</v>
      </c>
      <c r="G23" s="19">
        <v>14</v>
      </c>
      <c r="H23" s="19">
        <v>15</v>
      </c>
      <c r="I23" s="17">
        <f t="shared" si="0"/>
        <v>29</v>
      </c>
      <c r="J23" s="18">
        <v>9531294978</v>
      </c>
      <c r="K23" s="18"/>
      <c r="L23" s="18" t="s">
        <v>294</v>
      </c>
      <c r="M23" s="18"/>
      <c r="N23" s="18" t="s">
        <v>250</v>
      </c>
      <c r="O23" s="18"/>
      <c r="P23" s="24">
        <v>43382</v>
      </c>
      <c r="Q23" s="52">
        <v>43382</v>
      </c>
      <c r="R23" s="18"/>
      <c r="S23" s="18"/>
      <c r="T23" s="18"/>
    </row>
    <row r="24" spans="1:20" s="1" customFormat="1" ht="16.5" hidden="1">
      <c r="A24" s="4">
        <v>20</v>
      </c>
      <c r="B24" s="17" t="s">
        <v>67</v>
      </c>
      <c r="C24" s="18" t="s">
        <v>141</v>
      </c>
      <c r="D24" s="18" t="s">
        <v>29</v>
      </c>
      <c r="E24" s="19">
        <v>31</v>
      </c>
      <c r="F24" s="18" t="s">
        <v>29</v>
      </c>
      <c r="G24" s="19">
        <v>19</v>
      </c>
      <c r="H24" s="19">
        <v>20</v>
      </c>
      <c r="I24" s="17">
        <f t="shared" si="0"/>
        <v>39</v>
      </c>
      <c r="J24" s="18">
        <v>7637879283</v>
      </c>
      <c r="K24" s="18"/>
      <c r="L24" s="18" t="s">
        <v>295</v>
      </c>
      <c r="M24" s="18"/>
      <c r="N24" s="18" t="s">
        <v>251</v>
      </c>
      <c r="O24" s="18"/>
      <c r="P24" s="24">
        <v>43382</v>
      </c>
      <c r="Q24" s="52">
        <v>43382</v>
      </c>
      <c r="R24" s="18"/>
      <c r="S24" s="18"/>
      <c r="T24" s="18"/>
    </row>
    <row r="25" spans="1:20" s="1" customFormat="1" ht="16.5" hidden="1">
      <c r="A25" s="4">
        <v>21</v>
      </c>
      <c r="B25" s="17" t="s">
        <v>67</v>
      </c>
      <c r="C25" s="18" t="s">
        <v>73</v>
      </c>
      <c r="D25" s="18" t="s">
        <v>27</v>
      </c>
      <c r="E25" s="19" t="s">
        <v>91</v>
      </c>
      <c r="F25" s="18" t="s">
        <v>104</v>
      </c>
      <c r="G25" s="19">
        <v>15</v>
      </c>
      <c r="H25" s="19">
        <v>28</v>
      </c>
      <c r="I25" s="17">
        <f t="shared" si="0"/>
        <v>43</v>
      </c>
      <c r="J25" s="18" t="s">
        <v>100</v>
      </c>
      <c r="K25" s="18"/>
      <c r="L25" s="18" t="s">
        <v>296</v>
      </c>
      <c r="M25" s="18"/>
      <c r="N25" s="18"/>
      <c r="O25" s="18"/>
      <c r="P25" s="24">
        <v>43382</v>
      </c>
      <c r="Q25" s="52">
        <v>43382</v>
      </c>
      <c r="R25" s="18"/>
      <c r="S25" s="18"/>
      <c r="T25" s="18"/>
    </row>
    <row r="26" spans="1:20" s="1" customFormat="1" ht="16.5" hidden="1">
      <c r="A26" s="4">
        <v>22</v>
      </c>
      <c r="B26" s="17" t="s">
        <v>68</v>
      </c>
      <c r="C26" s="18" t="s">
        <v>148</v>
      </c>
      <c r="D26" s="18" t="s">
        <v>29</v>
      </c>
      <c r="E26" s="19">
        <v>8</v>
      </c>
      <c r="F26" s="18" t="s">
        <v>29</v>
      </c>
      <c r="G26" s="19">
        <v>33</v>
      </c>
      <c r="H26" s="19">
        <v>30</v>
      </c>
      <c r="I26" s="17">
        <f t="shared" si="0"/>
        <v>63</v>
      </c>
      <c r="J26" s="18">
        <v>8011778844</v>
      </c>
      <c r="K26" s="18"/>
      <c r="L26" s="18" t="s">
        <v>297</v>
      </c>
      <c r="M26" s="18"/>
      <c r="N26" s="18" t="s">
        <v>252</v>
      </c>
      <c r="O26" s="18"/>
      <c r="P26" s="24">
        <v>43382</v>
      </c>
      <c r="Q26" s="52">
        <v>43382</v>
      </c>
      <c r="R26" s="18"/>
      <c r="S26" s="18"/>
      <c r="T26" s="18"/>
    </row>
    <row r="27" spans="1:20" s="1" customFormat="1" ht="16.5" hidden="1">
      <c r="A27" s="4">
        <v>23</v>
      </c>
      <c r="B27" s="17" t="s">
        <v>68</v>
      </c>
      <c r="C27" s="18" t="s">
        <v>87</v>
      </c>
      <c r="D27" s="18" t="s">
        <v>27</v>
      </c>
      <c r="E27" s="19" t="s">
        <v>98</v>
      </c>
      <c r="F27" s="18" t="s">
        <v>99</v>
      </c>
      <c r="G27" s="19">
        <v>238</v>
      </c>
      <c r="H27" s="19">
        <v>301</v>
      </c>
      <c r="I27" s="17">
        <f t="shared" si="0"/>
        <v>539</v>
      </c>
      <c r="J27" s="18">
        <v>8486279649</v>
      </c>
      <c r="K27" s="18"/>
      <c r="L27" s="18" t="s">
        <v>298</v>
      </c>
      <c r="M27" s="18"/>
      <c r="N27" s="18"/>
      <c r="O27" s="18"/>
      <c r="P27" s="24">
        <v>43382</v>
      </c>
      <c r="Q27" s="52">
        <v>43382</v>
      </c>
      <c r="R27" s="18"/>
      <c r="S27" s="18"/>
      <c r="T27" s="18"/>
    </row>
    <row r="28" spans="1:20" s="1" customFormat="1" ht="33" hidden="1">
      <c r="A28" s="4">
        <v>24</v>
      </c>
      <c r="B28" s="17" t="s">
        <v>67</v>
      </c>
      <c r="C28" s="18" t="s">
        <v>194</v>
      </c>
      <c r="D28" s="18" t="s">
        <v>27</v>
      </c>
      <c r="E28" s="19" t="s">
        <v>215</v>
      </c>
      <c r="F28" s="18" t="s">
        <v>104</v>
      </c>
      <c r="G28" s="19">
        <v>20</v>
      </c>
      <c r="H28" s="19">
        <v>21</v>
      </c>
      <c r="I28" s="17">
        <f t="shared" si="0"/>
        <v>41</v>
      </c>
      <c r="J28" s="18" t="s">
        <v>229</v>
      </c>
      <c r="K28" s="18"/>
      <c r="L28" s="18" t="s">
        <v>299</v>
      </c>
      <c r="M28" s="18"/>
      <c r="N28" s="18"/>
      <c r="O28" s="18"/>
      <c r="P28" s="24">
        <v>43383</v>
      </c>
      <c r="Q28" s="52">
        <v>43383</v>
      </c>
      <c r="R28" s="18"/>
      <c r="S28" s="18"/>
      <c r="T28" s="18"/>
    </row>
    <row r="29" spans="1:20" s="1" customFormat="1" ht="16.5" hidden="1">
      <c r="A29" s="4">
        <v>25</v>
      </c>
      <c r="B29" s="17" t="s">
        <v>67</v>
      </c>
      <c r="C29" s="18" t="s">
        <v>195</v>
      </c>
      <c r="D29" s="18" t="s">
        <v>27</v>
      </c>
      <c r="E29" s="19" t="s">
        <v>216</v>
      </c>
      <c r="F29" s="18" t="s">
        <v>104</v>
      </c>
      <c r="G29" s="19">
        <v>23</v>
      </c>
      <c r="H29" s="19">
        <v>22</v>
      </c>
      <c r="I29" s="17">
        <f t="shared" si="0"/>
        <v>45</v>
      </c>
      <c r="J29" s="18" t="s">
        <v>230</v>
      </c>
      <c r="K29" s="18"/>
      <c r="L29" s="18" t="s">
        <v>300</v>
      </c>
      <c r="M29" s="18"/>
      <c r="N29" s="18"/>
      <c r="O29" s="18"/>
      <c r="P29" s="24">
        <v>43383</v>
      </c>
      <c r="Q29" s="52">
        <v>43383</v>
      </c>
      <c r="R29" s="18"/>
      <c r="S29" s="18"/>
      <c r="T29" s="18"/>
    </row>
    <row r="30" spans="1:20" s="1" customFormat="1" ht="33" hidden="1">
      <c r="A30" s="4">
        <v>26</v>
      </c>
      <c r="B30" s="17" t="s">
        <v>68</v>
      </c>
      <c r="C30" s="18" t="s">
        <v>149</v>
      </c>
      <c r="D30" s="18" t="s">
        <v>29</v>
      </c>
      <c r="E30" s="19">
        <v>18</v>
      </c>
      <c r="F30" s="18" t="s">
        <v>29</v>
      </c>
      <c r="G30" s="19">
        <v>21</v>
      </c>
      <c r="H30" s="19">
        <v>23</v>
      </c>
      <c r="I30" s="17">
        <f t="shared" si="0"/>
        <v>44</v>
      </c>
      <c r="J30" s="18">
        <v>8011342778</v>
      </c>
      <c r="K30" s="18"/>
      <c r="L30" s="18" t="s">
        <v>301</v>
      </c>
      <c r="M30" s="18"/>
      <c r="N30" s="18" t="s">
        <v>253</v>
      </c>
      <c r="O30" s="18"/>
      <c r="P30" s="24">
        <v>43383</v>
      </c>
      <c r="Q30" s="52">
        <v>43383</v>
      </c>
      <c r="R30" s="18"/>
      <c r="S30" s="18"/>
      <c r="T30" s="18"/>
    </row>
    <row r="31" spans="1:20" s="1" customFormat="1" ht="16.5" hidden="1">
      <c r="A31" s="4">
        <v>27</v>
      </c>
      <c r="B31" s="17" t="s">
        <v>67</v>
      </c>
      <c r="C31" s="18" t="s">
        <v>143</v>
      </c>
      <c r="D31" s="18" t="s">
        <v>29</v>
      </c>
      <c r="E31" s="19">
        <v>13</v>
      </c>
      <c r="F31" s="18" t="s">
        <v>29</v>
      </c>
      <c r="G31" s="19">
        <v>10</v>
      </c>
      <c r="H31" s="19">
        <v>12</v>
      </c>
      <c r="I31" s="17">
        <f t="shared" si="0"/>
        <v>22</v>
      </c>
      <c r="J31" s="18">
        <v>8011334390</v>
      </c>
      <c r="K31" s="18"/>
      <c r="L31" s="18" t="s">
        <v>302</v>
      </c>
      <c r="M31" s="18"/>
      <c r="N31" s="18" t="s">
        <v>254</v>
      </c>
      <c r="O31" s="18"/>
      <c r="P31" s="24">
        <v>43384</v>
      </c>
      <c r="Q31" s="52">
        <v>43384</v>
      </c>
      <c r="R31" s="18"/>
      <c r="S31" s="18"/>
      <c r="T31" s="18"/>
    </row>
    <row r="32" spans="1:20" s="1" customFormat="1" ht="33" hidden="1">
      <c r="A32" s="4">
        <v>28</v>
      </c>
      <c r="B32" s="17" t="s">
        <v>67</v>
      </c>
      <c r="C32" s="18" t="s">
        <v>144</v>
      </c>
      <c r="D32" s="18" t="s">
        <v>29</v>
      </c>
      <c r="E32" s="19">
        <v>6</v>
      </c>
      <c r="F32" s="18" t="s">
        <v>29</v>
      </c>
      <c r="G32" s="19">
        <v>12</v>
      </c>
      <c r="H32" s="19">
        <v>10</v>
      </c>
      <c r="I32" s="17">
        <f t="shared" si="0"/>
        <v>22</v>
      </c>
      <c r="J32" s="18" t="s">
        <v>231</v>
      </c>
      <c r="K32" s="18"/>
      <c r="L32" s="18" t="s">
        <v>302</v>
      </c>
      <c r="M32" s="18"/>
      <c r="N32" s="18" t="s">
        <v>255</v>
      </c>
      <c r="O32" s="18"/>
      <c r="P32" s="24">
        <v>43384</v>
      </c>
      <c r="Q32" s="52">
        <v>43384</v>
      </c>
      <c r="R32" s="18"/>
      <c r="S32" s="18"/>
      <c r="T32" s="18"/>
    </row>
    <row r="33" spans="1:20" s="1" customFormat="1" ht="16.5" hidden="1">
      <c r="A33" s="4">
        <v>29</v>
      </c>
      <c r="B33" s="17" t="s">
        <v>67</v>
      </c>
      <c r="C33" s="18" t="s">
        <v>196</v>
      </c>
      <c r="D33" s="18" t="s">
        <v>27</v>
      </c>
      <c r="E33" s="19" t="s">
        <v>217</v>
      </c>
      <c r="F33" s="18" t="s">
        <v>104</v>
      </c>
      <c r="G33" s="19">
        <v>48</v>
      </c>
      <c r="H33" s="19">
        <v>50</v>
      </c>
      <c r="I33" s="17">
        <f t="shared" si="0"/>
        <v>98</v>
      </c>
      <c r="J33" s="18" t="s">
        <v>232</v>
      </c>
      <c r="K33" s="18"/>
      <c r="L33" s="18" t="s">
        <v>303</v>
      </c>
      <c r="M33" s="18"/>
      <c r="N33" s="18"/>
      <c r="O33" s="18"/>
      <c r="P33" s="24">
        <v>43384</v>
      </c>
      <c r="Q33" s="52">
        <v>43384</v>
      </c>
      <c r="R33" s="18"/>
      <c r="S33" s="18"/>
      <c r="T33" s="18"/>
    </row>
    <row r="34" spans="1:20" s="1" customFormat="1" ht="33" hidden="1">
      <c r="A34" s="4">
        <v>30</v>
      </c>
      <c r="B34" s="17" t="s">
        <v>68</v>
      </c>
      <c r="C34" s="18" t="s">
        <v>197</v>
      </c>
      <c r="D34" s="18" t="s">
        <v>27</v>
      </c>
      <c r="E34" s="19" t="s">
        <v>218</v>
      </c>
      <c r="F34" s="18" t="s">
        <v>106</v>
      </c>
      <c r="G34" s="19">
        <v>27</v>
      </c>
      <c r="H34" s="19">
        <v>28</v>
      </c>
      <c r="I34" s="17">
        <f t="shared" si="0"/>
        <v>55</v>
      </c>
      <c r="J34" s="18" t="s">
        <v>233</v>
      </c>
      <c r="K34" s="18"/>
      <c r="L34" s="18" t="s">
        <v>304</v>
      </c>
      <c r="M34" s="18"/>
      <c r="N34" s="18"/>
      <c r="O34" s="18"/>
      <c r="P34" s="24">
        <v>43384</v>
      </c>
      <c r="Q34" s="52">
        <v>43384</v>
      </c>
      <c r="R34" s="18"/>
      <c r="S34" s="18"/>
      <c r="T34" s="18"/>
    </row>
    <row r="35" spans="1:20" s="1" customFormat="1" ht="16.5" hidden="1">
      <c r="A35" s="4">
        <v>31</v>
      </c>
      <c r="B35" s="17" t="s">
        <v>68</v>
      </c>
      <c r="C35" s="18" t="s">
        <v>83</v>
      </c>
      <c r="D35" s="18" t="s">
        <v>29</v>
      </c>
      <c r="E35" s="19">
        <v>19</v>
      </c>
      <c r="F35" s="18" t="s">
        <v>29</v>
      </c>
      <c r="G35" s="19">
        <v>29</v>
      </c>
      <c r="H35" s="19">
        <v>23</v>
      </c>
      <c r="I35" s="17">
        <f t="shared" si="0"/>
        <v>52</v>
      </c>
      <c r="J35" s="18">
        <v>9678956379</v>
      </c>
      <c r="K35" s="18"/>
      <c r="L35" s="18" t="s">
        <v>305</v>
      </c>
      <c r="M35" s="18"/>
      <c r="N35" s="18" t="s">
        <v>256</v>
      </c>
      <c r="O35" s="18"/>
      <c r="P35" s="24">
        <v>43384</v>
      </c>
      <c r="Q35" s="52">
        <v>43384</v>
      </c>
      <c r="R35" s="18"/>
      <c r="S35" s="18"/>
      <c r="T35" s="18"/>
    </row>
    <row r="36" spans="1:20" s="1" customFormat="1" ht="16.5" hidden="1">
      <c r="A36" s="4">
        <v>32</v>
      </c>
      <c r="B36" s="17" t="s">
        <v>67</v>
      </c>
      <c r="C36" s="18" t="s">
        <v>158</v>
      </c>
      <c r="D36" s="18" t="s">
        <v>29</v>
      </c>
      <c r="E36" s="19">
        <v>11</v>
      </c>
      <c r="F36" s="18" t="s">
        <v>29</v>
      </c>
      <c r="G36" s="19">
        <v>17</v>
      </c>
      <c r="H36" s="19">
        <v>21</v>
      </c>
      <c r="I36" s="17">
        <f t="shared" si="0"/>
        <v>38</v>
      </c>
      <c r="J36" s="18">
        <v>9841286519</v>
      </c>
      <c r="K36" s="18"/>
      <c r="L36" s="18" t="s">
        <v>306</v>
      </c>
      <c r="M36" s="18"/>
      <c r="N36" s="18" t="s">
        <v>257</v>
      </c>
      <c r="O36" s="18"/>
      <c r="P36" s="24">
        <v>43385</v>
      </c>
      <c r="Q36" s="52">
        <v>43385</v>
      </c>
      <c r="R36" s="18"/>
      <c r="S36" s="18"/>
      <c r="T36" s="18"/>
    </row>
    <row r="37" spans="1:20" s="1" customFormat="1" ht="16.5" hidden="1">
      <c r="A37" s="4">
        <v>33</v>
      </c>
      <c r="B37" s="17" t="s">
        <v>67</v>
      </c>
      <c r="C37" s="18" t="s">
        <v>146</v>
      </c>
      <c r="D37" s="18" t="s">
        <v>29</v>
      </c>
      <c r="E37" s="19">
        <v>28</v>
      </c>
      <c r="F37" s="18" t="s">
        <v>29</v>
      </c>
      <c r="G37" s="19">
        <v>14</v>
      </c>
      <c r="H37" s="19">
        <v>14</v>
      </c>
      <c r="I37" s="17">
        <f t="shared" si="0"/>
        <v>28</v>
      </c>
      <c r="J37" s="18">
        <v>8486979093</v>
      </c>
      <c r="K37" s="18"/>
      <c r="L37" s="18" t="s">
        <v>307</v>
      </c>
      <c r="M37" s="18"/>
      <c r="N37" s="18" t="s">
        <v>258</v>
      </c>
      <c r="O37" s="18"/>
      <c r="P37" s="24">
        <v>43385</v>
      </c>
      <c r="Q37" s="52">
        <v>43385</v>
      </c>
      <c r="R37" s="18"/>
      <c r="S37" s="18"/>
      <c r="T37" s="18"/>
    </row>
    <row r="38" spans="1:20" s="1" customFormat="1" ht="16.5" hidden="1">
      <c r="A38" s="4">
        <v>34</v>
      </c>
      <c r="B38" s="17" t="s">
        <v>67</v>
      </c>
      <c r="C38" s="18" t="s">
        <v>198</v>
      </c>
      <c r="D38" s="18" t="s">
        <v>27</v>
      </c>
      <c r="E38" s="19" t="s">
        <v>219</v>
      </c>
      <c r="F38" s="18" t="s">
        <v>104</v>
      </c>
      <c r="G38" s="19">
        <v>24</v>
      </c>
      <c r="H38" s="19">
        <v>17</v>
      </c>
      <c r="I38" s="17">
        <f t="shared" si="0"/>
        <v>41</v>
      </c>
      <c r="J38" s="18" t="s">
        <v>234</v>
      </c>
      <c r="K38" s="18"/>
      <c r="L38" s="18" t="s">
        <v>308</v>
      </c>
      <c r="M38" s="18"/>
      <c r="N38" s="18"/>
      <c r="O38" s="18"/>
      <c r="P38" s="24">
        <v>43385</v>
      </c>
      <c r="Q38" s="52">
        <v>43385</v>
      </c>
      <c r="R38" s="18"/>
      <c r="S38" s="18"/>
      <c r="T38" s="18"/>
    </row>
    <row r="39" spans="1:20" s="1" customFormat="1" ht="16.5" hidden="1">
      <c r="A39" s="4">
        <v>35</v>
      </c>
      <c r="B39" s="17" t="s">
        <v>68</v>
      </c>
      <c r="C39" s="18" t="s">
        <v>88</v>
      </c>
      <c r="D39" s="18" t="s">
        <v>29</v>
      </c>
      <c r="E39" s="19">
        <v>11</v>
      </c>
      <c r="F39" s="18" t="s">
        <v>29</v>
      </c>
      <c r="G39" s="19">
        <v>26</v>
      </c>
      <c r="H39" s="19">
        <v>19</v>
      </c>
      <c r="I39" s="17">
        <f t="shared" si="0"/>
        <v>45</v>
      </c>
      <c r="J39" s="18">
        <v>6900668160</v>
      </c>
      <c r="K39" s="18"/>
      <c r="L39" s="18" t="s">
        <v>309</v>
      </c>
      <c r="M39" s="18"/>
      <c r="N39" s="18" t="s">
        <v>249</v>
      </c>
      <c r="O39" s="18"/>
      <c r="P39" s="24">
        <v>43385</v>
      </c>
      <c r="Q39" s="52">
        <v>43385</v>
      </c>
      <c r="R39" s="18"/>
      <c r="S39" s="18"/>
      <c r="T39" s="18"/>
    </row>
    <row r="40" spans="1:20" s="1" customFormat="1" ht="33" hidden="1">
      <c r="A40" s="4">
        <v>36</v>
      </c>
      <c r="B40" s="17" t="s">
        <v>68</v>
      </c>
      <c r="C40" s="18" t="s">
        <v>89</v>
      </c>
      <c r="D40" s="18" t="s">
        <v>27</v>
      </c>
      <c r="E40" s="19"/>
      <c r="F40" s="18" t="s">
        <v>105</v>
      </c>
      <c r="G40" s="19">
        <v>0</v>
      </c>
      <c r="H40" s="19">
        <v>52</v>
      </c>
      <c r="I40" s="17">
        <f t="shared" si="0"/>
        <v>52</v>
      </c>
      <c r="J40" s="18" t="s">
        <v>235</v>
      </c>
      <c r="K40" s="18"/>
      <c r="L40" s="18" t="s">
        <v>310</v>
      </c>
      <c r="M40" s="18"/>
      <c r="N40" s="18"/>
      <c r="O40" s="18"/>
      <c r="P40" s="24">
        <v>43385</v>
      </c>
      <c r="Q40" s="52">
        <v>43385</v>
      </c>
      <c r="R40" s="18"/>
      <c r="S40" s="18"/>
      <c r="T40" s="18"/>
    </row>
    <row r="41" spans="1:20" s="1" customFormat="1" ht="16.5" hidden="1">
      <c r="A41" s="4">
        <v>37</v>
      </c>
      <c r="B41" s="17" t="s">
        <v>67</v>
      </c>
      <c r="C41" s="18" t="s">
        <v>132</v>
      </c>
      <c r="D41" s="18" t="s">
        <v>29</v>
      </c>
      <c r="E41" s="19">
        <v>18</v>
      </c>
      <c r="F41" s="18" t="s">
        <v>29</v>
      </c>
      <c r="G41" s="19">
        <v>17</v>
      </c>
      <c r="H41" s="19">
        <v>32</v>
      </c>
      <c r="I41" s="17">
        <f t="shared" si="0"/>
        <v>49</v>
      </c>
      <c r="J41" s="18">
        <v>9854200253</v>
      </c>
      <c r="K41" s="18"/>
      <c r="L41" s="18" t="s">
        <v>311</v>
      </c>
      <c r="M41" s="18"/>
      <c r="N41" s="18" t="s">
        <v>259</v>
      </c>
      <c r="O41" s="18"/>
      <c r="P41" s="24">
        <v>43386</v>
      </c>
      <c r="Q41" s="52">
        <v>43386</v>
      </c>
      <c r="R41" s="18"/>
      <c r="S41" s="18"/>
      <c r="T41" s="18"/>
    </row>
    <row r="42" spans="1:20" s="1" customFormat="1" ht="33" hidden="1">
      <c r="A42" s="4">
        <v>38</v>
      </c>
      <c r="B42" s="17" t="s">
        <v>67</v>
      </c>
      <c r="C42" s="18" t="s">
        <v>133</v>
      </c>
      <c r="D42" s="18" t="s">
        <v>27</v>
      </c>
      <c r="E42" s="19" t="s">
        <v>134</v>
      </c>
      <c r="F42" s="18" t="s">
        <v>104</v>
      </c>
      <c r="G42" s="19">
        <v>72</v>
      </c>
      <c r="H42" s="19">
        <v>71</v>
      </c>
      <c r="I42" s="17">
        <f t="shared" si="0"/>
        <v>143</v>
      </c>
      <c r="J42" s="18" t="s">
        <v>135</v>
      </c>
      <c r="K42" s="18"/>
      <c r="L42" s="18" t="s">
        <v>312</v>
      </c>
      <c r="M42" s="18"/>
      <c r="N42" s="18"/>
      <c r="O42" s="18"/>
      <c r="P42" s="24">
        <v>43386</v>
      </c>
      <c r="Q42" s="52">
        <v>43386</v>
      </c>
      <c r="R42" s="18"/>
      <c r="S42" s="18"/>
      <c r="T42" s="18"/>
    </row>
    <row r="43" spans="1:20" s="1" customFormat="1" ht="16.5" hidden="1">
      <c r="A43" s="4">
        <v>39</v>
      </c>
      <c r="B43" s="17" t="s">
        <v>68</v>
      </c>
      <c r="C43" s="18" t="s">
        <v>174</v>
      </c>
      <c r="D43" s="18" t="s">
        <v>29</v>
      </c>
      <c r="E43" s="19">
        <v>4</v>
      </c>
      <c r="F43" s="18" t="s">
        <v>29</v>
      </c>
      <c r="G43" s="19">
        <v>15</v>
      </c>
      <c r="H43" s="19">
        <v>15</v>
      </c>
      <c r="I43" s="17">
        <f t="shared" si="0"/>
        <v>30</v>
      </c>
      <c r="J43" s="18">
        <v>8402927961</v>
      </c>
      <c r="K43" s="18"/>
      <c r="L43" s="18" t="s">
        <v>313</v>
      </c>
      <c r="M43" s="18"/>
      <c r="N43" s="18" t="s">
        <v>260</v>
      </c>
      <c r="O43" s="18"/>
      <c r="P43" s="24">
        <v>43386</v>
      </c>
      <c r="Q43" s="52">
        <v>43386</v>
      </c>
      <c r="R43" s="18"/>
      <c r="S43" s="18"/>
      <c r="T43" s="18"/>
    </row>
    <row r="44" spans="1:20" s="1" customFormat="1" ht="33" hidden="1">
      <c r="A44" s="4">
        <v>40</v>
      </c>
      <c r="B44" s="17" t="s">
        <v>68</v>
      </c>
      <c r="C44" s="18" t="s">
        <v>171</v>
      </c>
      <c r="D44" s="18" t="s">
        <v>27</v>
      </c>
      <c r="E44" s="19" t="s">
        <v>172</v>
      </c>
      <c r="F44" s="18" t="s">
        <v>104</v>
      </c>
      <c r="G44" s="19">
        <v>0</v>
      </c>
      <c r="H44" s="19">
        <v>50</v>
      </c>
      <c r="I44" s="17">
        <f t="shared" si="0"/>
        <v>50</v>
      </c>
      <c r="J44" s="18" t="s">
        <v>173</v>
      </c>
      <c r="K44" s="18"/>
      <c r="L44" s="18" t="s">
        <v>314</v>
      </c>
      <c r="M44" s="18"/>
      <c r="N44" s="18"/>
      <c r="O44" s="18"/>
      <c r="P44" s="24">
        <v>43386</v>
      </c>
      <c r="Q44" s="52">
        <v>43386</v>
      </c>
      <c r="R44" s="18"/>
      <c r="S44" s="18"/>
      <c r="T44" s="18"/>
    </row>
    <row r="45" spans="1:20" s="69" customFormat="1">
      <c r="A45" s="77">
        <v>41</v>
      </c>
      <c r="B45" s="64" t="s">
        <v>67</v>
      </c>
      <c r="C45" s="65" t="s">
        <v>121</v>
      </c>
      <c r="D45" s="65"/>
      <c r="E45" s="66"/>
      <c r="F45" s="65"/>
      <c r="G45" s="66">
        <v>0</v>
      </c>
      <c r="H45" s="66"/>
      <c r="I45" s="64">
        <f t="shared" si="0"/>
        <v>0</v>
      </c>
      <c r="J45" s="65"/>
      <c r="K45" s="65"/>
      <c r="L45" s="65"/>
      <c r="M45" s="65"/>
      <c r="N45" s="65"/>
      <c r="O45" s="65"/>
      <c r="P45" s="67">
        <v>43388</v>
      </c>
      <c r="Q45" s="68">
        <v>43388</v>
      </c>
      <c r="R45" s="65"/>
      <c r="S45" s="65"/>
      <c r="T45" s="65"/>
    </row>
    <row r="46" spans="1:20" s="69" customFormat="1">
      <c r="A46" s="77">
        <v>42</v>
      </c>
      <c r="B46" s="64" t="s">
        <v>67</v>
      </c>
      <c r="C46" s="65" t="s">
        <v>120</v>
      </c>
      <c r="D46" s="65"/>
      <c r="E46" s="66"/>
      <c r="F46" s="65"/>
      <c r="G46" s="66">
        <v>0</v>
      </c>
      <c r="H46" s="66"/>
      <c r="I46" s="64">
        <f t="shared" si="0"/>
        <v>0</v>
      </c>
      <c r="J46" s="65"/>
      <c r="K46" s="65"/>
      <c r="L46" s="65"/>
      <c r="M46" s="65"/>
      <c r="N46" s="65"/>
      <c r="O46" s="65"/>
      <c r="P46" s="67">
        <v>43388</v>
      </c>
      <c r="Q46" s="68">
        <v>43388</v>
      </c>
      <c r="R46" s="65"/>
      <c r="S46" s="65"/>
      <c r="T46" s="65"/>
    </row>
    <row r="47" spans="1:20" ht="36">
      <c r="A47" s="63">
        <v>43</v>
      </c>
      <c r="B47" s="64" t="s">
        <v>68</v>
      </c>
      <c r="C47" s="65" t="s">
        <v>165</v>
      </c>
      <c r="D47" s="65" t="s">
        <v>29</v>
      </c>
      <c r="E47" s="66">
        <v>1</v>
      </c>
      <c r="F47" s="65" t="s">
        <v>29</v>
      </c>
      <c r="G47" s="66">
        <v>33</v>
      </c>
      <c r="H47" s="66">
        <v>30</v>
      </c>
      <c r="I47" s="64">
        <f t="shared" si="0"/>
        <v>63</v>
      </c>
      <c r="J47" s="65">
        <v>9613540897</v>
      </c>
      <c r="K47" s="65"/>
      <c r="L47" s="65" t="s">
        <v>315</v>
      </c>
      <c r="M47" s="65"/>
      <c r="N47" s="65" t="s">
        <v>261</v>
      </c>
      <c r="O47" s="65"/>
      <c r="P47" s="67">
        <v>43388</v>
      </c>
      <c r="Q47" s="68">
        <v>43388</v>
      </c>
      <c r="R47" s="65"/>
      <c r="S47" s="65"/>
      <c r="T47" s="65"/>
    </row>
    <row r="48" spans="1:20" ht="36">
      <c r="A48" s="63">
        <v>44</v>
      </c>
      <c r="B48" s="64" t="s">
        <v>68</v>
      </c>
      <c r="C48" s="65" t="s">
        <v>166</v>
      </c>
      <c r="D48" s="65" t="s">
        <v>27</v>
      </c>
      <c r="E48" s="66" t="s">
        <v>167</v>
      </c>
      <c r="F48" s="65" t="s">
        <v>105</v>
      </c>
      <c r="G48" s="66">
        <v>0</v>
      </c>
      <c r="H48" s="66">
        <v>224</v>
      </c>
      <c r="I48" s="64">
        <f t="shared" si="0"/>
        <v>224</v>
      </c>
      <c r="J48" s="65">
        <v>9864220971</v>
      </c>
      <c r="K48" s="65"/>
      <c r="L48" s="65" t="s">
        <v>316</v>
      </c>
      <c r="M48" s="65"/>
      <c r="N48" s="65"/>
      <c r="O48" s="65"/>
      <c r="P48" s="67">
        <v>43388</v>
      </c>
      <c r="Q48" s="68">
        <v>43388</v>
      </c>
      <c r="R48" s="65"/>
      <c r="S48" s="65"/>
      <c r="T48" s="65"/>
    </row>
    <row r="49" spans="1:20" s="1" customFormat="1" ht="33" hidden="1">
      <c r="A49" s="4">
        <v>45</v>
      </c>
      <c r="B49" s="17" t="s">
        <v>68</v>
      </c>
      <c r="C49" s="18" t="s">
        <v>168</v>
      </c>
      <c r="D49" s="18" t="s">
        <v>29</v>
      </c>
      <c r="E49" s="19">
        <v>24</v>
      </c>
      <c r="F49" s="18" t="s">
        <v>29</v>
      </c>
      <c r="G49" s="19">
        <v>27</v>
      </c>
      <c r="H49" s="19">
        <v>21</v>
      </c>
      <c r="I49" s="17">
        <f t="shared" si="0"/>
        <v>48</v>
      </c>
      <c r="J49" s="18" t="s">
        <v>169</v>
      </c>
      <c r="K49" s="18"/>
      <c r="L49" s="18" t="s">
        <v>317</v>
      </c>
      <c r="M49" s="18"/>
      <c r="N49" s="18" t="s">
        <v>262</v>
      </c>
      <c r="O49" s="18"/>
      <c r="P49" s="24">
        <v>43393</v>
      </c>
      <c r="Q49" s="52">
        <v>43393</v>
      </c>
      <c r="R49" s="18"/>
      <c r="S49" s="18"/>
      <c r="T49" s="18"/>
    </row>
    <row r="50" spans="1:20" s="26" customFormat="1" ht="16.5" hidden="1">
      <c r="A50" s="33">
        <v>46</v>
      </c>
      <c r="B50" s="17" t="s">
        <v>67</v>
      </c>
      <c r="C50" s="58" t="s">
        <v>130</v>
      </c>
      <c r="D50" s="18" t="s">
        <v>27</v>
      </c>
      <c r="E50" s="59" t="s">
        <v>131</v>
      </c>
      <c r="F50" s="18" t="s">
        <v>104</v>
      </c>
      <c r="G50" s="19">
        <v>55</v>
      </c>
      <c r="H50" s="19">
        <v>55</v>
      </c>
      <c r="I50" s="17">
        <f t="shared" si="0"/>
        <v>110</v>
      </c>
      <c r="J50" s="58">
        <v>9854332578</v>
      </c>
      <c r="K50" s="18"/>
      <c r="L50" s="18" t="s">
        <v>352</v>
      </c>
      <c r="M50" s="18"/>
      <c r="N50" s="18"/>
      <c r="O50" s="18"/>
      <c r="P50" s="24">
        <v>43393</v>
      </c>
      <c r="Q50" s="52">
        <v>43393</v>
      </c>
      <c r="R50" s="18"/>
      <c r="S50" s="18"/>
      <c r="T50" s="18"/>
    </row>
    <row r="51" spans="1:20" ht="36">
      <c r="A51" s="63">
        <v>47</v>
      </c>
      <c r="B51" s="64" t="s">
        <v>67</v>
      </c>
      <c r="C51" s="65" t="s">
        <v>175</v>
      </c>
      <c r="D51" s="65" t="s">
        <v>29</v>
      </c>
      <c r="E51" s="66">
        <v>1</v>
      </c>
      <c r="F51" s="65" t="s">
        <v>29</v>
      </c>
      <c r="G51" s="66">
        <v>18</v>
      </c>
      <c r="H51" s="66">
        <v>21</v>
      </c>
      <c r="I51" s="64">
        <f t="shared" si="0"/>
        <v>39</v>
      </c>
      <c r="J51" s="65">
        <v>9859694492</v>
      </c>
      <c r="K51" s="65"/>
      <c r="L51" s="65" t="s">
        <v>318</v>
      </c>
      <c r="M51" s="65"/>
      <c r="N51" s="65"/>
      <c r="O51" s="65"/>
      <c r="P51" s="67">
        <v>43395</v>
      </c>
      <c r="Q51" s="68">
        <v>43395</v>
      </c>
      <c r="R51" s="65"/>
      <c r="S51" s="65"/>
      <c r="T51" s="65"/>
    </row>
    <row r="52" spans="1:20">
      <c r="A52" s="63">
        <v>48</v>
      </c>
      <c r="B52" s="64" t="s">
        <v>67</v>
      </c>
      <c r="C52" s="65" t="s">
        <v>176</v>
      </c>
      <c r="D52" s="65" t="s">
        <v>27</v>
      </c>
      <c r="E52" s="66" t="s">
        <v>177</v>
      </c>
      <c r="F52" s="65" t="s">
        <v>104</v>
      </c>
      <c r="G52" s="66">
        <v>90</v>
      </c>
      <c r="H52" s="66">
        <v>86</v>
      </c>
      <c r="I52" s="64">
        <f t="shared" si="0"/>
        <v>176</v>
      </c>
      <c r="J52" s="65" t="s">
        <v>178</v>
      </c>
      <c r="K52" s="65"/>
      <c r="L52" s="65" t="s">
        <v>319</v>
      </c>
      <c r="M52" s="65"/>
      <c r="N52" s="65"/>
      <c r="O52" s="65"/>
      <c r="P52" s="67">
        <v>43395</v>
      </c>
      <c r="Q52" s="68">
        <v>43395</v>
      </c>
      <c r="R52" s="65"/>
      <c r="S52" s="65"/>
      <c r="T52" s="65"/>
    </row>
    <row r="53" spans="1:20" ht="36">
      <c r="A53" s="63">
        <v>49</v>
      </c>
      <c r="B53" s="64" t="s">
        <v>68</v>
      </c>
      <c r="C53" s="65" t="s">
        <v>154</v>
      </c>
      <c r="D53" s="65" t="s">
        <v>27</v>
      </c>
      <c r="E53" s="66" t="s">
        <v>155</v>
      </c>
      <c r="F53" s="65" t="s">
        <v>105</v>
      </c>
      <c r="G53" s="66">
        <v>50</v>
      </c>
      <c r="H53" s="66">
        <v>52</v>
      </c>
      <c r="I53" s="64">
        <f t="shared" si="0"/>
        <v>102</v>
      </c>
      <c r="J53" s="65" t="s">
        <v>156</v>
      </c>
      <c r="K53" s="65"/>
      <c r="L53" s="65" t="s">
        <v>320</v>
      </c>
      <c r="M53" s="65"/>
      <c r="N53" s="65"/>
      <c r="O53" s="65"/>
      <c r="P53" s="67">
        <v>43395</v>
      </c>
      <c r="Q53" s="68">
        <v>43395</v>
      </c>
      <c r="R53" s="65"/>
      <c r="S53" s="65"/>
      <c r="T53" s="65"/>
    </row>
    <row r="54" spans="1:20" ht="36">
      <c r="A54" s="63">
        <v>50</v>
      </c>
      <c r="B54" s="64" t="s">
        <v>68</v>
      </c>
      <c r="C54" s="65" t="s">
        <v>199</v>
      </c>
      <c r="D54" s="65" t="s">
        <v>29</v>
      </c>
      <c r="E54" s="66">
        <v>3</v>
      </c>
      <c r="F54" s="65" t="s">
        <v>29</v>
      </c>
      <c r="G54" s="66">
        <v>22</v>
      </c>
      <c r="H54" s="66">
        <v>36</v>
      </c>
      <c r="I54" s="64">
        <f t="shared" si="0"/>
        <v>58</v>
      </c>
      <c r="J54" s="65">
        <v>7086567886</v>
      </c>
      <c r="K54" s="65"/>
      <c r="L54" s="65" t="s">
        <v>170</v>
      </c>
      <c r="M54" s="65"/>
      <c r="N54" s="65" t="s">
        <v>263</v>
      </c>
      <c r="O54" s="65"/>
      <c r="P54" s="67">
        <v>43395</v>
      </c>
      <c r="Q54" s="68">
        <v>43395</v>
      </c>
      <c r="R54" s="65"/>
      <c r="S54" s="65"/>
      <c r="T54" s="65"/>
    </row>
    <row r="55" spans="1:20" s="1" customFormat="1" ht="33" hidden="1">
      <c r="A55" s="4">
        <v>51</v>
      </c>
      <c r="B55" s="17" t="s">
        <v>67</v>
      </c>
      <c r="C55" s="18" t="s">
        <v>147</v>
      </c>
      <c r="D55" s="18" t="s">
        <v>29</v>
      </c>
      <c r="E55" s="19">
        <v>16</v>
      </c>
      <c r="F55" s="18" t="s">
        <v>29</v>
      </c>
      <c r="G55" s="19">
        <v>18</v>
      </c>
      <c r="H55" s="19">
        <v>21</v>
      </c>
      <c r="I55" s="17">
        <f t="shared" si="0"/>
        <v>39</v>
      </c>
      <c r="J55" s="18">
        <v>9678590389</v>
      </c>
      <c r="K55" s="18"/>
      <c r="L55" s="18" t="s">
        <v>321</v>
      </c>
      <c r="M55" s="18"/>
      <c r="N55" s="18" t="s">
        <v>264</v>
      </c>
      <c r="O55" s="18"/>
      <c r="P55" s="24">
        <v>43396</v>
      </c>
      <c r="Q55" s="52">
        <v>43396</v>
      </c>
      <c r="R55" s="18"/>
      <c r="S55" s="18"/>
      <c r="T55" s="18"/>
    </row>
    <row r="56" spans="1:20" s="1" customFormat="1" ht="33" hidden="1">
      <c r="A56" s="4">
        <v>52</v>
      </c>
      <c r="B56" s="17" t="s">
        <v>67</v>
      </c>
      <c r="C56" s="18" t="s">
        <v>84</v>
      </c>
      <c r="D56" s="18" t="s">
        <v>29</v>
      </c>
      <c r="E56" s="19">
        <v>21</v>
      </c>
      <c r="F56" s="18" t="s">
        <v>29</v>
      </c>
      <c r="G56" s="19">
        <v>16</v>
      </c>
      <c r="H56" s="19">
        <v>19</v>
      </c>
      <c r="I56" s="17">
        <f t="shared" si="0"/>
        <v>35</v>
      </c>
      <c r="J56" s="18">
        <v>9706373921</v>
      </c>
      <c r="K56" s="18"/>
      <c r="L56" s="18" t="s">
        <v>322</v>
      </c>
      <c r="M56" s="18"/>
      <c r="N56" s="18" t="s">
        <v>265</v>
      </c>
      <c r="O56" s="18"/>
      <c r="P56" s="24">
        <v>43396</v>
      </c>
      <c r="Q56" s="52">
        <v>43396</v>
      </c>
      <c r="R56" s="18"/>
      <c r="S56" s="18"/>
      <c r="T56" s="18"/>
    </row>
    <row r="57" spans="1:20" s="1" customFormat="1" ht="16.5" hidden="1">
      <c r="A57" s="4">
        <v>53</v>
      </c>
      <c r="B57" s="17" t="s">
        <v>68</v>
      </c>
      <c r="C57" s="18" t="s">
        <v>153</v>
      </c>
      <c r="D57" s="18" t="s">
        <v>29</v>
      </c>
      <c r="E57" s="19">
        <v>2</v>
      </c>
      <c r="F57" s="18" t="s">
        <v>29</v>
      </c>
      <c r="G57" s="19">
        <v>36</v>
      </c>
      <c r="H57" s="19">
        <v>23</v>
      </c>
      <c r="I57" s="17">
        <f t="shared" si="0"/>
        <v>59</v>
      </c>
      <c r="J57" s="18">
        <v>8011414606</v>
      </c>
      <c r="K57" s="18"/>
      <c r="L57" s="18" t="s">
        <v>323</v>
      </c>
      <c r="M57" s="18"/>
      <c r="N57" s="18" t="s">
        <v>266</v>
      </c>
      <c r="O57" s="18"/>
      <c r="P57" s="24">
        <v>43396</v>
      </c>
      <c r="Q57" s="52">
        <v>43396</v>
      </c>
      <c r="R57" s="18"/>
      <c r="S57" s="18"/>
      <c r="T57" s="18"/>
    </row>
    <row r="58" spans="1:20" s="1" customFormat="1" ht="33" hidden="1">
      <c r="A58" s="4">
        <v>54</v>
      </c>
      <c r="B58" s="17" t="s">
        <v>68</v>
      </c>
      <c r="C58" s="18" t="s">
        <v>136</v>
      </c>
      <c r="D58" s="18" t="s">
        <v>29</v>
      </c>
      <c r="E58" s="19">
        <v>1</v>
      </c>
      <c r="F58" s="18" t="s">
        <v>29</v>
      </c>
      <c r="G58" s="19">
        <v>18</v>
      </c>
      <c r="H58" s="19">
        <v>21</v>
      </c>
      <c r="I58" s="17">
        <f t="shared" si="0"/>
        <v>39</v>
      </c>
      <c r="J58" s="18">
        <v>8011142162</v>
      </c>
      <c r="K58" s="18"/>
      <c r="L58" s="18" t="s">
        <v>324</v>
      </c>
      <c r="M58" s="18"/>
      <c r="N58" s="18" t="s">
        <v>266</v>
      </c>
      <c r="O58" s="18"/>
      <c r="P58" s="24">
        <v>43396</v>
      </c>
      <c r="Q58" s="52">
        <v>43396</v>
      </c>
      <c r="R58" s="18"/>
      <c r="S58" s="18"/>
      <c r="T58" s="18"/>
    </row>
    <row r="59" spans="1:20" s="1" customFormat="1" ht="33" hidden="1">
      <c r="A59" s="4">
        <v>55</v>
      </c>
      <c r="B59" s="17" t="s">
        <v>68</v>
      </c>
      <c r="C59" s="18" t="s">
        <v>136</v>
      </c>
      <c r="D59" s="18" t="s">
        <v>29</v>
      </c>
      <c r="E59" s="19">
        <v>1</v>
      </c>
      <c r="F59" s="18" t="s">
        <v>29</v>
      </c>
      <c r="G59" s="19">
        <v>18</v>
      </c>
      <c r="H59" s="19">
        <v>21</v>
      </c>
      <c r="I59" s="17">
        <f t="shared" si="0"/>
        <v>39</v>
      </c>
      <c r="J59" s="18">
        <v>8144286421</v>
      </c>
      <c r="K59" s="18"/>
      <c r="L59" s="18" t="s">
        <v>324</v>
      </c>
      <c r="M59" s="18"/>
      <c r="N59" s="18" t="s">
        <v>267</v>
      </c>
      <c r="O59" s="18"/>
      <c r="P59" s="24">
        <v>43396</v>
      </c>
      <c r="Q59" s="52">
        <v>43396</v>
      </c>
      <c r="R59" s="18"/>
      <c r="S59" s="18"/>
      <c r="T59" s="18"/>
    </row>
    <row r="60" spans="1:20" s="1" customFormat="1" ht="16.5" hidden="1">
      <c r="A60" s="4">
        <v>56</v>
      </c>
      <c r="B60" s="17" t="s">
        <v>67</v>
      </c>
      <c r="C60" s="18" t="s">
        <v>200</v>
      </c>
      <c r="D60" s="18" t="s">
        <v>29</v>
      </c>
      <c r="E60" s="19">
        <v>23</v>
      </c>
      <c r="F60" s="18" t="s">
        <v>29</v>
      </c>
      <c r="G60" s="19">
        <v>17</v>
      </c>
      <c r="H60" s="19">
        <v>21</v>
      </c>
      <c r="I60" s="17">
        <f t="shared" si="0"/>
        <v>38</v>
      </c>
      <c r="J60" s="18">
        <v>9854607624</v>
      </c>
      <c r="K60" s="18"/>
      <c r="L60" s="18" t="s">
        <v>325</v>
      </c>
      <c r="M60" s="18"/>
      <c r="N60" s="18"/>
      <c r="O60" s="18"/>
      <c r="P60" s="24">
        <v>43398</v>
      </c>
      <c r="Q60" s="52">
        <v>43398</v>
      </c>
      <c r="R60" s="18"/>
      <c r="S60" s="18"/>
      <c r="T60" s="18"/>
    </row>
    <row r="61" spans="1:20" s="1" customFormat="1" ht="16.5" hidden="1">
      <c r="A61" s="4">
        <v>57</v>
      </c>
      <c r="B61" s="17" t="s">
        <v>67</v>
      </c>
      <c r="C61" s="18" t="s">
        <v>74</v>
      </c>
      <c r="D61" s="18" t="s">
        <v>27</v>
      </c>
      <c r="E61" s="19" t="s">
        <v>92</v>
      </c>
      <c r="F61" s="18" t="s">
        <v>106</v>
      </c>
      <c r="G61" s="19">
        <v>24</v>
      </c>
      <c r="H61" s="19">
        <v>40</v>
      </c>
      <c r="I61" s="17">
        <f t="shared" si="0"/>
        <v>64</v>
      </c>
      <c r="J61" s="18" t="s">
        <v>101</v>
      </c>
      <c r="K61" s="18"/>
      <c r="L61" s="18" t="s">
        <v>326</v>
      </c>
      <c r="M61" s="18"/>
      <c r="N61" s="18"/>
      <c r="O61" s="18"/>
      <c r="P61" s="24">
        <v>43398</v>
      </c>
      <c r="Q61" s="52">
        <v>43398</v>
      </c>
      <c r="R61" s="18"/>
      <c r="S61" s="18"/>
      <c r="T61" s="18"/>
    </row>
    <row r="62" spans="1:20" s="1" customFormat="1" ht="16.5" hidden="1">
      <c r="A62" s="4">
        <v>58</v>
      </c>
      <c r="B62" s="17" t="s">
        <v>67</v>
      </c>
      <c r="C62" s="18" t="s">
        <v>75</v>
      </c>
      <c r="D62" s="18" t="s">
        <v>27</v>
      </c>
      <c r="E62" s="19" t="s">
        <v>93</v>
      </c>
      <c r="F62" s="18" t="s">
        <v>105</v>
      </c>
      <c r="G62" s="19">
        <v>27</v>
      </c>
      <c r="H62" s="19">
        <v>19</v>
      </c>
      <c r="I62" s="17">
        <f t="shared" si="0"/>
        <v>46</v>
      </c>
      <c r="J62" s="18" t="s">
        <v>102</v>
      </c>
      <c r="K62" s="18"/>
      <c r="L62" s="18" t="s">
        <v>327</v>
      </c>
      <c r="M62" s="18"/>
      <c r="N62" s="18"/>
      <c r="O62" s="18"/>
      <c r="P62" s="24">
        <v>43398</v>
      </c>
      <c r="Q62" s="52">
        <v>43398</v>
      </c>
      <c r="R62" s="18"/>
      <c r="S62" s="18"/>
      <c r="T62" s="18"/>
    </row>
    <row r="63" spans="1:20" s="1" customFormat="1" ht="33" hidden="1">
      <c r="A63" s="4">
        <v>59</v>
      </c>
      <c r="B63" s="17" t="s">
        <v>68</v>
      </c>
      <c r="C63" s="18" t="s">
        <v>183</v>
      </c>
      <c r="D63" s="18" t="s">
        <v>29</v>
      </c>
      <c r="E63" s="19">
        <v>10</v>
      </c>
      <c r="F63" s="18" t="s">
        <v>29</v>
      </c>
      <c r="G63" s="19">
        <v>16</v>
      </c>
      <c r="H63" s="19">
        <v>19</v>
      </c>
      <c r="I63" s="17">
        <f t="shared" si="0"/>
        <v>35</v>
      </c>
      <c r="J63" s="18" t="s">
        <v>236</v>
      </c>
      <c r="K63" s="18"/>
      <c r="L63" s="18" t="s">
        <v>328</v>
      </c>
      <c r="M63" s="18"/>
      <c r="N63" s="18"/>
      <c r="O63" s="18"/>
      <c r="P63" s="24">
        <v>43398</v>
      </c>
      <c r="Q63" s="52">
        <v>43398</v>
      </c>
      <c r="R63" s="18"/>
      <c r="S63" s="18"/>
      <c r="T63" s="18"/>
    </row>
    <row r="64" spans="1:20" s="1" customFormat="1" ht="33" hidden="1">
      <c r="A64" s="4">
        <v>60</v>
      </c>
      <c r="B64" s="17" t="s">
        <v>68</v>
      </c>
      <c r="C64" s="18" t="s">
        <v>201</v>
      </c>
      <c r="D64" s="18" t="s">
        <v>27</v>
      </c>
      <c r="E64" s="19" t="s">
        <v>220</v>
      </c>
      <c r="F64" s="18" t="s">
        <v>99</v>
      </c>
      <c r="G64" s="19">
        <v>313</v>
      </c>
      <c r="H64" s="19">
        <v>334</v>
      </c>
      <c r="I64" s="17">
        <f t="shared" si="0"/>
        <v>647</v>
      </c>
      <c r="J64" s="18" t="s">
        <v>237</v>
      </c>
      <c r="K64" s="18"/>
      <c r="L64" s="18" t="s">
        <v>329</v>
      </c>
      <c r="M64" s="18"/>
      <c r="N64" s="18"/>
      <c r="O64" s="18"/>
      <c r="P64" s="24">
        <v>43398</v>
      </c>
      <c r="Q64" s="52">
        <v>43398</v>
      </c>
      <c r="R64" s="18"/>
      <c r="S64" s="18"/>
      <c r="T64" s="18"/>
    </row>
    <row r="65" spans="1:20" s="1" customFormat="1" ht="16.5" hidden="1">
      <c r="A65" s="4">
        <v>61</v>
      </c>
      <c r="B65" s="17" t="s">
        <v>67</v>
      </c>
      <c r="C65" s="18" t="s">
        <v>202</v>
      </c>
      <c r="D65" s="18" t="s">
        <v>27</v>
      </c>
      <c r="E65" s="19" t="s">
        <v>221</v>
      </c>
      <c r="F65" s="18" t="s">
        <v>104</v>
      </c>
      <c r="G65" s="19">
        <v>17</v>
      </c>
      <c r="H65" s="19">
        <v>17</v>
      </c>
      <c r="I65" s="17">
        <f t="shared" si="0"/>
        <v>34</v>
      </c>
      <c r="J65" s="18" t="s">
        <v>238</v>
      </c>
      <c r="K65" s="18"/>
      <c r="L65" s="18" t="s">
        <v>330</v>
      </c>
      <c r="M65" s="18"/>
      <c r="N65" s="18"/>
      <c r="O65" s="18"/>
      <c r="P65" s="24">
        <v>43399</v>
      </c>
      <c r="Q65" s="52">
        <v>43399</v>
      </c>
      <c r="R65" s="18"/>
      <c r="S65" s="18"/>
      <c r="T65" s="18"/>
    </row>
    <row r="66" spans="1:20" s="1" customFormat="1" ht="16.5" hidden="1">
      <c r="A66" s="4">
        <v>62</v>
      </c>
      <c r="B66" s="17" t="s">
        <v>67</v>
      </c>
      <c r="C66" s="18" t="s">
        <v>203</v>
      </c>
      <c r="D66" s="18" t="s">
        <v>27</v>
      </c>
      <c r="E66" s="19"/>
      <c r="F66" s="18" t="s">
        <v>104</v>
      </c>
      <c r="G66" s="19">
        <v>15</v>
      </c>
      <c r="H66" s="19">
        <v>13</v>
      </c>
      <c r="I66" s="17">
        <f t="shared" si="0"/>
        <v>28</v>
      </c>
      <c r="J66" s="18">
        <v>8472966186</v>
      </c>
      <c r="K66" s="18"/>
      <c r="L66" s="18" t="s">
        <v>331</v>
      </c>
      <c r="M66" s="18"/>
      <c r="N66" s="18"/>
      <c r="O66" s="18"/>
      <c r="P66" s="24">
        <v>43399</v>
      </c>
      <c r="Q66" s="52">
        <v>43399</v>
      </c>
      <c r="R66" s="18"/>
      <c r="S66" s="18"/>
      <c r="T66" s="18"/>
    </row>
    <row r="67" spans="1:20" s="1" customFormat="1" ht="16.5" hidden="1">
      <c r="A67" s="4">
        <v>63</v>
      </c>
      <c r="B67" s="17" t="s">
        <v>68</v>
      </c>
      <c r="C67" s="18" t="s">
        <v>151</v>
      </c>
      <c r="D67" s="18" t="s">
        <v>29</v>
      </c>
      <c r="E67" s="19">
        <v>23</v>
      </c>
      <c r="F67" s="18" t="s">
        <v>29</v>
      </c>
      <c r="G67" s="19">
        <v>23</v>
      </c>
      <c r="H67" s="19">
        <v>24</v>
      </c>
      <c r="I67" s="17">
        <f t="shared" si="0"/>
        <v>47</v>
      </c>
      <c r="J67" s="18">
        <v>7637883154</v>
      </c>
      <c r="K67" s="18"/>
      <c r="L67" s="18" t="s">
        <v>332</v>
      </c>
      <c r="M67" s="18"/>
      <c r="N67" s="18" t="s">
        <v>268</v>
      </c>
      <c r="O67" s="18"/>
      <c r="P67" s="24">
        <v>43399</v>
      </c>
      <c r="Q67" s="52">
        <v>43399</v>
      </c>
      <c r="R67" s="18"/>
      <c r="S67" s="18"/>
      <c r="T67" s="18"/>
    </row>
    <row r="68" spans="1:20" s="1" customFormat="1" ht="16.5" hidden="1">
      <c r="A68" s="4">
        <v>64</v>
      </c>
      <c r="B68" s="17" t="s">
        <v>67</v>
      </c>
      <c r="C68" s="18" t="s">
        <v>204</v>
      </c>
      <c r="D68" s="18" t="s">
        <v>29</v>
      </c>
      <c r="E68" s="19">
        <v>56</v>
      </c>
      <c r="F68" s="18" t="s">
        <v>29</v>
      </c>
      <c r="G68" s="19">
        <v>17</v>
      </c>
      <c r="H68" s="19">
        <v>21</v>
      </c>
      <c r="I68" s="17">
        <f t="shared" si="0"/>
        <v>38</v>
      </c>
      <c r="J68" s="18">
        <v>9678295195</v>
      </c>
      <c r="K68" s="18"/>
      <c r="L68" s="18" t="s">
        <v>333</v>
      </c>
      <c r="M68" s="18"/>
      <c r="N68" s="18"/>
      <c r="O68" s="18"/>
      <c r="P68" s="24">
        <v>43400</v>
      </c>
      <c r="Q68" s="52">
        <v>43400</v>
      </c>
      <c r="R68" s="18"/>
      <c r="S68" s="18"/>
      <c r="T68" s="18"/>
    </row>
    <row r="69" spans="1:20" s="1" customFormat="1" ht="16.5" hidden="1">
      <c r="A69" s="4">
        <v>65</v>
      </c>
      <c r="B69" s="17" t="s">
        <v>67</v>
      </c>
      <c r="C69" s="18" t="s">
        <v>205</v>
      </c>
      <c r="D69" s="18" t="s">
        <v>27</v>
      </c>
      <c r="E69" s="19" t="s">
        <v>222</v>
      </c>
      <c r="F69" s="18" t="s">
        <v>104</v>
      </c>
      <c r="G69" s="19">
        <v>12</v>
      </c>
      <c r="H69" s="19">
        <v>13</v>
      </c>
      <c r="I69" s="17">
        <f t="shared" ref="I69:I132" si="1">+G69+H69</f>
        <v>25</v>
      </c>
      <c r="J69" s="18" t="s">
        <v>239</v>
      </c>
      <c r="K69" s="18"/>
      <c r="L69" s="18" t="s">
        <v>334</v>
      </c>
      <c r="M69" s="18"/>
      <c r="N69" s="18"/>
      <c r="O69" s="18"/>
      <c r="P69" s="24">
        <v>43400</v>
      </c>
      <c r="Q69" s="52">
        <v>43400</v>
      </c>
      <c r="R69" s="18"/>
      <c r="S69" s="18"/>
      <c r="T69" s="18"/>
    </row>
    <row r="70" spans="1:20" s="1" customFormat="1" ht="16.5" hidden="1">
      <c r="A70" s="4">
        <v>66</v>
      </c>
      <c r="B70" s="17" t="s">
        <v>67</v>
      </c>
      <c r="C70" s="18" t="s">
        <v>206</v>
      </c>
      <c r="D70" s="18" t="s">
        <v>27</v>
      </c>
      <c r="E70" s="19" t="s">
        <v>223</v>
      </c>
      <c r="F70" s="18" t="s">
        <v>104</v>
      </c>
      <c r="G70" s="19">
        <v>23</v>
      </c>
      <c r="H70" s="19">
        <v>24</v>
      </c>
      <c r="I70" s="17">
        <f t="shared" si="1"/>
        <v>47</v>
      </c>
      <c r="J70" s="18" t="s">
        <v>240</v>
      </c>
      <c r="K70" s="18"/>
      <c r="L70" s="18" t="s">
        <v>335</v>
      </c>
      <c r="M70" s="18"/>
      <c r="N70" s="18"/>
      <c r="O70" s="18"/>
      <c r="P70" s="24">
        <v>43400</v>
      </c>
      <c r="Q70" s="52">
        <v>43400</v>
      </c>
      <c r="R70" s="18"/>
      <c r="S70" s="18"/>
      <c r="T70" s="18"/>
    </row>
    <row r="71" spans="1:20" s="1" customFormat="1" ht="16.5" hidden="1">
      <c r="A71" s="4">
        <v>67</v>
      </c>
      <c r="B71" s="17" t="s">
        <v>68</v>
      </c>
      <c r="C71" s="18" t="s">
        <v>152</v>
      </c>
      <c r="D71" s="18" t="s">
        <v>29</v>
      </c>
      <c r="E71" s="19">
        <v>22</v>
      </c>
      <c r="F71" s="18" t="s">
        <v>29</v>
      </c>
      <c r="G71" s="19">
        <v>23</v>
      </c>
      <c r="H71" s="19">
        <v>24</v>
      </c>
      <c r="I71" s="17">
        <f t="shared" si="1"/>
        <v>47</v>
      </c>
      <c r="J71" s="18">
        <v>7578813047</v>
      </c>
      <c r="K71" s="18"/>
      <c r="L71" s="18" t="s">
        <v>336</v>
      </c>
      <c r="M71" s="18"/>
      <c r="N71" s="18" t="s">
        <v>269</v>
      </c>
      <c r="O71" s="18"/>
      <c r="P71" s="24">
        <v>43400</v>
      </c>
      <c r="Q71" s="52">
        <v>43400</v>
      </c>
      <c r="R71" s="18"/>
      <c r="S71" s="18"/>
      <c r="T71" s="18"/>
    </row>
    <row r="72" spans="1:20" s="1" customFormat="1" ht="16.5" hidden="1">
      <c r="A72" s="4">
        <v>68</v>
      </c>
      <c r="B72" s="17" t="s">
        <v>68</v>
      </c>
      <c r="C72" s="18" t="s">
        <v>163</v>
      </c>
      <c r="D72" s="18" t="s">
        <v>27</v>
      </c>
      <c r="E72" s="19" t="s">
        <v>164</v>
      </c>
      <c r="F72" s="18" t="s">
        <v>105</v>
      </c>
      <c r="G72" s="19">
        <v>33</v>
      </c>
      <c r="H72" s="19">
        <v>33</v>
      </c>
      <c r="I72" s="17">
        <f t="shared" si="1"/>
        <v>66</v>
      </c>
      <c r="J72" s="18">
        <v>9854231466</v>
      </c>
      <c r="K72" s="18"/>
      <c r="L72" s="18" t="s">
        <v>337</v>
      </c>
      <c r="M72" s="18"/>
      <c r="N72" s="18"/>
      <c r="O72" s="18"/>
      <c r="P72" s="24">
        <v>43400</v>
      </c>
      <c r="Q72" s="52">
        <v>43400</v>
      </c>
      <c r="R72" s="18"/>
      <c r="S72" s="18"/>
      <c r="T72" s="18"/>
    </row>
    <row r="73" spans="1:20" ht="36">
      <c r="A73" s="63">
        <v>69</v>
      </c>
      <c r="B73" s="64" t="s">
        <v>67</v>
      </c>
      <c r="C73" s="65" t="s">
        <v>157</v>
      </c>
      <c r="D73" s="65" t="s">
        <v>29</v>
      </c>
      <c r="E73" s="66">
        <v>8</v>
      </c>
      <c r="F73" s="65" t="s">
        <v>29</v>
      </c>
      <c r="G73" s="66">
        <v>16</v>
      </c>
      <c r="H73" s="66">
        <v>17</v>
      </c>
      <c r="I73" s="64">
        <f t="shared" si="1"/>
        <v>33</v>
      </c>
      <c r="J73" s="65">
        <v>9577380944</v>
      </c>
      <c r="K73" s="65"/>
      <c r="L73" s="65" t="s">
        <v>338</v>
      </c>
      <c r="M73" s="65"/>
      <c r="N73" s="65" t="s">
        <v>270</v>
      </c>
      <c r="O73" s="65"/>
      <c r="P73" s="67">
        <v>43402</v>
      </c>
      <c r="Q73" s="68">
        <v>43402</v>
      </c>
      <c r="R73" s="65"/>
      <c r="S73" s="65"/>
      <c r="T73" s="65"/>
    </row>
    <row r="74" spans="1:20" ht="36">
      <c r="A74" s="63">
        <v>70</v>
      </c>
      <c r="B74" s="64" t="s">
        <v>67</v>
      </c>
      <c r="C74" s="65" t="s">
        <v>139</v>
      </c>
      <c r="D74" s="65" t="s">
        <v>29</v>
      </c>
      <c r="E74" s="66">
        <v>25</v>
      </c>
      <c r="F74" s="65" t="s">
        <v>29</v>
      </c>
      <c r="G74" s="66">
        <v>16</v>
      </c>
      <c r="H74" s="66">
        <v>16</v>
      </c>
      <c r="I74" s="64">
        <f t="shared" si="1"/>
        <v>32</v>
      </c>
      <c r="J74" s="65">
        <v>9678284754</v>
      </c>
      <c r="K74" s="65"/>
      <c r="L74" s="65" t="s">
        <v>339</v>
      </c>
      <c r="M74" s="65"/>
      <c r="N74" s="65" t="s">
        <v>271</v>
      </c>
      <c r="O74" s="65"/>
      <c r="P74" s="67">
        <v>43402</v>
      </c>
      <c r="Q74" s="68">
        <v>43402</v>
      </c>
      <c r="R74" s="65"/>
      <c r="S74" s="65"/>
      <c r="T74" s="65"/>
    </row>
    <row r="75" spans="1:20">
      <c r="A75" s="63">
        <v>71</v>
      </c>
      <c r="B75" s="64" t="s">
        <v>67</v>
      </c>
      <c r="C75" s="65" t="s">
        <v>145</v>
      </c>
      <c r="D75" s="65" t="s">
        <v>29</v>
      </c>
      <c r="E75" s="66">
        <v>30</v>
      </c>
      <c r="F75" s="65" t="s">
        <v>29</v>
      </c>
      <c r="G75" s="66">
        <v>44</v>
      </c>
      <c r="H75" s="66">
        <v>42</v>
      </c>
      <c r="I75" s="64">
        <f t="shared" si="1"/>
        <v>86</v>
      </c>
      <c r="J75" s="65">
        <v>9859010885</v>
      </c>
      <c r="K75" s="65"/>
      <c r="L75" s="65" t="s">
        <v>340</v>
      </c>
      <c r="M75" s="65"/>
      <c r="N75" s="65"/>
      <c r="O75" s="65"/>
      <c r="P75" s="67">
        <v>43402</v>
      </c>
      <c r="Q75" s="68">
        <v>43402</v>
      </c>
      <c r="R75" s="65"/>
      <c r="S75" s="65"/>
      <c r="T75" s="65"/>
    </row>
    <row r="76" spans="1:20">
      <c r="A76" s="63">
        <v>72</v>
      </c>
      <c r="B76" s="64" t="s">
        <v>68</v>
      </c>
      <c r="C76" s="65" t="s">
        <v>207</v>
      </c>
      <c r="D76" s="65" t="s">
        <v>27</v>
      </c>
      <c r="E76" s="66" t="s">
        <v>224</v>
      </c>
      <c r="F76" s="65" t="s">
        <v>105</v>
      </c>
      <c r="G76" s="66">
        <v>21</v>
      </c>
      <c r="H76" s="66">
        <v>26</v>
      </c>
      <c r="I76" s="64">
        <f t="shared" si="1"/>
        <v>47</v>
      </c>
      <c r="J76" s="65">
        <v>9365464916</v>
      </c>
      <c r="K76" s="65"/>
      <c r="L76" s="65" t="s">
        <v>341</v>
      </c>
      <c r="M76" s="65"/>
      <c r="N76" s="65"/>
      <c r="O76" s="65"/>
      <c r="P76" s="67">
        <v>43402</v>
      </c>
      <c r="Q76" s="68">
        <v>43402</v>
      </c>
      <c r="R76" s="65"/>
      <c r="S76" s="65"/>
      <c r="T76" s="65"/>
    </row>
    <row r="77" spans="1:20" ht="54">
      <c r="A77" s="63">
        <v>73</v>
      </c>
      <c r="B77" s="64" t="s">
        <v>68</v>
      </c>
      <c r="C77" s="65" t="s">
        <v>208</v>
      </c>
      <c r="D77" s="65" t="s">
        <v>29</v>
      </c>
      <c r="E77" s="66">
        <v>6</v>
      </c>
      <c r="F77" s="65" t="s">
        <v>29</v>
      </c>
      <c r="G77" s="66">
        <v>13</v>
      </c>
      <c r="H77" s="66">
        <v>18</v>
      </c>
      <c r="I77" s="64">
        <f t="shared" si="1"/>
        <v>31</v>
      </c>
      <c r="J77" s="65" t="s">
        <v>241</v>
      </c>
      <c r="K77" s="65"/>
      <c r="L77" s="65" t="s">
        <v>342</v>
      </c>
      <c r="M77" s="65"/>
      <c r="N77" s="65" t="s">
        <v>272</v>
      </c>
      <c r="O77" s="65"/>
      <c r="P77" s="67">
        <v>43402</v>
      </c>
      <c r="Q77" s="68">
        <v>43402</v>
      </c>
      <c r="R77" s="65"/>
      <c r="S77" s="65"/>
      <c r="T77" s="65"/>
    </row>
    <row r="78" spans="1:20" ht="36">
      <c r="A78" s="63">
        <v>74</v>
      </c>
      <c r="B78" s="64" t="s">
        <v>68</v>
      </c>
      <c r="C78" s="65" t="s">
        <v>209</v>
      </c>
      <c r="D78" s="65" t="s">
        <v>27</v>
      </c>
      <c r="E78" s="66" t="s">
        <v>225</v>
      </c>
      <c r="F78" s="65" t="s">
        <v>104</v>
      </c>
      <c r="G78" s="66">
        <v>34</v>
      </c>
      <c r="H78" s="66">
        <v>25</v>
      </c>
      <c r="I78" s="64">
        <f t="shared" si="1"/>
        <v>59</v>
      </c>
      <c r="J78" s="65" t="s">
        <v>242</v>
      </c>
      <c r="K78" s="65"/>
      <c r="L78" s="65" t="s">
        <v>343</v>
      </c>
      <c r="M78" s="65"/>
      <c r="N78" s="65"/>
      <c r="O78" s="65"/>
      <c r="P78" s="67">
        <v>43402</v>
      </c>
      <c r="Q78" s="68">
        <v>43402</v>
      </c>
      <c r="R78" s="65"/>
      <c r="S78" s="65"/>
      <c r="T78" s="65"/>
    </row>
    <row r="79" spans="1:20" s="1" customFormat="1" ht="16.5" hidden="1">
      <c r="A79" s="4">
        <v>75</v>
      </c>
      <c r="B79" s="17" t="s">
        <v>67</v>
      </c>
      <c r="C79" s="18" t="s">
        <v>78</v>
      </c>
      <c r="D79" s="18" t="s">
        <v>29</v>
      </c>
      <c r="E79" s="19">
        <v>51</v>
      </c>
      <c r="F79" s="18" t="s">
        <v>29</v>
      </c>
      <c r="G79" s="19">
        <v>17</v>
      </c>
      <c r="H79" s="19">
        <v>37</v>
      </c>
      <c r="I79" s="17">
        <f t="shared" si="1"/>
        <v>54</v>
      </c>
      <c r="J79" s="18">
        <v>9707628489</v>
      </c>
      <c r="K79" s="18"/>
      <c r="L79" s="18" t="s">
        <v>344</v>
      </c>
      <c r="M79" s="18"/>
      <c r="N79" s="18"/>
      <c r="O79" s="18"/>
      <c r="P79" s="24">
        <v>43403</v>
      </c>
      <c r="Q79" s="52">
        <v>43403</v>
      </c>
      <c r="R79" s="18"/>
      <c r="S79" s="18"/>
      <c r="T79" s="18"/>
    </row>
    <row r="80" spans="1:20" s="1" customFormat="1" ht="16.5" hidden="1">
      <c r="A80" s="4">
        <v>76</v>
      </c>
      <c r="B80" s="17" t="s">
        <v>67</v>
      </c>
      <c r="C80" s="18" t="s">
        <v>77</v>
      </c>
      <c r="D80" s="18" t="s">
        <v>27</v>
      </c>
      <c r="E80" s="19" t="s">
        <v>95</v>
      </c>
      <c r="F80" s="18" t="s">
        <v>104</v>
      </c>
      <c r="G80" s="19">
        <v>54</v>
      </c>
      <c r="H80" s="19">
        <v>51</v>
      </c>
      <c r="I80" s="17">
        <f t="shared" si="1"/>
        <v>105</v>
      </c>
      <c r="J80" s="18">
        <v>9859401151</v>
      </c>
      <c r="K80" s="18"/>
      <c r="L80" s="18" t="s">
        <v>345</v>
      </c>
      <c r="M80" s="18"/>
      <c r="N80" s="18"/>
      <c r="O80" s="18"/>
      <c r="P80" s="24">
        <v>43403</v>
      </c>
      <c r="Q80" s="52">
        <v>43403</v>
      </c>
      <c r="R80" s="18"/>
      <c r="S80" s="18"/>
      <c r="T80" s="18"/>
    </row>
    <row r="81" spans="1:20" s="1" customFormat="1" ht="33" hidden="1">
      <c r="A81" s="4">
        <v>77</v>
      </c>
      <c r="B81" s="17" t="s">
        <v>67</v>
      </c>
      <c r="C81" s="18" t="s">
        <v>76</v>
      </c>
      <c r="D81" s="18" t="s">
        <v>27</v>
      </c>
      <c r="E81" s="19" t="s">
        <v>94</v>
      </c>
      <c r="F81" s="18" t="s">
        <v>105</v>
      </c>
      <c r="G81" s="19">
        <v>13</v>
      </c>
      <c r="H81" s="19">
        <v>31</v>
      </c>
      <c r="I81" s="17">
        <f t="shared" si="1"/>
        <v>44</v>
      </c>
      <c r="J81" s="18">
        <v>8404073365</v>
      </c>
      <c r="K81" s="18"/>
      <c r="L81" s="18" t="s">
        <v>346</v>
      </c>
      <c r="M81" s="18"/>
      <c r="N81" s="18"/>
      <c r="O81" s="18"/>
      <c r="P81" s="24">
        <v>43403</v>
      </c>
      <c r="Q81" s="52">
        <v>43403</v>
      </c>
      <c r="R81" s="18"/>
      <c r="S81" s="18"/>
      <c r="T81" s="18"/>
    </row>
    <row r="82" spans="1:20" s="1" customFormat="1" ht="16.5" hidden="1">
      <c r="A82" s="4">
        <v>78</v>
      </c>
      <c r="B82" s="17" t="s">
        <v>68</v>
      </c>
      <c r="C82" s="18" t="s">
        <v>179</v>
      </c>
      <c r="D82" s="18" t="s">
        <v>29</v>
      </c>
      <c r="E82" s="19">
        <v>9</v>
      </c>
      <c r="F82" s="18" t="s">
        <v>29</v>
      </c>
      <c r="G82" s="19">
        <v>18</v>
      </c>
      <c r="H82" s="19">
        <v>21</v>
      </c>
      <c r="I82" s="17">
        <f t="shared" si="1"/>
        <v>39</v>
      </c>
      <c r="J82" s="18">
        <v>9957316114</v>
      </c>
      <c r="K82" s="18"/>
      <c r="L82" s="18" t="s">
        <v>347</v>
      </c>
      <c r="M82" s="18"/>
      <c r="N82" s="18" t="s">
        <v>273</v>
      </c>
      <c r="O82" s="18"/>
      <c r="P82" s="24">
        <v>43403</v>
      </c>
      <c r="Q82" s="52">
        <v>43403</v>
      </c>
      <c r="R82" s="18"/>
      <c r="S82" s="18"/>
      <c r="T82" s="18"/>
    </row>
    <row r="83" spans="1:20" s="1" customFormat="1" ht="33" hidden="1">
      <c r="A83" s="4">
        <v>79</v>
      </c>
      <c r="B83" s="17" t="s">
        <v>68</v>
      </c>
      <c r="C83" s="18" t="s">
        <v>180</v>
      </c>
      <c r="D83" s="18" t="s">
        <v>27</v>
      </c>
      <c r="E83" s="19" t="s">
        <v>181</v>
      </c>
      <c r="F83" s="18" t="s">
        <v>104</v>
      </c>
      <c r="G83" s="19">
        <v>162</v>
      </c>
      <c r="H83" s="19">
        <v>134</v>
      </c>
      <c r="I83" s="17">
        <f t="shared" si="1"/>
        <v>296</v>
      </c>
      <c r="J83" s="18">
        <v>9435189777</v>
      </c>
      <c r="K83" s="18"/>
      <c r="L83" s="18" t="s">
        <v>348</v>
      </c>
      <c r="M83" s="18"/>
      <c r="N83" s="18"/>
      <c r="O83" s="18"/>
      <c r="P83" s="24">
        <v>43403</v>
      </c>
      <c r="Q83" s="52">
        <v>43403</v>
      </c>
      <c r="R83" s="18"/>
      <c r="S83" s="18"/>
      <c r="T83" s="18"/>
    </row>
    <row r="84" spans="1:20" s="1" customFormat="1" ht="16.5" hidden="1">
      <c r="A84" s="4">
        <v>80</v>
      </c>
      <c r="B84" s="17" t="s">
        <v>67</v>
      </c>
      <c r="C84" s="18" t="s">
        <v>79</v>
      </c>
      <c r="D84" s="18" t="s">
        <v>29</v>
      </c>
      <c r="E84" s="19">
        <v>5</v>
      </c>
      <c r="F84" s="18" t="s">
        <v>29</v>
      </c>
      <c r="G84" s="19">
        <v>37</v>
      </c>
      <c r="H84" s="19">
        <v>16</v>
      </c>
      <c r="I84" s="17">
        <f t="shared" si="1"/>
        <v>53</v>
      </c>
      <c r="J84" s="18">
        <v>8486398839</v>
      </c>
      <c r="K84" s="18"/>
      <c r="L84" s="18" t="s">
        <v>349</v>
      </c>
      <c r="M84" s="18"/>
      <c r="N84" s="18" t="s">
        <v>274</v>
      </c>
      <c r="O84" s="18"/>
      <c r="P84" s="24">
        <v>43404</v>
      </c>
      <c r="Q84" s="52">
        <v>43404</v>
      </c>
      <c r="R84" s="18"/>
      <c r="S84" s="18"/>
      <c r="T84" s="18"/>
    </row>
    <row r="85" spans="1:20" s="1" customFormat="1" ht="33" hidden="1">
      <c r="A85" s="4">
        <v>81</v>
      </c>
      <c r="B85" s="17" t="s">
        <v>67</v>
      </c>
      <c r="C85" s="18" t="s">
        <v>210</v>
      </c>
      <c r="D85" s="18" t="s">
        <v>27</v>
      </c>
      <c r="E85" s="19" t="s">
        <v>226</v>
      </c>
      <c r="F85" s="18" t="s">
        <v>106</v>
      </c>
      <c r="G85" s="19">
        <v>83</v>
      </c>
      <c r="H85" s="19">
        <v>49</v>
      </c>
      <c r="I85" s="17">
        <f t="shared" si="1"/>
        <v>132</v>
      </c>
      <c r="J85" s="18" t="s">
        <v>243</v>
      </c>
      <c r="K85" s="18"/>
      <c r="L85" s="18" t="s">
        <v>350</v>
      </c>
      <c r="M85" s="18"/>
      <c r="N85" s="18"/>
      <c r="O85" s="18"/>
      <c r="P85" s="24">
        <v>43404</v>
      </c>
      <c r="Q85" s="52">
        <v>43404</v>
      </c>
      <c r="R85" s="18"/>
      <c r="S85" s="18"/>
      <c r="T85" s="18"/>
    </row>
    <row r="86" spans="1:20" s="1" customFormat="1" ht="33" hidden="1">
      <c r="A86" s="4">
        <v>82</v>
      </c>
      <c r="B86" s="17" t="s">
        <v>68</v>
      </c>
      <c r="C86" s="18" t="s">
        <v>180</v>
      </c>
      <c r="D86" s="18" t="s">
        <v>27</v>
      </c>
      <c r="E86" s="19" t="s">
        <v>181</v>
      </c>
      <c r="F86" s="18" t="s">
        <v>104</v>
      </c>
      <c r="G86" s="19">
        <v>162</v>
      </c>
      <c r="H86" s="19">
        <v>134</v>
      </c>
      <c r="I86" s="17">
        <f t="shared" si="1"/>
        <v>296</v>
      </c>
      <c r="J86" s="18">
        <v>9435189777</v>
      </c>
      <c r="K86" s="18"/>
      <c r="L86" s="18" t="s">
        <v>348</v>
      </c>
      <c r="M86" s="18"/>
      <c r="N86" s="18"/>
      <c r="O86" s="18"/>
      <c r="P86" s="24">
        <v>43404</v>
      </c>
      <c r="Q86" s="52">
        <v>43404</v>
      </c>
      <c r="R86" s="18"/>
      <c r="S86" s="18"/>
      <c r="T86" s="18"/>
    </row>
    <row r="87" spans="1:20" s="1" customFormat="1" ht="49.5" hidden="1">
      <c r="A87" s="4">
        <v>83</v>
      </c>
      <c r="B87" s="17" t="s">
        <v>68</v>
      </c>
      <c r="C87" s="18" t="s">
        <v>182</v>
      </c>
      <c r="D87" s="18" t="s">
        <v>29</v>
      </c>
      <c r="E87" s="19">
        <v>17</v>
      </c>
      <c r="F87" s="18" t="s">
        <v>29</v>
      </c>
      <c r="G87" s="19">
        <v>46</v>
      </c>
      <c r="H87" s="19">
        <v>56</v>
      </c>
      <c r="I87" s="17">
        <f t="shared" si="1"/>
        <v>102</v>
      </c>
      <c r="J87" s="18">
        <v>7399667414</v>
      </c>
      <c r="K87" s="18"/>
      <c r="L87" s="18" t="s">
        <v>351</v>
      </c>
      <c r="M87" s="18"/>
      <c r="N87" s="18" t="s">
        <v>275</v>
      </c>
      <c r="O87" s="18"/>
      <c r="P87" s="24">
        <v>43404</v>
      </c>
      <c r="Q87" s="52">
        <v>43404</v>
      </c>
      <c r="R87" s="18"/>
      <c r="S87" s="18"/>
      <c r="T87" s="18"/>
    </row>
    <row r="88" spans="1:20" hidden="1">
      <c r="A88" s="63">
        <v>84</v>
      </c>
      <c r="B88" s="64"/>
      <c r="C88" s="65"/>
      <c r="D88" s="65"/>
      <c r="E88" s="66"/>
      <c r="F88" s="65"/>
      <c r="G88" s="66"/>
      <c r="H88" s="66"/>
      <c r="I88" s="64">
        <f t="shared" si="1"/>
        <v>0</v>
      </c>
      <c r="J88" s="65"/>
      <c r="K88" s="65"/>
      <c r="L88" s="78"/>
      <c r="M88" s="65"/>
      <c r="N88" s="65"/>
      <c r="O88" s="65"/>
      <c r="P88" s="67"/>
      <c r="Q88" s="68"/>
      <c r="R88" s="65"/>
      <c r="S88" s="65"/>
      <c r="T88" s="65"/>
    </row>
    <row r="89" spans="1:20" hidden="1">
      <c r="A89" s="63">
        <v>85</v>
      </c>
      <c r="B89" s="64"/>
      <c r="C89" s="65"/>
      <c r="D89" s="65"/>
      <c r="E89" s="66"/>
      <c r="F89" s="65"/>
      <c r="G89" s="66"/>
      <c r="H89" s="66"/>
      <c r="I89" s="64">
        <f t="shared" si="1"/>
        <v>0</v>
      </c>
      <c r="J89" s="65"/>
      <c r="K89" s="65"/>
      <c r="L89" s="65"/>
      <c r="M89" s="65"/>
      <c r="N89" s="65"/>
      <c r="O89" s="65"/>
      <c r="P89" s="67"/>
      <c r="Q89" s="68"/>
      <c r="R89" s="65"/>
      <c r="S89" s="65"/>
      <c r="T89" s="65"/>
    </row>
    <row r="90" spans="1:20" hidden="1">
      <c r="A90" s="63">
        <v>86</v>
      </c>
      <c r="B90" s="64"/>
      <c r="C90" s="65"/>
      <c r="D90" s="65"/>
      <c r="E90" s="66"/>
      <c r="F90" s="65"/>
      <c r="G90" s="66"/>
      <c r="H90" s="66"/>
      <c r="I90" s="64">
        <f t="shared" si="1"/>
        <v>0</v>
      </c>
      <c r="J90" s="65"/>
      <c r="K90" s="65"/>
      <c r="L90" s="65"/>
      <c r="M90" s="65"/>
      <c r="N90" s="65"/>
      <c r="O90" s="65"/>
      <c r="P90" s="67"/>
      <c r="Q90" s="68"/>
      <c r="R90" s="65"/>
      <c r="S90" s="65"/>
      <c r="T90" s="65"/>
    </row>
    <row r="91" spans="1:20" hidden="1">
      <c r="A91" s="63">
        <v>87</v>
      </c>
      <c r="B91" s="64"/>
      <c r="C91" s="65"/>
      <c r="D91" s="65"/>
      <c r="E91" s="66"/>
      <c r="F91" s="65"/>
      <c r="G91" s="66"/>
      <c r="H91" s="66"/>
      <c r="I91" s="64">
        <f t="shared" si="1"/>
        <v>0</v>
      </c>
      <c r="J91" s="65"/>
      <c r="K91" s="65"/>
      <c r="L91" s="65"/>
      <c r="M91" s="65"/>
      <c r="N91" s="65"/>
      <c r="O91" s="65"/>
      <c r="P91" s="67"/>
      <c r="Q91" s="68"/>
      <c r="R91" s="65"/>
      <c r="S91" s="65"/>
      <c r="T91" s="65"/>
    </row>
    <row r="92" spans="1:20" hidden="1">
      <c r="A92" s="63">
        <v>88</v>
      </c>
      <c r="B92" s="64"/>
      <c r="C92" s="65"/>
      <c r="D92" s="65"/>
      <c r="E92" s="66"/>
      <c r="F92" s="65"/>
      <c r="G92" s="66"/>
      <c r="H92" s="66"/>
      <c r="I92" s="64">
        <f t="shared" si="1"/>
        <v>0</v>
      </c>
      <c r="J92" s="65"/>
      <c r="K92" s="65"/>
      <c r="L92" s="65"/>
      <c r="M92" s="65"/>
      <c r="N92" s="65"/>
      <c r="O92" s="65"/>
      <c r="P92" s="67"/>
      <c r="Q92" s="68"/>
      <c r="R92" s="65"/>
      <c r="S92" s="65"/>
      <c r="T92" s="65"/>
    </row>
    <row r="93" spans="1:20" hidden="1">
      <c r="A93" s="63">
        <v>89</v>
      </c>
      <c r="B93" s="64"/>
      <c r="C93" s="65"/>
      <c r="D93" s="65"/>
      <c r="E93" s="66"/>
      <c r="F93" s="65"/>
      <c r="G93" s="66"/>
      <c r="H93" s="66"/>
      <c r="I93" s="64">
        <f t="shared" si="1"/>
        <v>0</v>
      </c>
      <c r="J93" s="65"/>
      <c r="K93" s="65"/>
      <c r="L93" s="65"/>
      <c r="M93" s="65"/>
      <c r="N93" s="65"/>
      <c r="O93" s="65"/>
      <c r="P93" s="67"/>
      <c r="Q93" s="68"/>
      <c r="R93" s="65"/>
      <c r="S93" s="65"/>
      <c r="T93" s="65"/>
    </row>
    <row r="94" spans="1:20" hidden="1">
      <c r="A94" s="63">
        <v>90</v>
      </c>
      <c r="B94" s="64"/>
      <c r="C94" s="65"/>
      <c r="D94" s="65"/>
      <c r="E94" s="66"/>
      <c r="F94" s="65"/>
      <c r="G94" s="66"/>
      <c r="H94" s="66"/>
      <c r="I94" s="64">
        <f t="shared" si="1"/>
        <v>0</v>
      </c>
      <c r="J94" s="65"/>
      <c r="K94" s="65"/>
      <c r="L94" s="65"/>
      <c r="M94" s="65"/>
      <c r="N94" s="65"/>
      <c r="O94" s="65"/>
      <c r="P94" s="67"/>
      <c r="Q94" s="68"/>
      <c r="R94" s="65"/>
      <c r="S94" s="65"/>
      <c r="T94" s="65"/>
    </row>
    <row r="95" spans="1:20" hidden="1">
      <c r="A95" s="63">
        <v>91</v>
      </c>
      <c r="B95" s="64"/>
      <c r="C95" s="65"/>
      <c r="D95" s="65"/>
      <c r="E95" s="66"/>
      <c r="F95" s="65"/>
      <c r="G95" s="66"/>
      <c r="H95" s="66"/>
      <c r="I95" s="64">
        <f t="shared" si="1"/>
        <v>0</v>
      </c>
      <c r="J95" s="65"/>
      <c r="K95" s="65"/>
      <c r="L95" s="65"/>
      <c r="M95" s="65"/>
      <c r="N95" s="65"/>
      <c r="O95" s="65"/>
      <c r="P95" s="67"/>
      <c r="Q95" s="68"/>
      <c r="R95" s="65"/>
      <c r="S95" s="65"/>
      <c r="T95" s="65"/>
    </row>
    <row r="96" spans="1:20" hidden="1">
      <c r="A96" s="63">
        <v>92</v>
      </c>
      <c r="B96" s="64"/>
      <c r="C96" s="65"/>
      <c r="D96" s="65"/>
      <c r="E96" s="66"/>
      <c r="F96" s="65"/>
      <c r="G96" s="66"/>
      <c r="H96" s="66"/>
      <c r="I96" s="64">
        <f t="shared" si="1"/>
        <v>0</v>
      </c>
      <c r="J96" s="65"/>
      <c r="K96" s="65"/>
      <c r="L96" s="65"/>
      <c r="M96" s="65"/>
      <c r="N96" s="65"/>
      <c r="O96" s="65"/>
      <c r="P96" s="67"/>
      <c r="Q96" s="68"/>
      <c r="R96" s="65"/>
      <c r="S96" s="65"/>
      <c r="T96" s="65"/>
    </row>
    <row r="97" spans="1:20" hidden="1">
      <c r="A97" s="63">
        <v>93</v>
      </c>
      <c r="B97" s="64"/>
      <c r="C97" s="65"/>
      <c r="D97" s="65"/>
      <c r="E97" s="66"/>
      <c r="F97" s="65"/>
      <c r="G97" s="66"/>
      <c r="H97" s="66"/>
      <c r="I97" s="64">
        <f t="shared" si="1"/>
        <v>0</v>
      </c>
      <c r="J97" s="65"/>
      <c r="K97" s="65"/>
      <c r="L97" s="65"/>
      <c r="M97" s="65"/>
      <c r="N97" s="65"/>
      <c r="O97" s="65"/>
      <c r="P97" s="67"/>
      <c r="Q97" s="68"/>
      <c r="R97" s="65"/>
      <c r="S97" s="65"/>
      <c r="T97" s="65"/>
    </row>
    <row r="98" spans="1:20" hidden="1">
      <c r="A98" s="63">
        <v>94</v>
      </c>
      <c r="B98" s="64"/>
      <c r="C98" s="65"/>
      <c r="D98" s="65"/>
      <c r="E98" s="66"/>
      <c r="F98" s="65"/>
      <c r="G98" s="66"/>
      <c r="H98" s="66"/>
      <c r="I98" s="64">
        <f t="shared" si="1"/>
        <v>0</v>
      </c>
      <c r="J98" s="65"/>
      <c r="K98" s="65"/>
      <c r="L98" s="65"/>
      <c r="M98" s="65"/>
      <c r="N98" s="65"/>
      <c r="O98" s="65"/>
      <c r="P98" s="67"/>
      <c r="Q98" s="65"/>
      <c r="R98" s="65"/>
      <c r="S98" s="65"/>
      <c r="T98" s="65"/>
    </row>
    <row r="99" spans="1:20" hidden="1">
      <c r="A99" s="63">
        <v>95</v>
      </c>
      <c r="B99" s="64"/>
      <c r="C99" s="65"/>
      <c r="D99" s="65"/>
      <c r="E99" s="66"/>
      <c r="F99" s="65"/>
      <c r="G99" s="66"/>
      <c r="H99" s="66"/>
      <c r="I99" s="64">
        <f t="shared" si="1"/>
        <v>0</v>
      </c>
      <c r="J99" s="65"/>
      <c r="K99" s="65"/>
      <c r="L99" s="65"/>
      <c r="M99" s="65"/>
      <c r="N99" s="65"/>
      <c r="O99" s="65"/>
      <c r="P99" s="67"/>
      <c r="Q99" s="65"/>
      <c r="R99" s="65"/>
      <c r="S99" s="65"/>
      <c r="T99" s="65"/>
    </row>
    <row r="100" spans="1:20" hidden="1">
      <c r="A100" s="63">
        <v>96</v>
      </c>
      <c r="B100" s="64"/>
      <c r="C100" s="65"/>
      <c r="D100" s="65"/>
      <c r="E100" s="66"/>
      <c r="F100" s="65"/>
      <c r="G100" s="66"/>
      <c r="H100" s="66"/>
      <c r="I100" s="64">
        <f t="shared" si="1"/>
        <v>0</v>
      </c>
      <c r="J100" s="65"/>
      <c r="K100" s="65"/>
      <c r="L100" s="65"/>
      <c r="M100" s="65"/>
      <c r="N100" s="65"/>
      <c r="O100" s="65"/>
      <c r="P100" s="67"/>
      <c r="Q100" s="65"/>
      <c r="R100" s="65"/>
      <c r="S100" s="65"/>
      <c r="T100" s="65"/>
    </row>
    <row r="101" spans="1:20" hidden="1">
      <c r="A101" s="63">
        <v>97</v>
      </c>
      <c r="B101" s="64"/>
      <c r="C101" s="65"/>
      <c r="D101" s="65"/>
      <c r="E101" s="66"/>
      <c r="F101" s="65"/>
      <c r="G101" s="66"/>
      <c r="H101" s="66"/>
      <c r="I101" s="64">
        <f t="shared" si="1"/>
        <v>0</v>
      </c>
      <c r="J101" s="65"/>
      <c r="K101" s="65"/>
      <c r="L101" s="65"/>
      <c r="M101" s="65"/>
      <c r="N101" s="65"/>
      <c r="O101" s="65"/>
      <c r="P101" s="67"/>
      <c r="Q101" s="65"/>
      <c r="R101" s="65"/>
      <c r="S101" s="65"/>
      <c r="T101" s="65"/>
    </row>
    <row r="102" spans="1:20" hidden="1">
      <c r="A102" s="63">
        <v>98</v>
      </c>
      <c r="B102" s="64"/>
      <c r="C102" s="65"/>
      <c r="D102" s="65"/>
      <c r="E102" s="66"/>
      <c r="F102" s="65"/>
      <c r="G102" s="66"/>
      <c r="H102" s="66"/>
      <c r="I102" s="64">
        <f t="shared" si="1"/>
        <v>0</v>
      </c>
      <c r="J102" s="65"/>
      <c r="K102" s="65"/>
      <c r="L102" s="65"/>
      <c r="M102" s="65"/>
      <c r="N102" s="65"/>
      <c r="O102" s="65"/>
      <c r="P102" s="67"/>
      <c r="Q102" s="65"/>
      <c r="R102" s="65"/>
      <c r="S102" s="65"/>
      <c r="T102" s="65"/>
    </row>
    <row r="103" spans="1:20" hidden="1">
      <c r="A103" s="63">
        <v>99</v>
      </c>
      <c r="B103" s="64"/>
      <c r="C103" s="65"/>
      <c r="D103" s="65"/>
      <c r="E103" s="66"/>
      <c r="F103" s="65"/>
      <c r="G103" s="66"/>
      <c r="H103" s="66"/>
      <c r="I103" s="64">
        <f t="shared" si="1"/>
        <v>0</v>
      </c>
      <c r="J103" s="65"/>
      <c r="K103" s="65"/>
      <c r="L103" s="65"/>
      <c r="M103" s="65"/>
      <c r="N103" s="65"/>
      <c r="O103" s="65"/>
      <c r="P103" s="67"/>
      <c r="Q103" s="65"/>
      <c r="R103" s="65"/>
      <c r="S103" s="65"/>
      <c r="T103" s="65"/>
    </row>
    <row r="104" spans="1:20" hidden="1">
      <c r="A104" s="63">
        <v>100</v>
      </c>
      <c r="B104" s="64"/>
      <c r="C104" s="65"/>
      <c r="D104" s="65"/>
      <c r="E104" s="66"/>
      <c r="F104" s="65"/>
      <c r="G104" s="66"/>
      <c r="H104" s="66"/>
      <c r="I104" s="64">
        <f t="shared" si="1"/>
        <v>0</v>
      </c>
      <c r="J104" s="65"/>
      <c r="K104" s="65"/>
      <c r="L104" s="65"/>
      <c r="M104" s="65"/>
      <c r="N104" s="65"/>
      <c r="O104" s="65"/>
      <c r="P104" s="67"/>
      <c r="Q104" s="65"/>
      <c r="R104" s="65"/>
      <c r="S104" s="65"/>
      <c r="T104" s="65"/>
    </row>
    <row r="105" spans="1:20" hidden="1">
      <c r="A105" s="63">
        <v>101</v>
      </c>
      <c r="B105" s="64"/>
      <c r="C105" s="65"/>
      <c r="D105" s="65"/>
      <c r="E105" s="66"/>
      <c r="F105" s="65"/>
      <c r="G105" s="66"/>
      <c r="H105" s="66"/>
      <c r="I105" s="64">
        <f t="shared" si="1"/>
        <v>0</v>
      </c>
      <c r="J105" s="65"/>
      <c r="K105" s="65"/>
      <c r="L105" s="65"/>
      <c r="M105" s="65"/>
      <c r="N105" s="65"/>
      <c r="O105" s="65"/>
      <c r="P105" s="67"/>
      <c r="Q105" s="65"/>
      <c r="R105" s="65"/>
      <c r="S105" s="65"/>
      <c r="T105" s="65"/>
    </row>
    <row r="106" spans="1:20" hidden="1">
      <c r="A106" s="63">
        <v>102</v>
      </c>
      <c r="B106" s="64"/>
      <c r="C106" s="65"/>
      <c r="D106" s="65"/>
      <c r="E106" s="66"/>
      <c r="F106" s="65"/>
      <c r="G106" s="66"/>
      <c r="H106" s="66"/>
      <c r="I106" s="64">
        <f t="shared" si="1"/>
        <v>0</v>
      </c>
      <c r="J106" s="65"/>
      <c r="K106" s="65"/>
      <c r="L106" s="65"/>
      <c r="M106" s="65"/>
      <c r="N106" s="65"/>
      <c r="O106" s="65"/>
      <c r="P106" s="67"/>
      <c r="Q106" s="65"/>
      <c r="R106" s="65"/>
      <c r="S106" s="65"/>
      <c r="T106" s="65"/>
    </row>
    <row r="107" spans="1:20" hidden="1">
      <c r="A107" s="63">
        <v>103</v>
      </c>
      <c r="B107" s="64"/>
      <c r="C107" s="65"/>
      <c r="D107" s="65"/>
      <c r="E107" s="66"/>
      <c r="F107" s="65"/>
      <c r="G107" s="66"/>
      <c r="H107" s="66"/>
      <c r="I107" s="64">
        <f t="shared" si="1"/>
        <v>0</v>
      </c>
      <c r="J107" s="65"/>
      <c r="K107" s="65"/>
      <c r="L107" s="65"/>
      <c r="M107" s="65"/>
      <c r="N107" s="65"/>
      <c r="O107" s="65"/>
      <c r="P107" s="67"/>
      <c r="Q107" s="65"/>
      <c r="R107" s="65"/>
      <c r="S107" s="65"/>
      <c r="T107" s="65"/>
    </row>
    <row r="108" spans="1:20" hidden="1">
      <c r="A108" s="63">
        <v>104</v>
      </c>
      <c r="B108" s="64"/>
      <c r="C108" s="65"/>
      <c r="D108" s="65"/>
      <c r="E108" s="66"/>
      <c r="F108" s="65"/>
      <c r="G108" s="66"/>
      <c r="H108" s="66"/>
      <c r="I108" s="64">
        <f t="shared" si="1"/>
        <v>0</v>
      </c>
      <c r="J108" s="65"/>
      <c r="K108" s="65"/>
      <c r="L108" s="65"/>
      <c r="M108" s="65"/>
      <c r="N108" s="65"/>
      <c r="O108" s="65"/>
      <c r="P108" s="67"/>
      <c r="Q108" s="65"/>
      <c r="R108" s="65"/>
      <c r="S108" s="65"/>
      <c r="T108" s="65"/>
    </row>
    <row r="109" spans="1:20" hidden="1">
      <c r="A109" s="63">
        <v>105</v>
      </c>
      <c r="B109" s="64"/>
      <c r="C109" s="65"/>
      <c r="D109" s="65"/>
      <c r="E109" s="66"/>
      <c r="F109" s="65"/>
      <c r="G109" s="66"/>
      <c r="H109" s="66"/>
      <c r="I109" s="64">
        <f t="shared" si="1"/>
        <v>0</v>
      </c>
      <c r="J109" s="65"/>
      <c r="K109" s="65"/>
      <c r="L109" s="65"/>
      <c r="M109" s="65"/>
      <c r="N109" s="65"/>
      <c r="O109" s="65"/>
      <c r="P109" s="67"/>
      <c r="Q109" s="65"/>
      <c r="R109" s="65"/>
      <c r="S109" s="65"/>
      <c r="T109" s="65"/>
    </row>
    <row r="110" spans="1:20" hidden="1">
      <c r="A110" s="63">
        <v>106</v>
      </c>
      <c r="B110" s="64"/>
      <c r="C110" s="65"/>
      <c r="D110" s="65"/>
      <c r="E110" s="66"/>
      <c r="F110" s="65"/>
      <c r="G110" s="66"/>
      <c r="H110" s="66"/>
      <c r="I110" s="64">
        <f t="shared" si="1"/>
        <v>0</v>
      </c>
      <c r="J110" s="65"/>
      <c r="K110" s="65"/>
      <c r="L110" s="65"/>
      <c r="M110" s="65"/>
      <c r="N110" s="65"/>
      <c r="O110" s="65"/>
      <c r="P110" s="67"/>
      <c r="Q110" s="65"/>
      <c r="R110" s="65"/>
      <c r="S110" s="65"/>
      <c r="T110" s="65"/>
    </row>
    <row r="111" spans="1:20" hidden="1">
      <c r="A111" s="63">
        <v>107</v>
      </c>
      <c r="B111" s="64"/>
      <c r="C111" s="65"/>
      <c r="D111" s="65"/>
      <c r="E111" s="66"/>
      <c r="F111" s="65"/>
      <c r="G111" s="66"/>
      <c r="H111" s="66"/>
      <c r="I111" s="64">
        <f t="shared" si="1"/>
        <v>0</v>
      </c>
      <c r="J111" s="65"/>
      <c r="K111" s="65"/>
      <c r="L111" s="65"/>
      <c r="M111" s="65"/>
      <c r="N111" s="65"/>
      <c r="O111" s="65"/>
      <c r="P111" s="67"/>
      <c r="Q111" s="65"/>
      <c r="R111" s="65"/>
      <c r="S111" s="65"/>
      <c r="T111" s="65"/>
    </row>
    <row r="112" spans="1:20" hidden="1">
      <c r="A112" s="63">
        <v>108</v>
      </c>
      <c r="B112" s="64"/>
      <c r="C112" s="65"/>
      <c r="D112" s="65"/>
      <c r="E112" s="66"/>
      <c r="F112" s="65"/>
      <c r="G112" s="66"/>
      <c r="H112" s="66"/>
      <c r="I112" s="64">
        <f t="shared" si="1"/>
        <v>0</v>
      </c>
      <c r="J112" s="65"/>
      <c r="K112" s="65"/>
      <c r="L112" s="65"/>
      <c r="M112" s="65"/>
      <c r="N112" s="65"/>
      <c r="O112" s="65"/>
      <c r="P112" s="67"/>
      <c r="Q112" s="65"/>
      <c r="R112" s="65"/>
      <c r="S112" s="65"/>
      <c r="T112" s="65"/>
    </row>
    <row r="113" spans="1:20" hidden="1">
      <c r="A113" s="63">
        <v>109</v>
      </c>
      <c r="B113" s="64"/>
      <c r="C113" s="65"/>
      <c r="D113" s="65"/>
      <c r="E113" s="66"/>
      <c r="F113" s="65"/>
      <c r="G113" s="66"/>
      <c r="H113" s="66"/>
      <c r="I113" s="64">
        <f t="shared" si="1"/>
        <v>0</v>
      </c>
      <c r="J113" s="65"/>
      <c r="K113" s="65"/>
      <c r="L113" s="65"/>
      <c r="M113" s="65"/>
      <c r="N113" s="65"/>
      <c r="O113" s="65"/>
      <c r="P113" s="67"/>
      <c r="Q113" s="65"/>
      <c r="R113" s="65"/>
      <c r="S113" s="65"/>
      <c r="T113" s="65"/>
    </row>
    <row r="114" spans="1:20" hidden="1">
      <c r="A114" s="63">
        <v>110</v>
      </c>
      <c r="B114" s="64"/>
      <c r="C114" s="65"/>
      <c r="D114" s="65"/>
      <c r="E114" s="66"/>
      <c r="F114" s="65"/>
      <c r="G114" s="66"/>
      <c r="H114" s="66"/>
      <c r="I114" s="64">
        <f t="shared" si="1"/>
        <v>0</v>
      </c>
      <c r="J114" s="65"/>
      <c r="K114" s="65"/>
      <c r="L114" s="65"/>
      <c r="M114" s="65"/>
      <c r="N114" s="65"/>
      <c r="O114" s="65"/>
      <c r="P114" s="67"/>
      <c r="Q114" s="65"/>
      <c r="R114" s="65"/>
      <c r="S114" s="65"/>
      <c r="T114" s="65"/>
    </row>
    <row r="115" spans="1:20" hidden="1">
      <c r="A115" s="63">
        <v>111</v>
      </c>
      <c r="B115" s="64"/>
      <c r="C115" s="65"/>
      <c r="D115" s="65"/>
      <c r="E115" s="66"/>
      <c r="F115" s="65"/>
      <c r="G115" s="66"/>
      <c r="H115" s="66"/>
      <c r="I115" s="64">
        <f t="shared" si="1"/>
        <v>0</v>
      </c>
      <c r="J115" s="65"/>
      <c r="K115" s="65"/>
      <c r="L115" s="65"/>
      <c r="M115" s="65"/>
      <c r="N115" s="65"/>
      <c r="O115" s="65"/>
      <c r="P115" s="67"/>
      <c r="Q115" s="65"/>
      <c r="R115" s="65"/>
      <c r="S115" s="65"/>
      <c r="T115" s="65"/>
    </row>
    <row r="116" spans="1:20" hidden="1">
      <c r="A116" s="63">
        <v>112</v>
      </c>
      <c r="B116" s="64"/>
      <c r="C116" s="65"/>
      <c r="D116" s="65"/>
      <c r="E116" s="66"/>
      <c r="F116" s="65"/>
      <c r="G116" s="66"/>
      <c r="H116" s="66"/>
      <c r="I116" s="64">
        <f t="shared" si="1"/>
        <v>0</v>
      </c>
      <c r="J116" s="65"/>
      <c r="K116" s="65"/>
      <c r="L116" s="65"/>
      <c r="M116" s="65"/>
      <c r="N116" s="65"/>
      <c r="O116" s="65"/>
      <c r="P116" s="67"/>
      <c r="Q116" s="65"/>
      <c r="R116" s="65"/>
      <c r="S116" s="65"/>
      <c r="T116" s="65"/>
    </row>
    <row r="117" spans="1:20" hidden="1">
      <c r="A117" s="63">
        <v>113</v>
      </c>
      <c r="B117" s="64"/>
      <c r="C117" s="65"/>
      <c r="D117" s="65"/>
      <c r="E117" s="66"/>
      <c r="F117" s="65"/>
      <c r="G117" s="66"/>
      <c r="H117" s="66"/>
      <c r="I117" s="64">
        <f t="shared" si="1"/>
        <v>0</v>
      </c>
      <c r="J117" s="65"/>
      <c r="K117" s="65"/>
      <c r="L117" s="65"/>
      <c r="M117" s="65"/>
      <c r="N117" s="65"/>
      <c r="O117" s="65"/>
      <c r="P117" s="67"/>
      <c r="Q117" s="65"/>
      <c r="R117" s="65"/>
      <c r="S117" s="65"/>
      <c r="T117" s="65"/>
    </row>
    <row r="118" spans="1:20" hidden="1">
      <c r="A118" s="63">
        <v>114</v>
      </c>
      <c r="B118" s="64"/>
      <c r="C118" s="65"/>
      <c r="D118" s="65"/>
      <c r="E118" s="66"/>
      <c r="F118" s="65"/>
      <c r="G118" s="66"/>
      <c r="H118" s="66"/>
      <c r="I118" s="64">
        <f t="shared" si="1"/>
        <v>0</v>
      </c>
      <c r="J118" s="65"/>
      <c r="K118" s="65"/>
      <c r="L118" s="65"/>
      <c r="M118" s="65"/>
      <c r="N118" s="65"/>
      <c r="O118" s="65"/>
      <c r="P118" s="67"/>
      <c r="Q118" s="65"/>
      <c r="R118" s="65"/>
      <c r="S118" s="65"/>
      <c r="T118" s="65"/>
    </row>
    <row r="119" spans="1:20" hidden="1">
      <c r="A119" s="63">
        <v>115</v>
      </c>
      <c r="B119" s="64"/>
      <c r="C119" s="65"/>
      <c r="D119" s="65"/>
      <c r="E119" s="66"/>
      <c r="F119" s="65"/>
      <c r="G119" s="66"/>
      <c r="H119" s="66"/>
      <c r="I119" s="64">
        <f t="shared" si="1"/>
        <v>0</v>
      </c>
      <c r="J119" s="65"/>
      <c r="K119" s="65"/>
      <c r="L119" s="65"/>
      <c r="M119" s="65"/>
      <c r="N119" s="65"/>
      <c r="O119" s="65"/>
      <c r="P119" s="67"/>
      <c r="Q119" s="65"/>
      <c r="R119" s="65"/>
      <c r="S119" s="65"/>
      <c r="T119" s="65"/>
    </row>
    <row r="120" spans="1:20" hidden="1">
      <c r="A120" s="63">
        <v>116</v>
      </c>
      <c r="B120" s="64"/>
      <c r="C120" s="65"/>
      <c r="D120" s="65"/>
      <c r="E120" s="66"/>
      <c r="F120" s="65"/>
      <c r="G120" s="66"/>
      <c r="H120" s="66"/>
      <c r="I120" s="64">
        <f t="shared" si="1"/>
        <v>0</v>
      </c>
      <c r="J120" s="65"/>
      <c r="K120" s="65"/>
      <c r="L120" s="65"/>
      <c r="M120" s="65"/>
      <c r="N120" s="65"/>
      <c r="O120" s="65"/>
      <c r="P120" s="67"/>
      <c r="Q120" s="65"/>
      <c r="R120" s="65"/>
      <c r="S120" s="65"/>
      <c r="T120" s="65"/>
    </row>
    <row r="121" spans="1:20" hidden="1">
      <c r="A121" s="63">
        <v>117</v>
      </c>
      <c r="B121" s="64"/>
      <c r="C121" s="65"/>
      <c r="D121" s="65"/>
      <c r="E121" s="66"/>
      <c r="F121" s="65"/>
      <c r="G121" s="66"/>
      <c r="H121" s="66"/>
      <c r="I121" s="64">
        <f t="shared" si="1"/>
        <v>0</v>
      </c>
      <c r="J121" s="65"/>
      <c r="K121" s="65"/>
      <c r="L121" s="65"/>
      <c r="M121" s="65"/>
      <c r="N121" s="65"/>
      <c r="O121" s="65"/>
      <c r="P121" s="67"/>
      <c r="Q121" s="65"/>
      <c r="R121" s="65"/>
      <c r="S121" s="65"/>
      <c r="T121" s="65"/>
    </row>
    <row r="122" spans="1:20" hidden="1">
      <c r="A122" s="63">
        <v>118</v>
      </c>
      <c r="B122" s="64"/>
      <c r="C122" s="65"/>
      <c r="D122" s="65"/>
      <c r="E122" s="66"/>
      <c r="F122" s="65"/>
      <c r="G122" s="66"/>
      <c r="H122" s="66"/>
      <c r="I122" s="64">
        <f t="shared" si="1"/>
        <v>0</v>
      </c>
      <c r="J122" s="65"/>
      <c r="K122" s="65"/>
      <c r="L122" s="65"/>
      <c r="M122" s="65"/>
      <c r="N122" s="65"/>
      <c r="O122" s="65"/>
      <c r="P122" s="67"/>
      <c r="Q122" s="65"/>
      <c r="R122" s="65"/>
      <c r="S122" s="65"/>
      <c r="T122" s="65"/>
    </row>
    <row r="123" spans="1:20" hidden="1">
      <c r="A123" s="63">
        <v>119</v>
      </c>
      <c r="B123" s="64"/>
      <c r="C123" s="65"/>
      <c r="D123" s="65"/>
      <c r="E123" s="66"/>
      <c r="F123" s="65"/>
      <c r="G123" s="66"/>
      <c r="H123" s="66"/>
      <c r="I123" s="64">
        <f t="shared" si="1"/>
        <v>0</v>
      </c>
      <c r="J123" s="65"/>
      <c r="K123" s="65"/>
      <c r="L123" s="65"/>
      <c r="M123" s="65"/>
      <c r="N123" s="65"/>
      <c r="O123" s="65"/>
      <c r="P123" s="67"/>
      <c r="Q123" s="65"/>
      <c r="R123" s="65"/>
      <c r="S123" s="65"/>
      <c r="T123" s="65"/>
    </row>
    <row r="124" spans="1:20" hidden="1">
      <c r="A124" s="63">
        <v>120</v>
      </c>
      <c r="B124" s="64"/>
      <c r="C124" s="65"/>
      <c r="D124" s="65"/>
      <c r="E124" s="66"/>
      <c r="F124" s="65"/>
      <c r="G124" s="66"/>
      <c r="H124" s="66"/>
      <c r="I124" s="64">
        <f t="shared" si="1"/>
        <v>0</v>
      </c>
      <c r="J124" s="65"/>
      <c r="K124" s="65"/>
      <c r="L124" s="65"/>
      <c r="M124" s="65"/>
      <c r="N124" s="65"/>
      <c r="O124" s="65"/>
      <c r="P124" s="67"/>
      <c r="Q124" s="65"/>
      <c r="R124" s="65"/>
      <c r="S124" s="65"/>
      <c r="T124" s="65"/>
    </row>
    <row r="125" spans="1:20" hidden="1">
      <c r="A125" s="63">
        <v>121</v>
      </c>
      <c r="B125" s="64"/>
      <c r="C125" s="65"/>
      <c r="D125" s="65"/>
      <c r="E125" s="66"/>
      <c r="F125" s="65"/>
      <c r="G125" s="66"/>
      <c r="H125" s="66"/>
      <c r="I125" s="64">
        <f t="shared" si="1"/>
        <v>0</v>
      </c>
      <c r="J125" s="65"/>
      <c r="K125" s="65"/>
      <c r="L125" s="65"/>
      <c r="M125" s="65"/>
      <c r="N125" s="65"/>
      <c r="O125" s="65"/>
      <c r="P125" s="67"/>
      <c r="Q125" s="65"/>
      <c r="R125" s="65"/>
      <c r="S125" s="65"/>
      <c r="T125" s="65"/>
    </row>
    <row r="126" spans="1:20" hidden="1">
      <c r="A126" s="63">
        <v>122</v>
      </c>
      <c r="B126" s="64"/>
      <c r="C126" s="65"/>
      <c r="D126" s="65"/>
      <c r="E126" s="66"/>
      <c r="F126" s="65"/>
      <c r="G126" s="66"/>
      <c r="H126" s="66"/>
      <c r="I126" s="64">
        <f t="shared" si="1"/>
        <v>0</v>
      </c>
      <c r="J126" s="65"/>
      <c r="K126" s="65"/>
      <c r="L126" s="65"/>
      <c r="M126" s="65"/>
      <c r="N126" s="65"/>
      <c r="O126" s="65"/>
      <c r="P126" s="67"/>
      <c r="Q126" s="65"/>
      <c r="R126" s="65"/>
      <c r="S126" s="65"/>
      <c r="T126" s="65"/>
    </row>
    <row r="127" spans="1:20" hidden="1">
      <c r="A127" s="63">
        <v>123</v>
      </c>
      <c r="B127" s="64"/>
      <c r="C127" s="65"/>
      <c r="D127" s="65"/>
      <c r="E127" s="66"/>
      <c r="F127" s="65"/>
      <c r="G127" s="66"/>
      <c r="H127" s="66"/>
      <c r="I127" s="64">
        <f t="shared" si="1"/>
        <v>0</v>
      </c>
      <c r="J127" s="65"/>
      <c r="K127" s="65"/>
      <c r="L127" s="65"/>
      <c r="M127" s="65"/>
      <c r="N127" s="65"/>
      <c r="O127" s="65"/>
      <c r="P127" s="67"/>
      <c r="Q127" s="65"/>
      <c r="R127" s="65"/>
      <c r="S127" s="65"/>
      <c r="T127" s="65"/>
    </row>
    <row r="128" spans="1:20" hidden="1">
      <c r="A128" s="63">
        <v>124</v>
      </c>
      <c r="B128" s="64"/>
      <c r="C128" s="65"/>
      <c r="D128" s="65"/>
      <c r="E128" s="66"/>
      <c r="F128" s="65"/>
      <c r="G128" s="66"/>
      <c r="H128" s="66"/>
      <c r="I128" s="64">
        <f t="shared" si="1"/>
        <v>0</v>
      </c>
      <c r="J128" s="65"/>
      <c r="K128" s="65"/>
      <c r="L128" s="65"/>
      <c r="M128" s="65"/>
      <c r="N128" s="65"/>
      <c r="O128" s="65"/>
      <c r="P128" s="67"/>
      <c r="Q128" s="65"/>
      <c r="R128" s="65"/>
      <c r="S128" s="65"/>
      <c r="T128" s="65"/>
    </row>
    <row r="129" spans="1:20" hidden="1">
      <c r="A129" s="63">
        <v>125</v>
      </c>
      <c r="B129" s="64"/>
      <c r="C129" s="65"/>
      <c r="D129" s="65"/>
      <c r="E129" s="66"/>
      <c r="F129" s="65"/>
      <c r="G129" s="66"/>
      <c r="H129" s="66"/>
      <c r="I129" s="64">
        <f t="shared" si="1"/>
        <v>0</v>
      </c>
      <c r="J129" s="65"/>
      <c r="K129" s="65"/>
      <c r="L129" s="65"/>
      <c r="M129" s="65"/>
      <c r="N129" s="65"/>
      <c r="O129" s="65"/>
      <c r="P129" s="67"/>
      <c r="Q129" s="65"/>
      <c r="R129" s="65"/>
      <c r="S129" s="65"/>
      <c r="T129" s="65"/>
    </row>
    <row r="130" spans="1:20" hidden="1">
      <c r="A130" s="63">
        <v>126</v>
      </c>
      <c r="B130" s="64"/>
      <c r="C130" s="65"/>
      <c r="D130" s="65"/>
      <c r="E130" s="66"/>
      <c r="F130" s="65"/>
      <c r="G130" s="66"/>
      <c r="H130" s="66"/>
      <c r="I130" s="64">
        <f t="shared" si="1"/>
        <v>0</v>
      </c>
      <c r="J130" s="65"/>
      <c r="K130" s="65"/>
      <c r="L130" s="65"/>
      <c r="M130" s="65"/>
      <c r="N130" s="65"/>
      <c r="O130" s="65"/>
      <c r="P130" s="67"/>
      <c r="Q130" s="65"/>
      <c r="R130" s="65"/>
      <c r="S130" s="65"/>
      <c r="T130" s="65"/>
    </row>
    <row r="131" spans="1:20" hidden="1">
      <c r="A131" s="63">
        <v>127</v>
      </c>
      <c r="B131" s="64"/>
      <c r="C131" s="65"/>
      <c r="D131" s="65"/>
      <c r="E131" s="66"/>
      <c r="F131" s="65"/>
      <c r="G131" s="66"/>
      <c r="H131" s="66"/>
      <c r="I131" s="64">
        <f t="shared" si="1"/>
        <v>0</v>
      </c>
      <c r="J131" s="65"/>
      <c r="K131" s="65"/>
      <c r="L131" s="65"/>
      <c r="M131" s="65"/>
      <c r="N131" s="65"/>
      <c r="O131" s="65"/>
      <c r="P131" s="67"/>
      <c r="Q131" s="65"/>
      <c r="R131" s="65"/>
      <c r="S131" s="65"/>
      <c r="T131" s="65"/>
    </row>
    <row r="132" spans="1:20" hidden="1">
      <c r="A132" s="63">
        <v>128</v>
      </c>
      <c r="B132" s="64"/>
      <c r="C132" s="65"/>
      <c r="D132" s="65"/>
      <c r="E132" s="66"/>
      <c r="F132" s="65"/>
      <c r="G132" s="66"/>
      <c r="H132" s="66"/>
      <c r="I132" s="64">
        <f t="shared" si="1"/>
        <v>0</v>
      </c>
      <c r="J132" s="65"/>
      <c r="K132" s="65"/>
      <c r="L132" s="65"/>
      <c r="M132" s="65"/>
      <c r="N132" s="65"/>
      <c r="O132" s="65"/>
      <c r="P132" s="67"/>
      <c r="Q132" s="65"/>
      <c r="R132" s="65"/>
      <c r="S132" s="65"/>
      <c r="T132" s="65"/>
    </row>
    <row r="133" spans="1:20" hidden="1">
      <c r="A133" s="63">
        <v>129</v>
      </c>
      <c r="B133" s="64"/>
      <c r="C133" s="65"/>
      <c r="D133" s="65"/>
      <c r="E133" s="66"/>
      <c r="F133" s="65"/>
      <c r="G133" s="66"/>
      <c r="H133" s="66"/>
      <c r="I133" s="64">
        <f t="shared" ref="I133:I164" si="2">+G133+H133</f>
        <v>0</v>
      </c>
      <c r="J133" s="65"/>
      <c r="K133" s="65"/>
      <c r="L133" s="65"/>
      <c r="M133" s="65"/>
      <c r="N133" s="65"/>
      <c r="O133" s="65"/>
      <c r="P133" s="67"/>
      <c r="Q133" s="65"/>
      <c r="R133" s="65"/>
      <c r="S133" s="65"/>
      <c r="T133" s="65"/>
    </row>
    <row r="134" spans="1:20" hidden="1">
      <c r="A134" s="63">
        <v>130</v>
      </c>
      <c r="B134" s="64"/>
      <c r="C134" s="65"/>
      <c r="D134" s="65"/>
      <c r="E134" s="66"/>
      <c r="F134" s="65"/>
      <c r="G134" s="66"/>
      <c r="H134" s="66"/>
      <c r="I134" s="64">
        <f t="shared" si="2"/>
        <v>0</v>
      </c>
      <c r="J134" s="65"/>
      <c r="K134" s="65"/>
      <c r="L134" s="65"/>
      <c r="M134" s="65"/>
      <c r="N134" s="65"/>
      <c r="O134" s="65"/>
      <c r="P134" s="67"/>
      <c r="Q134" s="65"/>
      <c r="R134" s="65"/>
      <c r="S134" s="65"/>
      <c r="T134" s="65"/>
    </row>
    <row r="135" spans="1:20" hidden="1">
      <c r="A135" s="63">
        <v>131</v>
      </c>
      <c r="B135" s="64"/>
      <c r="C135" s="65"/>
      <c r="D135" s="65"/>
      <c r="E135" s="66"/>
      <c r="F135" s="65"/>
      <c r="G135" s="66"/>
      <c r="H135" s="66"/>
      <c r="I135" s="64">
        <f t="shared" si="2"/>
        <v>0</v>
      </c>
      <c r="J135" s="65"/>
      <c r="K135" s="65"/>
      <c r="L135" s="65"/>
      <c r="M135" s="65"/>
      <c r="N135" s="65"/>
      <c r="O135" s="65"/>
      <c r="P135" s="67"/>
      <c r="Q135" s="65"/>
      <c r="R135" s="65"/>
      <c r="S135" s="65"/>
      <c r="T135" s="65"/>
    </row>
    <row r="136" spans="1:20" hidden="1">
      <c r="A136" s="63">
        <v>132</v>
      </c>
      <c r="B136" s="64"/>
      <c r="C136" s="65"/>
      <c r="D136" s="65"/>
      <c r="E136" s="66"/>
      <c r="F136" s="65"/>
      <c r="G136" s="66"/>
      <c r="H136" s="66"/>
      <c r="I136" s="64">
        <f t="shared" si="2"/>
        <v>0</v>
      </c>
      <c r="J136" s="65"/>
      <c r="K136" s="65"/>
      <c r="L136" s="65"/>
      <c r="M136" s="65"/>
      <c r="N136" s="65"/>
      <c r="O136" s="65"/>
      <c r="P136" s="67"/>
      <c r="Q136" s="65"/>
      <c r="R136" s="65"/>
      <c r="S136" s="65"/>
      <c r="T136" s="65"/>
    </row>
    <row r="137" spans="1:20" hidden="1">
      <c r="A137" s="63">
        <v>133</v>
      </c>
      <c r="B137" s="64"/>
      <c r="C137" s="65"/>
      <c r="D137" s="65"/>
      <c r="E137" s="66"/>
      <c r="F137" s="65"/>
      <c r="G137" s="66"/>
      <c r="H137" s="66"/>
      <c r="I137" s="64">
        <f t="shared" si="2"/>
        <v>0</v>
      </c>
      <c r="J137" s="65"/>
      <c r="K137" s="65"/>
      <c r="L137" s="65"/>
      <c r="M137" s="65"/>
      <c r="N137" s="65"/>
      <c r="O137" s="65"/>
      <c r="P137" s="67"/>
      <c r="Q137" s="65"/>
      <c r="R137" s="65"/>
      <c r="S137" s="65"/>
      <c r="T137" s="65"/>
    </row>
    <row r="138" spans="1:20" hidden="1">
      <c r="A138" s="63">
        <v>134</v>
      </c>
      <c r="B138" s="64"/>
      <c r="C138" s="65"/>
      <c r="D138" s="65"/>
      <c r="E138" s="66"/>
      <c r="F138" s="65"/>
      <c r="G138" s="66"/>
      <c r="H138" s="66"/>
      <c r="I138" s="64">
        <f t="shared" si="2"/>
        <v>0</v>
      </c>
      <c r="J138" s="65"/>
      <c r="K138" s="65"/>
      <c r="L138" s="65"/>
      <c r="M138" s="65"/>
      <c r="N138" s="65"/>
      <c r="O138" s="65"/>
      <c r="P138" s="67"/>
      <c r="Q138" s="65"/>
      <c r="R138" s="65"/>
      <c r="S138" s="65"/>
      <c r="T138" s="65"/>
    </row>
    <row r="139" spans="1:20" hidden="1">
      <c r="A139" s="63">
        <v>135</v>
      </c>
      <c r="B139" s="64"/>
      <c r="C139" s="65"/>
      <c r="D139" s="65"/>
      <c r="E139" s="66"/>
      <c r="F139" s="65"/>
      <c r="G139" s="66"/>
      <c r="H139" s="66"/>
      <c r="I139" s="64">
        <f t="shared" si="2"/>
        <v>0</v>
      </c>
      <c r="J139" s="65"/>
      <c r="K139" s="65"/>
      <c r="L139" s="65"/>
      <c r="M139" s="65"/>
      <c r="N139" s="65"/>
      <c r="O139" s="65"/>
      <c r="P139" s="67"/>
      <c r="Q139" s="65"/>
      <c r="R139" s="65"/>
      <c r="S139" s="65"/>
      <c r="T139" s="65"/>
    </row>
    <row r="140" spans="1:20" hidden="1">
      <c r="A140" s="63">
        <v>136</v>
      </c>
      <c r="B140" s="64"/>
      <c r="C140" s="65"/>
      <c r="D140" s="65"/>
      <c r="E140" s="66"/>
      <c r="F140" s="65"/>
      <c r="G140" s="66"/>
      <c r="H140" s="66"/>
      <c r="I140" s="64">
        <f t="shared" si="2"/>
        <v>0</v>
      </c>
      <c r="J140" s="65"/>
      <c r="K140" s="65"/>
      <c r="L140" s="65"/>
      <c r="M140" s="65"/>
      <c r="N140" s="65"/>
      <c r="O140" s="65"/>
      <c r="P140" s="67"/>
      <c r="Q140" s="65"/>
      <c r="R140" s="65"/>
      <c r="S140" s="65"/>
      <c r="T140" s="65"/>
    </row>
    <row r="141" spans="1:20" hidden="1">
      <c r="A141" s="63">
        <v>137</v>
      </c>
      <c r="B141" s="64"/>
      <c r="C141" s="65"/>
      <c r="D141" s="65"/>
      <c r="E141" s="66"/>
      <c r="F141" s="65"/>
      <c r="G141" s="66"/>
      <c r="H141" s="66"/>
      <c r="I141" s="64">
        <f t="shared" si="2"/>
        <v>0</v>
      </c>
      <c r="J141" s="65"/>
      <c r="K141" s="65"/>
      <c r="L141" s="65"/>
      <c r="M141" s="65"/>
      <c r="N141" s="65"/>
      <c r="O141" s="65"/>
      <c r="P141" s="67"/>
      <c r="Q141" s="65"/>
      <c r="R141" s="65"/>
      <c r="S141" s="65"/>
      <c r="T141" s="65"/>
    </row>
    <row r="142" spans="1:20" hidden="1">
      <c r="A142" s="63">
        <v>138</v>
      </c>
      <c r="B142" s="64"/>
      <c r="C142" s="65"/>
      <c r="D142" s="65"/>
      <c r="E142" s="66"/>
      <c r="F142" s="65"/>
      <c r="G142" s="66"/>
      <c r="H142" s="66"/>
      <c r="I142" s="64">
        <f t="shared" si="2"/>
        <v>0</v>
      </c>
      <c r="J142" s="65"/>
      <c r="K142" s="65"/>
      <c r="L142" s="65"/>
      <c r="M142" s="65"/>
      <c r="N142" s="65"/>
      <c r="O142" s="65"/>
      <c r="P142" s="67"/>
      <c r="Q142" s="65"/>
      <c r="R142" s="65"/>
      <c r="S142" s="65"/>
      <c r="T142" s="65"/>
    </row>
    <row r="143" spans="1:20" hidden="1">
      <c r="A143" s="63">
        <v>139</v>
      </c>
      <c r="B143" s="64"/>
      <c r="C143" s="65"/>
      <c r="D143" s="65"/>
      <c r="E143" s="66"/>
      <c r="F143" s="65"/>
      <c r="G143" s="66"/>
      <c r="H143" s="66"/>
      <c r="I143" s="64">
        <f t="shared" si="2"/>
        <v>0</v>
      </c>
      <c r="J143" s="65"/>
      <c r="K143" s="65"/>
      <c r="L143" s="65"/>
      <c r="M143" s="65"/>
      <c r="N143" s="65"/>
      <c r="O143" s="65"/>
      <c r="P143" s="67"/>
      <c r="Q143" s="65"/>
      <c r="R143" s="65"/>
      <c r="S143" s="65"/>
      <c r="T143" s="65"/>
    </row>
    <row r="144" spans="1:20" hidden="1">
      <c r="A144" s="63">
        <v>140</v>
      </c>
      <c r="B144" s="64"/>
      <c r="C144" s="65"/>
      <c r="D144" s="65"/>
      <c r="E144" s="66"/>
      <c r="F144" s="65"/>
      <c r="G144" s="66"/>
      <c r="H144" s="66"/>
      <c r="I144" s="64">
        <f t="shared" si="2"/>
        <v>0</v>
      </c>
      <c r="J144" s="65"/>
      <c r="K144" s="65"/>
      <c r="L144" s="65"/>
      <c r="M144" s="65"/>
      <c r="N144" s="65"/>
      <c r="O144" s="65"/>
      <c r="P144" s="67"/>
      <c r="Q144" s="65"/>
      <c r="R144" s="65"/>
      <c r="S144" s="65"/>
      <c r="T144" s="65"/>
    </row>
    <row r="145" spans="1:20" hidden="1">
      <c r="A145" s="63">
        <v>141</v>
      </c>
      <c r="B145" s="64"/>
      <c r="C145" s="65"/>
      <c r="D145" s="65"/>
      <c r="E145" s="66"/>
      <c r="F145" s="65"/>
      <c r="G145" s="66"/>
      <c r="H145" s="66"/>
      <c r="I145" s="64">
        <f t="shared" si="2"/>
        <v>0</v>
      </c>
      <c r="J145" s="65"/>
      <c r="K145" s="65"/>
      <c r="L145" s="65"/>
      <c r="M145" s="65"/>
      <c r="N145" s="65"/>
      <c r="O145" s="65"/>
      <c r="P145" s="67"/>
      <c r="Q145" s="65"/>
      <c r="R145" s="65"/>
      <c r="S145" s="65"/>
      <c r="T145" s="65"/>
    </row>
    <row r="146" spans="1:20" hidden="1">
      <c r="A146" s="63">
        <v>142</v>
      </c>
      <c r="B146" s="64"/>
      <c r="C146" s="65"/>
      <c r="D146" s="65"/>
      <c r="E146" s="66"/>
      <c r="F146" s="65"/>
      <c r="G146" s="66"/>
      <c r="H146" s="66"/>
      <c r="I146" s="64">
        <f t="shared" si="2"/>
        <v>0</v>
      </c>
      <c r="J146" s="65"/>
      <c r="K146" s="65"/>
      <c r="L146" s="65"/>
      <c r="M146" s="65"/>
      <c r="N146" s="65"/>
      <c r="O146" s="65"/>
      <c r="P146" s="67"/>
      <c r="Q146" s="65"/>
      <c r="R146" s="65"/>
      <c r="S146" s="65"/>
      <c r="T146" s="65"/>
    </row>
    <row r="147" spans="1:20" hidden="1">
      <c r="A147" s="63">
        <v>143</v>
      </c>
      <c r="B147" s="64"/>
      <c r="C147" s="65"/>
      <c r="D147" s="65"/>
      <c r="E147" s="66"/>
      <c r="F147" s="65"/>
      <c r="G147" s="66"/>
      <c r="H147" s="66"/>
      <c r="I147" s="64">
        <f t="shared" si="2"/>
        <v>0</v>
      </c>
      <c r="J147" s="65"/>
      <c r="K147" s="65"/>
      <c r="L147" s="65"/>
      <c r="M147" s="65"/>
      <c r="N147" s="65"/>
      <c r="O147" s="65"/>
      <c r="P147" s="67"/>
      <c r="Q147" s="65"/>
      <c r="R147" s="65"/>
      <c r="S147" s="65"/>
      <c r="T147" s="65"/>
    </row>
    <row r="148" spans="1:20" hidden="1">
      <c r="A148" s="63">
        <v>144</v>
      </c>
      <c r="B148" s="64"/>
      <c r="C148" s="65"/>
      <c r="D148" s="65"/>
      <c r="E148" s="66"/>
      <c r="F148" s="65"/>
      <c r="G148" s="66"/>
      <c r="H148" s="66"/>
      <c r="I148" s="64">
        <f t="shared" si="2"/>
        <v>0</v>
      </c>
      <c r="J148" s="65"/>
      <c r="K148" s="65"/>
      <c r="L148" s="65"/>
      <c r="M148" s="65"/>
      <c r="N148" s="65"/>
      <c r="O148" s="65"/>
      <c r="P148" s="67"/>
      <c r="Q148" s="65"/>
      <c r="R148" s="65"/>
      <c r="S148" s="65"/>
      <c r="T148" s="65"/>
    </row>
    <row r="149" spans="1:20" hidden="1">
      <c r="A149" s="63">
        <v>145</v>
      </c>
      <c r="B149" s="64"/>
      <c r="C149" s="65"/>
      <c r="D149" s="65"/>
      <c r="E149" s="66"/>
      <c r="F149" s="65"/>
      <c r="G149" s="66"/>
      <c r="H149" s="66"/>
      <c r="I149" s="64">
        <f t="shared" si="2"/>
        <v>0</v>
      </c>
      <c r="J149" s="65"/>
      <c r="K149" s="65"/>
      <c r="L149" s="65"/>
      <c r="M149" s="65"/>
      <c r="N149" s="65"/>
      <c r="O149" s="65"/>
      <c r="P149" s="67"/>
      <c r="Q149" s="65"/>
      <c r="R149" s="65"/>
      <c r="S149" s="65"/>
      <c r="T149" s="65"/>
    </row>
    <row r="150" spans="1:20" hidden="1">
      <c r="A150" s="63">
        <v>146</v>
      </c>
      <c r="B150" s="64"/>
      <c r="C150" s="65"/>
      <c r="D150" s="65"/>
      <c r="E150" s="66"/>
      <c r="F150" s="65"/>
      <c r="G150" s="66"/>
      <c r="H150" s="66"/>
      <c r="I150" s="64">
        <f t="shared" si="2"/>
        <v>0</v>
      </c>
      <c r="J150" s="65"/>
      <c r="K150" s="65"/>
      <c r="L150" s="65"/>
      <c r="M150" s="65"/>
      <c r="N150" s="65"/>
      <c r="O150" s="65"/>
      <c r="P150" s="67"/>
      <c r="Q150" s="65"/>
      <c r="R150" s="65"/>
      <c r="S150" s="65"/>
      <c r="T150" s="65"/>
    </row>
    <row r="151" spans="1:20" hidden="1">
      <c r="A151" s="63">
        <v>147</v>
      </c>
      <c r="B151" s="64"/>
      <c r="C151" s="65"/>
      <c r="D151" s="65"/>
      <c r="E151" s="66"/>
      <c r="F151" s="65"/>
      <c r="G151" s="66"/>
      <c r="H151" s="66"/>
      <c r="I151" s="64">
        <f t="shared" si="2"/>
        <v>0</v>
      </c>
      <c r="J151" s="65"/>
      <c r="K151" s="65"/>
      <c r="L151" s="65"/>
      <c r="M151" s="65"/>
      <c r="N151" s="65"/>
      <c r="O151" s="65"/>
      <c r="P151" s="67"/>
      <c r="Q151" s="65"/>
      <c r="R151" s="65"/>
      <c r="S151" s="65"/>
      <c r="T151" s="65"/>
    </row>
    <row r="152" spans="1:20" hidden="1">
      <c r="A152" s="63">
        <v>148</v>
      </c>
      <c r="B152" s="64"/>
      <c r="C152" s="65"/>
      <c r="D152" s="65"/>
      <c r="E152" s="66"/>
      <c r="F152" s="65"/>
      <c r="G152" s="66"/>
      <c r="H152" s="66"/>
      <c r="I152" s="64">
        <f t="shared" si="2"/>
        <v>0</v>
      </c>
      <c r="J152" s="65"/>
      <c r="K152" s="65"/>
      <c r="L152" s="65"/>
      <c r="M152" s="65"/>
      <c r="N152" s="65"/>
      <c r="O152" s="65"/>
      <c r="P152" s="67"/>
      <c r="Q152" s="65"/>
      <c r="R152" s="65"/>
      <c r="S152" s="65"/>
      <c r="T152" s="65"/>
    </row>
    <row r="153" spans="1:20" hidden="1">
      <c r="A153" s="63">
        <v>149</v>
      </c>
      <c r="B153" s="64"/>
      <c r="C153" s="65"/>
      <c r="D153" s="65"/>
      <c r="E153" s="66"/>
      <c r="F153" s="65"/>
      <c r="G153" s="66"/>
      <c r="H153" s="66"/>
      <c r="I153" s="64">
        <f t="shared" si="2"/>
        <v>0</v>
      </c>
      <c r="J153" s="65"/>
      <c r="K153" s="65"/>
      <c r="L153" s="65"/>
      <c r="M153" s="65"/>
      <c r="N153" s="65"/>
      <c r="O153" s="65"/>
      <c r="P153" s="67"/>
      <c r="Q153" s="65"/>
      <c r="R153" s="65"/>
      <c r="S153" s="65"/>
      <c r="T153" s="65"/>
    </row>
    <row r="154" spans="1:20" hidden="1">
      <c r="A154" s="63">
        <v>150</v>
      </c>
      <c r="B154" s="64"/>
      <c r="C154" s="65"/>
      <c r="D154" s="65"/>
      <c r="E154" s="66"/>
      <c r="F154" s="65"/>
      <c r="G154" s="66"/>
      <c r="H154" s="66"/>
      <c r="I154" s="64">
        <f t="shared" si="2"/>
        <v>0</v>
      </c>
      <c r="J154" s="65"/>
      <c r="K154" s="65"/>
      <c r="L154" s="65"/>
      <c r="M154" s="65"/>
      <c r="N154" s="65"/>
      <c r="O154" s="65"/>
      <c r="P154" s="67"/>
      <c r="Q154" s="65"/>
      <c r="R154" s="65"/>
      <c r="S154" s="65"/>
      <c r="T154" s="65"/>
    </row>
    <row r="155" spans="1:20" hidden="1">
      <c r="A155" s="63">
        <v>151</v>
      </c>
      <c r="B155" s="64"/>
      <c r="C155" s="65"/>
      <c r="D155" s="65"/>
      <c r="E155" s="66"/>
      <c r="F155" s="65"/>
      <c r="G155" s="66"/>
      <c r="H155" s="66"/>
      <c r="I155" s="64">
        <f t="shared" si="2"/>
        <v>0</v>
      </c>
      <c r="J155" s="65"/>
      <c r="K155" s="65"/>
      <c r="L155" s="65"/>
      <c r="M155" s="65"/>
      <c r="N155" s="65"/>
      <c r="O155" s="65"/>
      <c r="P155" s="67"/>
      <c r="Q155" s="65"/>
      <c r="R155" s="65"/>
      <c r="S155" s="65"/>
      <c r="T155" s="65"/>
    </row>
    <row r="156" spans="1:20" hidden="1">
      <c r="A156" s="63">
        <v>152</v>
      </c>
      <c r="B156" s="64"/>
      <c r="C156" s="65"/>
      <c r="D156" s="65"/>
      <c r="E156" s="66"/>
      <c r="F156" s="65"/>
      <c r="G156" s="66"/>
      <c r="H156" s="66"/>
      <c r="I156" s="64">
        <f t="shared" si="2"/>
        <v>0</v>
      </c>
      <c r="J156" s="65"/>
      <c r="K156" s="65"/>
      <c r="L156" s="65"/>
      <c r="M156" s="65"/>
      <c r="N156" s="65"/>
      <c r="O156" s="65"/>
      <c r="P156" s="67"/>
      <c r="Q156" s="65"/>
      <c r="R156" s="65"/>
      <c r="S156" s="65"/>
      <c r="T156" s="65"/>
    </row>
    <row r="157" spans="1:20" hidden="1">
      <c r="A157" s="63">
        <v>153</v>
      </c>
      <c r="B157" s="64"/>
      <c r="C157" s="65"/>
      <c r="D157" s="65"/>
      <c r="E157" s="66"/>
      <c r="F157" s="65"/>
      <c r="G157" s="66"/>
      <c r="H157" s="66"/>
      <c r="I157" s="64">
        <f t="shared" si="2"/>
        <v>0</v>
      </c>
      <c r="J157" s="65"/>
      <c r="K157" s="65"/>
      <c r="L157" s="65"/>
      <c r="M157" s="65"/>
      <c r="N157" s="65"/>
      <c r="O157" s="65"/>
      <c r="P157" s="67"/>
      <c r="Q157" s="65"/>
      <c r="R157" s="65"/>
      <c r="S157" s="65"/>
      <c r="T157" s="65"/>
    </row>
    <row r="158" spans="1:20" hidden="1">
      <c r="A158" s="63">
        <v>154</v>
      </c>
      <c r="B158" s="64"/>
      <c r="C158" s="65"/>
      <c r="D158" s="65"/>
      <c r="E158" s="66"/>
      <c r="F158" s="65"/>
      <c r="G158" s="66"/>
      <c r="H158" s="66"/>
      <c r="I158" s="64">
        <f t="shared" si="2"/>
        <v>0</v>
      </c>
      <c r="J158" s="65"/>
      <c r="K158" s="65"/>
      <c r="L158" s="65"/>
      <c r="M158" s="65"/>
      <c r="N158" s="65"/>
      <c r="O158" s="65"/>
      <c r="P158" s="67"/>
      <c r="Q158" s="65"/>
      <c r="R158" s="65"/>
      <c r="S158" s="65"/>
      <c r="T158" s="65"/>
    </row>
    <row r="159" spans="1:20" hidden="1">
      <c r="A159" s="63">
        <v>155</v>
      </c>
      <c r="B159" s="64"/>
      <c r="C159" s="65"/>
      <c r="D159" s="65"/>
      <c r="E159" s="66"/>
      <c r="F159" s="65"/>
      <c r="G159" s="66"/>
      <c r="H159" s="66"/>
      <c r="I159" s="64">
        <f t="shared" si="2"/>
        <v>0</v>
      </c>
      <c r="J159" s="65"/>
      <c r="K159" s="65"/>
      <c r="L159" s="65"/>
      <c r="M159" s="65"/>
      <c r="N159" s="65"/>
      <c r="O159" s="65"/>
      <c r="P159" s="67"/>
      <c r="Q159" s="65"/>
      <c r="R159" s="65"/>
      <c r="S159" s="65"/>
      <c r="T159" s="65"/>
    </row>
    <row r="160" spans="1:20" hidden="1">
      <c r="A160" s="63">
        <v>156</v>
      </c>
      <c r="B160" s="64"/>
      <c r="C160" s="65"/>
      <c r="D160" s="65"/>
      <c r="E160" s="66"/>
      <c r="F160" s="65"/>
      <c r="G160" s="66"/>
      <c r="H160" s="66"/>
      <c r="I160" s="64">
        <f t="shared" si="2"/>
        <v>0</v>
      </c>
      <c r="J160" s="65"/>
      <c r="K160" s="65"/>
      <c r="L160" s="65"/>
      <c r="M160" s="65"/>
      <c r="N160" s="65"/>
      <c r="O160" s="65"/>
      <c r="P160" s="67"/>
      <c r="Q160" s="65"/>
      <c r="R160" s="65"/>
      <c r="S160" s="65"/>
      <c r="T160" s="65"/>
    </row>
    <row r="161" spans="1:20" hidden="1">
      <c r="A161" s="63">
        <v>157</v>
      </c>
      <c r="B161" s="64"/>
      <c r="C161" s="65"/>
      <c r="D161" s="65"/>
      <c r="E161" s="66"/>
      <c r="F161" s="65"/>
      <c r="G161" s="66"/>
      <c r="H161" s="66"/>
      <c r="I161" s="64">
        <f t="shared" si="2"/>
        <v>0</v>
      </c>
      <c r="J161" s="65"/>
      <c r="K161" s="65"/>
      <c r="L161" s="65"/>
      <c r="M161" s="65"/>
      <c r="N161" s="65"/>
      <c r="O161" s="65"/>
      <c r="P161" s="67"/>
      <c r="Q161" s="65"/>
      <c r="R161" s="65"/>
      <c r="S161" s="65"/>
      <c r="T161" s="65"/>
    </row>
    <row r="162" spans="1:20" hidden="1">
      <c r="A162" s="63">
        <v>158</v>
      </c>
      <c r="B162" s="64"/>
      <c r="C162" s="65"/>
      <c r="D162" s="65"/>
      <c r="E162" s="66"/>
      <c r="F162" s="65"/>
      <c r="G162" s="66"/>
      <c r="H162" s="66"/>
      <c r="I162" s="64">
        <f t="shared" si="2"/>
        <v>0</v>
      </c>
      <c r="J162" s="65"/>
      <c r="K162" s="65"/>
      <c r="L162" s="65"/>
      <c r="M162" s="65"/>
      <c r="N162" s="65"/>
      <c r="O162" s="65"/>
      <c r="P162" s="67"/>
      <c r="Q162" s="65"/>
      <c r="R162" s="65"/>
      <c r="S162" s="65"/>
      <c r="T162" s="65"/>
    </row>
    <row r="163" spans="1:20" hidden="1">
      <c r="A163" s="63">
        <v>159</v>
      </c>
      <c r="B163" s="64"/>
      <c r="C163" s="65"/>
      <c r="D163" s="65"/>
      <c r="E163" s="66"/>
      <c r="F163" s="65"/>
      <c r="G163" s="66"/>
      <c r="H163" s="66"/>
      <c r="I163" s="64">
        <f t="shared" si="2"/>
        <v>0</v>
      </c>
      <c r="J163" s="65"/>
      <c r="K163" s="65"/>
      <c r="L163" s="65"/>
      <c r="M163" s="65"/>
      <c r="N163" s="65"/>
      <c r="O163" s="65"/>
      <c r="P163" s="67"/>
      <c r="Q163" s="65"/>
      <c r="R163" s="65"/>
      <c r="S163" s="65"/>
      <c r="T163" s="65"/>
    </row>
    <row r="164" spans="1:20" hidden="1">
      <c r="A164" s="63">
        <v>160</v>
      </c>
      <c r="B164" s="64"/>
      <c r="C164" s="65"/>
      <c r="D164" s="65"/>
      <c r="E164" s="66"/>
      <c r="F164" s="65"/>
      <c r="G164" s="66"/>
      <c r="H164" s="66"/>
      <c r="I164" s="64">
        <f t="shared" si="2"/>
        <v>0</v>
      </c>
      <c r="J164" s="65"/>
      <c r="K164" s="65"/>
      <c r="L164" s="65"/>
      <c r="M164" s="65"/>
      <c r="N164" s="65"/>
      <c r="O164" s="65"/>
      <c r="P164" s="67"/>
      <c r="Q164" s="65"/>
      <c r="R164" s="65"/>
      <c r="S164" s="65"/>
      <c r="T164" s="65"/>
    </row>
    <row r="165" spans="1:20" hidden="1">
      <c r="A165" s="62" t="s">
        <v>11</v>
      </c>
      <c r="B165" s="62"/>
      <c r="C165" s="62">
        <f>COUNTIFS(C5:C164,"*")</f>
        <v>83</v>
      </c>
      <c r="D165" s="62"/>
      <c r="E165" s="71"/>
      <c r="F165" s="62"/>
      <c r="G165" s="71">
        <f>SUM(G5:G164)</f>
        <v>3041</v>
      </c>
      <c r="H165" s="71">
        <f>SUM(H5:H164)</f>
        <v>3286</v>
      </c>
      <c r="I165" s="71">
        <f>SUM(I5:I164)</f>
        <v>6327</v>
      </c>
      <c r="J165" s="62"/>
      <c r="K165" s="62"/>
      <c r="L165" s="62"/>
      <c r="M165" s="62"/>
      <c r="N165" s="62"/>
      <c r="O165" s="62"/>
      <c r="P165" s="72"/>
      <c r="Q165" s="62"/>
      <c r="R165" s="62"/>
      <c r="S165" s="62"/>
      <c r="T165" s="79"/>
    </row>
    <row r="166" spans="1:20" hidden="1">
      <c r="A166" s="73" t="s">
        <v>67</v>
      </c>
      <c r="B166" s="74">
        <f>COUNTIF(B$5:B$164,"Team 1")</f>
        <v>46</v>
      </c>
      <c r="C166" s="73" t="s">
        <v>29</v>
      </c>
      <c r="D166" s="74">
        <f>COUNTIF(D5:D164,"Anganwadi")</f>
        <v>43</v>
      </c>
    </row>
    <row r="167" spans="1:20" hidden="1">
      <c r="A167" s="73" t="s">
        <v>68</v>
      </c>
      <c r="B167" s="74">
        <f>COUNTIF(B$6:B$164,"Team 2")</f>
        <v>37</v>
      </c>
      <c r="C167" s="73" t="s">
        <v>27</v>
      </c>
      <c r="D167" s="74">
        <f>COUNTIF(D5:D164,"School")</f>
        <v>38</v>
      </c>
    </row>
  </sheetData>
  <autoFilter ref="A4:T167">
    <filterColumn colId="15">
      <filters blank="1">
        <dateGroupItem year="2018" month="10" day="8" dateTimeGrouping="day"/>
        <dateGroupItem year="2018" month="10" day="15" dateTimeGrouping="day"/>
        <dateGroupItem year="2018" month="10" day="22" dateTimeGrouping="day"/>
        <dateGroupItem year="2018" month="10" day="29" dateTimeGrouping="day"/>
      </filters>
    </filterColumn>
  </autoFilter>
  <mergeCells count="20">
    <mergeCell ref="T3:T4"/>
    <mergeCell ref="K3:K4"/>
    <mergeCell ref="L3:L4"/>
    <mergeCell ref="M3:M4"/>
    <mergeCell ref="N3:N4"/>
    <mergeCell ref="O3:O4"/>
    <mergeCell ref="P3:P4"/>
    <mergeCell ref="A1:S1"/>
    <mergeCell ref="A2:C2"/>
    <mergeCell ref="A3:A4"/>
    <mergeCell ref="B3:B4"/>
    <mergeCell ref="C3:C4"/>
    <mergeCell ref="D3:D4"/>
    <mergeCell ref="E3:E4"/>
    <mergeCell ref="F3:F4"/>
    <mergeCell ref="G3:I3"/>
    <mergeCell ref="J3:J4"/>
    <mergeCell ref="Q3:Q4"/>
    <mergeCell ref="R3:R4"/>
    <mergeCell ref="S3:S4"/>
  </mergeCells>
  <dataValidations count="3">
    <dataValidation type="list" allowBlank="1" showInputMessage="1" showErrorMessage="1" sqref="B5:B44 B47:B49 B51:B164">
      <formula1>"Team 1, Team 2"</formula1>
    </dataValidation>
    <dataValidation type="list" allowBlank="1" showInputMessage="1" showErrorMessage="1" error="Please select type of institution from drop down list." sqref="D5:D44 D47:D49 D51:D164">
      <formula1>"Anganwadi,School"</formula1>
    </dataValidation>
    <dataValidation type="list" allowBlank="1" showInputMessage="1" showErrorMessage="1" sqref="D165">
      <formula1>"School,Anganwadi Centre"</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T576"/>
  <sheetViews>
    <sheetView workbookViewId="0">
      <selection activeCell="B5" sqref="B5"/>
    </sheetView>
  </sheetViews>
  <sheetFormatPr defaultRowHeight="16.5"/>
  <cols>
    <col min="1" max="1" width="7.7109375" style="1" customWidth="1"/>
    <col min="2" max="2" width="6.85546875" style="1" customWidth="1"/>
    <col min="3" max="3" width="20.85546875" style="1" customWidth="1"/>
    <col min="4" max="4" width="9.5703125" style="1" customWidth="1"/>
    <col min="5" max="5" width="7.7109375" style="16" customWidth="1"/>
    <col min="6" max="6" width="7.85546875" style="1" customWidth="1"/>
    <col min="7" max="7" width="6.140625" style="16" customWidth="1"/>
    <col min="8" max="8" width="6.28515625" style="16" bestFit="1" customWidth="1"/>
    <col min="9" max="9" width="6" style="1" bestFit="1" customWidth="1"/>
    <col min="10" max="10" width="33.42578125" style="1" bestFit="1" customWidth="1"/>
    <col min="11" max="11" width="11.85546875" style="1" customWidth="1"/>
    <col min="12" max="12" width="11.5703125" style="1" customWidth="1"/>
    <col min="13" max="13" width="13.140625" style="1" customWidth="1"/>
    <col min="14" max="14" width="14.5703125" style="1" customWidth="1"/>
    <col min="15" max="15" width="14.85546875" style="1" bestFit="1" customWidth="1"/>
    <col min="16" max="16" width="10.5703125" style="1" bestFit="1" customWidth="1"/>
    <col min="17" max="17" width="5.28515625" style="1" customWidth="1"/>
    <col min="18" max="18" width="10.5703125" style="1" customWidth="1"/>
    <col min="19" max="19" width="6.85546875" style="1" customWidth="1"/>
    <col min="20" max="16384" width="9.140625" style="1"/>
  </cols>
  <sheetData>
    <row r="1" spans="1:20">
      <c r="A1" s="133" t="s">
        <v>65</v>
      </c>
      <c r="B1" s="133"/>
      <c r="C1" s="133"/>
      <c r="D1" s="134"/>
      <c r="E1" s="134"/>
      <c r="F1" s="134"/>
      <c r="G1" s="134"/>
      <c r="H1" s="134"/>
      <c r="I1" s="134"/>
      <c r="J1" s="134"/>
      <c r="K1" s="134"/>
      <c r="L1" s="134"/>
      <c r="M1" s="134"/>
      <c r="N1" s="134"/>
      <c r="O1" s="134"/>
      <c r="P1" s="134"/>
      <c r="Q1" s="134"/>
      <c r="R1" s="134"/>
      <c r="S1" s="134"/>
    </row>
    <row r="2" spans="1:20">
      <c r="A2" s="137" t="s">
        <v>63</v>
      </c>
      <c r="B2" s="138"/>
      <c r="C2" s="138"/>
      <c r="D2" s="25" t="s">
        <v>358</v>
      </c>
      <c r="E2" s="81"/>
      <c r="F2" s="81"/>
      <c r="G2" s="81"/>
      <c r="H2" s="81"/>
      <c r="I2" s="81"/>
      <c r="J2" s="81"/>
      <c r="K2" s="81"/>
      <c r="L2" s="81"/>
      <c r="M2" s="81"/>
      <c r="N2" s="81"/>
      <c r="O2" s="81"/>
      <c r="P2" s="81"/>
      <c r="Q2" s="81"/>
      <c r="R2" s="81"/>
      <c r="S2" s="81"/>
    </row>
    <row r="3" spans="1:20">
      <c r="A3" s="139" t="s">
        <v>14</v>
      </c>
      <c r="B3" s="135" t="s">
        <v>66</v>
      </c>
      <c r="C3" s="140" t="s">
        <v>7</v>
      </c>
      <c r="D3" s="140" t="s">
        <v>59</v>
      </c>
      <c r="E3" s="140" t="s">
        <v>16</v>
      </c>
      <c r="F3" s="141" t="s">
        <v>17</v>
      </c>
      <c r="G3" s="140" t="s">
        <v>8</v>
      </c>
      <c r="H3" s="140"/>
      <c r="I3" s="140"/>
      <c r="J3" s="140" t="s">
        <v>35</v>
      </c>
      <c r="K3" s="135" t="s">
        <v>37</v>
      </c>
      <c r="L3" s="135" t="s">
        <v>54</v>
      </c>
      <c r="M3" s="135" t="s">
        <v>55</v>
      </c>
      <c r="N3" s="135" t="s">
        <v>38</v>
      </c>
      <c r="O3" s="135" t="s">
        <v>39</v>
      </c>
      <c r="P3" s="139" t="s">
        <v>58</v>
      </c>
      <c r="Q3" s="140" t="s">
        <v>56</v>
      </c>
      <c r="R3" s="140" t="s">
        <v>36</v>
      </c>
      <c r="S3" s="140" t="s">
        <v>57</v>
      </c>
      <c r="T3" s="140" t="s">
        <v>13</v>
      </c>
    </row>
    <row r="4" spans="1:20">
      <c r="A4" s="139"/>
      <c r="B4" s="142"/>
      <c r="C4" s="140"/>
      <c r="D4" s="140"/>
      <c r="E4" s="140"/>
      <c r="F4" s="141"/>
      <c r="G4" s="80" t="s">
        <v>9</v>
      </c>
      <c r="H4" s="80" t="s">
        <v>10</v>
      </c>
      <c r="I4" s="80" t="s">
        <v>11</v>
      </c>
      <c r="J4" s="140"/>
      <c r="K4" s="136"/>
      <c r="L4" s="136"/>
      <c r="M4" s="136"/>
      <c r="N4" s="136"/>
      <c r="O4" s="136"/>
      <c r="P4" s="139"/>
      <c r="Q4" s="139"/>
      <c r="R4" s="140"/>
      <c r="S4" s="140"/>
      <c r="T4" s="140"/>
    </row>
    <row r="5" spans="1:20" ht="33">
      <c r="A5" s="4">
        <v>1</v>
      </c>
      <c r="B5" s="17" t="s">
        <v>67</v>
      </c>
      <c r="C5" s="18" t="s">
        <v>137</v>
      </c>
      <c r="D5" s="18" t="s">
        <v>29</v>
      </c>
      <c r="E5" s="19">
        <v>35</v>
      </c>
      <c r="F5" s="18" t="s">
        <v>998</v>
      </c>
      <c r="G5" s="19">
        <f>VLOOKUP(C3:C576,'[1]main (3)'!$B:$T,19,0)</f>
        <v>24</v>
      </c>
      <c r="H5" s="19">
        <f>VLOOKUP(C3:C576,'[1]main (3)'!$B:$U,20,0)</f>
        <v>24</v>
      </c>
      <c r="I5" s="17">
        <f t="shared" ref="I5" si="0">+G5+H5</f>
        <v>48</v>
      </c>
      <c r="J5" s="18" t="s">
        <v>138</v>
      </c>
      <c r="K5" s="18" t="str">
        <f>VLOOKUP(C:C,'[1]main (3)'!$B:$D,3,0)</f>
        <v>Dohgharia SC</v>
      </c>
      <c r="L5" s="18" t="str">
        <f>VLOOKUP(C:C,'[1]main (3)'!$B:$E,4,0)</f>
        <v>Jonali Pegu</v>
      </c>
      <c r="M5" s="18">
        <f>VLOOKUP(L3:L576,'[2]ANM Contact Deatils '!$B:$E,4,0)</f>
        <v>7399553485</v>
      </c>
      <c r="N5" s="18" t="s">
        <v>245</v>
      </c>
      <c r="O5" s="18">
        <f>VLOOKUP(N3:N4110,[3]Sheet1!$B:$F,5,0)</f>
        <v>9954198313</v>
      </c>
      <c r="P5" s="24">
        <v>43377</v>
      </c>
      <c r="Q5" s="54">
        <v>43377</v>
      </c>
      <c r="R5" s="18" t="s">
        <v>1404</v>
      </c>
      <c r="S5" s="18" t="s">
        <v>1236</v>
      </c>
      <c r="T5" s="18"/>
    </row>
    <row r="6" spans="1:20" ht="33">
      <c r="A6" s="4">
        <v>2</v>
      </c>
      <c r="B6" s="17" t="s">
        <v>67</v>
      </c>
      <c r="C6" s="18" t="s">
        <v>190</v>
      </c>
      <c r="D6" s="18" t="s">
        <v>27</v>
      </c>
      <c r="E6" s="19" t="s">
        <v>211</v>
      </c>
      <c r="F6" s="18" t="s">
        <v>999</v>
      </c>
      <c r="G6" s="19">
        <f>VLOOKUP(C4:C577,'[1]main (3)'!$B:$T,19,0)</f>
        <v>38</v>
      </c>
      <c r="H6" s="19">
        <f>VLOOKUP(C4:C577,'[1]main (3)'!$B:$U,20,0)</f>
        <v>38</v>
      </c>
      <c r="I6" s="17">
        <f t="shared" ref="I6:I69" si="1">+G6+H6</f>
        <v>76</v>
      </c>
      <c r="J6" s="18">
        <v>9859863266</v>
      </c>
      <c r="K6" s="18" t="str">
        <f>VLOOKUP(C:C,'[1]main (3)'!$B:$D,3,0)</f>
        <v>Dohgharia SC</v>
      </c>
      <c r="L6" s="18" t="str">
        <f>VLOOKUP(C:C,'[1]main (3)'!$B:$E,4,0)</f>
        <v>Jonali Pegu</v>
      </c>
      <c r="M6" s="18">
        <f>VLOOKUP(L4:L577,'[2]ANM Contact Deatils '!$B:$E,4,0)</f>
        <v>7399553485</v>
      </c>
      <c r="N6" s="18" t="s">
        <v>245</v>
      </c>
      <c r="O6" s="18">
        <f>VLOOKUP(N4:N4111,[3]Sheet1!$B:$F,5,0)</f>
        <v>9954198313</v>
      </c>
      <c r="P6" s="24">
        <v>43377</v>
      </c>
      <c r="Q6" s="54">
        <v>43377</v>
      </c>
      <c r="R6" s="18" t="s">
        <v>1404</v>
      </c>
      <c r="S6" s="18" t="s">
        <v>1236</v>
      </c>
      <c r="T6" s="18"/>
    </row>
    <row r="7" spans="1:20" ht="33">
      <c r="A7" s="4">
        <v>3</v>
      </c>
      <c r="B7" s="17" t="s">
        <v>67</v>
      </c>
      <c r="C7" s="18" t="s">
        <v>191</v>
      </c>
      <c r="D7" s="18" t="s">
        <v>27</v>
      </c>
      <c r="E7" s="19" t="s">
        <v>212</v>
      </c>
      <c r="F7" s="18" t="s">
        <v>999</v>
      </c>
      <c r="G7" s="19">
        <f>VLOOKUP(C5:C578,'[1]main (3)'!$B:$T,19,0)</f>
        <v>20</v>
      </c>
      <c r="H7" s="19">
        <f>VLOOKUP(C5:C578,'[1]main (3)'!$B:$U,20,0)</f>
        <v>23</v>
      </c>
      <c r="I7" s="17">
        <f t="shared" si="1"/>
        <v>43</v>
      </c>
      <c r="J7" s="18">
        <v>8752907433</v>
      </c>
      <c r="K7" s="18" t="str">
        <f>VLOOKUP(C:C,'[1]main (3)'!$B:$D,3,0)</f>
        <v>Dohgharia SC</v>
      </c>
      <c r="L7" s="18" t="str">
        <f>VLOOKUP(C:C,'[1]main (3)'!$B:$E,4,0)</f>
        <v>Jonali Pegu</v>
      </c>
      <c r="M7" s="18">
        <f>VLOOKUP(L5:L578,'[2]ANM Contact Deatils '!$B:$E,4,0)</f>
        <v>7399553485</v>
      </c>
      <c r="N7" s="18" t="s">
        <v>245</v>
      </c>
      <c r="O7" s="18">
        <f>VLOOKUP(N5:N4112,[3]Sheet1!$B:$F,5,0)</f>
        <v>9954198313</v>
      </c>
      <c r="P7" s="24">
        <v>43377</v>
      </c>
      <c r="Q7" s="54">
        <v>43377</v>
      </c>
      <c r="R7" s="18" t="s">
        <v>1404</v>
      </c>
      <c r="S7" s="18" t="s">
        <v>1236</v>
      </c>
      <c r="T7" s="18"/>
    </row>
    <row r="8" spans="1:20" ht="33">
      <c r="A8" s="4">
        <v>4</v>
      </c>
      <c r="B8" s="17" t="s">
        <v>68</v>
      </c>
      <c r="C8" s="18" t="s">
        <v>81</v>
      </c>
      <c r="D8" s="18" t="s">
        <v>29</v>
      </c>
      <c r="E8" s="19">
        <v>20</v>
      </c>
      <c r="F8" s="18" t="s">
        <v>998</v>
      </c>
      <c r="G8" s="19">
        <f>VLOOKUP(C6:C579,'[1]main (3)'!$B:$T,19,0)</f>
        <v>17</v>
      </c>
      <c r="H8" s="19">
        <f>VLOOKUP(C6:C579,'[1]main (3)'!$B:$U,20,0)</f>
        <v>18</v>
      </c>
      <c r="I8" s="17">
        <f t="shared" si="1"/>
        <v>35</v>
      </c>
      <c r="J8" s="18">
        <v>9577325055</v>
      </c>
      <c r="K8" s="18" t="str">
        <f>VLOOKUP(C:C,'[1]main (3)'!$B:$D,3,0)</f>
        <v>Bihpuria PHC</v>
      </c>
      <c r="L8" s="18" t="s">
        <v>1254</v>
      </c>
      <c r="M8" s="18">
        <f>VLOOKUP(L6:L579,'[2]ANM Contact Deatils '!$B:$E,4,0)</f>
        <v>7399554906</v>
      </c>
      <c r="N8" s="18" t="s">
        <v>1253</v>
      </c>
      <c r="O8" s="18">
        <f>VLOOKUP(N6:N4113,[3]Sheet1!$B:$F,5,0)</f>
        <v>7399226328</v>
      </c>
      <c r="P8" s="24">
        <v>43377</v>
      </c>
      <c r="Q8" s="54">
        <v>43377</v>
      </c>
      <c r="R8" s="18" t="s">
        <v>1408</v>
      </c>
      <c r="S8" s="18" t="s">
        <v>1236</v>
      </c>
      <c r="T8" s="18"/>
    </row>
    <row r="9" spans="1:20" ht="49.5">
      <c r="A9" s="4">
        <v>5</v>
      </c>
      <c r="B9" s="17" t="s">
        <v>68</v>
      </c>
      <c r="C9" s="18" t="s">
        <v>80</v>
      </c>
      <c r="D9" s="18" t="s">
        <v>27</v>
      </c>
      <c r="E9" s="19" t="s">
        <v>96</v>
      </c>
      <c r="F9" s="18" t="s">
        <v>99</v>
      </c>
      <c r="G9" s="19">
        <f>VLOOKUP(C7:C580,'[1]main (3)'!$B:$T,19,0)</f>
        <v>43</v>
      </c>
      <c r="H9" s="19">
        <f>VLOOKUP(C7:C580,'[1]main (3)'!$B:$U,20,0)</f>
        <v>44</v>
      </c>
      <c r="I9" s="17">
        <f t="shared" si="1"/>
        <v>87</v>
      </c>
      <c r="J9" s="18" t="s">
        <v>103</v>
      </c>
      <c r="K9" s="18" t="str">
        <f>VLOOKUP(C:C,'[1]main (3)'!$B:$D,3,0)</f>
        <v>Bihpuria PHC</v>
      </c>
      <c r="L9" s="18" t="s">
        <v>1254</v>
      </c>
      <c r="M9" s="18">
        <f>VLOOKUP(L7:L580,'[2]ANM Contact Deatils '!$B:$E,4,0)</f>
        <v>7399554906</v>
      </c>
      <c r="N9" s="18" t="s">
        <v>1253</v>
      </c>
      <c r="O9" s="18">
        <f>VLOOKUP(N7:N4114,[3]Sheet1!$B:$F,5,0)</f>
        <v>7399226328</v>
      </c>
      <c r="P9" s="24">
        <v>43377</v>
      </c>
      <c r="Q9" s="54">
        <v>43377</v>
      </c>
      <c r="R9" s="18" t="s">
        <v>1408</v>
      </c>
      <c r="S9" s="18" t="s">
        <v>1236</v>
      </c>
      <c r="T9" s="18"/>
    </row>
    <row r="10" spans="1:20" ht="33">
      <c r="A10" s="4">
        <v>6</v>
      </c>
      <c r="B10" s="17" t="s">
        <v>67</v>
      </c>
      <c r="C10" s="18" t="s">
        <v>128</v>
      </c>
      <c r="D10" s="18" t="s">
        <v>29</v>
      </c>
      <c r="E10" s="19">
        <v>36</v>
      </c>
      <c r="F10" s="18" t="s">
        <v>998</v>
      </c>
      <c r="G10" s="19">
        <f>VLOOKUP(C8:C581,'[1]main (3)'!$B:$T,19,0)</f>
        <v>29</v>
      </c>
      <c r="H10" s="19">
        <f>VLOOKUP(C8:C581,'[1]main (3)'!$B:$U,20,0)</f>
        <v>6</v>
      </c>
      <c r="I10" s="17">
        <f t="shared" si="1"/>
        <v>35</v>
      </c>
      <c r="J10" s="18">
        <v>9859626698</v>
      </c>
      <c r="K10" s="18" t="str">
        <f>VLOOKUP(C:C,'[1]main (3)'!$B:$D,3,0)</f>
        <v>Dohgharia SC</v>
      </c>
      <c r="L10" s="18" t="str">
        <f>VLOOKUP(C:C,'[1]main (3)'!$B:$E,4,0)</f>
        <v>Jonali Pegu</v>
      </c>
      <c r="M10" s="18">
        <f>VLOOKUP(L8:L581,'[2]ANM Contact Deatils '!$B:$E,4,0)</f>
        <v>7399553485</v>
      </c>
      <c r="N10" s="18" t="s">
        <v>245</v>
      </c>
      <c r="O10" s="18">
        <f>VLOOKUP(N8:N4115,[3]Sheet1!$B:$F,5,0)</f>
        <v>9954198313</v>
      </c>
      <c r="P10" s="24">
        <v>43378</v>
      </c>
      <c r="Q10" s="54">
        <v>43378</v>
      </c>
      <c r="R10" s="18" t="s">
        <v>1404</v>
      </c>
      <c r="S10" s="18" t="s">
        <v>1236</v>
      </c>
      <c r="T10" s="18"/>
    </row>
    <row r="11" spans="1:20" ht="33">
      <c r="A11" s="4">
        <v>7</v>
      </c>
      <c r="B11" s="17" t="s">
        <v>67</v>
      </c>
      <c r="C11" s="18" t="s">
        <v>192</v>
      </c>
      <c r="D11" s="18" t="s">
        <v>27</v>
      </c>
      <c r="E11" s="19" t="s">
        <v>213</v>
      </c>
      <c r="F11" s="18" t="s">
        <v>999</v>
      </c>
      <c r="G11" s="19">
        <f>VLOOKUP(C9:C582,'[1]main (3)'!$B:$T,19,0)</f>
        <v>36</v>
      </c>
      <c r="H11" s="19">
        <f>VLOOKUP(C9:C582,'[1]main (3)'!$B:$U,20,0)</f>
        <v>30</v>
      </c>
      <c r="I11" s="17">
        <f t="shared" si="1"/>
        <v>66</v>
      </c>
      <c r="J11" s="18" t="s">
        <v>227</v>
      </c>
      <c r="K11" s="18" t="str">
        <f>VLOOKUP(C:C,'[1]main (3)'!$B:$D,3,0)</f>
        <v>Dohgharia SC</v>
      </c>
      <c r="L11" s="18" t="str">
        <f>VLOOKUP(C:C,'[1]main (3)'!$B:$E,4,0)</f>
        <v>Jonali Pegu</v>
      </c>
      <c r="M11" s="18">
        <f>VLOOKUP(L9:L582,'[2]ANM Contact Deatils '!$B:$E,4,0)</f>
        <v>7399553485</v>
      </c>
      <c r="N11" s="18" t="s">
        <v>1283</v>
      </c>
      <c r="O11" s="18">
        <f>VLOOKUP(N9:N4116,[3]Sheet1!$B:$F,5,0)</f>
        <v>7637872217</v>
      </c>
      <c r="P11" s="24">
        <v>43378</v>
      </c>
      <c r="Q11" s="54">
        <v>43378</v>
      </c>
      <c r="R11" s="18" t="s">
        <v>1404</v>
      </c>
      <c r="S11" s="18" t="s">
        <v>1236</v>
      </c>
      <c r="T11" s="18"/>
    </row>
    <row r="12" spans="1:20" ht="33">
      <c r="A12" s="4">
        <v>8</v>
      </c>
      <c r="B12" s="17" t="s">
        <v>68</v>
      </c>
      <c r="C12" s="18" t="s">
        <v>122</v>
      </c>
      <c r="D12" s="18" t="s">
        <v>27</v>
      </c>
      <c r="E12" s="19" t="s">
        <v>123</v>
      </c>
      <c r="F12" s="18" t="s">
        <v>999</v>
      </c>
      <c r="G12" s="19">
        <f>VLOOKUP(C10:C583,'[1]main (3)'!$B:$T,19,0)</f>
        <v>177</v>
      </c>
      <c r="H12" s="19">
        <f>VLOOKUP(C10:C583,'[1]main (3)'!$B:$U,20,0)</f>
        <v>0</v>
      </c>
      <c r="I12" s="17">
        <f t="shared" si="1"/>
        <v>177</v>
      </c>
      <c r="J12" s="18" t="s">
        <v>124</v>
      </c>
      <c r="K12" s="18" t="str">
        <f>VLOOKUP(C:C,'[1]main (3)'!$B:$D,3,0)</f>
        <v>Bongalmora Grazing SC</v>
      </c>
      <c r="L12" s="18" t="str">
        <f>VLOOKUP(C:C,'[1]main (3)'!$B:$E,4,0)</f>
        <v>Lili Dutta</v>
      </c>
      <c r="M12" s="18">
        <f>VLOOKUP(L10:L583,'[2]ANM Contact Deatils '!$B:$E,4,0)</f>
        <v>9954844009</v>
      </c>
      <c r="N12" s="18" t="s">
        <v>1269</v>
      </c>
      <c r="O12" s="18">
        <f>VLOOKUP(N10:N4117,[3]Sheet1!$B:$F,5,0)</f>
        <v>9957479150</v>
      </c>
      <c r="P12" s="24">
        <v>43378</v>
      </c>
      <c r="Q12" s="54">
        <v>43378</v>
      </c>
      <c r="R12" s="18" t="s">
        <v>1402</v>
      </c>
      <c r="S12" s="18" t="s">
        <v>1236</v>
      </c>
      <c r="T12" s="18"/>
    </row>
    <row r="13" spans="1:20" ht="33">
      <c r="A13" s="4">
        <v>9</v>
      </c>
      <c r="B13" s="17" t="s">
        <v>68</v>
      </c>
      <c r="C13" s="18" t="s">
        <v>86</v>
      </c>
      <c r="D13" s="18" t="s">
        <v>29</v>
      </c>
      <c r="E13" s="19">
        <v>24</v>
      </c>
      <c r="F13" s="18" t="s">
        <v>998</v>
      </c>
      <c r="G13" s="19">
        <f>VLOOKUP(C11:C584,'[1]main (3)'!$B:$T,19,0)</f>
        <v>33</v>
      </c>
      <c r="H13" s="19">
        <f>VLOOKUP(C11:C584,'[1]main (3)'!$B:$U,20,0)</f>
        <v>27</v>
      </c>
      <c r="I13" s="17">
        <f t="shared" si="1"/>
        <v>60</v>
      </c>
      <c r="J13" s="18">
        <v>7002401838</v>
      </c>
      <c r="K13" s="18" t="str">
        <f>VLOOKUP(C:C,'[1]main (3)'!$B:$D,3,0)</f>
        <v>Bongalmora Grazing SC</v>
      </c>
      <c r="L13" s="18" t="str">
        <f>VLOOKUP(C:C,'[1]main (3)'!$B:$E,4,0)</f>
        <v>Rambha Doley</v>
      </c>
      <c r="M13" s="18">
        <f>VLOOKUP(L11:L584,'[2]ANM Contact Deatils '!$B:$E,4,0)</f>
        <v>7896894139</v>
      </c>
      <c r="N13" s="18" t="s">
        <v>1269</v>
      </c>
      <c r="O13" s="18">
        <f>VLOOKUP(N11:N4118,[3]Sheet1!$B:$F,5,0)</f>
        <v>9957479150</v>
      </c>
      <c r="P13" s="24">
        <v>43378</v>
      </c>
      <c r="Q13" s="54">
        <v>43378</v>
      </c>
      <c r="R13" s="18" t="s">
        <v>1402</v>
      </c>
      <c r="S13" s="18" t="s">
        <v>1236</v>
      </c>
      <c r="T13" s="18"/>
    </row>
    <row r="14" spans="1:20" ht="33">
      <c r="A14" s="4">
        <v>10</v>
      </c>
      <c r="B14" s="17" t="s">
        <v>67</v>
      </c>
      <c r="C14" s="18" t="s">
        <v>125</v>
      </c>
      <c r="D14" s="18" t="s">
        <v>27</v>
      </c>
      <c r="E14" s="19" t="s">
        <v>126</v>
      </c>
      <c r="F14" s="18" t="s">
        <v>999</v>
      </c>
      <c r="G14" s="19">
        <f>VLOOKUP(C12:C585,'[1]main (3)'!$B:$T,19,0)</f>
        <v>35</v>
      </c>
      <c r="H14" s="19">
        <f>VLOOKUP(C12:C585,'[1]main (3)'!$B:$U,20,0)</f>
        <v>24</v>
      </c>
      <c r="I14" s="17">
        <f t="shared" si="1"/>
        <v>59</v>
      </c>
      <c r="J14" s="18" t="s">
        <v>127</v>
      </c>
      <c r="K14" s="18" t="str">
        <f>VLOOKUP(C:C,'[1]main (3)'!$B:$D,3,0)</f>
        <v>Dohgharia SC</v>
      </c>
      <c r="L14" s="18" t="str">
        <f>VLOOKUP(C:C,'[1]main (3)'!$B:$E,4,0)</f>
        <v>Jonali Pegu</v>
      </c>
      <c r="M14" s="18">
        <f>VLOOKUP(L12:L585,'[2]ANM Contact Deatils '!$B:$E,4,0)</f>
        <v>7399553485</v>
      </c>
      <c r="N14" s="18" t="s">
        <v>1283</v>
      </c>
      <c r="O14" s="18">
        <f>VLOOKUP(N12:N4119,[3]Sheet1!$B:$F,5,0)</f>
        <v>7637872217</v>
      </c>
      <c r="P14" s="24">
        <v>43379</v>
      </c>
      <c r="Q14" s="54">
        <v>43379</v>
      </c>
      <c r="R14" s="18" t="s">
        <v>1404</v>
      </c>
      <c r="S14" s="18" t="s">
        <v>1236</v>
      </c>
      <c r="T14" s="18"/>
    </row>
    <row r="15" spans="1:20" ht="33">
      <c r="A15" s="4">
        <v>11</v>
      </c>
      <c r="B15" s="17" t="s">
        <v>67</v>
      </c>
      <c r="C15" s="18" t="s">
        <v>140</v>
      </c>
      <c r="D15" s="18" t="s">
        <v>29</v>
      </c>
      <c r="E15" s="19">
        <v>85</v>
      </c>
      <c r="F15" s="18" t="s">
        <v>998</v>
      </c>
      <c r="G15" s="19">
        <f>VLOOKUP(C13:C586,'[1]main (3)'!$B:$T,19,0)</f>
        <v>17</v>
      </c>
      <c r="H15" s="19">
        <f>VLOOKUP(C13:C586,'[1]main (3)'!$B:$U,20,0)</f>
        <v>17</v>
      </c>
      <c r="I15" s="17">
        <f t="shared" si="1"/>
        <v>34</v>
      </c>
      <c r="J15" s="18">
        <v>9854608078</v>
      </c>
      <c r="K15" s="18" t="str">
        <f>VLOOKUP(C:C,'[1]main (3)'!$B:$D,3,0)</f>
        <v>Dohgharia SC</v>
      </c>
      <c r="L15" s="18" t="str">
        <f>VLOOKUP(C:C,'[1]main (3)'!$B:$E,4,0)</f>
        <v>Jonali Pegu</v>
      </c>
      <c r="M15" s="18">
        <f>VLOOKUP(L13:L586,'[2]ANM Contact Deatils '!$B:$E,4,0)</f>
        <v>7399553485</v>
      </c>
      <c r="N15" s="18" t="s">
        <v>1283</v>
      </c>
      <c r="O15" s="18">
        <f>VLOOKUP(N13:N4120,[3]Sheet1!$B:$F,5,0)</f>
        <v>7637872217</v>
      </c>
      <c r="P15" s="24">
        <v>43379</v>
      </c>
      <c r="Q15" s="54">
        <v>43379</v>
      </c>
      <c r="R15" s="18" t="s">
        <v>1404</v>
      </c>
      <c r="S15" s="18" t="s">
        <v>1236</v>
      </c>
      <c r="T15" s="18"/>
    </row>
    <row r="16" spans="1:20" ht="33">
      <c r="A16" s="4">
        <v>12</v>
      </c>
      <c r="B16" s="17" t="s">
        <v>67</v>
      </c>
      <c r="C16" s="18" t="s">
        <v>129</v>
      </c>
      <c r="D16" s="18" t="s">
        <v>29</v>
      </c>
      <c r="E16" s="19">
        <v>76</v>
      </c>
      <c r="F16" s="18" t="s">
        <v>998</v>
      </c>
      <c r="G16" s="19">
        <f>VLOOKUP(C14:C587,'[1]main (3)'!$B:$T,19,0)</f>
        <v>11</v>
      </c>
      <c r="H16" s="19">
        <f>VLOOKUP(C14:C587,'[1]main (3)'!$B:$U,20,0)</f>
        <v>15</v>
      </c>
      <c r="I16" s="17">
        <f t="shared" si="1"/>
        <v>26</v>
      </c>
      <c r="J16" s="18">
        <v>7399536552</v>
      </c>
      <c r="K16" s="18" t="str">
        <f>VLOOKUP(C:C,'[1]main (3)'!$B:$D,3,0)</f>
        <v>Dohgharia SC</v>
      </c>
      <c r="L16" s="18" t="str">
        <f>VLOOKUP(C:C,'[1]main (3)'!$B:$E,4,0)</f>
        <v>Jonali Pegu</v>
      </c>
      <c r="M16" s="18">
        <f>VLOOKUP(L14:L587,'[2]ANM Contact Deatils '!$B:$E,4,0)</f>
        <v>7399553485</v>
      </c>
      <c r="N16" s="18" t="s">
        <v>1283</v>
      </c>
      <c r="O16" s="18">
        <f>VLOOKUP(N14:N4121,[3]Sheet1!$B:$F,5,0)</f>
        <v>7637872217</v>
      </c>
      <c r="P16" s="24">
        <v>43379</v>
      </c>
      <c r="Q16" s="54">
        <v>43379</v>
      </c>
      <c r="R16" s="18" t="s">
        <v>1404</v>
      </c>
      <c r="S16" s="18" t="s">
        <v>1236</v>
      </c>
      <c r="T16" s="18"/>
    </row>
    <row r="17" spans="1:20" ht="33">
      <c r="A17" s="4">
        <v>13</v>
      </c>
      <c r="B17" s="17" t="s">
        <v>68</v>
      </c>
      <c r="C17" s="18" t="s">
        <v>159</v>
      </c>
      <c r="D17" s="18" t="s">
        <v>29</v>
      </c>
      <c r="E17" s="19">
        <v>19</v>
      </c>
      <c r="F17" s="18" t="s">
        <v>998</v>
      </c>
      <c r="G17" s="19">
        <f>VLOOKUP(C15:C588,'[1]main (3)'!$B:$T,19,0)</f>
        <v>18</v>
      </c>
      <c r="H17" s="19">
        <f>VLOOKUP(C15:C588,'[1]main (3)'!$B:$U,20,0)</f>
        <v>21</v>
      </c>
      <c r="I17" s="17">
        <f t="shared" si="1"/>
        <v>39</v>
      </c>
      <c r="J17" s="18">
        <v>9957079858</v>
      </c>
      <c r="K17" s="18" t="str">
        <f>VLOOKUP(C:C,'[1]main (3)'!$B:$D,3,0)</f>
        <v>SONAPUR SC</v>
      </c>
      <c r="L17" s="18" t="s">
        <v>1386</v>
      </c>
      <c r="M17" s="18">
        <f>VLOOKUP(L15:L588,'[2]ANM Contact Deatils '!$B:$E,4,0)</f>
        <v>9859430170</v>
      </c>
      <c r="N17" s="18" t="s">
        <v>247</v>
      </c>
      <c r="O17" s="18">
        <f>VLOOKUP(N15:N4122,[3]Sheet1!$B:$F,5,0)</f>
        <v>8011767799</v>
      </c>
      <c r="P17" s="24">
        <v>43379</v>
      </c>
      <c r="Q17" s="54">
        <v>43379</v>
      </c>
      <c r="R17" s="18" t="s">
        <v>1405</v>
      </c>
      <c r="S17" s="18" t="s">
        <v>1236</v>
      </c>
      <c r="T17" s="18"/>
    </row>
    <row r="18" spans="1:20" ht="33">
      <c r="A18" s="4">
        <v>14</v>
      </c>
      <c r="B18" s="17" t="s">
        <v>68</v>
      </c>
      <c r="C18" s="18" t="s">
        <v>160</v>
      </c>
      <c r="D18" s="18" t="s">
        <v>27</v>
      </c>
      <c r="E18" s="19" t="s">
        <v>161</v>
      </c>
      <c r="F18" s="18" t="s">
        <v>999</v>
      </c>
      <c r="G18" s="19">
        <f>VLOOKUP(C16:C589,'[1]main (3)'!$B:$T,19,0)</f>
        <v>58</v>
      </c>
      <c r="H18" s="19">
        <f>VLOOKUP(C16:C589,'[1]main (3)'!$B:$U,20,0)</f>
        <v>40</v>
      </c>
      <c r="I18" s="17">
        <f t="shared" si="1"/>
        <v>98</v>
      </c>
      <c r="J18" s="18" t="s">
        <v>162</v>
      </c>
      <c r="K18" s="18" t="str">
        <f>VLOOKUP(C:C,'[1]main (3)'!$B:$D,3,0)</f>
        <v>SONAPUR SC</v>
      </c>
      <c r="L18" s="18" t="s">
        <v>1386</v>
      </c>
      <c r="M18" s="18">
        <f>VLOOKUP(L16:L589,'[2]ANM Contact Deatils '!$B:$E,4,0)</f>
        <v>9859430170</v>
      </c>
      <c r="N18" s="18" t="s">
        <v>247</v>
      </c>
      <c r="O18" s="18">
        <f>VLOOKUP(N16:N4123,[3]Sheet1!$B:$F,5,0)</f>
        <v>8011767799</v>
      </c>
      <c r="P18" s="24">
        <v>43379</v>
      </c>
      <c r="Q18" s="54">
        <v>43379</v>
      </c>
      <c r="R18" s="18" t="s">
        <v>1405</v>
      </c>
      <c r="S18" s="18" t="s">
        <v>1236</v>
      </c>
      <c r="T18" s="18"/>
    </row>
    <row r="19" spans="1:20" ht="33">
      <c r="A19" s="4">
        <v>15</v>
      </c>
      <c r="B19" s="17" t="s">
        <v>67</v>
      </c>
      <c r="C19" s="18" t="s">
        <v>150</v>
      </c>
      <c r="D19" s="18" t="s">
        <v>29</v>
      </c>
      <c r="E19" s="19">
        <v>26</v>
      </c>
      <c r="F19" s="18" t="s">
        <v>998</v>
      </c>
      <c r="G19" s="19">
        <f>VLOOKUP(C17:C590,'[1]main (3)'!$B:$T,19,0)</f>
        <v>32</v>
      </c>
      <c r="H19" s="19">
        <f>VLOOKUP(C17:C590,'[1]main (3)'!$B:$U,20,0)</f>
        <v>24</v>
      </c>
      <c r="I19" s="17">
        <f t="shared" si="1"/>
        <v>56</v>
      </c>
      <c r="J19" s="18">
        <v>9127548391</v>
      </c>
      <c r="K19" s="18" t="str">
        <f>VLOOKUP(C:C,'[1]main (3)'!$B:$D,3,0)</f>
        <v>Dohgharia SC</v>
      </c>
      <c r="L19" s="18" t="str">
        <f>VLOOKUP(C:C,'[1]main (3)'!$B:$E,4,0)</f>
        <v>Jonali Pegu</v>
      </c>
      <c r="M19" s="18">
        <f>VLOOKUP(L17:L590,'[2]ANM Contact Deatils '!$B:$E,4,0)</f>
        <v>7399553485</v>
      </c>
      <c r="N19" s="18" t="s">
        <v>1284</v>
      </c>
      <c r="O19" s="18">
        <f>VLOOKUP(N17:N4124,[3]Sheet1!$B:$F,5,0)</f>
        <v>8403879607</v>
      </c>
      <c r="P19" s="24">
        <v>43381</v>
      </c>
      <c r="Q19" s="54">
        <v>43381</v>
      </c>
      <c r="R19" s="18" t="s">
        <v>1404</v>
      </c>
      <c r="S19" s="18" t="s">
        <v>1236</v>
      </c>
      <c r="T19" s="18"/>
    </row>
    <row r="20" spans="1:20" ht="33">
      <c r="A20" s="4">
        <v>16</v>
      </c>
      <c r="B20" s="17" t="s">
        <v>67</v>
      </c>
      <c r="C20" s="18" t="s">
        <v>193</v>
      </c>
      <c r="D20" s="18" t="s">
        <v>27</v>
      </c>
      <c r="E20" s="19" t="s">
        <v>214</v>
      </c>
      <c r="F20" s="18" t="s">
        <v>1003</v>
      </c>
      <c r="G20" s="19">
        <f>VLOOKUP(C18:C591,'[1]main (3)'!$B:$T,19,0)</f>
        <v>28</v>
      </c>
      <c r="H20" s="19">
        <f>VLOOKUP(C18:C591,'[1]main (3)'!$B:$U,20,0)</f>
        <v>27</v>
      </c>
      <c r="I20" s="17">
        <f t="shared" si="1"/>
        <v>55</v>
      </c>
      <c r="J20" s="18" t="s">
        <v>228</v>
      </c>
      <c r="K20" s="18" t="str">
        <f>VLOOKUP(C:C,'[1]main (3)'!$B:$D,3,0)</f>
        <v>Dohgharia SC</v>
      </c>
      <c r="L20" s="18" t="str">
        <f>VLOOKUP(C:C,'[1]main (3)'!$B:$E,4,0)</f>
        <v>Jonali Pegu</v>
      </c>
      <c r="M20" s="18">
        <f>VLOOKUP(L18:L591,'[2]ANM Contact Deatils '!$B:$E,4,0)</f>
        <v>7399553485</v>
      </c>
      <c r="N20" s="18" t="s">
        <v>1284</v>
      </c>
      <c r="O20" s="18">
        <f>VLOOKUP(N18:N4125,[3]Sheet1!$B:$F,5,0)</f>
        <v>8403879607</v>
      </c>
      <c r="P20" s="24">
        <v>43381</v>
      </c>
      <c r="Q20" s="54">
        <v>43381</v>
      </c>
      <c r="R20" s="18" t="s">
        <v>1404</v>
      </c>
      <c r="S20" s="18" t="s">
        <v>1236</v>
      </c>
      <c r="T20" s="18"/>
    </row>
    <row r="21" spans="1:20" ht="33">
      <c r="A21" s="4">
        <v>17</v>
      </c>
      <c r="B21" s="17" t="s">
        <v>68</v>
      </c>
      <c r="C21" s="18" t="s">
        <v>82</v>
      </c>
      <c r="D21" s="18" t="s">
        <v>27</v>
      </c>
      <c r="E21" s="19" t="s">
        <v>97</v>
      </c>
      <c r="F21" s="18" t="s">
        <v>999</v>
      </c>
      <c r="G21" s="19">
        <f>VLOOKUP(C19:C592,'[1]main (3)'!$B:$T,19,0)</f>
        <v>0</v>
      </c>
      <c r="H21" s="19">
        <f>VLOOKUP(C19:C592,'[1]main (3)'!$B:$U,20,0)</f>
        <v>89</v>
      </c>
      <c r="I21" s="17">
        <f t="shared" si="1"/>
        <v>89</v>
      </c>
      <c r="J21" s="18">
        <v>8876681177</v>
      </c>
      <c r="K21" s="18" t="str">
        <f>VLOOKUP(C:C,'[1]main (3)'!$B:$D,3,0)</f>
        <v>Bongalmora Grazing SC</v>
      </c>
      <c r="L21" s="18" t="str">
        <f>VLOOKUP(C:C,'[1]main (3)'!$B:$E,4,0)</f>
        <v>Lili Dutta</v>
      </c>
      <c r="M21" s="18">
        <f>VLOOKUP(L19:L592,'[2]ANM Contact Deatils '!$B:$E,4,0)</f>
        <v>9954844009</v>
      </c>
      <c r="N21" s="18" t="s">
        <v>1269</v>
      </c>
      <c r="O21" s="18">
        <f>VLOOKUP(N19:N4126,[3]Sheet1!$B:$F,5,0)</f>
        <v>9957479150</v>
      </c>
      <c r="P21" s="24">
        <v>43381</v>
      </c>
      <c r="Q21" s="54">
        <v>43381</v>
      </c>
      <c r="R21" s="18" t="s">
        <v>1402</v>
      </c>
      <c r="S21" s="18" t="s">
        <v>1236</v>
      </c>
      <c r="T21" s="18"/>
    </row>
    <row r="22" spans="1:20" ht="33">
      <c r="A22" s="4">
        <v>18</v>
      </c>
      <c r="B22" s="17" t="s">
        <v>68</v>
      </c>
      <c r="C22" s="18" t="s">
        <v>90</v>
      </c>
      <c r="D22" s="18" t="s">
        <v>29</v>
      </c>
      <c r="E22" s="19">
        <v>9</v>
      </c>
      <c r="F22" s="18" t="s">
        <v>998</v>
      </c>
      <c r="G22" s="19">
        <f>VLOOKUP(C20:C593,'[1]main (3)'!$B:$T,19,0)</f>
        <v>45</v>
      </c>
      <c r="H22" s="19">
        <f>VLOOKUP(C20:C593,'[1]main (3)'!$B:$U,20,0)</f>
        <v>42</v>
      </c>
      <c r="I22" s="17">
        <f t="shared" si="1"/>
        <v>87</v>
      </c>
      <c r="J22" s="18">
        <v>9954372020</v>
      </c>
      <c r="K22" s="18" t="str">
        <f>VLOOKUP(C:C,'[1]main (3)'!$B:$D,3,0)</f>
        <v>Bongalmora Grazing SC</v>
      </c>
      <c r="L22" s="18" t="str">
        <f>VLOOKUP(C:C,'[1]main (3)'!$B:$E,4,0)</f>
        <v>Rambha Doley</v>
      </c>
      <c r="M22" s="18">
        <f>VLOOKUP(L20:L593,'[2]ANM Contact Deatils '!$B:$E,4,0)</f>
        <v>7896894139</v>
      </c>
      <c r="N22" s="18" t="s">
        <v>249</v>
      </c>
      <c r="O22" s="18">
        <f>VLOOKUP(N20:N4127,[3]Sheet1!$B:$F,5,0)</f>
        <v>8011410970</v>
      </c>
      <c r="P22" s="24">
        <v>43381</v>
      </c>
      <c r="Q22" s="54">
        <v>43381</v>
      </c>
      <c r="R22" s="18" t="s">
        <v>1402</v>
      </c>
      <c r="S22" s="18" t="s">
        <v>1236</v>
      </c>
      <c r="T22" s="18"/>
    </row>
    <row r="23" spans="1:20" ht="33">
      <c r="A23" s="4">
        <v>19</v>
      </c>
      <c r="B23" s="17" t="s">
        <v>67</v>
      </c>
      <c r="C23" s="18" t="s">
        <v>73</v>
      </c>
      <c r="D23" s="18" t="s">
        <v>27</v>
      </c>
      <c r="E23" s="19" t="s">
        <v>91</v>
      </c>
      <c r="F23" s="18" t="s">
        <v>999</v>
      </c>
      <c r="G23" s="19">
        <f>VLOOKUP(C21:C594,'[1]main (3)'!$B:$T,19,0)</f>
        <v>15</v>
      </c>
      <c r="H23" s="19">
        <f>VLOOKUP(C21:C594,'[1]main (3)'!$B:$U,20,0)</f>
        <v>28</v>
      </c>
      <c r="I23" s="17">
        <f t="shared" si="1"/>
        <v>43</v>
      </c>
      <c r="J23" s="18" t="s">
        <v>100</v>
      </c>
      <c r="K23" s="18" t="str">
        <f>VLOOKUP(C:C,'[1]main (3)'!$B:$D,3,0)</f>
        <v>Badati SC</v>
      </c>
      <c r="L23" s="18" t="str">
        <f>VLOOKUP(C:C,'[1]main (3)'!$B:$E,4,0)</f>
        <v>HEMA PEGU</v>
      </c>
      <c r="M23" s="18">
        <f>VLOOKUP(L21:L594,'[2]ANM Contact Deatils '!$B:$E,4,0)</f>
        <v>9613086098</v>
      </c>
      <c r="N23" s="18" t="s">
        <v>250</v>
      </c>
      <c r="O23" s="18">
        <f>VLOOKUP(N21:N4128,[3]Sheet1!$B:$F,5,0)</f>
        <v>8473820985</v>
      </c>
      <c r="P23" s="24">
        <v>43382</v>
      </c>
      <c r="Q23" s="54">
        <v>43382</v>
      </c>
      <c r="R23" s="18" t="s">
        <v>1402</v>
      </c>
      <c r="S23" s="18" t="s">
        <v>1236</v>
      </c>
      <c r="T23" s="18"/>
    </row>
    <row r="24" spans="1:20" ht="33">
      <c r="A24" s="4">
        <v>20</v>
      </c>
      <c r="B24" s="17" t="s">
        <v>67</v>
      </c>
      <c r="C24" s="18" t="s">
        <v>142</v>
      </c>
      <c r="D24" s="18" t="s">
        <v>29</v>
      </c>
      <c r="E24" s="19">
        <v>30</v>
      </c>
      <c r="F24" s="18" t="s">
        <v>998</v>
      </c>
      <c r="G24" s="19">
        <f>VLOOKUP(C22:C595,'[1]main (3)'!$B:$T,19,0)</f>
        <v>14</v>
      </c>
      <c r="H24" s="19">
        <f>VLOOKUP(C22:C595,'[1]main (3)'!$B:$U,20,0)</f>
        <v>15</v>
      </c>
      <c r="I24" s="17">
        <f t="shared" si="1"/>
        <v>29</v>
      </c>
      <c r="J24" s="18">
        <v>9531294978</v>
      </c>
      <c r="K24" s="18" t="str">
        <f>VLOOKUP(C:C,'[1]main (3)'!$B:$D,3,0)</f>
        <v>Badati SC</v>
      </c>
      <c r="L24" s="18" t="str">
        <f>VLOOKUP(C:C,'[1]main (3)'!$B:$E,4,0)</f>
        <v>HEMA PEGU</v>
      </c>
      <c r="M24" s="18">
        <f>VLOOKUP(L22:L595,'[2]ANM Contact Deatils '!$B:$E,4,0)</f>
        <v>9613086098</v>
      </c>
      <c r="N24" s="18" t="s">
        <v>250</v>
      </c>
      <c r="O24" s="18">
        <f>VLOOKUP(N22:N4129,[3]Sheet1!$B:$F,5,0)</f>
        <v>8473820985</v>
      </c>
      <c r="P24" s="24">
        <v>43382</v>
      </c>
      <c r="Q24" s="54">
        <v>43382</v>
      </c>
      <c r="R24" s="18" t="s">
        <v>1402</v>
      </c>
      <c r="S24" s="18" t="s">
        <v>1236</v>
      </c>
      <c r="T24" s="18"/>
    </row>
    <row r="25" spans="1:20" ht="33">
      <c r="A25" s="4">
        <v>21</v>
      </c>
      <c r="B25" s="17" t="s">
        <v>67</v>
      </c>
      <c r="C25" s="18" t="s">
        <v>141</v>
      </c>
      <c r="D25" s="18" t="s">
        <v>29</v>
      </c>
      <c r="E25" s="19">
        <v>31</v>
      </c>
      <c r="F25" s="18" t="s">
        <v>998</v>
      </c>
      <c r="G25" s="19">
        <f>VLOOKUP(C23:C596,'[1]main (3)'!$B:$T,19,0)</f>
        <v>19</v>
      </c>
      <c r="H25" s="19">
        <f>VLOOKUP(C23:C596,'[1]main (3)'!$B:$U,20,0)</f>
        <v>20</v>
      </c>
      <c r="I25" s="17">
        <f t="shared" si="1"/>
        <v>39</v>
      </c>
      <c r="J25" s="18">
        <v>7637879283</v>
      </c>
      <c r="K25" s="18" t="str">
        <f>VLOOKUP(C:C,'[1]main (3)'!$B:$D,3,0)</f>
        <v>Badati SC</v>
      </c>
      <c r="L25" s="18" t="str">
        <f>VLOOKUP(C:C,'[1]main (3)'!$B:$E,4,0)</f>
        <v>HEMA PEGU</v>
      </c>
      <c r="M25" s="18">
        <f>VLOOKUP(L23:L596,'[2]ANM Contact Deatils '!$B:$E,4,0)</f>
        <v>9613086098</v>
      </c>
      <c r="N25" s="18" t="s">
        <v>251</v>
      </c>
      <c r="O25" s="18">
        <f>VLOOKUP(N23:N4130,[3]Sheet1!$B:$F,5,0)</f>
        <v>9613956636</v>
      </c>
      <c r="P25" s="24">
        <v>43382</v>
      </c>
      <c r="Q25" s="54">
        <v>43382</v>
      </c>
      <c r="R25" s="18" t="s">
        <v>1402</v>
      </c>
      <c r="S25" s="18" t="s">
        <v>1236</v>
      </c>
      <c r="T25" s="18"/>
    </row>
    <row r="26" spans="1:20" ht="33">
      <c r="A26" s="4">
        <v>22</v>
      </c>
      <c r="B26" s="17" t="s">
        <v>68</v>
      </c>
      <c r="C26" s="18" t="s">
        <v>87</v>
      </c>
      <c r="D26" s="18" t="s">
        <v>27</v>
      </c>
      <c r="E26" s="19" t="s">
        <v>98</v>
      </c>
      <c r="F26" s="18" t="s">
        <v>1000</v>
      </c>
      <c r="G26" s="19">
        <f>VLOOKUP(C24:C597,'[1]main (3)'!$B:$T,19,0)</f>
        <v>238</v>
      </c>
      <c r="H26" s="19">
        <f>VLOOKUP(C24:C597,'[1]main (3)'!$B:$U,20,0)</f>
        <v>301</v>
      </c>
      <c r="I26" s="17">
        <f t="shared" si="1"/>
        <v>539</v>
      </c>
      <c r="J26" s="18">
        <v>8486279649</v>
      </c>
      <c r="K26" s="18" t="str">
        <f>VLOOKUP(C:C,'[1]main (3)'!$B:$D,3,0)</f>
        <v>Bongalmora CHC</v>
      </c>
      <c r="L26" s="18" t="s">
        <v>1266</v>
      </c>
      <c r="M26" s="18">
        <f>VLOOKUP(L24:L597,'[2]ANM Contact Deatils '!$B:$E,4,0)</f>
        <v>9854231262</v>
      </c>
      <c r="N26" s="18" t="s">
        <v>1267</v>
      </c>
      <c r="O26" s="18">
        <f>VLOOKUP(N24:N4131,[3]Sheet1!$B:$F,5,0)</f>
        <v>8876619128</v>
      </c>
      <c r="P26" s="24">
        <v>43382</v>
      </c>
      <c r="Q26" s="54">
        <v>43382</v>
      </c>
      <c r="R26" s="18" t="s">
        <v>1402</v>
      </c>
      <c r="S26" s="18" t="s">
        <v>1236</v>
      </c>
      <c r="T26" s="18"/>
    </row>
    <row r="27" spans="1:20" ht="33">
      <c r="A27" s="4">
        <v>23</v>
      </c>
      <c r="B27" s="17" t="s">
        <v>68</v>
      </c>
      <c r="C27" s="18" t="s">
        <v>148</v>
      </c>
      <c r="D27" s="18" t="s">
        <v>29</v>
      </c>
      <c r="E27" s="19">
        <v>8</v>
      </c>
      <c r="F27" s="18" t="s">
        <v>998</v>
      </c>
      <c r="G27" s="19">
        <f>VLOOKUP(C25:C598,'[1]main (3)'!$B:$T,19,0)</f>
        <v>33</v>
      </c>
      <c r="H27" s="19">
        <f>VLOOKUP(C25:C598,'[1]main (3)'!$B:$U,20,0)</f>
        <v>30</v>
      </c>
      <c r="I27" s="17">
        <f t="shared" si="1"/>
        <v>63</v>
      </c>
      <c r="J27" s="18">
        <v>8011778844</v>
      </c>
      <c r="K27" s="18" t="str">
        <f>VLOOKUP(C:C,'[1]main (3)'!$B:$D,3,0)</f>
        <v>Bongalmora Grazing SC</v>
      </c>
      <c r="L27" s="18" t="str">
        <f>VLOOKUP(C:C,'[1]main (3)'!$B:$E,4,0)</f>
        <v>Rambha Doley</v>
      </c>
      <c r="M27" s="18">
        <f>VLOOKUP(L25:L598,'[2]ANM Contact Deatils '!$B:$E,4,0)</f>
        <v>7896894139</v>
      </c>
      <c r="N27" s="18" t="s">
        <v>1270</v>
      </c>
      <c r="O27" s="18">
        <f>VLOOKUP(N25:N4132,[3]Sheet1!$B:$F,5,0)</f>
        <v>8876471329</v>
      </c>
      <c r="P27" s="24">
        <v>43382</v>
      </c>
      <c r="Q27" s="54">
        <v>43382</v>
      </c>
      <c r="R27" s="18" t="s">
        <v>1402</v>
      </c>
      <c r="S27" s="18" t="s">
        <v>1236</v>
      </c>
      <c r="T27" s="18"/>
    </row>
    <row r="28" spans="1:20" ht="33">
      <c r="A28" s="4">
        <v>24</v>
      </c>
      <c r="B28" s="17" t="s">
        <v>67</v>
      </c>
      <c r="C28" s="18" t="s">
        <v>194</v>
      </c>
      <c r="D28" s="18" t="s">
        <v>27</v>
      </c>
      <c r="E28" s="19" t="s">
        <v>215</v>
      </c>
      <c r="F28" s="18" t="s">
        <v>999</v>
      </c>
      <c r="G28" s="19">
        <f>VLOOKUP(C26:C599,'[1]main (3)'!$B:$T,19,0)</f>
        <v>20</v>
      </c>
      <c r="H28" s="19">
        <f>VLOOKUP(C26:C599,'[1]main (3)'!$B:$U,20,0)</f>
        <v>21</v>
      </c>
      <c r="I28" s="17">
        <f t="shared" si="1"/>
        <v>41</v>
      </c>
      <c r="J28" s="18" t="s">
        <v>229</v>
      </c>
      <c r="K28" s="18" t="str">
        <f>VLOOKUP(C:C,'[1]main (3)'!$B:$D,3,0)</f>
        <v>Sandhakhowa SC</v>
      </c>
      <c r="L28" s="18" t="s">
        <v>1380</v>
      </c>
      <c r="M28" s="18">
        <f>VLOOKUP(L26:L599,'[2]ANM Contact Deatils '!$B:$E,4,0)</f>
        <v>9954535175</v>
      </c>
      <c r="N28" s="18" t="s">
        <v>317</v>
      </c>
      <c r="O28" s="18">
        <f>VLOOKUP(N26:N4133,[3]Sheet1!$B:$F,5,0)</f>
        <v>9957996120</v>
      </c>
      <c r="P28" s="24">
        <v>43383</v>
      </c>
      <c r="Q28" s="54">
        <v>43383</v>
      </c>
      <c r="R28" s="18" t="s">
        <v>1402</v>
      </c>
      <c r="S28" s="18" t="s">
        <v>1236</v>
      </c>
      <c r="T28" s="18"/>
    </row>
    <row r="29" spans="1:20" ht="33">
      <c r="A29" s="4">
        <v>25</v>
      </c>
      <c r="B29" s="17" t="s">
        <v>67</v>
      </c>
      <c r="C29" s="18" t="s">
        <v>195</v>
      </c>
      <c r="D29" s="18" t="s">
        <v>27</v>
      </c>
      <c r="E29" s="19" t="s">
        <v>216</v>
      </c>
      <c r="F29" s="18" t="s">
        <v>999</v>
      </c>
      <c r="G29" s="19">
        <f>VLOOKUP(C27:C600,'[1]main (3)'!$B:$T,19,0)</f>
        <v>23</v>
      </c>
      <c r="H29" s="19">
        <f>VLOOKUP(C27:C600,'[1]main (3)'!$B:$U,20,0)</f>
        <v>22</v>
      </c>
      <c r="I29" s="17">
        <f t="shared" si="1"/>
        <v>45</v>
      </c>
      <c r="J29" s="18" t="s">
        <v>230</v>
      </c>
      <c r="K29" s="18" t="str">
        <f>VLOOKUP(C:C,'[1]main (3)'!$B:$D,3,0)</f>
        <v>Dhunaguri SC</v>
      </c>
      <c r="L29" s="18" t="s">
        <v>1282</v>
      </c>
      <c r="M29" s="18">
        <f>VLOOKUP(L27:L600,'[2]ANM Contact Deatils '!$B:$E,4,0)</f>
        <v>9957678232</v>
      </c>
      <c r="N29" s="18" t="s">
        <v>1280</v>
      </c>
      <c r="O29" s="18">
        <f>VLOOKUP(N27:N4134,[3]Sheet1!$B:$F,5,0)</f>
        <v>9859758434</v>
      </c>
      <c r="P29" s="24">
        <v>43383</v>
      </c>
      <c r="Q29" s="54">
        <v>43383</v>
      </c>
      <c r="R29" s="18" t="s">
        <v>1404</v>
      </c>
      <c r="S29" s="18" t="s">
        <v>1236</v>
      </c>
      <c r="T29" s="18"/>
    </row>
    <row r="30" spans="1:20" ht="33">
      <c r="A30" s="4">
        <v>26</v>
      </c>
      <c r="B30" s="17" t="s">
        <v>68</v>
      </c>
      <c r="C30" s="18" t="s">
        <v>149</v>
      </c>
      <c r="D30" s="18" t="s">
        <v>29</v>
      </c>
      <c r="E30" s="19">
        <v>18</v>
      </c>
      <c r="F30" s="18" t="s">
        <v>998</v>
      </c>
      <c r="G30" s="19">
        <f>VLOOKUP(C28:C601,'[1]main (3)'!$B:$T,19,0)</f>
        <v>21</v>
      </c>
      <c r="H30" s="19">
        <f>VLOOKUP(C28:C601,'[1]main (3)'!$B:$U,20,0)</f>
        <v>23</v>
      </c>
      <c r="I30" s="17">
        <f t="shared" si="1"/>
        <v>44</v>
      </c>
      <c r="J30" s="18">
        <v>8011342778</v>
      </c>
      <c r="K30" s="18" t="str">
        <f>VLOOKUP(C:C,'[1]main (3)'!$B:$D,3,0)</f>
        <v>Bihpuria PHC</v>
      </c>
      <c r="L30" s="18" t="s">
        <v>1254</v>
      </c>
      <c r="M30" s="18">
        <f>VLOOKUP(L28:L601,'[2]ANM Contact Deatils '!$B:$E,4,0)</f>
        <v>7399554906</v>
      </c>
      <c r="N30" s="18" t="s">
        <v>1255</v>
      </c>
      <c r="O30" s="18">
        <f>VLOOKUP(N28:N4135,[3]Sheet1!$B:$F,5,0)</f>
        <v>9954535121</v>
      </c>
      <c r="P30" s="24">
        <v>43383</v>
      </c>
      <c r="Q30" s="54">
        <v>43383</v>
      </c>
      <c r="R30" s="18" t="s">
        <v>1408</v>
      </c>
      <c r="S30" s="18" t="s">
        <v>1236</v>
      </c>
      <c r="T30" s="18"/>
    </row>
    <row r="31" spans="1:20" ht="33">
      <c r="A31" s="4">
        <v>27</v>
      </c>
      <c r="B31" s="17" t="s">
        <v>67</v>
      </c>
      <c r="C31" s="18" t="s">
        <v>144</v>
      </c>
      <c r="D31" s="18" t="s">
        <v>29</v>
      </c>
      <c r="E31" s="19">
        <v>6</v>
      </c>
      <c r="F31" s="18" t="s">
        <v>998</v>
      </c>
      <c r="G31" s="19">
        <f>VLOOKUP(C29:C602,'[1]main (3)'!$B:$T,19,0)</f>
        <v>12</v>
      </c>
      <c r="H31" s="19">
        <f>VLOOKUP(C29:C602,'[1]main (3)'!$B:$U,20,0)</f>
        <v>10</v>
      </c>
      <c r="I31" s="17">
        <f t="shared" si="1"/>
        <v>22</v>
      </c>
      <c r="J31" s="18" t="s">
        <v>231</v>
      </c>
      <c r="K31" s="18" t="str">
        <f>VLOOKUP(C:C,'[1]main (3)'!$B:$D,3,0)</f>
        <v>Bahgorah MPHC</v>
      </c>
      <c r="L31" s="18" t="s">
        <v>1247</v>
      </c>
      <c r="M31" s="18">
        <f>VLOOKUP(L29:L602,'[2]ANM Contact Deatils '!$B:$E,4,0)</f>
        <v>9577018386</v>
      </c>
      <c r="N31" s="18" t="s">
        <v>1248</v>
      </c>
      <c r="O31" s="18">
        <f>VLOOKUP(N29:N4136,[3]Sheet1!$B:$F,5,0)</f>
        <v>7399839481</v>
      </c>
      <c r="P31" s="24">
        <v>43384</v>
      </c>
      <c r="Q31" s="54">
        <v>43384</v>
      </c>
      <c r="R31" s="18" t="s">
        <v>1402</v>
      </c>
      <c r="S31" s="18" t="s">
        <v>1236</v>
      </c>
      <c r="T31" s="18"/>
    </row>
    <row r="32" spans="1:20" ht="33">
      <c r="A32" s="4">
        <v>28</v>
      </c>
      <c r="B32" s="17" t="s">
        <v>67</v>
      </c>
      <c r="C32" s="18" t="s">
        <v>143</v>
      </c>
      <c r="D32" s="18" t="s">
        <v>29</v>
      </c>
      <c r="E32" s="19">
        <v>13</v>
      </c>
      <c r="F32" s="18" t="s">
        <v>998</v>
      </c>
      <c r="G32" s="19">
        <f>VLOOKUP(C30:C603,'[1]main (3)'!$B:$T,19,0)</f>
        <v>10</v>
      </c>
      <c r="H32" s="19">
        <f>VLOOKUP(C30:C603,'[1]main (3)'!$B:$U,20,0)</f>
        <v>12</v>
      </c>
      <c r="I32" s="17">
        <f t="shared" si="1"/>
        <v>22</v>
      </c>
      <c r="J32" s="18">
        <v>8011334390</v>
      </c>
      <c r="K32" s="18" t="str">
        <f>VLOOKUP(C:C,'[1]main (3)'!$B:$D,3,0)</f>
        <v>Bahgorah MPHC</v>
      </c>
      <c r="L32" s="18" t="s">
        <v>1247</v>
      </c>
      <c r="M32" s="18">
        <f>VLOOKUP(L30:L603,'[2]ANM Contact Deatils '!$B:$E,4,0)</f>
        <v>9577018386</v>
      </c>
      <c r="N32" s="18" t="s">
        <v>1248</v>
      </c>
      <c r="O32" s="18">
        <f>VLOOKUP(N30:N4137,[3]Sheet1!$B:$F,5,0)</f>
        <v>7399839481</v>
      </c>
      <c r="P32" s="24">
        <v>43384</v>
      </c>
      <c r="Q32" s="54">
        <v>43384</v>
      </c>
      <c r="R32" s="18" t="s">
        <v>1402</v>
      </c>
      <c r="S32" s="18" t="s">
        <v>1236</v>
      </c>
      <c r="T32" s="18"/>
    </row>
    <row r="33" spans="1:20" ht="33">
      <c r="A33" s="4">
        <v>29</v>
      </c>
      <c r="B33" s="17" t="s">
        <v>67</v>
      </c>
      <c r="C33" s="18" t="s">
        <v>196</v>
      </c>
      <c r="D33" s="18" t="s">
        <v>27</v>
      </c>
      <c r="E33" s="19" t="s">
        <v>217</v>
      </c>
      <c r="F33" s="18" t="s">
        <v>999</v>
      </c>
      <c r="G33" s="19">
        <f>VLOOKUP(C31:C604,'[1]main (3)'!$B:$T,19,0)</f>
        <v>48</v>
      </c>
      <c r="H33" s="19">
        <f>VLOOKUP(C31:C604,'[1]main (3)'!$B:$U,20,0)</f>
        <v>50</v>
      </c>
      <c r="I33" s="17">
        <f t="shared" si="1"/>
        <v>98</v>
      </c>
      <c r="J33" s="18" t="s">
        <v>232</v>
      </c>
      <c r="K33" s="18" t="str">
        <f>VLOOKUP(C:C,'[1]main (3)'!$B:$D,3,0)</f>
        <v>Bahgorah MPHC</v>
      </c>
      <c r="L33" s="18" t="s">
        <v>1247</v>
      </c>
      <c r="M33" s="18">
        <f>VLOOKUP(L31:L604,'[2]ANM Contact Deatils '!$B:$E,4,0)</f>
        <v>9577018386</v>
      </c>
      <c r="N33" s="18" t="s">
        <v>1248</v>
      </c>
      <c r="O33" s="18">
        <f>VLOOKUP(N31:N4138,[3]Sheet1!$B:$F,5,0)</f>
        <v>7399839481</v>
      </c>
      <c r="P33" s="24">
        <v>43384</v>
      </c>
      <c r="Q33" s="54">
        <v>43384</v>
      </c>
      <c r="R33" s="18" t="s">
        <v>1402</v>
      </c>
      <c r="S33" s="18" t="s">
        <v>1236</v>
      </c>
      <c r="T33" s="18"/>
    </row>
    <row r="34" spans="1:20" ht="33">
      <c r="A34" s="4">
        <v>30</v>
      </c>
      <c r="B34" s="17" t="s">
        <v>68</v>
      </c>
      <c r="C34" s="18" t="s">
        <v>83</v>
      </c>
      <c r="D34" s="18" t="s">
        <v>29</v>
      </c>
      <c r="E34" s="19">
        <v>19</v>
      </c>
      <c r="F34" s="18" t="s">
        <v>998</v>
      </c>
      <c r="G34" s="19">
        <f>VLOOKUP(C32:C605,'[1]main (3)'!$B:$T,19,0)</f>
        <v>29</v>
      </c>
      <c r="H34" s="19">
        <f>VLOOKUP(C32:C605,'[1]main (3)'!$B:$U,20,0)</f>
        <v>23</v>
      </c>
      <c r="I34" s="17">
        <f t="shared" si="1"/>
        <v>52</v>
      </c>
      <c r="J34" s="18">
        <v>9678956379</v>
      </c>
      <c r="K34" s="18" t="str">
        <f>VLOOKUP(C:C,'[1]main (3)'!$B:$D,3,0)</f>
        <v>Bihpuria PHC</v>
      </c>
      <c r="L34" s="18" t="s">
        <v>1254</v>
      </c>
      <c r="M34" s="18">
        <f>VLOOKUP(L32:L605,'[2]ANM Contact Deatils '!$B:$E,4,0)</f>
        <v>7399554906</v>
      </c>
      <c r="N34" s="18" t="s">
        <v>1255</v>
      </c>
      <c r="O34" s="18">
        <f>VLOOKUP(N32:N4139,[3]Sheet1!$B:$F,5,0)</f>
        <v>9954535121</v>
      </c>
      <c r="P34" s="24">
        <v>43384</v>
      </c>
      <c r="Q34" s="54">
        <v>43384</v>
      </c>
      <c r="R34" s="18" t="s">
        <v>1408</v>
      </c>
      <c r="S34" s="18" t="s">
        <v>1236</v>
      </c>
      <c r="T34" s="18"/>
    </row>
    <row r="35" spans="1:20" ht="49.5">
      <c r="A35" s="4">
        <v>31</v>
      </c>
      <c r="B35" s="17" t="s">
        <v>68</v>
      </c>
      <c r="C35" s="18" t="s">
        <v>197</v>
      </c>
      <c r="D35" s="18" t="s">
        <v>27</v>
      </c>
      <c r="E35" s="19" t="s">
        <v>218</v>
      </c>
      <c r="F35" s="18" t="s">
        <v>99</v>
      </c>
      <c r="G35" s="19">
        <f>VLOOKUP(C33:C606,'[1]main (3)'!$B:$T,19,0)</f>
        <v>27</v>
      </c>
      <c r="H35" s="19">
        <f>VLOOKUP(C33:C606,'[1]main (3)'!$B:$U,20,0)</f>
        <v>28</v>
      </c>
      <c r="I35" s="17">
        <f t="shared" si="1"/>
        <v>55</v>
      </c>
      <c r="J35" s="18" t="s">
        <v>233</v>
      </c>
      <c r="K35" s="18" t="str">
        <f>VLOOKUP(C:C,'[1]main (3)'!$B:$D,3,0)</f>
        <v>Bongalmora Grazing SC</v>
      </c>
      <c r="L35" s="18" t="str">
        <f>VLOOKUP(C:C,'[1]main (3)'!$B:$E,4,0)</f>
        <v>Lili Dutta</v>
      </c>
      <c r="M35" s="18">
        <f>VLOOKUP(L33:L606,'[2]ANM Contact Deatils '!$B:$E,4,0)</f>
        <v>9954844009</v>
      </c>
      <c r="N35" s="18" t="s">
        <v>1270</v>
      </c>
      <c r="O35" s="18">
        <f>VLOOKUP(N33:N4140,[3]Sheet1!$B:$F,5,0)</f>
        <v>8876471329</v>
      </c>
      <c r="P35" s="24">
        <v>43384</v>
      </c>
      <c r="Q35" s="54">
        <v>43384</v>
      </c>
      <c r="R35" s="18" t="s">
        <v>1402</v>
      </c>
      <c r="S35" s="18" t="s">
        <v>1236</v>
      </c>
      <c r="T35" s="18"/>
    </row>
    <row r="36" spans="1:20" ht="33">
      <c r="A36" s="4">
        <v>32</v>
      </c>
      <c r="B36" s="17" t="s">
        <v>67</v>
      </c>
      <c r="C36" s="18" t="s">
        <v>146</v>
      </c>
      <c r="D36" s="18" t="s">
        <v>29</v>
      </c>
      <c r="E36" s="19">
        <v>28</v>
      </c>
      <c r="F36" s="18" t="s">
        <v>998</v>
      </c>
      <c r="G36" s="19">
        <f>VLOOKUP(C34:C607,'[1]main (3)'!$B:$T,19,0)</f>
        <v>14</v>
      </c>
      <c r="H36" s="19">
        <f>VLOOKUP(C34:C607,'[1]main (3)'!$B:$U,20,0)</f>
        <v>14</v>
      </c>
      <c r="I36" s="17">
        <f t="shared" si="1"/>
        <v>28</v>
      </c>
      <c r="J36" s="18">
        <v>8486979093</v>
      </c>
      <c r="K36" s="18" t="str">
        <f>VLOOKUP(C:C,'[1]main (3)'!$B:$D,3,0)</f>
        <v>Bahgorah MPHC</v>
      </c>
      <c r="L36" s="18" t="s">
        <v>1247</v>
      </c>
      <c r="M36" s="18">
        <f>VLOOKUP(L34:L607,'[2]ANM Contact Deatils '!$B:$E,4,0)</f>
        <v>9577018386</v>
      </c>
      <c r="N36" s="18" t="s">
        <v>1249</v>
      </c>
      <c r="O36" s="18">
        <f>VLOOKUP(N34:N4141,[3]Sheet1!$B:$F,5,0)</f>
        <v>8723082148</v>
      </c>
      <c r="P36" s="24">
        <v>43385</v>
      </c>
      <c r="Q36" s="54">
        <v>43385</v>
      </c>
      <c r="R36" s="18" t="s">
        <v>1402</v>
      </c>
      <c r="S36" s="18" t="s">
        <v>1236</v>
      </c>
      <c r="T36" s="18"/>
    </row>
    <row r="37" spans="1:20" ht="33">
      <c r="A37" s="4">
        <v>33</v>
      </c>
      <c r="B37" s="17" t="s">
        <v>67</v>
      </c>
      <c r="C37" s="18" t="s">
        <v>158</v>
      </c>
      <c r="D37" s="18" t="s">
        <v>29</v>
      </c>
      <c r="E37" s="19">
        <v>11</v>
      </c>
      <c r="F37" s="18" t="s">
        <v>998</v>
      </c>
      <c r="G37" s="19">
        <f>VLOOKUP(C35:C608,'[1]main (3)'!$B:$T,19,0)</f>
        <v>17</v>
      </c>
      <c r="H37" s="19">
        <f>VLOOKUP(C35:C608,'[1]main (3)'!$B:$U,20,0)</f>
        <v>21</v>
      </c>
      <c r="I37" s="17">
        <f t="shared" si="1"/>
        <v>38</v>
      </c>
      <c r="J37" s="18">
        <v>9841286519</v>
      </c>
      <c r="K37" s="18" t="str">
        <f>VLOOKUP(C:C,'[1]main (3)'!$B:$D,3,0)</f>
        <v>Bahgorah MPHC</v>
      </c>
      <c r="L37" s="18" t="s">
        <v>1247</v>
      </c>
      <c r="M37" s="18">
        <f>VLOOKUP(L35:L608,'[2]ANM Contact Deatils '!$B:$E,4,0)</f>
        <v>9577018386</v>
      </c>
      <c r="N37" s="18" t="s">
        <v>1249</v>
      </c>
      <c r="O37" s="18">
        <f>VLOOKUP(N35:N4142,[3]Sheet1!$B:$F,5,0)</f>
        <v>8723082148</v>
      </c>
      <c r="P37" s="24">
        <v>43385</v>
      </c>
      <c r="Q37" s="54">
        <v>43385</v>
      </c>
      <c r="R37" s="18" t="s">
        <v>1402</v>
      </c>
      <c r="S37" s="18" t="s">
        <v>1236</v>
      </c>
      <c r="T37" s="18"/>
    </row>
    <row r="38" spans="1:20" ht="33">
      <c r="A38" s="4">
        <v>34</v>
      </c>
      <c r="B38" s="17" t="s">
        <v>67</v>
      </c>
      <c r="C38" s="18" t="s">
        <v>198</v>
      </c>
      <c r="D38" s="18" t="s">
        <v>27</v>
      </c>
      <c r="E38" s="19" t="s">
        <v>219</v>
      </c>
      <c r="F38" s="18" t="s">
        <v>999</v>
      </c>
      <c r="G38" s="19">
        <f>VLOOKUP(C36:C609,'[1]main (3)'!$B:$T,19,0)</f>
        <v>24</v>
      </c>
      <c r="H38" s="19">
        <f>VLOOKUP(C36:C609,'[1]main (3)'!$B:$U,20,0)</f>
        <v>17</v>
      </c>
      <c r="I38" s="17">
        <f t="shared" si="1"/>
        <v>41</v>
      </c>
      <c r="J38" s="18" t="s">
        <v>234</v>
      </c>
      <c r="K38" s="18" t="str">
        <f>VLOOKUP(C:C,'[1]main (3)'!$B:$D,3,0)</f>
        <v>Bahgorah MPHC</v>
      </c>
      <c r="L38" s="18" t="s">
        <v>1247</v>
      </c>
      <c r="M38" s="18">
        <f>VLOOKUP(L36:L609,'[2]ANM Contact Deatils '!$B:$E,4,0)</f>
        <v>9577018386</v>
      </c>
      <c r="N38" s="18" t="s">
        <v>1249</v>
      </c>
      <c r="O38" s="18">
        <f>VLOOKUP(N36:N4143,[3]Sheet1!$B:$F,5,0)</f>
        <v>8723082148</v>
      </c>
      <c r="P38" s="24">
        <v>43385</v>
      </c>
      <c r="Q38" s="54">
        <v>43385</v>
      </c>
      <c r="R38" s="18" t="s">
        <v>1402</v>
      </c>
      <c r="S38" s="18" t="s">
        <v>1236</v>
      </c>
      <c r="T38" s="18"/>
    </row>
    <row r="39" spans="1:20" ht="33">
      <c r="A39" s="4">
        <v>35</v>
      </c>
      <c r="B39" s="17" t="s">
        <v>68</v>
      </c>
      <c r="C39" s="18" t="s">
        <v>88</v>
      </c>
      <c r="D39" s="18" t="s">
        <v>29</v>
      </c>
      <c r="E39" s="19">
        <v>11</v>
      </c>
      <c r="F39" s="18" t="s">
        <v>998</v>
      </c>
      <c r="G39" s="19">
        <f>VLOOKUP(C37:C610,'[1]main (3)'!$B:$T,19,0)</f>
        <v>26</v>
      </c>
      <c r="H39" s="19">
        <f>VLOOKUP(C37:C610,'[1]main (3)'!$B:$U,20,0)</f>
        <v>19</v>
      </c>
      <c r="I39" s="17">
        <f t="shared" si="1"/>
        <v>45</v>
      </c>
      <c r="J39" s="18">
        <v>6900668160</v>
      </c>
      <c r="K39" s="18" t="str">
        <f>VLOOKUP(C:C,'[1]main (3)'!$B:$D,3,0)</f>
        <v>Bongalmora Grazing SC</v>
      </c>
      <c r="L39" s="18" t="str">
        <f>VLOOKUP(C:C,'[1]main (3)'!$B:$E,4,0)</f>
        <v>Lili Dutta</v>
      </c>
      <c r="M39" s="18">
        <f>VLOOKUP(L37:L610,'[2]ANM Contact Deatils '!$B:$E,4,0)</f>
        <v>9954844009</v>
      </c>
      <c r="N39" s="18" t="s">
        <v>249</v>
      </c>
      <c r="O39" s="18">
        <f>VLOOKUP(N37:N4144,[3]Sheet1!$B:$F,5,0)</f>
        <v>8011410970</v>
      </c>
      <c r="P39" s="24">
        <v>43385</v>
      </c>
      <c r="Q39" s="54">
        <v>43385</v>
      </c>
      <c r="R39" s="18" t="s">
        <v>1402</v>
      </c>
      <c r="S39" s="18" t="s">
        <v>1236</v>
      </c>
      <c r="T39" s="18"/>
    </row>
    <row r="40" spans="1:20" ht="33">
      <c r="A40" s="4">
        <v>36</v>
      </c>
      <c r="B40" s="17" t="s">
        <v>68</v>
      </c>
      <c r="C40" s="18" t="s">
        <v>89</v>
      </c>
      <c r="D40" s="18" t="s">
        <v>27</v>
      </c>
      <c r="E40" s="19"/>
      <c r="F40" s="18" t="s">
        <v>1001</v>
      </c>
      <c r="G40" s="19">
        <f>VLOOKUP(C38:C611,'[1]main (3)'!$B:$T,19,0)</f>
        <v>0</v>
      </c>
      <c r="H40" s="19">
        <f>VLOOKUP(C38:C611,'[1]main (3)'!$B:$U,20,0)</f>
        <v>52</v>
      </c>
      <c r="I40" s="17">
        <f t="shared" si="1"/>
        <v>52</v>
      </c>
      <c r="J40" s="18" t="s">
        <v>235</v>
      </c>
      <c r="K40" s="18" t="str">
        <f>VLOOKUP(C:C,'[1]main (3)'!$B:$D,3,0)</f>
        <v>Bongalmora CHC</v>
      </c>
      <c r="L40" s="18" t="s">
        <v>1266</v>
      </c>
      <c r="M40" s="18">
        <f>VLOOKUP(L38:L611,'[2]ANM Contact Deatils '!$B:$E,4,0)</f>
        <v>9854231262</v>
      </c>
      <c r="N40" s="18" t="s">
        <v>1267</v>
      </c>
      <c r="O40" s="18">
        <f>VLOOKUP(N38:N4145,[3]Sheet1!$B:$F,5,0)</f>
        <v>8876619128</v>
      </c>
      <c r="P40" s="24">
        <v>43385</v>
      </c>
      <c r="Q40" s="54">
        <v>43385</v>
      </c>
      <c r="R40" s="18" t="s">
        <v>1402</v>
      </c>
      <c r="S40" s="18" t="s">
        <v>1236</v>
      </c>
      <c r="T40" s="18"/>
    </row>
    <row r="41" spans="1:20" ht="33">
      <c r="A41" s="4">
        <v>37</v>
      </c>
      <c r="B41" s="17" t="s">
        <v>67</v>
      </c>
      <c r="C41" s="18" t="s">
        <v>132</v>
      </c>
      <c r="D41" s="18" t="s">
        <v>29</v>
      </c>
      <c r="E41" s="19">
        <v>18</v>
      </c>
      <c r="F41" s="18" t="s">
        <v>998</v>
      </c>
      <c r="G41" s="19">
        <f>VLOOKUP(C39:C612,'[1]main (3)'!$B:$T,19,0)</f>
        <v>17</v>
      </c>
      <c r="H41" s="19">
        <f>VLOOKUP(C39:C612,'[1]main (3)'!$B:$U,20,0)</f>
        <v>32</v>
      </c>
      <c r="I41" s="17">
        <f t="shared" si="1"/>
        <v>49</v>
      </c>
      <c r="J41" s="18">
        <v>9854200253</v>
      </c>
      <c r="K41" s="18" t="str">
        <f>VLOOKUP(C:C,'[1]main (3)'!$B:$D,3,0)</f>
        <v>Sandhakhowa SC</v>
      </c>
      <c r="L41" s="18" t="s">
        <v>1380</v>
      </c>
      <c r="M41" s="18">
        <f>VLOOKUP(L39:L612,'[2]ANM Contact Deatils '!$B:$E,4,0)</f>
        <v>9954535175</v>
      </c>
      <c r="N41" s="18" t="s">
        <v>317</v>
      </c>
      <c r="O41" s="18">
        <f>VLOOKUP(N39:N4146,[3]Sheet1!$B:$F,5,0)</f>
        <v>9957996120</v>
      </c>
      <c r="P41" s="24">
        <v>43386</v>
      </c>
      <c r="Q41" s="54">
        <v>43386</v>
      </c>
      <c r="R41" s="18" t="s">
        <v>1402</v>
      </c>
      <c r="S41" s="18" t="s">
        <v>1236</v>
      </c>
      <c r="T41" s="18"/>
    </row>
    <row r="42" spans="1:20" ht="33">
      <c r="A42" s="4">
        <v>38</v>
      </c>
      <c r="B42" s="17" t="s">
        <v>67</v>
      </c>
      <c r="C42" s="18" t="s">
        <v>133</v>
      </c>
      <c r="D42" s="18" t="s">
        <v>27</v>
      </c>
      <c r="E42" s="19" t="s">
        <v>134</v>
      </c>
      <c r="F42" s="18" t="s">
        <v>999</v>
      </c>
      <c r="G42" s="19">
        <f>VLOOKUP(C40:C613,'[1]main (3)'!$B:$T,19,0)</f>
        <v>0</v>
      </c>
      <c r="H42" s="19">
        <f>VLOOKUP(C40:C613,'[1]main (3)'!$B:$U,20,0)</f>
        <v>205</v>
      </c>
      <c r="I42" s="17">
        <f t="shared" si="1"/>
        <v>205</v>
      </c>
      <c r="J42" s="18" t="s">
        <v>135</v>
      </c>
      <c r="K42" s="18" t="str">
        <f>VLOOKUP(C:C,'[1]main (3)'!$B:$D,3,0)</f>
        <v>Sandhakhowa SC</v>
      </c>
      <c r="L42" s="18" t="s">
        <v>1380</v>
      </c>
      <c r="M42" s="18">
        <f>VLOOKUP(L40:L613,'[2]ANM Contact Deatils '!$B:$E,4,0)</f>
        <v>9954535175</v>
      </c>
      <c r="N42" s="18" t="s">
        <v>317</v>
      </c>
      <c r="O42" s="18">
        <f>VLOOKUP(N40:N4147,[3]Sheet1!$B:$F,5,0)</f>
        <v>9957996120</v>
      </c>
      <c r="P42" s="24">
        <v>43386</v>
      </c>
      <c r="Q42" s="54">
        <v>43386</v>
      </c>
      <c r="R42" s="18" t="s">
        <v>1402</v>
      </c>
      <c r="S42" s="18" t="s">
        <v>1236</v>
      </c>
      <c r="T42" s="18"/>
    </row>
    <row r="43" spans="1:20" ht="33">
      <c r="A43" s="4">
        <v>39</v>
      </c>
      <c r="B43" s="17" t="s">
        <v>68</v>
      </c>
      <c r="C43" s="18" t="s">
        <v>174</v>
      </c>
      <c r="D43" s="18" t="s">
        <v>29</v>
      </c>
      <c r="E43" s="19">
        <v>4</v>
      </c>
      <c r="F43" s="18" t="s">
        <v>998</v>
      </c>
      <c r="G43" s="19">
        <f>VLOOKUP(C41:C614,'[1]main (3)'!$B:$T,19,0)</f>
        <v>15</v>
      </c>
      <c r="H43" s="19">
        <f>VLOOKUP(C41:C614,'[1]main (3)'!$B:$U,20,0)</f>
        <v>15</v>
      </c>
      <c r="I43" s="17">
        <f t="shared" si="1"/>
        <v>30</v>
      </c>
      <c r="J43" s="18">
        <v>8402927961</v>
      </c>
      <c r="K43" s="18" t="str">
        <f>VLOOKUP(C:C,'[1]main (3)'!$B:$D,3,0)</f>
        <v>Meneha MPHC</v>
      </c>
      <c r="L43" s="18" t="str">
        <f>VLOOKUP(C:C,'[1]main (3)'!$B:$E,4,0)</f>
        <v>Gita Bharali</v>
      </c>
      <c r="M43" s="18">
        <f>VLOOKUP(L41:L614,'[2]ANM Contact Deatils '!$B:$E,4,0)</f>
        <v>9854336649</v>
      </c>
      <c r="N43" s="18" t="s">
        <v>260</v>
      </c>
      <c r="O43" s="18">
        <f>VLOOKUP(N41:N4148,[3]Sheet1!$B:$F,5,0)</f>
        <v>6900772817</v>
      </c>
      <c r="P43" s="24">
        <v>43386</v>
      </c>
      <c r="Q43" s="54">
        <v>43386</v>
      </c>
      <c r="R43" s="18" t="s">
        <v>1404</v>
      </c>
      <c r="S43" s="18" t="s">
        <v>1236</v>
      </c>
      <c r="T43" s="18"/>
    </row>
    <row r="44" spans="1:20" ht="33">
      <c r="A44" s="4">
        <v>40</v>
      </c>
      <c r="B44" s="17" t="s">
        <v>68</v>
      </c>
      <c r="C44" s="18" t="s">
        <v>171</v>
      </c>
      <c r="D44" s="18" t="s">
        <v>27</v>
      </c>
      <c r="E44" s="19" t="s">
        <v>172</v>
      </c>
      <c r="F44" s="18" t="s">
        <v>999</v>
      </c>
      <c r="G44" s="19">
        <f>VLOOKUP(C42:C615,'[1]main (3)'!$B:$T,19,0)</f>
        <v>0</v>
      </c>
      <c r="H44" s="19">
        <f>VLOOKUP(C42:C615,'[1]main (3)'!$B:$U,20,0)</f>
        <v>50</v>
      </c>
      <c r="I44" s="17">
        <f t="shared" si="1"/>
        <v>50</v>
      </c>
      <c r="J44" s="18" t="s">
        <v>173</v>
      </c>
      <c r="K44" s="18" t="str">
        <f>VLOOKUP(C:C,'[1]main (3)'!$B:$D,3,0)</f>
        <v>Meneha MPHC</v>
      </c>
      <c r="L44" s="18" t="str">
        <f>VLOOKUP(C:C,'[1]main (3)'!$B:$E,4,0)</f>
        <v>Gita Bharali</v>
      </c>
      <c r="M44" s="18">
        <f>VLOOKUP(L42:L615,'[2]ANM Contact Deatils '!$B:$E,4,0)</f>
        <v>9854336649</v>
      </c>
      <c r="N44" s="18" t="s">
        <v>260</v>
      </c>
      <c r="O44" s="18">
        <f>VLOOKUP(N42:N4149,[3]Sheet1!$B:$F,5,0)</f>
        <v>6900772817</v>
      </c>
      <c r="P44" s="24">
        <v>43386</v>
      </c>
      <c r="Q44" s="54">
        <v>43386</v>
      </c>
      <c r="R44" s="18" t="s">
        <v>1404</v>
      </c>
      <c r="S44" s="18" t="s">
        <v>1236</v>
      </c>
      <c r="T44" s="18"/>
    </row>
    <row r="45" spans="1:20" ht="33">
      <c r="A45" s="4">
        <v>41</v>
      </c>
      <c r="B45" s="17" t="s">
        <v>68</v>
      </c>
      <c r="C45" s="18" t="s">
        <v>165</v>
      </c>
      <c r="D45" s="18" t="s">
        <v>29</v>
      </c>
      <c r="E45" s="19">
        <v>1</v>
      </c>
      <c r="F45" s="18" t="s">
        <v>998</v>
      </c>
      <c r="G45" s="19">
        <f>VLOOKUP(C43:C616,'[1]main (3)'!$B:$T,19,0)</f>
        <v>33</v>
      </c>
      <c r="H45" s="19">
        <f>VLOOKUP(C43:C616,'[1]main (3)'!$B:$U,20,0)</f>
        <v>30</v>
      </c>
      <c r="I45" s="17">
        <f t="shared" si="1"/>
        <v>63</v>
      </c>
      <c r="J45" s="18">
        <v>9613540897</v>
      </c>
      <c r="K45" s="18" t="str">
        <f>VLOOKUP(C:C,'[1]main (3)'!$B:$D,3,0)</f>
        <v>SONAPUR SC</v>
      </c>
      <c r="L45" s="18" t="s">
        <v>1386</v>
      </c>
      <c r="M45" s="18">
        <f>VLOOKUP(L43:L616,'[2]ANM Contact Deatils '!$B:$E,4,0)</f>
        <v>9859430170</v>
      </c>
      <c r="N45" s="18" t="s">
        <v>1388</v>
      </c>
      <c r="O45" s="18">
        <f>VLOOKUP(N43:N4150,[3]Sheet1!$B:$F,5,0)</f>
        <v>7896787266</v>
      </c>
      <c r="P45" s="24">
        <v>43388</v>
      </c>
      <c r="Q45" s="54">
        <v>43388</v>
      </c>
      <c r="R45" s="18" t="s">
        <v>1405</v>
      </c>
      <c r="S45" s="18" t="s">
        <v>1236</v>
      </c>
      <c r="T45" s="18"/>
    </row>
    <row r="46" spans="1:20" ht="33">
      <c r="A46" s="4">
        <v>42</v>
      </c>
      <c r="B46" s="17" t="s">
        <v>68</v>
      </c>
      <c r="C46" s="18" t="s">
        <v>166</v>
      </c>
      <c r="D46" s="18" t="s">
        <v>27</v>
      </c>
      <c r="E46" s="19" t="s">
        <v>167</v>
      </c>
      <c r="F46" s="18" t="s">
        <v>1002</v>
      </c>
      <c r="G46" s="19">
        <f>VLOOKUP(C44:C617,'[1]main (3)'!$B:$T,19,0)</f>
        <v>0</v>
      </c>
      <c r="H46" s="19">
        <f>VLOOKUP(C44:C617,'[1]main (3)'!$B:$U,20,0)</f>
        <v>224</v>
      </c>
      <c r="I46" s="17">
        <f t="shared" si="1"/>
        <v>224</v>
      </c>
      <c r="J46" s="18">
        <v>9864220971</v>
      </c>
      <c r="K46" s="18" t="str">
        <f>VLOOKUP(C:C,'[1]main (3)'!$B:$D,3,0)</f>
        <v>SONAPUR SC</v>
      </c>
      <c r="L46" s="18" t="s">
        <v>1386</v>
      </c>
      <c r="M46" s="18">
        <f>VLOOKUP(L44:L617,'[2]ANM Contact Deatils '!$B:$E,4,0)</f>
        <v>9859430170</v>
      </c>
      <c r="N46" s="18" t="s">
        <v>1388</v>
      </c>
      <c r="O46" s="18">
        <f>VLOOKUP(N44:N4151,[3]Sheet1!$B:$F,5,0)</f>
        <v>7896787266</v>
      </c>
      <c r="P46" s="24">
        <v>43388</v>
      </c>
      <c r="Q46" s="54">
        <v>43388</v>
      </c>
      <c r="R46" s="18" t="s">
        <v>1405</v>
      </c>
      <c r="S46" s="18" t="s">
        <v>1236</v>
      </c>
      <c r="T46" s="18"/>
    </row>
    <row r="47" spans="1:20" ht="33">
      <c r="A47" s="4">
        <v>43</v>
      </c>
      <c r="B47" s="17" t="s">
        <v>67</v>
      </c>
      <c r="C47" s="18" t="s">
        <v>130</v>
      </c>
      <c r="D47" s="18" t="s">
        <v>27</v>
      </c>
      <c r="E47" s="19" t="s">
        <v>131</v>
      </c>
      <c r="F47" s="18" t="s">
        <v>999</v>
      </c>
      <c r="G47" s="19">
        <f>VLOOKUP(C45:C618,'[1]main (3)'!$B:$T,19,0)</f>
        <v>135</v>
      </c>
      <c r="H47" s="19">
        <f>VLOOKUP(C45:C618,'[1]main (3)'!$B:$U,20,0)</f>
        <v>178</v>
      </c>
      <c r="I47" s="17">
        <f t="shared" si="1"/>
        <v>313</v>
      </c>
      <c r="J47" s="18">
        <v>9854332578</v>
      </c>
      <c r="K47" s="18" t="str">
        <f>VLOOKUP(C:C,'[1]main (3)'!$B:$D,3,0)</f>
        <v>SONAPUR SC</v>
      </c>
      <c r="L47" s="18" t="s">
        <v>1386</v>
      </c>
      <c r="M47" s="18">
        <f>VLOOKUP(L45:L618,'[2]ANM Contact Deatils '!$B:$E,4,0)</f>
        <v>9859430170</v>
      </c>
      <c r="N47" s="18" t="s">
        <v>1388</v>
      </c>
      <c r="O47" s="18">
        <f>VLOOKUP(N45:N4152,[3]Sheet1!$B:$F,5,0)</f>
        <v>7896787266</v>
      </c>
      <c r="P47" s="24">
        <v>43393</v>
      </c>
      <c r="Q47" s="54">
        <v>43393</v>
      </c>
      <c r="R47" s="18" t="s">
        <v>1405</v>
      </c>
      <c r="S47" s="18" t="s">
        <v>1236</v>
      </c>
      <c r="T47" s="18"/>
    </row>
    <row r="48" spans="1:20" ht="33">
      <c r="A48" s="4">
        <v>44</v>
      </c>
      <c r="B48" s="17" t="s">
        <v>68</v>
      </c>
      <c r="C48" s="18" t="s">
        <v>168</v>
      </c>
      <c r="D48" s="18" t="s">
        <v>29</v>
      </c>
      <c r="E48" s="19">
        <v>24</v>
      </c>
      <c r="F48" s="18" t="s">
        <v>998</v>
      </c>
      <c r="G48" s="19">
        <f>VLOOKUP(C46:C619,'[1]main (3)'!$B:$T,19,0)</f>
        <v>27</v>
      </c>
      <c r="H48" s="19">
        <f>VLOOKUP(C46:C619,'[1]main (3)'!$B:$U,20,0)</f>
        <v>21</v>
      </c>
      <c r="I48" s="17">
        <f t="shared" si="1"/>
        <v>48</v>
      </c>
      <c r="J48" s="18" t="s">
        <v>169</v>
      </c>
      <c r="K48" s="18" t="str">
        <f>VLOOKUP(C:C,'[1]main (3)'!$B:$D,3,0)</f>
        <v>Jubanagar SC</v>
      </c>
      <c r="L48" s="18" t="str">
        <f>VLOOKUP(C:C,'[1]main (3)'!$B:$E,4,0)</f>
        <v>Parul Dutta</v>
      </c>
      <c r="M48" s="18">
        <f>VLOOKUP(L46:L619,'[2]ANM Contact Deatils '!$B:$E,4,0)</f>
        <v>8876676027</v>
      </c>
      <c r="N48" s="18" t="s">
        <v>262</v>
      </c>
      <c r="O48" s="18">
        <f>VLOOKUP(N46:N4153,[3]Sheet1!$B:$F,5,0)</f>
        <v>6000180834</v>
      </c>
      <c r="P48" s="24">
        <v>43393</v>
      </c>
      <c r="Q48" s="54">
        <v>43393</v>
      </c>
      <c r="R48" s="18" t="s">
        <v>1404</v>
      </c>
      <c r="S48" s="18" t="s">
        <v>1236</v>
      </c>
      <c r="T48" s="18"/>
    </row>
    <row r="49" spans="1:20" ht="33">
      <c r="A49" s="4">
        <v>45</v>
      </c>
      <c r="B49" s="17" t="s">
        <v>67</v>
      </c>
      <c r="C49" s="18" t="s">
        <v>175</v>
      </c>
      <c r="D49" s="18" t="s">
        <v>29</v>
      </c>
      <c r="E49" s="19">
        <v>1</v>
      </c>
      <c r="F49" s="18" t="s">
        <v>998</v>
      </c>
      <c r="G49" s="19">
        <f>VLOOKUP(C47:C620,'[1]main (3)'!$B:$T,19,0)</f>
        <v>18</v>
      </c>
      <c r="H49" s="19">
        <f>VLOOKUP(C47:C620,'[1]main (3)'!$B:$U,20,0)</f>
        <v>21</v>
      </c>
      <c r="I49" s="17">
        <f t="shared" si="1"/>
        <v>39</v>
      </c>
      <c r="J49" s="18">
        <v>9859694492</v>
      </c>
      <c r="K49" s="18" t="str">
        <f>VLOOKUP(C:C,'[1]main (3)'!$B:$D,3,0)</f>
        <v>Bongalmora CHC</v>
      </c>
      <c r="L49" s="18" t="s">
        <v>1266</v>
      </c>
      <c r="M49" s="18">
        <f>VLOOKUP(L47:L620,'[2]ANM Contact Deatils '!$B:$E,4,0)</f>
        <v>9854231262</v>
      </c>
      <c r="N49" s="18" t="s">
        <v>1268</v>
      </c>
      <c r="O49" s="18">
        <f>VLOOKUP(N47:N4154,[3]Sheet1!$B:$F,5,0)</f>
        <v>8486904164</v>
      </c>
      <c r="P49" s="24">
        <v>43395</v>
      </c>
      <c r="Q49" s="54">
        <v>43395</v>
      </c>
      <c r="R49" s="18" t="s">
        <v>1402</v>
      </c>
      <c r="S49" s="18" t="s">
        <v>1236</v>
      </c>
      <c r="T49" s="18"/>
    </row>
    <row r="50" spans="1:20" ht="33">
      <c r="A50" s="4">
        <v>46</v>
      </c>
      <c r="B50" s="17" t="s">
        <v>67</v>
      </c>
      <c r="C50" s="18" t="s">
        <v>176</v>
      </c>
      <c r="D50" s="18" t="s">
        <v>27</v>
      </c>
      <c r="E50" s="19" t="s">
        <v>177</v>
      </c>
      <c r="F50" s="18" t="s">
        <v>999</v>
      </c>
      <c r="G50" s="19">
        <f>VLOOKUP(C48:C621,'[1]main (3)'!$B:$T,19,0)</f>
        <v>90</v>
      </c>
      <c r="H50" s="19">
        <f>VLOOKUP(C48:C621,'[1]main (3)'!$B:$U,20,0)</f>
        <v>86</v>
      </c>
      <c r="I50" s="17">
        <f t="shared" si="1"/>
        <v>176</v>
      </c>
      <c r="J50" s="18" t="s">
        <v>178</v>
      </c>
      <c r="K50" s="18" t="str">
        <f>VLOOKUP(C:C,'[1]main (3)'!$B:$D,3,0)</f>
        <v>Bongalmora CHC</v>
      </c>
      <c r="L50" s="18" t="s">
        <v>1266</v>
      </c>
      <c r="M50" s="18">
        <f>VLOOKUP(L48:L621,'[2]ANM Contact Deatils '!$B:$E,4,0)</f>
        <v>9854231262</v>
      </c>
      <c r="N50" s="18" t="s">
        <v>1268</v>
      </c>
      <c r="O50" s="18">
        <f>VLOOKUP(N48:N4155,[3]Sheet1!$B:$F,5,0)</f>
        <v>8486904164</v>
      </c>
      <c r="P50" s="24">
        <v>43395</v>
      </c>
      <c r="Q50" s="54">
        <v>43395</v>
      </c>
      <c r="R50" s="18" t="s">
        <v>1402</v>
      </c>
      <c r="S50" s="18" t="s">
        <v>1236</v>
      </c>
      <c r="T50" s="18"/>
    </row>
    <row r="51" spans="1:20" ht="33">
      <c r="A51" s="4">
        <v>47</v>
      </c>
      <c r="B51" s="17" t="s">
        <v>68</v>
      </c>
      <c r="C51" s="18" t="s">
        <v>154</v>
      </c>
      <c r="D51" s="18" t="s">
        <v>27</v>
      </c>
      <c r="E51" s="19" t="s">
        <v>155</v>
      </c>
      <c r="F51" s="18" t="s">
        <v>1002</v>
      </c>
      <c r="G51" s="19">
        <f>VLOOKUP(C49:C622,'[1]main (3)'!$B:$T,19,0)</f>
        <v>50</v>
      </c>
      <c r="H51" s="19">
        <f>VLOOKUP(C49:C622,'[1]main (3)'!$B:$U,20,0)</f>
        <v>52</v>
      </c>
      <c r="I51" s="17">
        <f t="shared" si="1"/>
        <v>102</v>
      </c>
      <c r="J51" s="18" t="s">
        <v>156</v>
      </c>
      <c r="K51" s="18" t="str">
        <f>VLOOKUP(C:C,'[1]main (3)'!$B:$D,3,0)</f>
        <v>Meneha MPHC</v>
      </c>
      <c r="L51" s="18" t="str">
        <f>VLOOKUP(C:C,'[1]main (3)'!$B:$E,4,0)</f>
        <v>Gita Bharali</v>
      </c>
      <c r="M51" s="18">
        <f>VLOOKUP(L49:L622,'[2]ANM Contact Deatils '!$B:$E,4,0)</f>
        <v>9854336649</v>
      </c>
      <c r="N51" s="18" t="s">
        <v>260</v>
      </c>
      <c r="O51" s="18">
        <f>VLOOKUP(N49:N4156,[3]Sheet1!$B:$F,5,0)</f>
        <v>6900772817</v>
      </c>
      <c r="P51" s="24">
        <v>43395</v>
      </c>
      <c r="Q51" s="54">
        <v>43395</v>
      </c>
      <c r="R51" s="18" t="s">
        <v>1404</v>
      </c>
      <c r="S51" s="18" t="s">
        <v>1236</v>
      </c>
      <c r="T51" s="18"/>
    </row>
    <row r="52" spans="1:20" ht="33">
      <c r="A52" s="4">
        <v>48</v>
      </c>
      <c r="B52" s="17" t="s">
        <v>68</v>
      </c>
      <c r="C52" s="18" t="s">
        <v>199</v>
      </c>
      <c r="D52" s="18" t="s">
        <v>29</v>
      </c>
      <c r="E52" s="19">
        <v>3</v>
      </c>
      <c r="F52" s="18" t="s">
        <v>998</v>
      </c>
      <c r="G52" s="19">
        <f>VLOOKUP(C50:C623,'[1]main (3)'!$B:$T,19,0)</f>
        <v>22</v>
      </c>
      <c r="H52" s="19">
        <f>VLOOKUP(C50:C623,'[1]main (3)'!$B:$U,20,0)</f>
        <v>36</v>
      </c>
      <c r="I52" s="17">
        <f t="shared" si="1"/>
        <v>58</v>
      </c>
      <c r="J52" s="18">
        <v>7086567886</v>
      </c>
      <c r="K52" s="18" t="str">
        <f>VLOOKUP(C:C,'[1]main (3)'!$B:$D,3,0)</f>
        <v>Meneha MPHC</v>
      </c>
      <c r="L52" s="18" t="str">
        <f>VLOOKUP(C:C,'[1]main (3)'!$B:$E,4,0)</f>
        <v>Gita Bharali</v>
      </c>
      <c r="M52" s="18">
        <f>VLOOKUP(L50:L623,'[2]ANM Contact Deatils '!$B:$E,4,0)</f>
        <v>9854336649</v>
      </c>
      <c r="N52" s="18" t="s">
        <v>263</v>
      </c>
      <c r="O52" s="18">
        <f>VLOOKUP(N50:N4157,[3]Sheet1!$B:$F,5,0)</f>
        <v>8399069793</v>
      </c>
      <c r="P52" s="24">
        <v>43395</v>
      </c>
      <c r="Q52" s="54">
        <v>43395</v>
      </c>
      <c r="R52" s="18" t="s">
        <v>1404</v>
      </c>
      <c r="S52" s="18" t="s">
        <v>1236</v>
      </c>
      <c r="T52" s="18"/>
    </row>
    <row r="53" spans="1:20" ht="33">
      <c r="A53" s="4">
        <v>49</v>
      </c>
      <c r="B53" s="17" t="s">
        <v>67</v>
      </c>
      <c r="C53" s="18" t="s">
        <v>84</v>
      </c>
      <c r="D53" s="18" t="s">
        <v>29</v>
      </c>
      <c r="E53" s="19">
        <v>21</v>
      </c>
      <c r="F53" s="18" t="s">
        <v>998</v>
      </c>
      <c r="G53" s="19">
        <f>VLOOKUP(C51:C624,'[1]main (3)'!$B:$T,19,0)</f>
        <v>16</v>
      </c>
      <c r="H53" s="19">
        <f>VLOOKUP(C51:C624,'[1]main (3)'!$B:$U,20,0)</f>
        <v>19</v>
      </c>
      <c r="I53" s="17">
        <f t="shared" si="1"/>
        <v>35</v>
      </c>
      <c r="J53" s="18">
        <v>9706373921</v>
      </c>
      <c r="K53" s="18" t="str">
        <f>VLOOKUP(C:C,'[1]main (3)'!$B:$D,3,0)</f>
        <v>Bihpuria PHC</v>
      </c>
      <c r="L53" s="18" t="s">
        <v>1254</v>
      </c>
      <c r="M53" s="18">
        <f>VLOOKUP(L51:L624,'[2]ANM Contact Deatils '!$B:$E,4,0)</f>
        <v>7399554906</v>
      </c>
      <c r="N53" s="18" t="s">
        <v>1253</v>
      </c>
      <c r="O53" s="18">
        <f>VLOOKUP(N51:N4158,[3]Sheet1!$B:$F,5,0)</f>
        <v>7399226328</v>
      </c>
      <c r="P53" s="24">
        <v>43396</v>
      </c>
      <c r="Q53" s="54">
        <v>43396</v>
      </c>
      <c r="R53" s="18" t="s">
        <v>1408</v>
      </c>
      <c r="S53" s="18" t="s">
        <v>1236</v>
      </c>
      <c r="T53" s="18"/>
    </row>
    <row r="54" spans="1:20" ht="33">
      <c r="A54" s="4">
        <v>50</v>
      </c>
      <c r="B54" s="17" t="s">
        <v>67</v>
      </c>
      <c r="C54" s="18" t="s">
        <v>147</v>
      </c>
      <c r="D54" s="18" t="s">
        <v>29</v>
      </c>
      <c r="E54" s="19">
        <v>16</v>
      </c>
      <c r="F54" s="18" t="s">
        <v>998</v>
      </c>
      <c r="G54" s="19">
        <f>VLOOKUP(C52:C625,'[1]main (3)'!$B:$T,19,0)</f>
        <v>18</v>
      </c>
      <c r="H54" s="19">
        <f>VLOOKUP(C52:C625,'[1]main (3)'!$B:$U,20,0)</f>
        <v>21</v>
      </c>
      <c r="I54" s="17">
        <f t="shared" si="1"/>
        <v>39</v>
      </c>
      <c r="J54" s="18">
        <v>9678590389</v>
      </c>
      <c r="K54" s="18" t="str">
        <f>VLOOKUP(C:C,'[1]main (3)'!$B:$D,3,0)</f>
        <v>Bongalmora Grazing SC</v>
      </c>
      <c r="L54" s="18" t="str">
        <f>VLOOKUP(C:C,'[1]main (3)'!$B:$E,4,0)</f>
        <v>Lili Dutta</v>
      </c>
      <c r="M54" s="18">
        <f>VLOOKUP(L52:L625,'[2]ANM Contact Deatils '!$B:$E,4,0)</f>
        <v>9954844009</v>
      </c>
      <c r="N54" s="18" t="s">
        <v>1270</v>
      </c>
      <c r="O54" s="18">
        <f>VLOOKUP(N52:N4159,[3]Sheet1!$B:$F,5,0)</f>
        <v>8876471329</v>
      </c>
      <c r="P54" s="24">
        <v>43396</v>
      </c>
      <c r="Q54" s="54">
        <v>43396</v>
      </c>
      <c r="R54" s="18" t="s">
        <v>1402</v>
      </c>
      <c r="S54" s="18" t="s">
        <v>1236</v>
      </c>
      <c r="T54" s="18"/>
    </row>
    <row r="55" spans="1:20" ht="33">
      <c r="A55" s="4">
        <v>51</v>
      </c>
      <c r="B55" s="17" t="s">
        <v>68</v>
      </c>
      <c r="C55" s="18" t="s">
        <v>136</v>
      </c>
      <c r="D55" s="18" t="s">
        <v>29</v>
      </c>
      <c r="E55" s="19">
        <v>1</v>
      </c>
      <c r="F55" s="18" t="s">
        <v>998</v>
      </c>
      <c r="G55" s="19">
        <f>VLOOKUP(C53:C626,'[1]main (3)'!$B:$T,19,0)</f>
        <v>18</v>
      </c>
      <c r="H55" s="19">
        <f>VLOOKUP(C53:C626,'[1]main (3)'!$B:$U,20,0)</f>
        <v>21</v>
      </c>
      <c r="I55" s="17">
        <f t="shared" si="1"/>
        <v>39</v>
      </c>
      <c r="J55" s="18">
        <v>8011142162</v>
      </c>
      <c r="K55" s="18" t="str">
        <f>VLOOKUP(C:C,'[1]main (3)'!$B:$D,3,0)</f>
        <v>Meneha MPHC</v>
      </c>
      <c r="L55" s="18" t="str">
        <f>VLOOKUP(C:C,'[1]main (3)'!$B:$E,4,0)</f>
        <v>Gita Bharali</v>
      </c>
      <c r="M55" s="18">
        <f>VLOOKUP(L53:L626,'[2]ANM Contact Deatils '!$B:$E,4,0)</f>
        <v>9854336649</v>
      </c>
      <c r="N55" s="18" t="s">
        <v>266</v>
      </c>
      <c r="O55" s="18">
        <f>VLOOKUP(N53:N4160,[3]Sheet1!$B:$F,5,0)</f>
        <v>9678397402</v>
      </c>
      <c r="P55" s="24">
        <v>43396</v>
      </c>
      <c r="Q55" s="54">
        <v>43396</v>
      </c>
      <c r="R55" s="18" t="s">
        <v>1404</v>
      </c>
      <c r="S55" s="18" t="s">
        <v>1236</v>
      </c>
      <c r="T55" s="18"/>
    </row>
    <row r="56" spans="1:20" ht="33">
      <c r="A56" s="4">
        <v>52</v>
      </c>
      <c r="B56" s="17" t="s">
        <v>68</v>
      </c>
      <c r="C56" s="18" t="s">
        <v>153</v>
      </c>
      <c r="D56" s="18" t="s">
        <v>29</v>
      </c>
      <c r="E56" s="19">
        <v>2</v>
      </c>
      <c r="F56" s="18" t="s">
        <v>998</v>
      </c>
      <c r="G56" s="19">
        <f>VLOOKUP(C54:C627,'[1]main (3)'!$B:$T,19,0)</f>
        <v>36</v>
      </c>
      <c r="H56" s="19">
        <f>VLOOKUP(C54:C627,'[1]main (3)'!$B:$U,20,0)</f>
        <v>23</v>
      </c>
      <c r="I56" s="17">
        <f t="shared" si="1"/>
        <v>59</v>
      </c>
      <c r="J56" s="18">
        <v>8011414606</v>
      </c>
      <c r="K56" s="18" t="str">
        <f>VLOOKUP(C:C,'[1]main (3)'!$B:$D,3,0)</f>
        <v>Meneha MPHC</v>
      </c>
      <c r="L56" s="18" t="str">
        <f>VLOOKUP(C:C,'[1]main (3)'!$B:$E,4,0)</f>
        <v>Gita Bharali</v>
      </c>
      <c r="M56" s="18">
        <f>VLOOKUP(L54:L627,'[2]ANM Contact Deatils '!$B:$E,4,0)</f>
        <v>9854336649</v>
      </c>
      <c r="N56" s="18" t="s">
        <v>266</v>
      </c>
      <c r="O56" s="18">
        <f>VLOOKUP(N54:N4161,[3]Sheet1!$B:$F,5,0)</f>
        <v>9678397402</v>
      </c>
      <c r="P56" s="24">
        <v>43396</v>
      </c>
      <c r="Q56" s="54">
        <v>43396</v>
      </c>
      <c r="R56" s="18" t="s">
        <v>1404</v>
      </c>
      <c r="S56" s="18" t="s">
        <v>1236</v>
      </c>
      <c r="T56" s="18"/>
    </row>
    <row r="57" spans="1:20" ht="33">
      <c r="A57" s="4">
        <v>53</v>
      </c>
      <c r="B57" s="17" t="s">
        <v>68</v>
      </c>
      <c r="C57" s="18" t="s">
        <v>136</v>
      </c>
      <c r="D57" s="18" t="s">
        <v>29</v>
      </c>
      <c r="E57" s="19">
        <v>1</v>
      </c>
      <c r="F57" s="18" t="s">
        <v>998</v>
      </c>
      <c r="G57" s="19">
        <f>VLOOKUP(C55:C628,'[1]main (3)'!$B:$T,19,0)</f>
        <v>18</v>
      </c>
      <c r="H57" s="19">
        <f>VLOOKUP(C55:C628,'[1]main (3)'!$B:$U,20,0)</f>
        <v>21</v>
      </c>
      <c r="I57" s="17">
        <f t="shared" si="1"/>
        <v>39</v>
      </c>
      <c r="J57" s="18">
        <v>8144286421</v>
      </c>
      <c r="K57" s="18" t="str">
        <f>VLOOKUP(C:C,'[1]main (3)'!$B:$D,3,0)</f>
        <v>Meneha MPHC</v>
      </c>
      <c r="L57" s="18" t="str">
        <f>VLOOKUP(C:C,'[1]main (3)'!$B:$E,4,0)</f>
        <v>Gita Bharali</v>
      </c>
      <c r="M57" s="18">
        <f>VLOOKUP(L55:L628,'[2]ANM Contact Deatils '!$B:$E,4,0)</f>
        <v>9854336649</v>
      </c>
      <c r="N57" s="18" t="s">
        <v>1367</v>
      </c>
      <c r="O57" s="18">
        <f>VLOOKUP(N55:N4162,[3]Sheet1!$B:$F,5,0)</f>
        <v>8486797121</v>
      </c>
      <c r="P57" s="24">
        <v>43396</v>
      </c>
      <c r="Q57" s="54">
        <v>43396</v>
      </c>
      <c r="R57" s="18" t="s">
        <v>1404</v>
      </c>
      <c r="S57" s="18" t="s">
        <v>1236</v>
      </c>
      <c r="T57" s="18"/>
    </row>
    <row r="58" spans="1:20" ht="33">
      <c r="A58" s="4">
        <v>54</v>
      </c>
      <c r="B58" s="17" t="s">
        <v>67</v>
      </c>
      <c r="C58" s="18" t="s">
        <v>363</v>
      </c>
      <c r="D58" s="18" t="s">
        <v>29</v>
      </c>
      <c r="E58" s="19">
        <v>7</v>
      </c>
      <c r="F58" s="18" t="s">
        <v>998</v>
      </c>
      <c r="G58" s="19">
        <f>VLOOKUP(C56:C629,'[1]main (3)'!$B:$T,19,0)</f>
        <v>15</v>
      </c>
      <c r="H58" s="19">
        <f>VLOOKUP(C56:C629,'[1]main (3)'!$B:$U,20,0)</f>
        <v>18</v>
      </c>
      <c r="I58" s="17">
        <f t="shared" si="1"/>
        <v>33</v>
      </c>
      <c r="J58" s="18">
        <v>7576016759</v>
      </c>
      <c r="K58" s="18" t="str">
        <f>VLOOKUP(C:C,'[1]main (3)'!$B:$D,3,0)</f>
        <v>Dhunaguri SC</v>
      </c>
      <c r="L58" s="18" t="s">
        <v>1282</v>
      </c>
      <c r="M58" s="18">
        <f>VLOOKUP(L56:L629,'[2]ANM Contact Deatils '!$B:$E,4,0)</f>
        <v>9957678232</v>
      </c>
      <c r="N58" s="18" t="s">
        <v>1279</v>
      </c>
      <c r="O58" s="18">
        <f>VLOOKUP(N56:N4163,[3]Sheet1!$B:$F,5,0)</f>
        <v>9577094295</v>
      </c>
      <c r="P58" s="24">
        <v>43397</v>
      </c>
      <c r="Q58" s="54">
        <v>43397</v>
      </c>
      <c r="R58" s="18" t="s">
        <v>1404</v>
      </c>
      <c r="S58" s="18" t="s">
        <v>1236</v>
      </c>
      <c r="T58" s="18"/>
    </row>
    <row r="59" spans="1:20" ht="33">
      <c r="A59" s="4">
        <v>55</v>
      </c>
      <c r="B59" s="17" t="s">
        <v>67</v>
      </c>
      <c r="C59" s="18" t="s">
        <v>364</v>
      </c>
      <c r="D59" s="18" t="s">
        <v>29</v>
      </c>
      <c r="E59" s="19">
        <v>2</v>
      </c>
      <c r="F59" s="18" t="s">
        <v>998</v>
      </c>
      <c r="G59" s="19">
        <f>VLOOKUP(C57:C630,'[1]main (3)'!$B:$T,19,0)</f>
        <v>6</v>
      </c>
      <c r="H59" s="19">
        <f>VLOOKUP(C57:C630,'[1]main (3)'!$B:$U,20,0)</f>
        <v>13</v>
      </c>
      <c r="I59" s="17">
        <f t="shared" si="1"/>
        <v>19</v>
      </c>
      <c r="J59" s="18">
        <v>8876530787</v>
      </c>
      <c r="K59" s="18" t="str">
        <f>VLOOKUP(C:C,'[1]main (3)'!$B:$D,3,0)</f>
        <v>Bahgorah MPHC</v>
      </c>
      <c r="L59" s="18" t="s">
        <v>1247</v>
      </c>
      <c r="M59" s="18">
        <f>VLOOKUP(L57:L630,'[2]ANM Contact Deatils '!$B:$E,4,0)</f>
        <v>9577018386</v>
      </c>
      <c r="N59" s="18" t="s">
        <v>1166</v>
      </c>
      <c r="O59" s="18">
        <f>VLOOKUP(N57:N4164,[3]Sheet1!$B:$F,5,0)</f>
        <v>936546069</v>
      </c>
      <c r="P59" s="24">
        <v>43397</v>
      </c>
      <c r="Q59" s="54">
        <v>43397</v>
      </c>
      <c r="R59" s="18" t="s">
        <v>1402</v>
      </c>
      <c r="S59" s="18" t="s">
        <v>1236</v>
      </c>
      <c r="T59" s="18"/>
    </row>
    <row r="60" spans="1:20" ht="33">
      <c r="A60" s="4">
        <v>56</v>
      </c>
      <c r="B60" s="17" t="s">
        <v>67</v>
      </c>
      <c r="C60" s="18" t="s">
        <v>365</v>
      </c>
      <c r="D60" s="18" t="s">
        <v>29</v>
      </c>
      <c r="E60" s="19">
        <v>16</v>
      </c>
      <c r="F60" s="18" t="s">
        <v>998</v>
      </c>
      <c r="G60" s="19">
        <f>VLOOKUP(C58:C631,'[1]main (3)'!$B:$T,19,0)</f>
        <v>10</v>
      </c>
      <c r="H60" s="19">
        <f>VLOOKUP(C58:C631,'[1]main (3)'!$B:$U,20,0)</f>
        <v>11</v>
      </c>
      <c r="I60" s="17">
        <f t="shared" si="1"/>
        <v>21</v>
      </c>
      <c r="J60" s="18">
        <v>9678941766</v>
      </c>
      <c r="K60" s="18" t="str">
        <f>VLOOKUP(C:C,'[1]main (3)'!$B:$D,3,0)</f>
        <v>Sandhakhowa SC</v>
      </c>
      <c r="L60" s="18" t="s">
        <v>1380</v>
      </c>
      <c r="M60" s="18">
        <f>VLOOKUP(L58:L631,'[2]ANM Contact Deatils '!$B:$E,4,0)</f>
        <v>9954535175</v>
      </c>
      <c r="N60" s="18" t="s">
        <v>1167</v>
      </c>
      <c r="O60" s="18">
        <f>VLOOKUP(N58:N4165,[3]Sheet1!$B:$F,5,0)</f>
        <v>9613358122</v>
      </c>
      <c r="P60" s="24">
        <v>43397</v>
      </c>
      <c r="Q60" s="54">
        <v>43397</v>
      </c>
      <c r="R60" s="18" t="s">
        <v>1402</v>
      </c>
      <c r="S60" s="18" t="s">
        <v>1236</v>
      </c>
      <c r="T60" s="18"/>
    </row>
    <row r="61" spans="1:20" ht="33">
      <c r="A61" s="4">
        <v>57</v>
      </c>
      <c r="B61" s="17" t="s">
        <v>67</v>
      </c>
      <c r="C61" s="18" t="s">
        <v>200</v>
      </c>
      <c r="D61" s="18" t="s">
        <v>29</v>
      </c>
      <c r="E61" s="19">
        <v>23</v>
      </c>
      <c r="F61" s="18" t="s">
        <v>998</v>
      </c>
      <c r="G61" s="19">
        <f>VLOOKUP(C59:C632,'[1]main (3)'!$B:$T,19,0)</f>
        <v>17</v>
      </c>
      <c r="H61" s="19">
        <f>VLOOKUP(C59:C632,'[1]main (3)'!$B:$U,20,0)</f>
        <v>21</v>
      </c>
      <c r="I61" s="17">
        <f t="shared" si="1"/>
        <v>38</v>
      </c>
      <c r="J61" s="18">
        <v>9854607624</v>
      </c>
      <c r="K61" s="18" t="str">
        <f>VLOOKUP(C:C,'[1]main (3)'!$B:$D,3,0)</f>
        <v>Midihijaba SC</v>
      </c>
      <c r="L61" s="18" t="s">
        <v>1377</v>
      </c>
      <c r="M61" s="18">
        <f>VLOOKUP(L59:L632,'[2]ANM Contact Deatils '!$B:$E,4,0)</f>
        <v>8812892840</v>
      </c>
      <c r="N61" s="18" t="s">
        <v>1375</v>
      </c>
      <c r="O61" s="18">
        <f>VLOOKUP(N59:N4166,[3]Sheet1!$B:$F,5,0)</f>
        <v>7896470923</v>
      </c>
      <c r="P61" s="24">
        <v>43398</v>
      </c>
      <c r="Q61" s="54">
        <v>43398</v>
      </c>
      <c r="R61" s="18" t="s">
        <v>1405</v>
      </c>
      <c r="S61" s="18" t="s">
        <v>1406</v>
      </c>
      <c r="T61" s="18"/>
    </row>
    <row r="62" spans="1:20" ht="33">
      <c r="A62" s="4">
        <v>58</v>
      </c>
      <c r="B62" s="17" t="s">
        <v>67</v>
      </c>
      <c r="C62" s="18" t="s">
        <v>74</v>
      </c>
      <c r="D62" s="18" t="s">
        <v>27</v>
      </c>
      <c r="E62" s="19" t="s">
        <v>92</v>
      </c>
      <c r="F62" s="18" t="s">
        <v>99</v>
      </c>
      <c r="G62" s="19">
        <f>VLOOKUP(C60:C633,'[1]main (3)'!$B:$T,19,0)</f>
        <v>24</v>
      </c>
      <c r="H62" s="19">
        <f>VLOOKUP(C60:C633,'[1]main (3)'!$B:$U,20,0)</f>
        <v>40</v>
      </c>
      <c r="I62" s="17">
        <f t="shared" si="1"/>
        <v>64</v>
      </c>
      <c r="J62" s="18" t="s">
        <v>101</v>
      </c>
      <c r="K62" s="18" t="str">
        <f>VLOOKUP(C:C,'[1]main (3)'!$B:$D,3,0)</f>
        <v>Bahgorah MPHC</v>
      </c>
      <c r="L62" s="18" t="s">
        <v>1247</v>
      </c>
      <c r="M62" s="18">
        <f>VLOOKUP(L60:L633,'[2]ANM Contact Deatils '!$B:$E,4,0)</f>
        <v>9577018386</v>
      </c>
      <c r="N62" s="18" t="s">
        <v>1166</v>
      </c>
      <c r="O62" s="18">
        <f>VLOOKUP(N60:N4167,[3]Sheet1!$B:$F,5,0)</f>
        <v>936546069</v>
      </c>
      <c r="P62" s="24">
        <v>43398</v>
      </c>
      <c r="Q62" s="54">
        <v>43398</v>
      </c>
      <c r="R62" s="18" t="s">
        <v>1402</v>
      </c>
      <c r="S62" s="18" t="s">
        <v>1236</v>
      </c>
      <c r="T62" s="18"/>
    </row>
    <row r="63" spans="1:20" ht="33">
      <c r="A63" s="4">
        <v>59</v>
      </c>
      <c r="B63" s="17" t="s">
        <v>67</v>
      </c>
      <c r="C63" s="18" t="s">
        <v>75</v>
      </c>
      <c r="D63" s="18" t="s">
        <v>27</v>
      </c>
      <c r="E63" s="19" t="s">
        <v>93</v>
      </c>
      <c r="F63" s="18" t="s">
        <v>1003</v>
      </c>
      <c r="G63" s="19">
        <f>VLOOKUP(C61:C634,'[1]main (3)'!$B:$T,19,0)</f>
        <v>27</v>
      </c>
      <c r="H63" s="19">
        <f>VLOOKUP(C61:C634,'[1]main (3)'!$B:$U,20,0)</f>
        <v>19</v>
      </c>
      <c r="I63" s="17">
        <f t="shared" si="1"/>
        <v>46</v>
      </c>
      <c r="J63" s="18" t="s">
        <v>102</v>
      </c>
      <c r="K63" s="18" t="str">
        <f>VLOOKUP(C:C,'[1]main (3)'!$B:$D,3,0)</f>
        <v>Bahgorah MPHC</v>
      </c>
      <c r="L63" s="18" t="s">
        <v>1247</v>
      </c>
      <c r="M63" s="18">
        <f>VLOOKUP(L61:L634,'[2]ANM Contact Deatils '!$B:$E,4,0)</f>
        <v>9577018386</v>
      </c>
      <c r="N63" s="18" t="s">
        <v>1166</v>
      </c>
      <c r="O63" s="18">
        <f>VLOOKUP(N61:N4168,[3]Sheet1!$B:$F,5,0)</f>
        <v>936546069</v>
      </c>
      <c r="P63" s="24">
        <v>43398</v>
      </c>
      <c r="Q63" s="54">
        <v>43398</v>
      </c>
      <c r="R63" s="18" t="s">
        <v>1402</v>
      </c>
      <c r="S63" s="18" t="s">
        <v>1236</v>
      </c>
      <c r="T63" s="18"/>
    </row>
    <row r="64" spans="1:20" ht="33">
      <c r="A64" s="4">
        <v>60</v>
      </c>
      <c r="B64" s="17" t="s">
        <v>68</v>
      </c>
      <c r="C64" s="18" t="s">
        <v>183</v>
      </c>
      <c r="D64" s="18" t="s">
        <v>29</v>
      </c>
      <c r="E64" s="19">
        <v>10</v>
      </c>
      <c r="F64" s="18" t="s">
        <v>998</v>
      </c>
      <c r="G64" s="19">
        <f>VLOOKUP(C62:C635,'[1]main (3)'!$B:$T,19,0)</f>
        <v>16</v>
      </c>
      <c r="H64" s="19">
        <f>VLOOKUP(C62:C635,'[1]main (3)'!$B:$U,20,0)</f>
        <v>19</v>
      </c>
      <c r="I64" s="17">
        <f t="shared" si="1"/>
        <v>35</v>
      </c>
      <c r="J64" s="18" t="s">
        <v>236</v>
      </c>
      <c r="K64" s="18" t="str">
        <f>VLOOKUP(C:C,'[1]main (3)'!$B:$D,3,0)</f>
        <v>Harmoti MPHC</v>
      </c>
      <c r="L64" s="18" t="s">
        <v>1304</v>
      </c>
      <c r="M64" s="18">
        <f>VLOOKUP(L62:L635,'[2]ANM Contact Deatils '!$B:$E,4,0)</f>
        <v>9854694191</v>
      </c>
      <c r="N64" s="18" t="s">
        <v>1305</v>
      </c>
      <c r="O64" s="18">
        <f>VLOOKUP(N62:N4169,[3]Sheet1!$B:$F,5,0)</f>
        <v>9706643815</v>
      </c>
      <c r="P64" s="24">
        <v>43398</v>
      </c>
      <c r="Q64" s="54">
        <v>43398</v>
      </c>
      <c r="R64" s="18" t="s">
        <v>1405</v>
      </c>
      <c r="S64" s="18" t="s">
        <v>1236</v>
      </c>
      <c r="T64" s="18"/>
    </row>
    <row r="65" spans="1:20" ht="33">
      <c r="A65" s="4">
        <v>61</v>
      </c>
      <c r="B65" s="17" t="s">
        <v>68</v>
      </c>
      <c r="C65" s="18" t="s">
        <v>201</v>
      </c>
      <c r="D65" s="18" t="s">
        <v>27</v>
      </c>
      <c r="E65" s="19" t="s">
        <v>220</v>
      </c>
      <c r="F65" s="18" t="s">
        <v>1000</v>
      </c>
      <c r="G65" s="19">
        <f>VLOOKUP(C63:C636,'[1]main (3)'!$B:$T,19,0)</f>
        <v>313</v>
      </c>
      <c r="H65" s="19">
        <f>VLOOKUP(C63:C636,'[1]main (3)'!$B:$U,20,0)</f>
        <v>334</v>
      </c>
      <c r="I65" s="17">
        <f t="shared" si="1"/>
        <v>647</v>
      </c>
      <c r="J65" s="18" t="s">
        <v>237</v>
      </c>
      <c r="K65" s="18" t="str">
        <f>VLOOKUP(C:C,'[1]main (3)'!$B:$D,3,0)</f>
        <v>Harmoti MPHC</v>
      </c>
      <c r="L65" s="18" t="s">
        <v>1304</v>
      </c>
      <c r="M65" s="18">
        <f>VLOOKUP(L63:L636,'[2]ANM Contact Deatils '!$B:$E,4,0)</f>
        <v>9854694191</v>
      </c>
      <c r="N65" s="18" t="s">
        <v>1305</v>
      </c>
      <c r="O65" s="18">
        <f>VLOOKUP(N63:N4170,[3]Sheet1!$B:$F,5,0)</f>
        <v>9706643815</v>
      </c>
      <c r="P65" s="24">
        <v>43398</v>
      </c>
      <c r="Q65" s="54">
        <v>43398</v>
      </c>
      <c r="R65" s="18" t="s">
        <v>1405</v>
      </c>
      <c r="S65" s="18" t="s">
        <v>1236</v>
      </c>
      <c r="T65" s="18"/>
    </row>
    <row r="66" spans="1:20" ht="33">
      <c r="A66" s="4">
        <v>62</v>
      </c>
      <c r="B66" s="17" t="s">
        <v>67</v>
      </c>
      <c r="C66" s="18" t="s">
        <v>202</v>
      </c>
      <c r="D66" s="18" t="s">
        <v>27</v>
      </c>
      <c r="E66" s="19" t="s">
        <v>221</v>
      </c>
      <c r="F66" s="18" t="s">
        <v>999</v>
      </c>
      <c r="G66" s="19">
        <f>VLOOKUP(C64:C637,'[1]main (3)'!$B:$T,19,0)</f>
        <v>9</v>
      </c>
      <c r="H66" s="19">
        <f>VLOOKUP(C64:C637,'[1]main (3)'!$B:$U,20,0)</f>
        <v>8</v>
      </c>
      <c r="I66" s="17">
        <f t="shared" si="1"/>
        <v>17</v>
      </c>
      <c r="J66" s="18" t="s">
        <v>238</v>
      </c>
      <c r="K66" s="18" t="str">
        <f>VLOOKUP(C:C,'[1]main (3)'!$B:$D,3,0)</f>
        <v>Sandhakhowa SC</v>
      </c>
      <c r="L66" s="18" t="s">
        <v>1380</v>
      </c>
      <c r="M66" s="18">
        <f>VLOOKUP(L64:L637,'[2]ANM Contact Deatils '!$B:$E,4,0)</f>
        <v>9954535175</v>
      </c>
      <c r="N66" s="18" t="s">
        <v>1167</v>
      </c>
      <c r="O66" s="18">
        <f>VLOOKUP(N64:N4171,[3]Sheet1!$B:$F,5,0)</f>
        <v>9613358122</v>
      </c>
      <c r="P66" s="24">
        <v>43399</v>
      </c>
      <c r="Q66" s="54">
        <v>43399</v>
      </c>
      <c r="R66" s="18" t="s">
        <v>1402</v>
      </c>
      <c r="S66" s="18" t="s">
        <v>1236</v>
      </c>
      <c r="T66" s="18"/>
    </row>
    <row r="67" spans="1:20" ht="33">
      <c r="A67" s="4">
        <v>63</v>
      </c>
      <c r="B67" s="17" t="s">
        <v>67</v>
      </c>
      <c r="C67" s="18" t="s">
        <v>203</v>
      </c>
      <c r="D67" s="18" t="s">
        <v>27</v>
      </c>
      <c r="E67" s="19"/>
      <c r="F67" s="18" t="s">
        <v>999</v>
      </c>
      <c r="G67" s="19">
        <f>VLOOKUP(C65:C638,'[1]main (3)'!$B:$T,19,0)</f>
        <v>15</v>
      </c>
      <c r="H67" s="19">
        <f>VLOOKUP(C65:C638,'[1]main (3)'!$B:$U,20,0)</f>
        <v>13</v>
      </c>
      <c r="I67" s="17">
        <f t="shared" si="1"/>
        <v>28</v>
      </c>
      <c r="J67" s="18">
        <v>8472966186</v>
      </c>
      <c r="K67" s="18" t="str">
        <f>VLOOKUP(C:C,'[1]main (3)'!$B:$D,3,0)</f>
        <v>Sandhakhowa SC</v>
      </c>
      <c r="L67" s="18" t="s">
        <v>1380</v>
      </c>
      <c r="M67" s="18">
        <f>VLOOKUP(L65:L638,'[2]ANM Contact Deatils '!$B:$E,4,0)</f>
        <v>9954535175</v>
      </c>
      <c r="N67" s="18" t="s">
        <v>1167</v>
      </c>
      <c r="O67" s="18">
        <f>VLOOKUP(N65:N4172,[3]Sheet1!$B:$F,5,0)</f>
        <v>9613358122</v>
      </c>
      <c r="P67" s="24">
        <v>43399</v>
      </c>
      <c r="Q67" s="54">
        <v>43399</v>
      </c>
      <c r="R67" s="18" t="s">
        <v>1402</v>
      </c>
      <c r="S67" s="18" t="s">
        <v>1236</v>
      </c>
      <c r="T67" s="18"/>
    </row>
    <row r="68" spans="1:20" ht="33">
      <c r="A68" s="4">
        <v>64</v>
      </c>
      <c r="B68" s="17" t="s">
        <v>68</v>
      </c>
      <c r="C68" s="18" t="s">
        <v>151</v>
      </c>
      <c r="D68" s="18" t="s">
        <v>29</v>
      </c>
      <c r="E68" s="19">
        <v>23</v>
      </c>
      <c r="F68" s="18" t="s">
        <v>998</v>
      </c>
      <c r="G68" s="19">
        <f>VLOOKUP(C66:C639,'[1]main (3)'!$B:$T,19,0)</f>
        <v>23</v>
      </c>
      <c r="H68" s="19">
        <f>VLOOKUP(C66:C639,'[1]main (3)'!$B:$U,20,0)</f>
        <v>24</v>
      </c>
      <c r="I68" s="17">
        <f t="shared" si="1"/>
        <v>47</v>
      </c>
      <c r="J68" s="18">
        <v>7637883154</v>
      </c>
      <c r="K68" s="18" t="str">
        <f>VLOOKUP(C:C,'[1]main (3)'!$B:$D,3,0)</f>
        <v>Harmoti MPHC</v>
      </c>
      <c r="L68" s="18" t="s">
        <v>1304</v>
      </c>
      <c r="M68" s="18">
        <f>VLOOKUP(L66:L639,'[2]ANM Contact Deatils '!$B:$E,4,0)</f>
        <v>9854694191</v>
      </c>
      <c r="N68" s="18" t="s">
        <v>1305</v>
      </c>
      <c r="O68" s="18">
        <f>VLOOKUP(N66:N4173,[3]Sheet1!$B:$F,5,0)</f>
        <v>9706643815</v>
      </c>
      <c r="P68" s="24">
        <v>43399</v>
      </c>
      <c r="Q68" s="54">
        <v>43399</v>
      </c>
      <c r="R68" s="18" t="s">
        <v>1405</v>
      </c>
      <c r="S68" s="18" t="s">
        <v>1236</v>
      </c>
      <c r="T68" s="18"/>
    </row>
    <row r="69" spans="1:20" ht="33">
      <c r="A69" s="4">
        <v>65</v>
      </c>
      <c r="B69" s="17" t="s">
        <v>67</v>
      </c>
      <c r="C69" s="18" t="s">
        <v>205</v>
      </c>
      <c r="D69" s="18" t="s">
        <v>27</v>
      </c>
      <c r="E69" s="19" t="s">
        <v>222</v>
      </c>
      <c r="F69" s="18" t="s">
        <v>999</v>
      </c>
      <c r="G69" s="19">
        <f>VLOOKUP(C67:C640,'[1]main (3)'!$B:$T,19,0)</f>
        <v>0</v>
      </c>
      <c r="H69" s="19">
        <f>VLOOKUP(C67:C640,'[1]main (3)'!$B:$U,20,0)</f>
        <v>29</v>
      </c>
      <c r="I69" s="17">
        <f t="shared" si="1"/>
        <v>29</v>
      </c>
      <c r="J69" s="18" t="s">
        <v>239</v>
      </c>
      <c r="K69" s="18" t="str">
        <f>VLOOKUP(C:C,'[1]main (3)'!$B:$D,3,0)</f>
        <v>Midihijaba SC</v>
      </c>
      <c r="L69" s="18" t="s">
        <v>1377</v>
      </c>
      <c r="M69" s="18">
        <f>VLOOKUP(L67:L640,'[2]ANM Contact Deatils '!$B:$E,4,0)</f>
        <v>8812892840</v>
      </c>
      <c r="N69" s="18" t="s">
        <v>1375</v>
      </c>
      <c r="O69" s="18">
        <f>VLOOKUP(N67:N4174,[3]Sheet1!$B:$F,5,0)</f>
        <v>7896470923</v>
      </c>
      <c r="P69" s="24">
        <v>43400</v>
      </c>
      <c r="Q69" s="54">
        <v>43400</v>
      </c>
      <c r="R69" s="18" t="s">
        <v>1405</v>
      </c>
      <c r="S69" s="18" t="s">
        <v>1406</v>
      </c>
      <c r="T69" s="18"/>
    </row>
    <row r="70" spans="1:20" ht="33">
      <c r="A70" s="4">
        <v>66</v>
      </c>
      <c r="B70" s="17" t="s">
        <v>67</v>
      </c>
      <c r="C70" s="18" t="s">
        <v>206</v>
      </c>
      <c r="D70" s="18" t="s">
        <v>27</v>
      </c>
      <c r="E70" s="19" t="s">
        <v>223</v>
      </c>
      <c r="F70" s="18" t="s">
        <v>999</v>
      </c>
      <c r="G70" s="19">
        <f>VLOOKUP(C68:C641,'[1]main (3)'!$B:$T,19,0)</f>
        <v>0</v>
      </c>
      <c r="H70" s="19">
        <f>VLOOKUP(C68:C641,'[1]main (3)'!$B:$U,20,0)</f>
        <v>60</v>
      </c>
      <c r="I70" s="17">
        <f t="shared" ref="I70:I133" si="2">+G70+H70</f>
        <v>60</v>
      </c>
      <c r="J70" s="18" t="s">
        <v>240</v>
      </c>
      <c r="K70" s="18" t="str">
        <f>VLOOKUP(C:C,'[1]main (3)'!$B:$D,3,0)</f>
        <v>Midihijaba SC</v>
      </c>
      <c r="L70" s="18" t="s">
        <v>1377</v>
      </c>
      <c r="M70" s="18">
        <f>VLOOKUP(L68:L641,'[2]ANM Contact Deatils '!$B:$E,4,0)</f>
        <v>8812892840</v>
      </c>
      <c r="N70" s="18" t="s">
        <v>1375</v>
      </c>
      <c r="O70" s="18">
        <f>VLOOKUP(N68:N4175,[3]Sheet1!$B:$F,5,0)</f>
        <v>7896470923</v>
      </c>
      <c r="P70" s="24">
        <v>43400</v>
      </c>
      <c r="Q70" s="54">
        <v>43400</v>
      </c>
      <c r="R70" s="18" t="s">
        <v>1405</v>
      </c>
      <c r="S70" s="18" t="s">
        <v>1406</v>
      </c>
      <c r="T70" s="18"/>
    </row>
    <row r="71" spans="1:20" ht="33">
      <c r="A71" s="4">
        <v>67</v>
      </c>
      <c r="B71" s="17" t="s">
        <v>67</v>
      </c>
      <c r="C71" s="18" t="s">
        <v>204</v>
      </c>
      <c r="D71" s="18" t="s">
        <v>29</v>
      </c>
      <c r="E71" s="19">
        <v>56</v>
      </c>
      <c r="F71" s="18" t="s">
        <v>998</v>
      </c>
      <c r="G71" s="19">
        <f>VLOOKUP(C69:C642,'[1]main (3)'!$B:$T,19,0)</f>
        <v>17</v>
      </c>
      <c r="H71" s="19">
        <f>VLOOKUP(C69:C642,'[1]main (3)'!$B:$U,20,0)</f>
        <v>21</v>
      </c>
      <c r="I71" s="17">
        <f t="shared" si="2"/>
        <v>38</v>
      </c>
      <c r="J71" s="18">
        <v>9678295195</v>
      </c>
      <c r="K71" s="18" t="str">
        <f>VLOOKUP(C:C,'[1]main (3)'!$B:$D,3,0)</f>
        <v>Dhunaguri SC</v>
      </c>
      <c r="L71" s="18" t="s">
        <v>1282</v>
      </c>
      <c r="M71" s="18">
        <f>VLOOKUP(L69:L642,'[2]ANM Contact Deatils '!$B:$E,4,0)</f>
        <v>9957678232</v>
      </c>
      <c r="N71" s="18" t="s">
        <v>1279</v>
      </c>
      <c r="O71" s="18">
        <f>VLOOKUP(N69:N4176,[3]Sheet1!$B:$F,5,0)</f>
        <v>9577094295</v>
      </c>
      <c r="P71" s="24">
        <v>43400</v>
      </c>
      <c r="Q71" s="54">
        <v>43400</v>
      </c>
      <c r="R71" s="18" t="s">
        <v>1404</v>
      </c>
      <c r="S71" s="18" t="s">
        <v>1236</v>
      </c>
      <c r="T71" s="18"/>
    </row>
    <row r="72" spans="1:20" ht="33">
      <c r="A72" s="4">
        <v>68</v>
      </c>
      <c r="B72" s="17" t="s">
        <v>68</v>
      </c>
      <c r="C72" s="18" t="s">
        <v>163</v>
      </c>
      <c r="D72" s="18" t="s">
        <v>27</v>
      </c>
      <c r="E72" s="19" t="s">
        <v>164</v>
      </c>
      <c r="F72" s="18" t="s">
        <v>1003</v>
      </c>
      <c r="G72" s="19">
        <f>VLOOKUP(C70:C643,'[1]main (3)'!$B:$T,19,0)</f>
        <v>0</v>
      </c>
      <c r="H72" s="19">
        <f>VLOOKUP(C70:C643,'[1]main (3)'!$B:$U,20,0)</f>
        <v>67</v>
      </c>
      <c r="I72" s="17">
        <f t="shared" si="2"/>
        <v>67</v>
      </c>
      <c r="J72" s="18">
        <v>9854231466</v>
      </c>
      <c r="K72" s="18" t="str">
        <f>VLOOKUP(C:C,'[1]main (3)'!$B:$D,3,0)</f>
        <v>Harmoti MPHC</v>
      </c>
      <c r="L72" s="18" t="s">
        <v>1304</v>
      </c>
      <c r="M72" s="18">
        <f>VLOOKUP(L70:L643,'[2]ANM Contact Deatils '!$B:$E,4,0)</f>
        <v>9854694191</v>
      </c>
      <c r="N72" s="18" t="s">
        <v>1305</v>
      </c>
      <c r="O72" s="18">
        <f>VLOOKUP(N70:N4177,[3]Sheet1!$B:$F,5,0)</f>
        <v>9706643815</v>
      </c>
      <c r="P72" s="24">
        <v>43400</v>
      </c>
      <c r="Q72" s="54">
        <v>43400</v>
      </c>
      <c r="R72" s="18" t="s">
        <v>1405</v>
      </c>
      <c r="S72" s="18" t="s">
        <v>1236</v>
      </c>
      <c r="T72" s="18"/>
    </row>
    <row r="73" spans="1:20" ht="33">
      <c r="A73" s="4">
        <v>69</v>
      </c>
      <c r="B73" s="17" t="s">
        <v>68</v>
      </c>
      <c r="C73" s="18" t="s">
        <v>152</v>
      </c>
      <c r="D73" s="18" t="s">
        <v>29</v>
      </c>
      <c r="E73" s="19">
        <v>22</v>
      </c>
      <c r="F73" s="18" t="s">
        <v>998</v>
      </c>
      <c r="G73" s="19">
        <f>VLOOKUP(C71:C644,'[1]main (3)'!$B:$T,19,0)</f>
        <v>23</v>
      </c>
      <c r="H73" s="19">
        <f>VLOOKUP(C71:C644,'[1]main (3)'!$B:$U,20,0)</f>
        <v>24</v>
      </c>
      <c r="I73" s="17">
        <f t="shared" si="2"/>
        <v>47</v>
      </c>
      <c r="J73" s="18">
        <v>7578813047</v>
      </c>
      <c r="K73" s="18" t="str">
        <f>VLOOKUP(C:C,'[1]main (3)'!$B:$D,3,0)</f>
        <v>Harmoti MPHC</v>
      </c>
      <c r="L73" s="18" t="s">
        <v>1304</v>
      </c>
      <c r="M73" s="18">
        <f>VLOOKUP(L71:L644,'[2]ANM Contact Deatils '!$B:$E,4,0)</f>
        <v>9854694191</v>
      </c>
      <c r="N73" s="18" t="s">
        <v>1306</v>
      </c>
      <c r="O73" s="18">
        <f>VLOOKUP(N71:N4178,[3]Sheet1!$B:$F,5,0)</f>
        <v>9508082670</v>
      </c>
      <c r="P73" s="24">
        <v>43400</v>
      </c>
      <c r="Q73" s="54">
        <v>43400</v>
      </c>
      <c r="R73" s="18" t="s">
        <v>1405</v>
      </c>
      <c r="S73" s="18" t="s">
        <v>1236</v>
      </c>
      <c r="T73" s="18"/>
    </row>
    <row r="74" spans="1:20" ht="33">
      <c r="A74" s="4">
        <v>70</v>
      </c>
      <c r="B74" s="17" t="s">
        <v>67</v>
      </c>
      <c r="C74" s="18" t="s">
        <v>145</v>
      </c>
      <c r="D74" s="18" t="s">
        <v>29</v>
      </c>
      <c r="E74" s="19">
        <v>30</v>
      </c>
      <c r="F74" s="18" t="s">
        <v>998</v>
      </c>
      <c r="G74" s="19">
        <f>VLOOKUP(C72:C645,'[1]main (3)'!$B:$T,19,0)</f>
        <v>44</v>
      </c>
      <c r="H74" s="19">
        <f>VLOOKUP(C72:C645,'[1]main (3)'!$B:$U,20,0)</f>
        <v>42</v>
      </c>
      <c r="I74" s="17">
        <f t="shared" si="2"/>
        <v>86</v>
      </c>
      <c r="J74" s="18">
        <v>9859010885</v>
      </c>
      <c r="K74" s="18" t="str">
        <f>VLOOKUP(C:C,'[1]main (3)'!$B:$D,3,0)</f>
        <v>Bahgorah MPHC</v>
      </c>
      <c r="L74" s="18" t="s">
        <v>1247</v>
      </c>
      <c r="M74" s="18">
        <f>VLOOKUP(L72:L645,'[2]ANM Contact Deatils '!$B:$E,4,0)</f>
        <v>9577018386</v>
      </c>
      <c r="N74" s="18" t="s">
        <v>1166</v>
      </c>
      <c r="O74" s="18">
        <f>VLOOKUP(N72:N4179,[3]Sheet1!$B:$F,5,0)</f>
        <v>936546069</v>
      </c>
      <c r="P74" s="24">
        <v>43402</v>
      </c>
      <c r="Q74" s="54">
        <v>43402</v>
      </c>
      <c r="R74" s="18" t="s">
        <v>1402</v>
      </c>
      <c r="S74" s="18" t="s">
        <v>1236</v>
      </c>
      <c r="T74" s="18"/>
    </row>
    <row r="75" spans="1:20" ht="33">
      <c r="A75" s="4">
        <v>71</v>
      </c>
      <c r="B75" s="17" t="s">
        <v>67</v>
      </c>
      <c r="C75" s="18" t="s">
        <v>139</v>
      </c>
      <c r="D75" s="18" t="s">
        <v>29</v>
      </c>
      <c r="E75" s="19">
        <v>25</v>
      </c>
      <c r="F75" s="18" t="s">
        <v>998</v>
      </c>
      <c r="G75" s="19">
        <f>VLOOKUP(C73:C646,'[1]main (3)'!$B:$T,19,0)</f>
        <v>16</v>
      </c>
      <c r="H75" s="19">
        <f>VLOOKUP(C73:C646,'[1]main (3)'!$B:$U,20,0)</f>
        <v>16</v>
      </c>
      <c r="I75" s="17">
        <f t="shared" si="2"/>
        <v>32</v>
      </c>
      <c r="J75" s="18">
        <v>9678284754</v>
      </c>
      <c r="K75" s="18" t="str">
        <f>VLOOKUP(C:C,'[1]main (3)'!$B:$D,3,0)</f>
        <v>Bahgorah MPHC</v>
      </c>
      <c r="L75" s="18" t="s">
        <v>1247</v>
      </c>
      <c r="M75" s="18">
        <f>VLOOKUP(L73:L646,'[2]ANM Contact Deatils '!$B:$E,4,0)</f>
        <v>9577018386</v>
      </c>
      <c r="N75" s="18" t="s">
        <v>1250</v>
      </c>
      <c r="O75" s="18">
        <f>VLOOKUP(N73:N4180,[3]Sheet1!$B:$F,5,0)</f>
        <v>9577160283</v>
      </c>
      <c r="P75" s="24">
        <v>43402</v>
      </c>
      <c r="Q75" s="54">
        <v>43402</v>
      </c>
      <c r="R75" s="18" t="s">
        <v>1402</v>
      </c>
      <c r="S75" s="18" t="s">
        <v>1236</v>
      </c>
      <c r="T75" s="18"/>
    </row>
    <row r="76" spans="1:20" ht="33">
      <c r="A76" s="4">
        <v>72</v>
      </c>
      <c r="B76" s="17" t="s">
        <v>67</v>
      </c>
      <c r="C76" s="18" t="s">
        <v>157</v>
      </c>
      <c r="D76" s="18" t="s">
        <v>29</v>
      </c>
      <c r="E76" s="19">
        <v>8</v>
      </c>
      <c r="F76" s="18" t="s">
        <v>998</v>
      </c>
      <c r="G76" s="19">
        <f>VLOOKUP(C74:C647,'[1]main (3)'!$B:$T,19,0)</f>
        <v>16</v>
      </c>
      <c r="H76" s="19">
        <f>VLOOKUP(C74:C647,'[1]main (3)'!$B:$U,20,0)</f>
        <v>17</v>
      </c>
      <c r="I76" s="17">
        <f t="shared" si="2"/>
        <v>33</v>
      </c>
      <c r="J76" s="18">
        <v>9577380944</v>
      </c>
      <c r="K76" s="18" t="str">
        <f>VLOOKUP(C:C,'[1]main (3)'!$B:$D,3,0)</f>
        <v>Bahgorah MPHC</v>
      </c>
      <c r="L76" s="18" t="s">
        <v>1247</v>
      </c>
      <c r="M76" s="18">
        <f>VLOOKUP(L74:L647,'[2]ANM Contact Deatils '!$B:$E,4,0)</f>
        <v>9577018386</v>
      </c>
      <c r="N76" s="18" t="s">
        <v>270</v>
      </c>
      <c r="O76" s="18">
        <f>VLOOKUP(N74:N4181,[3]Sheet1!$B:$F,5,0)</f>
        <v>8486673879</v>
      </c>
      <c r="P76" s="24">
        <v>43402</v>
      </c>
      <c r="Q76" s="54">
        <v>43402</v>
      </c>
      <c r="R76" s="18" t="s">
        <v>1402</v>
      </c>
      <c r="S76" s="18" t="s">
        <v>1236</v>
      </c>
      <c r="T76" s="18"/>
    </row>
    <row r="77" spans="1:20" ht="33">
      <c r="A77" s="4">
        <v>73</v>
      </c>
      <c r="B77" s="17" t="s">
        <v>68</v>
      </c>
      <c r="C77" s="18" t="s">
        <v>209</v>
      </c>
      <c r="D77" s="18" t="s">
        <v>27</v>
      </c>
      <c r="E77" s="19" t="s">
        <v>225</v>
      </c>
      <c r="F77" s="18" t="s">
        <v>999</v>
      </c>
      <c r="G77" s="19">
        <f>VLOOKUP(C75:C648,'[1]main (3)'!$B:$T,19,0)</f>
        <v>34</v>
      </c>
      <c r="H77" s="19">
        <f>VLOOKUP(C75:C648,'[1]main (3)'!$B:$U,20,0)</f>
        <v>25</v>
      </c>
      <c r="I77" s="17">
        <f t="shared" si="2"/>
        <v>59</v>
      </c>
      <c r="J77" s="18" t="s">
        <v>242</v>
      </c>
      <c r="K77" s="18" t="str">
        <f>VLOOKUP(C:C,'[1]main (3)'!$B:$D,3,0)</f>
        <v>Tunijan SC</v>
      </c>
      <c r="L77" s="18" t="s">
        <v>1399</v>
      </c>
      <c r="M77" s="18">
        <f>VLOOKUP(L75:L648,'[2]ANM Contact Deatils '!$B:$E,4,0)</f>
        <v>9401123329</v>
      </c>
      <c r="N77" s="18" t="s">
        <v>1400</v>
      </c>
      <c r="O77" s="18">
        <f>VLOOKUP(N75:N4182,[3]Sheet1!$B:$F,5,0)</f>
        <v>6900773178</v>
      </c>
      <c r="P77" s="24">
        <v>43402</v>
      </c>
      <c r="Q77" s="54">
        <v>43402</v>
      </c>
      <c r="R77" s="18" t="s">
        <v>1405</v>
      </c>
      <c r="S77" s="18" t="s">
        <v>1236</v>
      </c>
      <c r="T77" s="18"/>
    </row>
    <row r="78" spans="1:20" ht="33">
      <c r="A78" s="4">
        <v>74</v>
      </c>
      <c r="B78" s="17" t="s">
        <v>68</v>
      </c>
      <c r="C78" s="18" t="s">
        <v>208</v>
      </c>
      <c r="D78" s="18" t="s">
        <v>29</v>
      </c>
      <c r="E78" s="19">
        <v>6</v>
      </c>
      <c r="F78" s="18" t="s">
        <v>998</v>
      </c>
      <c r="G78" s="19">
        <f>VLOOKUP(C76:C649,'[1]main (3)'!$B:$T,19,0)</f>
        <v>13</v>
      </c>
      <c r="H78" s="19">
        <f>VLOOKUP(C76:C649,'[1]main (3)'!$B:$U,20,0)</f>
        <v>18</v>
      </c>
      <c r="I78" s="17">
        <f t="shared" si="2"/>
        <v>31</v>
      </c>
      <c r="J78" s="18" t="s">
        <v>241</v>
      </c>
      <c r="K78" s="18" t="str">
        <f>VLOOKUP(C:C,'[1]main (3)'!$B:$D,3,0)</f>
        <v>Tunijan SC</v>
      </c>
      <c r="L78" s="18" t="s">
        <v>1399</v>
      </c>
      <c r="M78" s="18">
        <f>VLOOKUP(L76:L649,'[2]ANM Contact Deatils '!$B:$E,4,0)</f>
        <v>9401123329</v>
      </c>
      <c r="N78" s="18" t="s">
        <v>1400</v>
      </c>
      <c r="O78" s="18">
        <f>VLOOKUP(N76:N4183,[3]Sheet1!$B:$F,5,0)</f>
        <v>6900773178</v>
      </c>
      <c r="P78" s="24">
        <v>43402</v>
      </c>
      <c r="Q78" s="54">
        <v>43402</v>
      </c>
      <c r="R78" s="18" t="s">
        <v>1405</v>
      </c>
      <c r="S78" s="18" t="s">
        <v>1236</v>
      </c>
      <c r="T78" s="18"/>
    </row>
    <row r="79" spans="1:20" ht="33">
      <c r="A79" s="4">
        <v>75</v>
      </c>
      <c r="B79" s="17" t="s">
        <v>68</v>
      </c>
      <c r="C79" s="18" t="s">
        <v>207</v>
      </c>
      <c r="D79" s="18" t="s">
        <v>27</v>
      </c>
      <c r="E79" s="19" t="s">
        <v>224</v>
      </c>
      <c r="F79" s="18" t="s">
        <v>1003</v>
      </c>
      <c r="G79" s="19">
        <f>VLOOKUP(C77:C650,'[1]main (3)'!$B:$T,19,0)</f>
        <v>21</v>
      </c>
      <c r="H79" s="19">
        <f>VLOOKUP(C77:C650,'[1]main (3)'!$B:$U,20,0)</f>
        <v>26</v>
      </c>
      <c r="I79" s="17">
        <f t="shared" si="2"/>
        <v>47</v>
      </c>
      <c r="J79" s="18">
        <v>9365464916</v>
      </c>
      <c r="K79" s="18" t="str">
        <f>VLOOKUP(C:C,'[1]main (3)'!$B:$D,3,0)</f>
        <v>Laluk MPHC</v>
      </c>
      <c r="L79" s="18" t="s">
        <v>1353</v>
      </c>
      <c r="M79" s="18">
        <f>VLOOKUP(L77:L650,'[2]ANM Contact Deatils '!$B:$E,4,0)</f>
        <v>8486292021</v>
      </c>
      <c r="N79" s="18" t="s">
        <v>1356</v>
      </c>
      <c r="O79" s="18">
        <f>VLOOKUP(N77:N4184,[3]Sheet1!$B:$F,5,0)</f>
        <v>9678667423</v>
      </c>
      <c r="P79" s="24">
        <v>43402</v>
      </c>
      <c r="Q79" s="54">
        <v>43402</v>
      </c>
      <c r="R79" s="18" t="s">
        <v>1404</v>
      </c>
      <c r="S79" s="18" t="s">
        <v>1236</v>
      </c>
      <c r="T79" s="18"/>
    </row>
    <row r="80" spans="1:20" ht="33">
      <c r="A80" s="4">
        <v>76</v>
      </c>
      <c r="B80" s="17" t="s">
        <v>67</v>
      </c>
      <c r="C80" s="18" t="s">
        <v>77</v>
      </c>
      <c r="D80" s="18" t="s">
        <v>27</v>
      </c>
      <c r="E80" s="19" t="s">
        <v>95</v>
      </c>
      <c r="F80" s="18" t="s">
        <v>999</v>
      </c>
      <c r="G80" s="19">
        <f>VLOOKUP(C78:C651,'[1]main (3)'!$B:$T,19,0)</f>
        <v>54</v>
      </c>
      <c r="H80" s="19">
        <f>VLOOKUP(C78:C651,'[1]main (3)'!$B:$U,20,0)</f>
        <v>51</v>
      </c>
      <c r="I80" s="17">
        <f t="shared" si="2"/>
        <v>105</v>
      </c>
      <c r="J80" s="18">
        <v>9859401151</v>
      </c>
      <c r="K80" s="18" t="str">
        <f>VLOOKUP(C:C,'[1]main (3)'!$B:$D,3,0)</f>
        <v>Bahgorah MPHC</v>
      </c>
      <c r="L80" s="18" t="s">
        <v>1247</v>
      </c>
      <c r="M80" s="18">
        <f>VLOOKUP(L78:L651,'[2]ANM Contact Deatils '!$B:$E,4,0)</f>
        <v>9577018386</v>
      </c>
      <c r="N80" s="18" t="s">
        <v>270</v>
      </c>
      <c r="O80" s="18">
        <f>VLOOKUP(N78:N4185,[3]Sheet1!$B:$F,5,0)</f>
        <v>8486673879</v>
      </c>
      <c r="P80" s="24">
        <v>43403</v>
      </c>
      <c r="Q80" s="54">
        <v>43403</v>
      </c>
      <c r="R80" s="18" t="s">
        <v>1402</v>
      </c>
      <c r="S80" s="18" t="s">
        <v>1236</v>
      </c>
      <c r="T80" s="18"/>
    </row>
    <row r="81" spans="1:20" ht="33">
      <c r="A81" s="4">
        <v>77</v>
      </c>
      <c r="B81" s="17" t="s">
        <v>67</v>
      </c>
      <c r="C81" s="18" t="s">
        <v>76</v>
      </c>
      <c r="D81" s="18" t="s">
        <v>27</v>
      </c>
      <c r="E81" s="19" t="s">
        <v>94</v>
      </c>
      <c r="F81" s="18" t="s">
        <v>1003</v>
      </c>
      <c r="G81" s="19">
        <f>VLOOKUP(C79:C652,'[1]main (3)'!$B:$T,19,0)</f>
        <v>13</v>
      </c>
      <c r="H81" s="19">
        <f>VLOOKUP(C79:C652,'[1]main (3)'!$B:$U,20,0)</f>
        <v>31</v>
      </c>
      <c r="I81" s="17">
        <f t="shared" si="2"/>
        <v>44</v>
      </c>
      <c r="J81" s="18">
        <v>8404073365</v>
      </c>
      <c r="K81" s="18" t="str">
        <f>VLOOKUP(C:C,'[1]main (3)'!$B:$D,3,0)</f>
        <v>Bahgorah MPHC</v>
      </c>
      <c r="L81" s="18" t="s">
        <v>1247</v>
      </c>
      <c r="M81" s="18">
        <f>VLOOKUP(L79:L652,'[2]ANM Contact Deatils '!$B:$E,4,0)</f>
        <v>9577018386</v>
      </c>
      <c r="N81" s="18" t="s">
        <v>270</v>
      </c>
      <c r="O81" s="18">
        <f>VLOOKUP(N79:N4186,[3]Sheet1!$B:$F,5,0)</f>
        <v>8486673879</v>
      </c>
      <c r="P81" s="24">
        <v>43403</v>
      </c>
      <c r="Q81" s="54">
        <v>43403</v>
      </c>
      <c r="R81" s="18" t="s">
        <v>1402</v>
      </c>
      <c r="S81" s="18" t="s">
        <v>1236</v>
      </c>
      <c r="T81" s="18"/>
    </row>
    <row r="82" spans="1:20" ht="33">
      <c r="A82" s="4">
        <v>78</v>
      </c>
      <c r="B82" s="17" t="s">
        <v>67</v>
      </c>
      <c r="C82" s="18" t="s">
        <v>78</v>
      </c>
      <c r="D82" s="18" t="s">
        <v>29</v>
      </c>
      <c r="E82" s="19">
        <v>51</v>
      </c>
      <c r="F82" s="18" t="s">
        <v>998</v>
      </c>
      <c r="G82" s="19">
        <f>VLOOKUP(C80:C653,'[1]main (3)'!$B:$T,19,0)</f>
        <v>17</v>
      </c>
      <c r="H82" s="19">
        <f>VLOOKUP(C80:C653,'[1]main (3)'!$B:$U,20,0)</f>
        <v>37</v>
      </c>
      <c r="I82" s="17">
        <f t="shared" si="2"/>
        <v>54</v>
      </c>
      <c r="J82" s="18">
        <v>9707628489</v>
      </c>
      <c r="K82" s="18" t="str">
        <f>VLOOKUP(C:C,'[1]main (3)'!$B:$D,3,0)</f>
        <v>Bahgorah MPHC</v>
      </c>
      <c r="L82" s="18" t="s">
        <v>1247</v>
      </c>
      <c r="M82" s="18">
        <f>VLOOKUP(L80:L653,'[2]ANM Contact Deatils '!$B:$E,4,0)</f>
        <v>9577018386</v>
      </c>
      <c r="N82" s="18" t="s">
        <v>270</v>
      </c>
      <c r="O82" s="18">
        <f>VLOOKUP(N80:N4187,[3]Sheet1!$B:$F,5,0)</f>
        <v>8486673879</v>
      </c>
      <c r="P82" s="24">
        <v>43403</v>
      </c>
      <c r="Q82" s="54">
        <v>43403</v>
      </c>
      <c r="R82" s="18" t="s">
        <v>1402</v>
      </c>
      <c r="S82" s="18" t="s">
        <v>1236</v>
      </c>
      <c r="T82" s="18"/>
    </row>
    <row r="83" spans="1:20" ht="33">
      <c r="A83" s="4">
        <v>79</v>
      </c>
      <c r="B83" s="17" t="s">
        <v>68</v>
      </c>
      <c r="C83" s="18" t="s">
        <v>179</v>
      </c>
      <c r="D83" s="18" t="s">
        <v>29</v>
      </c>
      <c r="E83" s="19">
        <v>9</v>
      </c>
      <c r="F83" s="18" t="s">
        <v>998</v>
      </c>
      <c r="G83" s="19">
        <f>VLOOKUP(C81:C654,'[1]main (3)'!$B:$T,19,0)</f>
        <v>18</v>
      </c>
      <c r="H83" s="19">
        <f>VLOOKUP(C81:C654,'[1]main (3)'!$B:$U,20,0)</f>
        <v>21</v>
      </c>
      <c r="I83" s="17">
        <f t="shared" si="2"/>
        <v>39</v>
      </c>
      <c r="J83" s="18">
        <v>9957316114</v>
      </c>
      <c r="K83" s="18" t="str">
        <f>VLOOKUP(C:C,'[1]main (3)'!$B:$D,3,0)</f>
        <v>Laluk MPHC</v>
      </c>
      <c r="L83" s="18" t="s">
        <v>1353</v>
      </c>
      <c r="M83" s="18">
        <f>VLOOKUP(L81:L654,'[2]ANM Contact Deatils '!$B:$E,4,0)</f>
        <v>8486292021</v>
      </c>
      <c r="N83" s="18" t="s">
        <v>1356</v>
      </c>
      <c r="O83" s="18">
        <f>VLOOKUP(N81:N4188,[3]Sheet1!$B:$F,5,0)</f>
        <v>9678667423</v>
      </c>
      <c r="P83" s="24">
        <v>43403</v>
      </c>
      <c r="Q83" s="54">
        <v>43403</v>
      </c>
      <c r="R83" s="18" t="s">
        <v>1404</v>
      </c>
      <c r="S83" s="18" t="s">
        <v>1236</v>
      </c>
      <c r="T83" s="18"/>
    </row>
    <row r="84" spans="1:20" ht="33">
      <c r="A84" s="4">
        <v>80</v>
      </c>
      <c r="B84" s="17" t="s">
        <v>68</v>
      </c>
      <c r="C84" s="18" t="s">
        <v>180</v>
      </c>
      <c r="D84" s="18" t="s">
        <v>27</v>
      </c>
      <c r="E84" s="19" t="s">
        <v>181</v>
      </c>
      <c r="F84" s="18" t="s">
        <v>999</v>
      </c>
      <c r="G84" s="19">
        <f>VLOOKUP(C82:C655,'[1]main (3)'!$B:$T,19,0)</f>
        <v>162</v>
      </c>
      <c r="H84" s="19">
        <f>VLOOKUP(C82:C655,'[1]main (3)'!$B:$U,20,0)</f>
        <v>134</v>
      </c>
      <c r="I84" s="17">
        <f t="shared" si="2"/>
        <v>296</v>
      </c>
      <c r="J84" s="18">
        <v>9435189777</v>
      </c>
      <c r="K84" s="18" t="str">
        <f>VLOOKUP(C:C,'[1]main (3)'!$B:$D,3,0)</f>
        <v>Laluk MPHC</v>
      </c>
      <c r="L84" s="18" t="s">
        <v>1353</v>
      </c>
      <c r="M84" s="18">
        <f>VLOOKUP(L82:L655,'[2]ANM Contact Deatils '!$B:$E,4,0)</f>
        <v>8486292021</v>
      </c>
      <c r="N84" s="18" t="s">
        <v>1356</v>
      </c>
      <c r="O84" s="18">
        <f>VLOOKUP(N82:N4189,[3]Sheet1!$B:$F,5,0)</f>
        <v>9678667423</v>
      </c>
      <c r="P84" s="24">
        <v>43403</v>
      </c>
      <c r="Q84" s="54">
        <v>43403</v>
      </c>
      <c r="R84" s="18" t="s">
        <v>1404</v>
      </c>
      <c r="S84" s="18" t="s">
        <v>1236</v>
      </c>
      <c r="T84" s="18"/>
    </row>
    <row r="85" spans="1:20" ht="33">
      <c r="A85" s="4">
        <v>81</v>
      </c>
      <c r="B85" s="17" t="s">
        <v>67</v>
      </c>
      <c r="C85" s="18" t="s">
        <v>79</v>
      </c>
      <c r="D85" s="18" t="s">
        <v>29</v>
      </c>
      <c r="E85" s="19">
        <v>5</v>
      </c>
      <c r="F85" s="18" t="s">
        <v>998</v>
      </c>
      <c r="G85" s="19">
        <f>VLOOKUP(C83:C656,'[1]main (3)'!$B:$T,19,0)</f>
        <v>37</v>
      </c>
      <c r="H85" s="19">
        <f>VLOOKUP(C83:C656,'[1]main (3)'!$B:$U,20,0)</f>
        <v>16</v>
      </c>
      <c r="I85" s="17">
        <f t="shared" si="2"/>
        <v>53</v>
      </c>
      <c r="J85" s="18">
        <v>8486398839</v>
      </c>
      <c r="K85" s="18" t="str">
        <f>VLOOKUP(C:C,'[1]main (3)'!$B:$D,3,0)</f>
        <v>Dhunaguri SC</v>
      </c>
      <c r="L85" s="18" t="s">
        <v>1282</v>
      </c>
      <c r="M85" s="18">
        <f>VLOOKUP(L83:L656,'[2]ANM Contact Deatils '!$B:$E,4,0)</f>
        <v>9957678232</v>
      </c>
      <c r="N85" s="18" t="s">
        <v>1278</v>
      </c>
      <c r="O85" s="18">
        <f>VLOOKUP(N83:N4190,[3]Sheet1!$B:$F,5,0)</f>
        <v>7896810076</v>
      </c>
      <c r="P85" s="24">
        <v>43404</v>
      </c>
      <c r="Q85" s="54">
        <v>43404</v>
      </c>
      <c r="R85" s="18" t="s">
        <v>1404</v>
      </c>
      <c r="S85" s="18" t="s">
        <v>1236</v>
      </c>
      <c r="T85" s="18"/>
    </row>
    <row r="86" spans="1:20" ht="33">
      <c r="A86" s="4">
        <v>82</v>
      </c>
      <c r="B86" s="17" t="s">
        <v>67</v>
      </c>
      <c r="C86" s="18" t="s">
        <v>210</v>
      </c>
      <c r="D86" s="18" t="s">
        <v>27</v>
      </c>
      <c r="E86" s="19" t="s">
        <v>226</v>
      </c>
      <c r="F86" s="18" t="s">
        <v>99</v>
      </c>
      <c r="G86" s="19">
        <f>VLOOKUP(C84:C657,'[1]main (3)'!$B:$T,19,0)</f>
        <v>83</v>
      </c>
      <c r="H86" s="19">
        <f>VLOOKUP(C84:C657,'[1]main (3)'!$B:$U,20,0)</f>
        <v>49</v>
      </c>
      <c r="I86" s="17">
        <f t="shared" si="2"/>
        <v>132</v>
      </c>
      <c r="J86" s="18" t="s">
        <v>243</v>
      </c>
      <c r="K86" s="18" t="str">
        <f>VLOOKUP(C:C,'[1]main (3)'!$B:$D,3,0)</f>
        <v>Dhunaguri SC</v>
      </c>
      <c r="L86" s="18" t="s">
        <v>1282</v>
      </c>
      <c r="M86" s="18">
        <f>VLOOKUP(L84:L657,'[2]ANM Contact Deatils '!$B:$E,4,0)</f>
        <v>9957678232</v>
      </c>
      <c r="N86" s="18" t="s">
        <v>1278</v>
      </c>
      <c r="O86" s="18">
        <f>VLOOKUP(N84:N4191,[3]Sheet1!$B:$F,5,0)</f>
        <v>7896810076</v>
      </c>
      <c r="P86" s="24">
        <v>43404</v>
      </c>
      <c r="Q86" s="54">
        <v>43404</v>
      </c>
      <c r="R86" s="18" t="s">
        <v>1404</v>
      </c>
      <c r="S86" s="18" t="s">
        <v>1236</v>
      </c>
      <c r="T86" s="18"/>
    </row>
    <row r="87" spans="1:20" ht="49.5">
      <c r="A87" s="4">
        <v>83</v>
      </c>
      <c r="B87" s="17" t="s">
        <v>68</v>
      </c>
      <c r="C87" s="18" t="s">
        <v>182</v>
      </c>
      <c r="D87" s="18" t="s">
        <v>29</v>
      </c>
      <c r="E87" s="19">
        <v>17</v>
      </c>
      <c r="F87" s="18" t="s">
        <v>998</v>
      </c>
      <c r="G87" s="19">
        <f>VLOOKUP(C85:C658,'[1]main (3)'!$B:$T,19,0)</f>
        <v>46</v>
      </c>
      <c r="H87" s="19">
        <f>VLOOKUP(C85:C658,'[1]main (3)'!$B:$U,20,0)</f>
        <v>56</v>
      </c>
      <c r="I87" s="17">
        <f t="shared" si="2"/>
        <v>102</v>
      </c>
      <c r="J87" s="18">
        <v>7399667414</v>
      </c>
      <c r="K87" s="18" t="str">
        <f>VLOOKUP(C:C,'[1]main (3)'!$B:$D,3,0)</f>
        <v>Laluk MPHC</v>
      </c>
      <c r="L87" s="18" t="s">
        <v>1353</v>
      </c>
      <c r="M87" s="18">
        <f>VLOOKUP(L85:L658,'[2]ANM Contact Deatils '!$B:$E,4,0)</f>
        <v>8486292021</v>
      </c>
      <c r="N87" s="18" t="s">
        <v>1357</v>
      </c>
      <c r="O87" s="18">
        <f>VLOOKUP(N85:N4192,[3]Sheet1!$B:$F,5,0)</f>
        <v>9954535131</v>
      </c>
      <c r="P87" s="24">
        <v>43404</v>
      </c>
      <c r="Q87" s="54">
        <v>43404</v>
      </c>
      <c r="R87" s="18" t="s">
        <v>1404</v>
      </c>
      <c r="S87" s="18" t="s">
        <v>1236</v>
      </c>
      <c r="T87" s="18"/>
    </row>
    <row r="88" spans="1:20" ht="33">
      <c r="A88" s="4">
        <v>84</v>
      </c>
      <c r="B88" s="17" t="s">
        <v>68</v>
      </c>
      <c r="C88" s="18" t="s">
        <v>180</v>
      </c>
      <c r="D88" s="18" t="s">
        <v>27</v>
      </c>
      <c r="E88" s="19" t="s">
        <v>181</v>
      </c>
      <c r="F88" s="18" t="s">
        <v>999</v>
      </c>
      <c r="G88" s="19">
        <f>VLOOKUP(C86:C659,'[1]main (3)'!$B:$T,19,0)</f>
        <v>162</v>
      </c>
      <c r="H88" s="19">
        <f>VLOOKUP(C86:C659,'[1]main (3)'!$B:$U,20,0)</f>
        <v>134</v>
      </c>
      <c r="I88" s="17">
        <f t="shared" si="2"/>
        <v>296</v>
      </c>
      <c r="J88" s="18">
        <v>9435189777</v>
      </c>
      <c r="K88" s="18" t="str">
        <f>VLOOKUP(C:C,'[1]main (3)'!$B:$D,3,0)</f>
        <v>Laluk MPHC</v>
      </c>
      <c r="L88" s="18" t="s">
        <v>1353</v>
      </c>
      <c r="M88" s="18">
        <f>VLOOKUP(L86:L659,'[2]ANM Contact Deatils '!$B:$E,4,0)</f>
        <v>8486292021</v>
      </c>
      <c r="N88" s="18" t="s">
        <v>1357</v>
      </c>
      <c r="O88" s="18">
        <f>VLOOKUP(N86:N4193,[3]Sheet1!$B:$F,5,0)</f>
        <v>9954535131</v>
      </c>
      <c r="P88" s="24">
        <v>43404</v>
      </c>
      <c r="Q88" s="54">
        <v>43404</v>
      </c>
      <c r="R88" s="18" t="s">
        <v>1404</v>
      </c>
      <c r="S88" s="18" t="s">
        <v>1236</v>
      </c>
      <c r="T88" s="18"/>
    </row>
    <row r="89" spans="1:20" ht="33">
      <c r="A89" s="4">
        <v>85</v>
      </c>
      <c r="B89" s="17" t="s">
        <v>68</v>
      </c>
      <c r="C89" s="18" t="s">
        <v>366</v>
      </c>
      <c r="D89" s="18" t="s">
        <v>29</v>
      </c>
      <c r="E89" s="19">
        <v>25</v>
      </c>
      <c r="F89" s="18" t="s">
        <v>998</v>
      </c>
      <c r="G89" s="19">
        <f>VLOOKUP(C87:C660,'[1]main (3)'!$B:$T,19,0)</f>
        <v>18</v>
      </c>
      <c r="H89" s="19">
        <f>VLOOKUP(C87:C660,'[1]main (3)'!$B:$U,20,0)</f>
        <v>21</v>
      </c>
      <c r="I89" s="17">
        <f t="shared" si="2"/>
        <v>39</v>
      </c>
      <c r="J89" s="18">
        <v>9127578167</v>
      </c>
      <c r="K89" s="18" t="str">
        <f>VLOOKUP(C:C,'[1]main (3)'!$B:$D,3,0)</f>
        <v>Meneha MPHC</v>
      </c>
      <c r="L89" s="18" t="str">
        <f>VLOOKUP(C:C,'[1]main (3)'!$B:$E,4,0)</f>
        <v>Gita Bharali</v>
      </c>
      <c r="M89" s="18">
        <f>VLOOKUP(L87:L660,'[2]ANM Contact Deatils '!$B:$E,4,0)</f>
        <v>9854336649</v>
      </c>
      <c r="N89" s="18" t="s">
        <v>1368</v>
      </c>
      <c r="O89" s="18">
        <f>VLOOKUP(N87:N4194,[3]Sheet1!$B:$F,5,0)</f>
        <v>7637896875</v>
      </c>
      <c r="P89" s="24">
        <v>43405</v>
      </c>
      <c r="Q89" s="54">
        <v>43405</v>
      </c>
      <c r="R89" s="18" t="s">
        <v>1404</v>
      </c>
      <c r="S89" s="18" t="s">
        <v>1236</v>
      </c>
      <c r="T89" s="18"/>
    </row>
    <row r="90" spans="1:20" ht="33">
      <c r="A90" s="4">
        <v>86</v>
      </c>
      <c r="B90" s="17" t="s">
        <v>67</v>
      </c>
      <c r="C90" s="18" t="s">
        <v>367</v>
      </c>
      <c r="D90" s="18" t="s">
        <v>29</v>
      </c>
      <c r="E90" s="19">
        <v>18</v>
      </c>
      <c r="F90" s="18" t="s">
        <v>998</v>
      </c>
      <c r="G90" s="19">
        <f>VLOOKUP(C88:C661,'[1]main (3)'!$B:$T,19,0)</f>
        <v>18</v>
      </c>
      <c r="H90" s="19">
        <f>VLOOKUP(C88:C661,'[1]main (3)'!$B:$U,20,0)</f>
        <v>21</v>
      </c>
      <c r="I90" s="17">
        <f t="shared" si="2"/>
        <v>39</v>
      </c>
      <c r="J90" s="18">
        <v>9854139086</v>
      </c>
      <c r="K90" s="18" t="str">
        <f>VLOOKUP(C:C,'[1]main (3)'!$B:$D,3,0)</f>
        <v>Sandhakhowa SC</v>
      </c>
      <c r="L90" s="18" t="s">
        <v>1380</v>
      </c>
      <c r="M90" s="18">
        <f>VLOOKUP(L88:L661,'[2]ANM Contact Deatils '!$B:$E,4,0)</f>
        <v>9954535175</v>
      </c>
      <c r="N90" s="18" t="s">
        <v>317</v>
      </c>
      <c r="O90" s="18">
        <f>VLOOKUP(N88:N4195,[3]Sheet1!$B:$F,5,0)</f>
        <v>9957996120</v>
      </c>
      <c r="P90" s="24">
        <v>43405</v>
      </c>
      <c r="Q90" s="54">
        <v>43405</v>
      </c>
      <c r="R90" s="18" t="s">
        <v>1402</v>
      </c>
      <c r="S90" s="18" t="s">
        <v>1236</v>
      </c>
      <c r="T90" s="18"/>
    </row>
    <row r="91" spans="1:20" ht="33">
      <c r="A91" s="4">
        <v>87</v>
      </c>
      <c r="B91" s="17" t="s">
        <v>67</v>
      </c>
      <c r="C91" s="18" t="s">
        <v>368</v>
      </c>
      <c r="D91" s="18" t="s">
        <v>27</v>
      </c>
      <c r="E91" s="19" t="s">
        <v>843</v>
      </c>
      <c r="F91" s="18" t="s">
        <v>1003</v>
      </c>
      <c r="G91" s="19">
        <f>VLOOKUP(C89:C662,'[1]main (3)'!$B:$T,19,0)</f>
        <v>24</v>
      </c>
      <c r="H91" s="19">
        <f>VLOOKUP(C89:C662,'[1]main (3)'!$B:$U,20,0)</f>
        <v>13</v>
      </c>
      <c r="I91" s="17">
        <f t="shared" si="2"/>
        <v>37</v>
      </c>
      <c r="J91" s="18" t="s">
        <v>1005</v>
      </c>
      <c r="K91" s="18" t="str">
        <f>VLOOKUP(C:C,'[1]main (3)'!$B:$D,3,0)</f>
        <v>Sandhakhowa SC</v>
      </c>
      <c r="L91" s="18" t="s">
        <v>1380</v>
      </c>
      <c r="M91" s="18">
        <f>VLOOKUP(L89:L662,'[2]ANM Contact Deatils '!$B:$E,4,0)</f>
        <v>9954535175</v>
      </c>
      <c r="N91" s="18" t="s">
        <v>317</v>
      </c>
      <c r="O91" s="18">
        <f>VLOOKUP(N89:N4196,[3]Sheet1!$B:$F,5,0)</f>
        <v>9957996120</v>
      </c>
      <c r="P91" s="24">
        <v>43405</v>
      </c>
      <c r="Q91" s="54">
        <v>43405</v>
      </c>
      <c r="R91" s="18" t="s">
        <v>1402</v>
      </c>
      <c r="S91" s="18" t="s">
        <v>1236</v>
      </c>
      <c r="T91" s="18"/>
    </row>
    <row r="92" spans="1:20" ht="33">
      <c r="A92" s="4">
        <v>88</v>
      </c>
      <c r="B92" s="17" t="s">
        <v>67</v>
      </c>
      <c r="C92" s="18" t="s">
        <v>369</v>
      </c>
      <c r="D92" s="18" t="s">
        <v>27</v>
      </c>
      <c r="E92" s="19" t="s">
        <v>844</v>
      </c>
      <c r="F92" s="18" t="s">
        <v>999</v>
      </c>
      <c r="G92" s="19">
        <f>VLOOKUP(C90:C663,'[1]main (3)'!$B:$T,19,0)</f>
        <v>46</v>
      </c>
      <c r="H92" s="19">
        <f>VLOOKUP(C90:C663,'[1]main (3)'!$B:$U,20,0)</f>
        <v>35</v>
      </c>
      <c r="I92" s="17">
        <f t="shared" si="2"/>
        <v>81</v>
      </c>
      <c r="J92" s="18" t="s">
        <v>1006</v>
      </c>
      <c r="K92" s="18" t="str">
        <f>VLOOKUP(C:C,'[1]main (3)'!$B:$D,3,0)</f>
        <v>Sandhakhowa SC</v>
      </c>
      <c r="L92" s="18" t="s">
        <v>1380</v>
      </c>
      <c r="M92" s="18">
        <f>VLOOKUP(L90:L663,'[2]ANM Contact Deatils '!$B:$E,4,0)</f>
        <v>9954535175</v>
      </c>
      <c r="N92" s="18" t="s">
        <v>317</v>
      </c>
      <c r="O92" s="18">
        <f>VLOOKUP(N90:N4197,[3]Sheet1!$B:$F,5,0)</f>
        <v>9957996120</v>
      </c>
      <c r="P92" s="24">
        <v>43405</v>
      </c>
      <c r="Q92" s="54">
        <v>43405</v>
      </c>
      <c r="R92" s="18" t="s">
        <v>1402</v>
      </c>
      <c r="S92" s="18" t="s">
        <v>1236</v>
      </c>
      <c r="T92" s="18"/>
    </row>
    <row r="93" spans="1:20" ht="33">
      <c r="A93" s="4">
        <v>89</v>
      </c>
      <c r="B93" s="17" t="s">
        <v>68</v>
      </c>
      <c r="C93" s="18" t="s">
        <v>370</v>
      </c>
      <c r="D93" s="18" t="s">
        <v>27</v>
      </c>
      <c r="E93" s="19" t="s">
        <v>845</v>
      </c>
      <c r="F93" s="18" t="s">
        <v>999</v>
      </c>
      <c r="G93" s="19">
        <f>VLOOKUP(C91:C664,'[1]main (3)'!$B:$T,19,0)</f>
        <v>71</v>
      </c>
      <c r="H93" s="19">
        <f>VLOOKUP(C91:C664,'[1]main (3)'!$B:$U,20,0)</f>
        <v>73</v>
      </c>
      <c r="I93" s="17">
        <f t="shared" si="2"/>
        <v>144</v>
      </c>
      <c r="J93" s="18" t="s">
        <v>1007</v>
      </c>
      <c r="K93" s="18" t="str">
        <f>VLOOKUP(C:C,'[1]main (3)'!$B:$D,3,0)</f>
        <v>Meneha MPHC</v>
      </c>
      <c r="L93" s="18" t="str">
        <f>VLOOKUP(C:C,'[1]main (3)'!$B:$E,4,0)</f>
        <v>Gita Bharali</v>
      </c>
      <c r="M93" s="18">
        <f>VLOOKUP(L91:L664,'[2]ANM Contact Deatils '!$B:$E,4,0)</f>
        <v>9854336649</v>
      </c>
      <c r="N93" s="18" t="s">
        <v>1368</v>
      </c>
      <c r="O93" s="18">
        <f>VLOOKUP(N91:N4198,[3]Sheet1!$B:$F,5,0)</f>
        <v>7637896875</v>
      </c>
      <c r="P93" s="24">
        <v>43405</v>
      </c>
      <c r="Q93" s="54">
        <v>43405</v>
      </c>
      <c r="R93" s="18" t="s">
        <v>1404</v>
      </c>
      <c r="S93" s="18" t="s">
        <v>1236</v>
      </c>
      <c r="T93" s="18"/>
    </row>
    <row r="94" spans="1:20" ht="33">
      <c r="A94" s="4">
        <v>90</v>
      </c>
      <c r="B94" s="17" t="s">
        <v>68</v>
      </c>
      <c r="C94" s="18" t="s">
        <v>371</v>
      </c>
      <c r="D94" s="18" t="s">
        <v>27</v>
      </c>
      <c r="E94" s="19" t="s">
        <v>846</v>
      </c>
      <c r="F94" s="18" t="s">
        <v>999</v>
      </c>
      <c r="G94" s="19">
        <f>VLOOKUP(C92:C665,'[1]main (3)'!$B:$T,19,0)</f>
        <v>30</v>
      </c>
      <c r="H94" s="19">
        <f>VLOOKUP(C92:C665,'[1]main (3)'!$B:$U,20,0)</f>
        <v>25</v>
      </c>
      <c r="I94" s="17">
        <f t="shared" si="2"/>
        <v>55</v>
      </c>
      <c r="J94" s="18">
        <v>9854202661</v>
      </c>
      <c r="K94" s="18" t="str">
        <f>VLOOKUP(C:C,'[1]main (3)'!$B:$D,3,0)</f>
        <v>Meneha MPHC</v>
      </c>
      <c r="L94" s="18" t="str">
        <f>VLOOKUP(C:C,'[1]main (3)'!$B:$E,4,0)</f>
        <v>Gita Bharali</v>
      </c>
      <c r="M94" s="18">
        <f>VLOOKUP(L92:L665,'[2]ANM Contact Deatils '!$B:$E,4,0)</f>
        <v>9854336649</v>
      </c>
      <c r="N94" s="18" t="s">
        <v>1368</v>
      </c>
      <c r="O94" s="18">
        <f>VLOOKUP(N92:N4199,[3]Sheet1!$B:$F,5,0)</f>
        <v>7637896875</v>
      </c>
      <c r="P94" s="24">
        <v>43406</v>
      </c>
      <c r="Q94" s="54">
        <v>43406</v>
      </c>
      <c r="R94" s="18" t="s">
        <v>1404</v>
      </c>
      <c r="S94" s="18" t="s">
        <v>1236</v>
      </c>
      <c r="T94" s="18"/>
    </row>
    <row r="95" spans="1:20" ht="33">
      <c r="A95" s="4">
        <v>91</v>
      </c>
      <c r="B95" s="17" t="s">
        <v>67</v>
      </c>
      <c r="C95" s="18" t="s">
        <v>372</v>
      </c>
      <c r="D95" s="18" t="s">
        <v>29</v>
      </c>
      <c r="E95" s="19">
        <v>12</v>
      </c>
      <c r="F95" s="18" t="s">
        <v>998</v>
      </c>
      <c r="G95" s="19">
        <f>VLOOKUP(C93:C666,'[1]main (3)'!$B:$T,19,0)</f>
        <v>14</v>
      </c>
      <c r="H95" s="19">
        <f>VLOOKUP(C93:C666,'[1]main (3)'!$B:$U,20,0)</f>
        <v>18</v>
      </c>
      <c r="I95" s="17">
        <f t="shared" si="2"/>
        <v>32</v>
      </c>
      <c r="J95" s="18" t="s">
        <v>1008</v>
      </c>
      <c r="K95" s="18" t="str">
        <f>VLOOKUP(C:C,'[1]main (3)'!$B:$D,3,0)</f>
        <v>Hamarathan SC</v>
      </c>
      <c r="L95" s="18" t="s">
        <v>1299</v>
      </c>
      <c r="M95" s="18">
        <f>VLOOKUP(L93:L666,'[2]ANM Contact Deatils '!$B:$E,4,0)</f>
        <v>8011734745</v>
      </c>
      <c r="N95" s="18" t="s">
        <v>1300</v>
      </c>
      <c r="O95" s="18">
        <f>VLOOKUP(N93:N4200,[3]Sheet1!$B:$F,5,0)</f>
        <v>9613779501</v>
      </c>
      <c r="P95" s="24">
        <v>43406</v>
      </c>
      <c r="Q95" s="54">
        <v>43406</v>
      </c>
      <c r="R95" s="18" t="s">
        <v>1403</v>
      </c>
      <c r="S95" s="18" t="s">
        <v>1236</v>
      </c>
      <c r="T95" s="18"/>
    </row>
    <row r="96" spans="1:20" ht="33">
      <c r="A96" s="4">
        <v>92</v>
      </c>
      <c r="B96" s="17" t="s">
        <v>67</v>
      </c>
      <c r="C96" s="18" t="s">
        <v>373</v>
      </c>
      <c r="D96" s="18" t="s">
        <v>27</v>
      </c>
      <c r="E96" s="19" t="s">
        <v>847</v>
      </c>
      <c r="F96" s="18" t="s">
        <v>999</v>
      </c>
      <c r="G96" s="19">
        <f>VLOOKUP(C94:C667,'[1]main (3)'!$B:$T,19,0)</f>
        <v>22</v>
      </c>
      <c r="H96" s="19">
        <f>VLOOKUP(C94:C667,'[1]main (3)'!$B:$U,20,0)</f>
        <v>11</v>
      </c>
      <c r="I96" s="17">
        <f t="shared" si="2"/>
        <v>33</v>
      </c>
      <c r="J96" s="18" t="s">
        <v>1009</v>
      </c>
      <c r="K96" s="18" t="str">
        <f>VLOOKUP(C:C,'[1]main (3)'!$B:$D,3,0)</f>
        <v>Dongibil SC</v>
      </c>
      <c r="L96" s="18" t="s">
        <v>1285</v>
      </c>
      <c r="M96" s="18">
        <f>VLOOKUP(L94:L667,'[2]ANM Contact Deatils '!$B:$E,4,0)</f>
        <v>9401725810</v>
      </c>
      <c r="N96" s="18" t="s">
        <v>1287</v>
      </c>
      <c r="O96" s="18">
        <f>VLOOKUP(N94:N4201,[3]Sheet1!$B:$F,5,0)</f>
        <v>8812847573</v>
      </c>
      <c r="P96" s="24">
        <v>43406</v>
      </c>
      <c r="Q96" s="54">
        <v>43406</v>
      </c>
      <c r="R96" s="18" t="s">
        <v>1402</v>
      </c>
      <c r="S96" s="18" t="s">
        <v>1236</v>
      </c>
      <c r="T96" s="18"/>
    </row>
    <row r="97" spans="1:20" ht="33">
      <c r="A97" s="4">
        <v>93</v>
      </c>
      <c r="B97" s="17" t="s">
        <v>67</v>
      </c>
      <c r="C97" s="18" t="s">
        <v>374</v>
      </c>
      <c r="D97" s="18" t="s">
        <v>27</v>
      </c>
      <c r="E97" s="19" t="s">
        <v>848</v>
      </c>
      <c r="F97" s="18" t="s">
        <v>999</v>
      </c>
      <c r="G97" s="19">
        <f>VLOOKUP(C95:C668,'[1]main (3)'!$B:$T,19,0)</f>
        <v>20</v>
      </c>
      <c r="H97" s="19">
        <f>VLOOKUP(C95:C668,'[1]main (3)'!$B:$U,20,0)</f>
        <v>25</v>
      </c>
      <c r="I97" s="17">
        <f t="shared" si="2"/>
        <v>45</v>
      </c>
      <c r="J97" s="18" t="s">
        <v>1010</v>
      </c>
      <c r="K97" s="18" t="str">
        <f>VLOOKUP(C:C,'[1]main (3)'!$B:$D,3,0)</f>
        <v>Dongibil SC</v>
      </c>
      <c r="L97" s="18" t="s">
        <v>1285</v>
      </c>
      <c r="M97" s="18">
        <f>VLOOKUP(L95:L668,'[2]ANM Contact Deatils '!$B:$E,4,0)</f>
        <v>9401725810</v>
      </c>
      <c r="N97" s="18" t="s">
        <v>1287</v>
      </c>
      <c r="O97" s="18">
        <f>VLOOKUP(N95:N4202,[3]Sheet1!$B:$F,5,0)</f>
        <v>8812847573</v>
      </c>
      <c r="P97" s="24">
        <v>43406</v>
      </c>
      <c r="Q97" s="54">
        <v>43406</v>
      </c>
      <c r="R97" s="18" t="s">
        <v>1402</v>
      </c>
      <c r="S97" s="18" t="s">
        <v>1236</v>
      </c>
      <c r="T97" s="18"/>
    </row>
    <row r="98" spans="1:20" ht="33">
      <c r="A98" s="4">
        <v>94</v>
      </c>
      <c r="B98" s="17" t="s">
        <v>67</v>
      </c>
      <c r="C98" s="18" t="s">
        <v>375</v>
      </c>
      <c r="D98" s="18" t="s">
        <v>27</v>
      </c>
      <c r="E98" s="19" t="s">
        <v>849</v>
      </c>
      <c r="F98" s="18" t="s">
        <v>1003</v>
      </c>
      <c r="G98" s="19">
        <f>VLOOKUP(C96:C669,'[1]main (3)'!$B:$T,19,0)</f>
        <v>23</v>
      </c>
      <c r="H98" s="19">
        <f>VLOOKUP(C96:C669,'[1]main (3)'!$B:$U,20,0)</f>
        <v>28</v>
      </c>
      <c r="I98" s="17">
        <f t="shared" si="2"/>
        <v>51</v>
      </c>
      <c r="J98" s="18" t="s">
        <v>1011</v>
      </c>
      <c r="K98" s="18" t="str">
        <f>VLOOKUP(C:C,'[1]main (3)'!$B:$D,3,0)</f>
        <v>Dongibil SC</v>
      </c>
      <c r="L98" s="18" t="s">
        <v>1286</v>
      </c>
      <c r="M98" s="18">
        <f>VLOOKUP(L96:L669,'[2]ANM Contact Deatils '!$B:$E,4,0)</f>
        <v>9577388561</v>
      </c>
      <c r="N98" s="18" t="s">
        <v>1176</v>
      </c>
      <c r="O98" s="18">
        <f>VLOOKUP(N96:N4203,[3]Sheet1!$B:$F,5,0)</f>
        <v>7896380097</v>
      </c>
      <c r="P98" s="24">
        <v>43406</v>
      </c>
      <c r="Q98" s="54">
        <v>43406</v>
      </c>
      <c r="R98" s="18" t="s">
        <v>1402</v>
      </c>
      <c r="S98" s="18" t="s">
        <v>1236</v>
      </c>
      <c r="T98" s="18"/>
    </row>
    <row r="99" spans="1:20" ht="33">
      <c r="A99" s="4">
        <v>95</v>
      </c>
      <c r="B99" s="17" t="s">
        <v>68</v>
      </c>
      <c r="C99" s="18" t="s">
        <v>376</v>
      </c>
      <c r="D99" s="18" t="s">
        <v>29</v>
      </c>
      <c r="E99" s="19">
        <v>23</v>
      </c>
      <c r="F99" s="18" t="s">
        <v>998</v>
      </c>
      <c r="G99" s="19">
        <f>VLOOKUP(C97:C670,'[1]main (3)'!$B:$T,19,0)</f>
        <v>18</v>
      </c>
      <c r="H99" s="19">
        <f>VLOOKUP(C97:C670,'[1]main (3)'!$B:$U,20,0)</f>
        <v>21</v>
      </c>
      <c r="I99" s="17">
        <f t="shared" si="2"/>
        <v>39</v>
      </c>
      <c r="J99" s="18">
        <v>8486245398</v>
      </c>
      <c r="K99" s="18" t="str">
        <f>VLOOKUP(C:C,'[1]main (3)'!$B:$D,3,0)</f>
        <v>Meneha MPHC</v>
      </c>
      <c r="L99" s="18" t="str">
        <f>VLOOKUP(C:C,'[1]main (3)'!$B:$E,4,0)</f>
        <v>Gita Bharali</v>
      </c>
      <c r="M99" s="18">
        <f>VLOOKUP(L97:L670,'[2]ANM Contact Deatils '!$B:$E,4,0)</f>
        <v>9854336649</v>
      </c>
      <c r="N99" s="18" t="s">
        <v>1369</v>
      </c>
      <c r="O99" s="18">
        <f>VLOOKUP(N97:N4204,[3]Sheet1!$B:$F,5,0)</f>
        <v>9957074829</v>
      </c>
      <c r="P99" s="24">
        <v>43406</v>
      </c>
      <c r="Q99" s="54">
        <v>43406</v>
      </c>
      <c r="R99" s="18" t="s">
        <v>1404</v>
      </c>
      <c r="S99" s="18" t="s">
        <v>1236</v>
      </c>
      <c r="T99" s="18"/>
    </row>
    <row r="100" spans="1:20" ht="33">
      <c r="A100" s="4">
        <v>96</v>
      </c>
      <c r="B100" s="17" t="s">
        <v>68</v>
      </c>
      <c r="C100" s="18" t="s">
        <v>377</v>
      </c>
      <c r="D100" s="18" t="s">
        <v>29</v>
      </c>
      <c r="E100" s="19">
        <v>12</v>
      </c>
      <c r="F100" s="18" t="s">
        <v>998</v>
      </c>
      <c r="G100" s="19">
        <f>VLOOKUP(C98:C671,'[1]main (3)'!$B:$T,19,0)</f>
        <v>28</v>
      </c>
      <c r="H100" s="19">
        <f>VLOOKUP(C98:C671,'[1]main (3)'!$B:$U,20,0)</f>
        <v>31</v>
      </c>
      <c r="I100" s="17">
        <f t="shared" si="2"/>
        <v>59</v>
      </c>
      <c r="J100" s="18">
        <v>9577381400</v>
      </c>
      <c r="K100" s="18" t="str">
        <f>VLOOKUP(C:C,'[1]main (3)'!$B:$D,3,0)</f>
        <v>Bongalmora Grazing SC</v>
      </c>
      <c r="L100" s="18" t="str">
        <f>VLOOKUP(C:C,'[1]main (3)'!$B:$E,4,0)</f>
        <v>Lili Dutta</v>
      </c>
      <c r="M100" s="18">
        <f>VLOOKUP(L98:L671,'[2]ANM Contact Deatils '!$B:$E,4,0)</f>
        <v>9954844009</v>
      </c>
      <c r="N100" s="18" t="s">
        <v>1271</v>
      </c>
      <c r="O100" s="18">
        <f>VLOOKUP(N98:N4205,[3]Sheet1!$B:$F,5,0)</f>
        <v>9954535296</v>
      </c>
      <c r="P100" s="24">
        <v>43407</v>
      </c>
      <c r="Q100" s="54">
        <v>43407</v>
      </c>
      <c r="R100" s="18" t="s">
        <v>1402</v>
      </c>
      <c r="S100" s="18" t="s">
        <v>1236</v>
      </c>
      <c r="T100" s="18"/>
    </row>
    <row r="101" spans="1:20" ht="33">
      <c r="A101" s="4">
        <v>97</v>
      </c>
      <c r="B101" s="17" t="s">
        <v>67</v>
      </c>
      <c r="C101" s="18" t="s">
        <v>378</v>
      </c>
      <c r="D101" s="18" t="s">
        <v>29</v>
      </c>
      <c r="E101" s="19">
        <v>99</v>
      </c>
      <c r="F101" s="18" t="s">
        <v>998</v>
      </c>
      <c r="G101" s="19">
        <f>VLOOKUP(C99:C672,'[1]main (3)'!$B:$T,19,0)</f>
        <v>15</v>
      </c>
      <c r="H101" s="19">
        <f>VLOOKUP(C99:C672,'[1]main (3)'!$B:$U,20,0)</f>
        <v>15</v>
      </c>
      <c r="I101" s="17">
        <f t="shared" si="2"/>
        <v>30</v>
      </c>
      <c r="J101" s="18">
        <v>8399832251</v>
      </c>
      <c r="K101" s="18" t="str">
        <f>VLOOKUP(C:C,'[1]main (3)'!$B:$D,3,0)</f>
        <v>Bihpuria PHC</v>
      </c>
      <c r="L101" s="18" t="s">
        <v>1256</v>
      </c>
      <c r="M101" s="18">
        <f>VLOOKUP(L99:L672,'[2]ANM Contact Deatils '!$B:$E,4,0)</f>
        <v>8876211967</v>
      </c>
      <c r="N101" s="18" t="s">
        <v>1168</v>
      </c>
      <c r="O101" s="18">
        <f>VLOOKUP(N99:N4206,[3]Sheet1!$B:$F,5,0)</f>
        <v>7896148240</v>
      </c>
      <c r="P101" s="24">
        <v>43409</v>
      </c>
      <c r="Q101" s="54">
        <v>43409</v>
      </c>
      <c r="R101" s="18" t="s">
        <v>1409</v>
      </c>
      <c r="S101" s="18" t="s">
        <v>1236</v>
      </c>
      <c r="T101" s="18"/>
    </row>
    <row r="102" spans="1:20" ht="33">
      <c r="A102" s="4">
        <v>98</v>
      </c>
      <c r="B102" s="17" t="s">
        <v>68</v>
      </c>
      <c r="C102" s="18" t="s">
        <v>379</v>
      </c>
      <c r="D102" s="18" t="s">
        <v>29</v>
      </c>
      <c r="E102" s="19">
        <v>6</v>
      </c>
      <c r="F102" s="18" t="s">
        <v>998</v>
      </c>
      <c r="G102" s="19">
        <f>VLOOKUP(C100:C673,'[1]main (3)'!$B:$T,19,0)</f>
        <v>46</v>
      </c>
      <c r="H102" s="19">
        <f>VLOOKUP(C100:C673,'[1]main (3)'!$B:$U,20,0)</f>
        <v>46</v>
      </c>
      <c r="I102" s="17">
        <f t="shared" si="2"/>
        <v>92</v>
      </c>
      <c r="J102" s="18">
        <v>8486785876</v>
      </c>
      <c r="K102" s="18" t="str">
        <f>VLOOKUP(C:C,'[1]main (3)'!$B:$D,3,0)</f>
        <v>Jubanagar SC</v>
      </c>
      <c r="L102" s="18" t="str">
        <f>VLOOKUP(C:C,'[1]main (3)'!$B:$E,4,0)</f>
        <v>Minakhi Gogoi</v>
      </c>
      <c r="M102" s="18">
        <f>VLOOKUP(L100:L673,'[2]ANM Contact Deatils '!$B:$E,4,0)</f>
        <v>8011337077</v>
      </c>
      <c r="N102" s="18" t="s">
        <v>1169</v>
      </c>
      <c r="O102" s="18">
        <f>VLOOKUP(N100:N4207,[3]Sheet1!$B:$F,5,0)</f>
        <v>9678442172</v>
      </c>
      <c r="P102" s="24">
        <v>43409</v>
      </c>
      <c r="Q102" s="54">
        <v>43409</v>
      </c>
      <c r="R102" s="18" t="s">
        <v>1404</v>
      </c>
      <c r="S102" s="18" t="s">
        <v>1236</v>
      </c>
      <c r="T102" s="18"/>
    </row>
    <row r="103" spans="1:20" ht="33">
      <c r="A103" s="4">
        <v>99</v>
      </c>
      <c r="B103" s="17" t="s">
        <v>67</v>
      </c>
      <c r="C103" s="18" t="s">
        <v>85</v>
      </c>
      <c r="D103" s="18" t="s">
        <v>29</v>
      </c>
      <c r="E103" s="19">
        <v>1</v>
      </c>
      <c r="F103" s="18" t="s">
        <v>998</v>
      </c>
      <c r="G103" s="19">
        <f>VLOOKUP(C101:C674,'[1]main (3)'!$B:$T,19,0)</f>
        <v>16</v>
      </c>
      <c r="H103" s="19">
        <f>VLOOKUP(C101:C674,'[1]main (3)'!$B:$U,20,0)</f>
        <v>10</v>
      </c>
      <c r="I103" s="17">
        <f t="shared" si="2"/>
        <v>26</v>
      </c>
      <c r="J103" s="18">
        <v>8723083040</v>
      </c>
      <c r="K103" s="18" t="str">
        <f>VLOOKUP(C:C,'[1]main (3)'!$B:$D,3,0)</f>
        <v>Bihpuria PHC</v>
      </c>
      <c r="L103" s="18" t="s">
        <v>1256</v>
      </c>
      <c r="M103" s="18">
        <f>VLOOKUP(L101:L674,'[2]ANM Contact Deatils '!$B:$E,4,0)</f>
        <v>8876211967</v>
      </c>
      <c r="N103" s="18" t="s">
        <v>1259</v>
      </c>
      <c r="O103" s="18">
        <f>VLOOKUP(N101:N4208,[3]Sheet1!$B:$F,5,0)</f>
        <v>7896148240</v>
      </c>
      <c r="P103" s="24">
        <v>43409</v>
      </c>
      <c r="Q103" s="54">
        <v>43409</v>
      </c>
      <c r="R103" s="18" t="s">
        <v>1409</v>
      </c>
      <c r="S103" s="18" t="s">
        <v>1236</v>
      </c>
      <c r="T103" s="18"/>
    </row>
    <row r="104" spans="1:20" ht="33">
      <c r="A104" s="4">
        <v>100</v>
      </c>
      <c r="B104" s="17" t="s">
        <v>67</v>
      </c>
      <c r="C104" s="18" t="s">
        <v>380</v>
      </c>
      <c r="D104" s="18" t="s">
        <v>27</v>
      </c>
      <c r="E104" s="19" t="s">
        <v>850</v>
      </c>
      <c r="F104" s="18" t="s">
        <v>999</v>
      </c>
      <c r="G104" s="19">
        <f>VLOOKUP(C102:C675,'[1]main (3)'!$B:$T,19,0)</f>
        <v>0</v>
      </c>
      <c r="H104" s="19">
        <f>VLOOKUP(C102:C675,'[1]main (3)'!$B:$U,20,0)</f>
        <v>0</v>
      </c>
      <c r="I104" s="17">
        <f t="shared" si="2"/>
        <v>0</v>
      </c>
      <c r="J104" s="18">
        <v>8638288817</v>
      </c>
      <c r="K104" s="18" t="str">
        <f>VLOOKUP(C:C,'[1]main (3)'!$B:$D,3,0)</f>
        <v>Bihpuria PHC</v>
      </c>
      <c r="L104" s="18" t="s">
        <v>1256</v>
      </c>
      <c r="M104" s="18">
        <f>VLOOKUP(L102:L675,'[2]ANM Contact Deatils '!$B:$E,4,0)</f>
        <v>8876211967</v>
      </c>
      <c r="N104" s="18" t="s">
        <v>1259</v>
      </c>
      <c r="O104" s="18">
        <f>VLOOKUP(N102:N4209,[3]Sheet1!$B:$F,5,0)</f>
        <v>7896148240</v>
      </c>
      <c r="P104" s="24">
        <v>43409</v>
      </c>
      <c r="Q104" s="54">
        <v>43409</v>
      </c>
      <c r="R104" s="18" t="s">
        <v>1409</v>
      </c>
      <c r="S104" s="18" t="s">
        <v>1236</v>
      </c>
      <c r="T104" s="18"/>
    </row>
    <row r="105" spans="1:20" ht="33">
      <c r="A105" s="4">
        <v>101</v>
      </c>
      <c r="B105" s="17" t="s">
        <v>68</v>
      </c>
      <c r="C105" s="18" t="s">
        <v>381</v>
      </c>
      <c r="D105" s="18" t="s">
        <v>27</v>
      </c>
      <c r="E105" s="19" t="s">
        <v>851</v>
      </c>
      <c r="F105" s="18" t="s">
        <v>1002</v>
      </c>
      <c r="G105" s="19">
        <f>VLOOKUP(C103:C676,'[1]main (3)'!$B:$T,19,0)</f>
        <v>40</v>
      </c>
      <c r="H105" s="19">
        <f>VLOOKUP(C103:C676,'[1]main (3)'!$B:$U,20,0)</f>
        <v>35</v>
      </c>
      <c r="I105" s="17">
        <f t="shared" si="2"/>
        <v>75</v>
      </c>
      <c r="J105" s="18">
        <v>7578083911</v>
      </c>
      <c r="K105" s="18" t="str">
        <f>VLOOKUP(C:C,'[1]main (3)'!$B:$D,3,0)</f>
        <v>Jubanagar SC</v>
      </c>
      <c r="L105" s="18" t="str">
        <f>VLOOKUP(C:C,'[1]main (3)'!$B:$E,4,0)</f>
        <v>Minakhi Gogoi</v>
      </c>
      <c r="M105" s="18">
        <f>VLOOKUP(L103:L676,'[2]ANM Contact Deatils '!$B:$E,4,0)</f>
        <v>8011337077</v>
      </c>
      <c r="N105" s="18" t="s">
        <v>1169</v>
      </c>
      <c r="O105" s="18">
        <f>VLOOKUP(N103:N4210,[3]Sheet1!$B:$F,5,0)</f>
        <v>9678442172</v>
      </c>
      <c r="P105" s="24">
        <v>43409</v>
      </c>
      <c r="Q105" s="54">
        <v>43409</v>
      </c>
      <c r="R105" s="18" t="s">
        <v>1404</v>
      </c>
      <c r="S105" s="18" t="s">
        <v>1236</v>
      </c>
      <c r="T105" s="18"/>
    </row>
    <row r="106" spans="1:20" ht="33">
      <c r="A106" s="4">
        <v>102</v>
      </c>
      <c r="B106" s="17" t="s">
        <v>67</v>
      </c>
      <c r="C106" s="18" t="s">
        <v>382</v>
      </c>
      <c r="D106" s="18" t="s">
        <v>27</v>
      </c>
      <c r="E106" s="19" t="s">
        <v>852</v>
      </c>
      <c r="F106" s="18" t="s">
        <v>999</v>
      </c>
      <c r="G106" s="19">
        <f>VLOOKUP(C104:C677,'[1]main (3)'!$B:$T,19,0)</f>
        <v>51</v>
      </c>
      <c r="H106" s="19">
        <f>VLOOKUP(C104:C677,'[1]main (3)'!$B:$U,20,0)</f>
        <v>33</v>
      </c>
      <c r="I106" s="17">
        <f t="shared" si="2"/>
        <v>84</v>
      </c>
      <c r="J106" s="18" t="s">
        <v>1012</v>
      </c>
      <c r="K106" s="18" t="str">
        <f>VLOOKUP(C:C,'[1]main (3)'!$B:$D,3,0)</f>
        <v>Dhekiajuli SC</v>
      </c>
      <c r="L106" s="18" t="s">
        <v>1272</v>
      </c>
      <c r="M106" s="18">
        <f>VLOOKUP(L104:L677,'[2]ANM Contact Deatils '!$B:$E,4,0)</f>
        <v>8749988096</v>
      </c>
      <c r="N106" s="18" t="s">
        <v>1274</v>
      </c>
      <c r="O106" s="18">
        <f>VLOOKUP(N104:N4211,[3]Sheet1!$B:$F,5,0)</f>
        <v>9859213313</v>
      </c>
      <c r="P106" s="24">
        <v>43412</v>
      </c>
      <c r="Q106" s="54">
        <v>43412</v>
      </c>
      <c r="R106" s="18" t="s">
        <v>1405</v>
      </c>
      <c r="S106" s="18" t="s">
        <v>1236</v>
      </c>
      <c r="T106" s="18"/>
    </row>
    <row r="107" spans="1:20" ht="33">
      <c r="A107" s="4">
        <v>103</v>
      </c>
      <c r="B107" s="17" t="s">
        <v>67</v>
      </c>
      <c r="C107" s="18" t="s">
        <v>383</v>
      </c>
      <c r="D107" s="18" t="s">
        <v>29</v>
      </c>
      <c r="E107" s="19">
        <v>15</v>
      </c>
      <c r="F107" s="18" t="s">
        <v>998</v>
      </c>
      <c r="G107" s="19">
        <f>VLOOKUP(C105:C678,'[1]main (3)'!$B:$T,19,0)</f>
        <v>13</v>
      </c>
      <c r="H107" s="19">
        <f>VLOOKUP(C105:C678,'[1]main (3)'!$B:$U,20,0)</f>
        <v>8</v>
      </c>
      <c r="I107" s="17">
        <f t="shared" si="2"/>
        <v>21</v>
      </c>
      <c r="J107" s="18" t="s">
        <v>1013</v>
      </c>
      <c r="K107" s="18" t="str">
        <f>VLOOKUP(C:C,'[1]main (3)'!$B:$D,3,0)</f>
        <v>Dhekiajuli SC</v>
      </c>
      <c r="L107" s="18" t="s">
        <v>1272</v>
      </c>
      <c r="M107" s="18">
        <f>VLOOKUP(L105:L678,'[2]ANM Contact Deatils '!$B:$E,4,0)</f>
        <v>8749988096</v>
      </c>
      <c r="N107" s="18" t="s">
        <v>1274</v>
      </c>
      <c r="O107" s="18">
        <f>VLOOKUP(N105:N4212,[3]Sheet1!$B:$F,5,0)</f>
        <v>9859213313</v>
      </c>
      <c r="P107" s="24">
        <v>43412</v>
      </c>
      <c r="Q107" s="54">
        <v>43412</v>
      </c>
      <c r="R107" s="18" t="s">
        <v>1405</v>
      </c>
      <c r="S107" s="18" t="s">
        <v>1236</v>
      </c>
      <c r="T107" s="18"/>
    </row>
    <row r="108" spans="1:20" ht="33">
      <c r="A108" s="4">
        <v>104</v>
      </c>
      <c r="B108" s="17" t="s">
        <v>68</v>
      </c>
      <c r="C108" s="18" t="s">
        <v>384</v>
      </c>
      <c r="D108" s="18" t="s">
        <v>29</v>
      </c>
      <c r="E108" s="19">
        <v>4</v>
      </c>
      <c r="F108" s="18" t="s">
        <v>998</v>
      </c>
      <c r="G108" s="19">
        <f>VLOOKUP(C106:C679,'[1]main (3)'!$B:$T,19,0)</f>
        <v>65</v>
      </c>
      <c r="H108" s="19">
        <f>VLOOKUP(C106:C679,'[1]main (3)'!$B:$U,20,0)</f>
        <v>55</v>
      </c>
      <c r="I108" s="17">
        <f t="shared" si="2"/>
        <v>120</v>
      </c>
      <c r="J108" s="18">
        <v>9859170157</v>
      </c>
      <c r="K108" s="18" t="str">
        <f>VLOOKUP(C:C,'[1]main (3)'!$B:$D,3,0)</f>
        <v>Jubanagar SC</v>
      </c>
      <c r="L108" s="18" t="str">
        <f>VLOOKUP(C:C,'[1]main (3)'!$B:$E,4,0)</f>
        <v>Minakhi Gogoi</v>
      </c>
      <c r="M108" s="18">
        <f>VLOOKUP(L106:L679,'[2]ANM Contact Deatils '!$B:$E,4,0)</f>
        <v>8011337077</v>
      </c>
      <c r="N108" s="18" t="s">
        <v>1316</v>
      </c>
      <c r="O108" s="18">
        <f>VLOOKUP(N106:N4213,[3]Sheet1!$B:$F,5,0)</f>
        <v>9678507912</v>
      </c>
      <c r="P108" s="24">
        <v>43412</v>
      </c>
      <c r="Q108" s="54">
        <v>43412</v>
      </c>
      <c r="R108" s="18" t="s">
        <v>1404</v>
      </c>
      <c r="S108" s="18" t="s">
        <v>1236</v>
      </c>
      <c r="T108" s="18"/>
    </row>
    <row r="109" spans="1:20" ht="33">
      <c r="A109" s="4">
        <v>105</v>
      </c>
      <c r="B109" s="17" t="s">
        <v>68</v>
      </c>
      <c r="C109" s="18" t="s">
        <v>385</v>
      </c>
      <c r="D109" s="18" t="s">
        <v>27</v>
      </c>
      <c r="E109" s="19" t="s">
        <v>853</v>
      </c>
      <c r="F109" s="18" t="s">
        <v>999</v>
      </c>
      <c r="G109" s="19">
        <f>VLOOKUP(C107:C680,'[1]main (3)'!$B:$T,19,0)</f>
        <v>47</v>
      </c>
      <c r="H109" s="19">
        <f>VLOOKUP(C107:C680,'[1]main (3)'!$B:$U,20,0)</f>
        <v>47</v>
      </c>
      <c r="I109" s="17">
        <f t="shared" si="2"/>
        <v>94</v>
      </c>
      <c r="J109" s="18" t="s">
        <v>1014</v>
      </c>
      <c r="K109" s="18" t="str">
        <f>VLOOKUP(C:C,'[1]main (3)'!$B:$D,3,0)</f>
        <v>Jubanagar SC</v>
      </c>
      <c r="L109" s="18" t="str">
        <f>VLOOKUP(C:C,'[1]main (3)'!$B:$E,4,0)</f>
        <v>Parul Dutta</v>
      </c>
      <c r="M109" s="18">
        <f>VLOOKUP(L107:L680,'[2]ANM Contact Deatils '!$B:$E,4,0)</f>
        <v>8876676027</v>
      </c>
      <c r="N109" s="18" t="s">
        <v>1316</v>
      </c>
      <c r="O109" s="18">
        <f>VLOOKUP(N107:N4214,[3]Sheet1!$B:$F,5,0)</f>
        <v>9678507912</v>
      </c>
      <c r="P109" s="24">
        <v>43412</v>
      </c>
      <c r="Q109" s="54">
        <v>43412</v>
      </c>
      <c r="R109" s="18" t="s">
        <v>1404</v>
      </c>
      <c r="S109" s="18" t="s">
        <v>1236</v>
      </c>
      <c r="T109" s="18"/>
    </row>
    <row r="110" spans="1:20" ht="33">
      <c r="A110" s="4">
        <v>106</v>
      </c>
      <c r="B110" s="17" t="s">
        <v>67</v>
      </c>
      <c r="C110" s="18" t="s">
        <v>386</v>
      </c>
      <c r="D110" s="18" t="s">
        <v>29</v>
      </c>
      <c r="E110" s="19">
        <v>18</v>
      </c>
      <c r="F110" s="18" t="s">
        <v>998</v>
      </c>
      <c r="G110" s="19">
        <f>VLOOKUP(C108:C681,'[1]main (3)'!$B:$T,19,0)</f>
        <v>14</v>
      </c>
      <c r="H110" s="19">
        <f>VLOOKUP(C108:C681,'[1]main (3)'!$B:$U,20,0)</f>
        <v>15</v>
      </c>
      <c r="I110" s="17">
        <f t="shared" si="2"/>
        <v>29</v>
      </c>
      <c r="J110" s="18">
        <v>7896075535</v>
      </c>
      <c r="K110" s="18" t="str">
        <f>VLOOKUP(C:C,'[1]main (3)'!$B:$D,3,0)</f>
        <v>Dhekiajuli SC</v>
      </c>
      <c r="L110" s="18" t="s">
        <v>1272</v>
      </c>
      <c r="M110" s="18">
        <f>VLOOKUP(L108:L681,'[2]ANM Contact Deatils '!$B:$E,4,0)</f>
        <v>8749988096</v>
      </c>
      <c r="N110" s="18" t="s">
        <v>1274</v>
      </c>
      <c r="O110" s="18">
        <f>VLOOKUP(N108:N4215,[3]Sheet1!$B:$F,5,0)</f>
        <v>9859213313</v>
      </c>
      <c r="P110" s="24">
        <v>43413</v>
      </c>
      <c r="Q110" s="54">
        <v>43413</v>
      </c>
      <c r="R110" s="18" t="s">
        <v>1405</v>
      </c>
      <c r="S110" s="18" t="s">
        <v>1236</v>
      </c>
      <c r="T110" s="18"/>
    </row>
    <row r="111" spans="1:20" ht="33">
      <c r="A111" s="4">
        <v>107</v>
      </c>
      <c r="B111" s="17" t="s">
        <v>68</v>
      </c>
      <c r="C111" s="18" t="s">
        <v>387</v>
      </c>
      <c r="D111" s="18" t="s">
        <v>29</v>
      </c>
      <c r="E111" s="19">
        <v>17</v>
      </c>
      <c r="F111" s="18" t="s">
        <v>998</v>
      </c>
      <c r="G111" s="19">
        <f>VLOOKUP(C109:C682,'[1]main (3)'!$B:$T,19,0)</f>
        <v>18</v>
      </c>
      <c r="H111" s="19">
        <f>VLOOKUP(C109:C682,'[1]main (3)'!$B:$U,20,0)</f>
        <v>21</v>
      </c>
      <c r="I111" s="17">
        <f t="shared" si="2"/>
        <v>39</v>
      </c>
      <c r="J111" s="18">
        <v>8752935055</v>
      </c>
      <c r="K111" s="18" t="str">
        <f>VLOOKUP(C:C,'[1]main (3)'!$B:$D,3,0)</f>
        <v>SONAPUR SC</v>
      </c>
      <c r="L111" s="18" t="s">
        <v>1386</v>
      </c>
      <c r="M111" s="18">
        <f>VLOOKUP(L109:L682,'[2]ANM Contact Deatils '!$B:$E,4,0)</f>
        <v>9859430170</v>
      </c>
      <c r="N111" s="18" t="s">
        <v>1170</v>
      </c>
      <c r="O111" s="18">
        <f>VLOOKUP(N109:N4216,[3]Sheet1!$B:$F,5,0)</f>
        <v>9678295735</v>
      </c>
      <c r="P111" s="24">
        <v>43413</v>
      </c>
      <c r="Q111" s="54">
        <v>43413</v>
      </c>
      <c r="R111" s="18" t="s">
        <v>1405</v>
      </c>
      <c r="S111" s="18" t="s">
        <v>1236</v>
      </c>
      <c r="T111" s="18"/>
    </row>
    <row r="112" spans="1:20" ht="33">
      <c r="A112" s="4">
        <v>108</v>
      </c>
      <c r="B112" s="17" t="s">
        <v>67</v>
      </c>
      <c r="C112" s="18" t="s">
        <v>388</v>
      </c>
      <c r="D112" s="18" t="s">
        <v>29</v>
      </c>
      <c r="E112" s="19">
        <v>17</v>
      </c>
      <c r="F112" s="18" t="s">
        <v>998</v>
      </c>
      <c r="G112" s="19">
        <f>VLOOKUP(C110:C683,'[1]main (3)'!$B:$T,19,0)</f>
        <v>16</v>
      </c>
      <c r="H112" s="19">
        <f>VLOOKUP(C110:C683,'[1]main (3)'!$B:$U,20,0)</f>
        <v>23</v>
      </c>
      <c r="I112" s="17">
        <f t="shared" si="2"/>
        <v>39</v>
      </c>
      <c r="J112" s="18">
        <v>7399837275</v>
      </c>
      <c r="K112" s="18" t="str">
        <f>VLOOKUP(C:C,'[1]main (3)'!$B:$D,3,0)</f>
        <v>Dhekiajuli SC</v>
      </c>
      <c r="L112" s="18" t="s">
        <v>1272</v>
      </c>
      <c r="M112" s="18">
        <f>VLOOKUP(L110:L683,'[2]ANM Contact Deatils '!$B:$E,4,0)</f>
        <v>8749988096</v>
      </c>
      <c r="N112" s="18" t="s">
        <v>1274</v>
      </c>
      <c r="O112" s="18">
        <f>VLOOKUP(N110:N4217,[3]Sheet1!$B:$F,5,0)</f>
        <v>9859213313</v>
      </c>
      <c r="P112" s="24">
        <v>43413</v>
      </c>
      <c r="Q112" s="54">
        <v>43413</v>
      </c>
      <c r="R112" s="18" t="s">
        <v>1405</v>
      </c>
      <c r="S112" s="18" t="s">
        <v>1236</v>
      </c>
      <c r="T112" s="18"/>
    </row>
    <row r="113" spans="1:20" ht="33">
      <c r="A113" s="4">
        <v>109</v>
      </c>
      <c r="B113" s="17" t="s">
        <v>67</v>
      </c>
      <c r="C113" s="18" t="s">
        <v>389</v>
      </c>
      <c r="D113" s="18" t="s">
        <v>27</v>
      </c>
      <c r="E113" s="19" t="s">
        <v>854</v>
      </c>
      <c r="F113" s="18" t="s">
        <v>999</v>
      </c>
      <c r="G113" s="19">
        <f>VLOOKUP(C111:C684,'[1]main (3)'!$B:$T,19,0)</f>
        <v>16</v>
      </c>
      <c r="H113" s="19">
        <f>VLOOKUP(C111:C684,'[1]main (3)'!$B:$U,20,0)</f>
        <v>18</v>
      </c>
      <c r="I113" s="17">
        <f t="shared" si="2"/>
        <v>34</v>
      </c>
      <c r="J113" s="18" t="s">
        <v>1015</v>
      </c>
      <c r="K113" s="18" t="str">
        <f>VLOOKUP(C:C,'[1]main (3)'!$B:$D,3,0)</f>
        <v>Dhekiajuli SC</v>
      </c>
      <c r="L113" s="18" t="s">
        <v>1272</v>
      </c>
      <c r="M113" s="18">
        <f>VLOOKUP(L111:L684,'[2]ANM Contact Deatils '!$B:$E,4,0)</f>
        <v>8749988096</v>
      </c>
      <c r="N113" s="18" t="s">
        <v>1275</v>
      </c>
      <c r="O113" s="18">
        <f>VLOOKUP(N111:N4218,[3]Sheet1!$B:$F,5,0)</f>
        <v>7896573853</v>
      </c>
      <c r="P113" s="24">
        <v>43413</v>
      </c>
      <c r="Q113" s="54">
        <v>43413</v>
      </c>
      <c r="R113" s="18" t="s">
        <v>1405</v>
      </c>
      <c r="S113" s="18" t="s">
        <v>1236</v>
      </c>
      <c r="T113" s="18"/>
    </row>
    <row r="114" spans="1:20" ht="33">
      <c r="A114" s="4">
        <v>110</v>
      </c>
      <c r="B114" s="17" t="s">
        <v>68</v>
      </c>
      <c r="C114" s="18" t="s">
        <v>390</v>
      </c>
      <c r="D114" s="18" t="s">
        <v>27</v>
      </c>
      <c r="E114" s="19" t="s">
        <v>855</v>
      </c>
      <c r="F114" s="18" t="s">
        <v>999</v>
      </c>
      <c r="G114" s="19">
        <f>VLOOKUP(C112:C685,'[1]main (3)'!$B:$T,19,0)</f>
        <v>50</v>
      </c>
      <c r="H114" s="19">
        <f>VLOOKUP(C112:C685,'[1]main (3)'!$B:$U,20,0)</f>
        <v>55</v>
      </c>
      <c r="I114" s="17">
        <f t="shared" si="2"/>
        <v>105</v>
      </c>
      <c r="J114" s="18" t="s">
        <v>1016</v>
      </c>
      <c r="K114" s="18" t="str">
        <f>VLOOKUP(C:C,'[1]main (3)'!$B:$D,3,0)</f>
        <v>SONAPUR SC</v>
      </c>
      <c r="L114" s="18" t="s">
        <v>1386</v>
      </c>
      <c r="M114" s="18">
        <f>VLOOKUP(L112:L685,'[2]ANM Contact Deatils '!$B:$E,4,0)</f>
        <v>9859430170</v>
      </c>
      <c r="N114" s="18" t="s">
        <v>1170</v>
      </c>
      <c r="O114" s="18">
        <f>VLOOKUP(N112:N4219,[3]Sheet1!$B:$F,5,0)</f>
        <v>9678295735</v>
      </c>
      <c r="P114" s="24">
        <v>43413</v>
      </c>
      <c r="Q114" s="54">
        <v>43413</v>
      </c>
      <c r="R114" s="18" t="s">
        <v>1405</v>
      </c>
      <c r="S114" s="18" t="s">
        <v>1236</v>
      </c>
      <c r="T114" s="18"/>
    </row>
    <row r="115" spans="1:20" ht="33">
      <c r="A115" s="4">
        <v>111</v>
      </c>
      <c r="B115" s="17" t="s">
        <v>67</v>
      </c>
      <c r="C115" s="18" t="s">
        <v>391</v>
      </c>
      <c r="D115" s="18" t="s">
        <v>29</v>
      </c>
      <c r="E115" s="19">
        <v>8</v>
      </c>
      <c r="F115" s="18" t="s">
        <v>998</v>
      </c>
      <c r="G115" s="19">
        <f>VLOOKUP(C113:C686,'[1]main (3)'!$B:$T,19,0)</f>
        <v>17</v>
      </c>
      <c r="H115" s="19">
        <f>VLOOKUP(C113:C686,'[1]main (3)'!$B:$U,20,0)</f>
        <v>11</v>
      </c>
      <c r="I115" s="17">
        <f t="shared" si="2"/>
        <v>28</v>
      </c>
      <c r="J115" s="18">
        <v>8011323561</v>
      </c>
      <c r="K115" s="18" t="str">
        <f>VLOOKUP(C:C,'[1]main (3)'!$B:$D,3,0)</f>
        <v>Kachajuli SC</v>
      </c>
      <c r="L115" s="18" t="s">
        <v>1321</v>
      </c>
      <c r="M115" s="18">
        <f>VLOOKUP(L113:L686,'[2]ANM Contact Deatils '!$B:$E,4,0)</f>
        <v>9613008036</v>
      </c>
      <c r="N115" s="18" t="s">
        <v>1323</v>
      </c>
      <c r="O115" s="18">
        <f>VLOOKUP(N113:N4220,[3]Sheet1!$B:$F,5,0)</f>
        <v>7578908246</v>
      </c>
      <c r="P115" s="24">
        <v>43414</v>
      </c>
      <c r="Q115" s="54">
        <v>43414</v>
      </c>
      <c r="R115" s="18" t="s">
        <v>1405</v>
      </c>
      <c r="S115" s="18" t="s">
        <v>1236</v>
      </c>
      <c r="T115" s="18"/>
    </row>
    <row r="116" spans="1:20" ht="33">
      <c r="A116" s="4">
        <v>112</v>
      </c>
      <c r="B116" s="17" t="s">
        <v>67</v>
      </c>
      <c r="C116" s="18" t="s">
        <v>392</v>
      </c>
      <c r="D116" s="18" t="s">
        <v>27</v>
      </c>
      <c r="E116" s="19" t="s">
        <v>856</v>
      </c>
      <c r="F116" s="18" t="s">
        <v>1003</v>
      </c>
      <c r="G116" s="19">
        <f>VLOOKUP(C114:C687,'[1]main (3)'!$B:$T,19,0)</f>
        <v>56</v>
      </c>
      <c r="H116" s="19">
        <f>VLOOKUP(C114:C687,'[1]main (3)'!$B:$U,20,0)</f>
        <v>77</v>
      </c>
      <c r="I116" s="17">
        <f t="shared" si="2"/>
        <v>133</v>
      </c>
      <c r="J116" s="18">
        <v>9957324586</v>
      </c>
      <c r="K116" s="18" t="str">
        <f>VLOOKUP(C:C,'[1]main (3)'!$B:$D,3,0)</f>
        <v>Tunijan SC</v>
      </c>
      <c r="L116" s="18" t="s">
        <v>1399</v>
      </c>
      <c r="M116" s="18">
        <f>VLOOKUP(L114:L687,'[2]ANM Contact Deatils '!$B:$E,4,0)</f>
        <v>9401123329</v>
      </c>
      <c r="N116" s="18" t="s">
        <v>1400</v>
      </c>
      <c r="O116" s="18">
        <f>VLOOKUP(N114:N4221,[3]Sheet1!$B:$F,5,0)</f>
        <v>6900773178</v>
      </c>
      <c r="P116" s="24">
        <v>43414</v>
      </c>
      <c r="Q116" s="54">
        <v>43414</v>
      </c>
      <c r="R116" s="18" t="s">
        <v>1405</v>
      </c>
      <c r="S116" s="18" t="s">
        <v>1236</v>
      </c>
      <c r="T116" s="18"/>
    </row>
    <row r="117" spans="1:20" ht="33">
      <c r="A117" s="4">
        <v>113</v>
      </c>
      <c r="B117" s="17" t="s">
        <v>68</v>
      </c>
      <c r="C117" s="18" t="s">
        <v>393</v>
      </c>
      <c r="D117" s="18" t="s">
        <v>27</v>
      </c>
      <c r="E117" s="19" t="s">
        <v>857</v>
      </c>
      <c r="F117" s="18" t="s">
        <v>999</v>
      </c>
      <c r="G117" s="19">
        <f>VLOOKUP(C115:C688,'[1]main (3)'!$B:$T,19,0)</f>
        <v>50</v>
      </c>
      <c r="H117" s="19">
        <f>VLOOKUP(C115:C688,'[1]main (3)'!$B:$U,20,0)</f>
        <v>68</v>
      </c>
      <c r="I117" s="17">
        <f t="shared" si="2"/>
        <v>118</v>
      </c>
      <c r="J117" s="18" t="s">
        <v>1017</v>
      </c>
      <c r="K117" s="18" t="str">
        <f>VLOOKUP(C:C,'[1]main (3)'!$B:$D,3,0)</f>
        <v>Jubanagar SC</v>
      </c>
      <c r="L117" s="18" t="str">
        <f>VLOOKUP(C:C,'[1]main (3)'!$B:$E,4,0)</f>
        <v>Parul Dutta</v>
      </c>
      <c r="M117" s="18">
        <f>VLOOKUP(L115:L688,'[2]ANM Contact Deatils '!$B:$E,4,0)</f>
        <v>8876676027</v>
      </c>
      <c r="N117" s="18" t="s">
        <v>1316</v>
      </c>
      <c r="O117" s="18">
        <f>VLOOKUP(N115:N4222,[3]Sheet1!$B:$F,5,0)</f>
        <v>9678507912</v>
      </c>
      <c r="P117" s="24">
        <v>43414</v>
      </c>
      <c r="Q117" s="54">
        <v>43414</v>
      </c>
      <c r="R117" s="18" t="s">
        <v>1404</v>
      </c>
      <c r="S117" s="18" t="s">
        <v>1236</v>
      </c>
      <c r="T117" s="18"/>
    </row>
    <row r="118" spans="1:20" ht="33">
      <c r="A118" s="4">
        <v>114</v>
      </c>
      <c r="B118" s="17" t="s">
        <v>68</v>
      </c>
      <c r="C118" s="18" t="s">
        <v>394</v>
      </c>
      <c r="D118" s="18" t="s">
        <v>27</v>
      </c>
      <c r="E118" s="19" t="s">
        <v>858</v>
      </c>
      <c r="F118" s="18" t="s">
        <v>1002</v>
      </c>
      <c r="G118" s="19">
        <f>VLOOKUP(C116:C689,'[1]main (3)'!$B:$T,19,0)</f>
        <v>24</v>
      </c>
      <c r="H118" s="19">
        <f>VLOOKUP(C116:C689,'[1]main (3)'!$B:$U,20,0)</f>
        <v>29</v>
      </c>
      <c r="I118" s="17">
        <f t="shared" si="2"/>
        <v>53</v>
      </c>
      <c r="J118" s="18">
        <v>9577285178</v>
      </c>
      <c r="K118" s="18" t="str">
        <f>VLOOKUP(C:C,'[1]main (3)'!$B:$D,3,0)</f>
        <v>Jubanagar SC</v>
      </c>
      <c r="L118" s="18" t="str">
        <f>VLOOKUP(C:C,'[1]main (3)'!$B:$E,4,0)</f>
        <v>Parul Dutta</v>
      </c>
      <c r="M118" s="18">
        <f>VLOOKUP(L116:L689,'[2]ANM Contact Deatils '!$B:$E,4,0)</f>
        <v>8876676027</v>
      </c>
      <c r="N118" s="18" t="s">
        <v>1316</v>
      </c>
      <c r="O118" s="18">
        <f>VLOOKUP(N116:N4223,[3]Sheet1!$B:$F,5,0)</f>
        <v>9678507912</v>
      </c>
      <c r="P118" s="24">
        <v>43414</v>
      </c>
      <c r="Q118" s="54">
        <v>43414</v>
      </c>
      <c r="R118" s="18" t="s">
        <v>1404</v>
      </c>
      <c r="S118" s="18" t="s">
        <v>1236</v>
      </c>
      <c r="T118" s="18"/>
    </row>
    <row r="119" spans="1:20" ht="33">
      <c r="A119" s="4">
        <v>115</v>
      </c>
      <c r="B119" s="17" t="s">
        <v>67</v>
      </c>
      <c r="C119" s="18" t="s">
        <v>395</v>
      </c>
      <c r="D119" s="18" t="s">
        <v>29</v>
      </c>
      <c r="E119" s="19">
        <v>26</v>
      </c>
      <c r="F119" s="18" t="s">
        <v>998</v>
      </c>
      <c r="G119" s="19">
        <f>VLOOKUP(C117:C690,'[1]main (3)'!$B:$T,19,0)</f>
        <v>17</v>
      </c>
      <c r="H119" s="19">
        <f>VLOOKUP(C117:C690,'[1]main (3)'!$B:$U,20,0)</f>
        <v>11</v>
      </c>
      <c r="I119" s="17">
        <f t="shared" si="2"/>
        <v>28</v>
      </c>
      <c r="J119" s="18">
        <v>7637919149</v>
      </c>
      <c r="K119" s="18" t="str">
        <f>VLOOKUP(C:C,'[1]main (3)'!$B:$D,3,0)</f>
        <v>Kachajuli SC</v>
      </c>
      <c r="L119" s="18" t="s">
        <v>1321</v>
      </c>
      <c r="M119" s="18">
        <f>VLOOKUP(L117:L690,'[2]ANM Contact Deatils '!$B:$E,4,0)</f>
        <v>9613008036</v>
      </c>
      <c r="N119" s="18" t="s">
        <v>1324</v>
      </c>
      <c r="O119" s="18">
        <f>VLOOKUP(N117:N4224,[3]Sheet1!$B:$F,5,0)</f>
        <v>9127858835</v>
      </c>
      <c r="P119" s="24">
        <v>43416</v>
      </c>
      <c r="Q119" s="54">
        <v>43416</v>
      </c>
      <c r="R119" s="18" t="s">
        <v>1405</v>
      </c>
      <c r="S119" s="18" t="s">
        <v>1236</v>
      </c>
      <c r="T119" s="18"/>
    </row>
    <row r="120" spans="1:20" ht="33">
      <c r="A120" s="4">
        <v>116</v>
      </c>
      <c r="B120" s="17" t="s">
        <v>67</v>
      </c>
      <c r="C120" s="18" t="s">
        <v>396</v>
      </c>
      <c r="D120" s="18" t="s">
        <v>27</v>
      </c>
      <c r="E120" s="19" t="s">
        <v>859</v>
      </c>
      <c r="F120" s="18" t="s">
        <v>1003</v>
      </c>
      <c r="G120" s="19">
        <f>VLOOKUP(C118:C691,'[1]main (3)'!$B:$T,19,0)</f>
        <v>0</v>
      </c>
      <c r="H120" s="19">
        <f>VLOOKUP(C118:C691,'[1]main (3)'!$B:$U,20,0)</f>
        <v>44</v>
      </c>
      <c r="I120" s="17">
        <f t="shared" si="2"/>
        <v>44</v>
      </c>
      <c r="J120" s="18" t="s">
        <v>1018</v>
      </c>
      <c r="K120" s="18" t="str">
        <f>VLOOKUP(C:C,'[1]main (3)'!$B:$D,3,0)</f>
        <v>Kachajuli SC</v>
      </c>
      <c r="L120" s="18" t="s">
        <v>1321</v>
      </c>
      <c r="M120" s="18">
        <f>VLOOKUP(L118:L691,'[2]ANM Contact Deatils '!$B:$E,4,0)</f>
        <v>9613008036</v>
      </c>
      <c r="N120" s="18" t="s">
        <v>1324</v>
      </c>
      <c r="O120" s="18">
        <f>VLOOKUP(N118:N4225,[3]Sheet1!$B:$F,5,0)</f>
        <v>9127858835</v>
      </c>
      <c r="P120" s="24">
        <v>43416</v>
      </c>
      <c r="Q120" s="54">
        <v>43416</v>
      </c>
      <c r="R120" s="18" t="s">
        <v>1405</v>
      </c>
      <c r="S120" s="18" t="s">
        <v>1236</v>
      </c>
      <c r="T120" s="18"/>
    </row>
    <row r="121" spans="1:20" ht="33">
      <c r="A121" s="4">
        <v>117</v>
      </c>
      <c r="B121" s="17" t="s">
        <v>68</v>
      </c>
      <c r="C121" s="18" t="s">
        <v>397</v>
      </c>
      <c r="D121" s="18" t="s">
        <v>29</v>
      </c>
      <c r="E121" s="19">
        <v>13</v>
      </c>
      <c r="F121" s="18" t="s">
        <v>998</v>
      </c>
      <c r="G121" s="19">
        <f>VLOOKUP(C119:C692,'[1]main (3)'!$B:$T,19,0)</f>
        <v>24</v>
      </c>
      <c r="H121" s="19">
        <f>VLOOKUP(C119:C692,'[1]main (3)'!$B:$U,20,0)</f>
        <v>26</v>
      </c>
      <c r="I121" s="17">
        <f t="shared" si="2"/>
        <v>50</v>
      </c>
      <c r="J121" s="18">
        <v>9678089072</v>
      </c>
      <c r="K121" s="18" t="str">
        <f>VLOOKUP(C:C,'[1]main (3)'!$B:$D,3,0)</f>
        <v>Jubanagar SC</v>
      </c>
      <c r="L121" s="18" t="str">
        <f>VLOOKUP(C:C,'[1]main (3)'!$B:$E,4,0)</f>
        <v>Minakhi Gogoi</v>
      </c>
      <c r="M121" s="18">
        <f>VLOOKUP(L119:L692,'[2]ANM Contact Deatils '!$B:$E,4,0)</f>
        <v>8011337077</v>
      </c>
      <c r="N121" s="18" t="s">
        <v>1316</v>
      </c>
      <c r="O121" s="18">
        <f>VLOOKUP(N119:N4226,[3]Sheet1!$B:$F,5,0)</f>
        <v>9678507912</v>
      </c>
      <c r="P121" s="24">
        <v>43416</v>
      </c>
      <c r="Q121" s="54">
        <v>43416</v>
      </c>
      <c r="R121" s="18" t="s">
        <v>1404</v>
      </c>
      <c r="S121" s="18" t="s">
        <v>1236</v>
      </c>
      <c r="T121" s="18"/>
    </row>
    <row r="122" spans="1:20" ht="33">
      <c r="A122" s="4">
        <v>118</v>
      </c>
      <c r="B122" s="17" t="s">
        <v>68</v>
      </c>
      <c r="C122" s="18" t="s">
        <v>398</v>
      </c>
      <c r="D122" s="18" t="s">
        <v>27</v>
      </c>
      <c r="E122" s="19" t="s">
        <v>860</v>
      </c>
      <c r="F122" s="18" t="s">
        <v>999</v>
      </c>
      <c r="G122" s="19">
        <f>VLOOKUP(C120:C693,'[1]main (3)'!$B:$T,19,0)</f>
        <v>124</v>
      </c>
      <c r="H122" s="19">
        <f>VLOOKUP(C120:C693,'[1]main (3)'!$B:$U,20,0)</f>
        <v>124</v>
      </c>
      <c r="I122" s="17">
        <f t="shared" si="2"/>
        <v>248</v>
      </c>
      <c r="J122" s="18" t="s">
        <v>1019</v>
      </c>
      <c r="K122" s="18" t="str">
        <f>VLOOKUP(C:C,'[1]main (3)'!$B:$D,3,0)</f>
        <v>Jubanagar SC</v>
      </c>
      <c r="L122" s="18" t="str">
        <f>VLOOKUP(C:C,'[1]main (3)'!$B:$E,4,0)</f>
        <v>Minakhi Gogoi</v>
      </c>
      <c r="M122" s="18">
        <f>VLOOKUP(L120:L693,'[2]ANM Contact Deatils '!$B:$E,4,0)</f>
        <v>8011337077</v>
      </c>
      <c r="N122" s="18" t="s">
        <v>1316</v>
      </c>
      <c r="O122" s="18">
        <f>VLOOKUP(N120:N4227,[3]Sheet1!$B:$F,5,0)</f>
        <v>9678507912</v>
      </c>
      <c r="P122" s="24">
        <v>43416</v>
      </c>
      <c r="Q122" s="54">
        <v>43416</v>
      </c>
      <c r="R122" s="18" t="s">
        <v>1404</v>
      </c>
      <c r="S122" s="18" t="s">
        <v>1236</v>
      </c>
      <c r="T122" s="18"/>
    </row>
    <row r="123" spans="1:20" ht="33">
      <c r="A123" s="4">
        <v>119</v>
      </c>
      <c r="B123" s="17" t="s">
        <v>68</v>
      </c>
      <c r="C123" s="18" t="s">
        <v>399</v>
      </c>
      <c r="D123" s="18" t="s">
        <v>29</v>
      </c>
      <c r="E123" s="19">
        <v>20</v>
      </c>
      <c r="F123" s="18" t="s">
        <v>998</v>
      </c>
      <c r="G123" s="19">
        <f>VLOOKUP(C121:C694,'[1]main (3)'!$B:$T,19,0)</f>
        <v>25</v>
      </c>
      <c r="H123" s="19">
        <f>VLOOKUP(C121:C694,'[1]main (3)'!$B:$U,20,0)</f>
        <v>24</v>
      </c>
      <c r="I123" s="17">
        <f t="shared" si="2"/>
        <v>49</v>
      </c>
      <c r="J123" s="18">
        <v>6000133165</v>
      </c>
      <c r="K123" s="18" t="str">
        <f>VLOOKUP(C:C,'[1]main (3)'!$B:$D,3,0)</f>
        <v>SONAPUR SC</v>
      </c>
      <c r="L123" s="18" t="s">
        <v>1386</v>
      </c>
      <c r="M123" s="18">
        <f>VLOOKUP(L121:L694,'[2]ANM Contact Deatils '!$B:$E,4,0)</f>
        <v>9859430170</v>
      </c>
      <c r="N123" s="18" t="s">
        <v>170</v>
      </c>
      <c r="O123" s="18">
        <f>VLOOKUP(N121:N4228,[3]Sheet1!$B:$F,5,0)</f>
        <v>8011767799</v>
      </c>
      <c r="P123" s="24">
        <v>43418</v>
      </c>
      <c r="Q123" s="54">
        <v>43418</v>
      </c>
      <c r="R123" s="18" t="s">
        <v>1405</v>
      </c>
      <c r="S123" s="18" t="s">
        <v>1236</v>
      </c>
      <c r="T123" s="18"/>
    </row>
    <row r="124" spans="1:20" ht="33">
      <c r="A124" s="4">
        <v>120</v>
      </c>
      <c r="B124" s="17" t="s">
        <v>68</v>
      </c>
      <c r="C124" s="18" t="s">
        <v>400</v>
      </c>
      <c r="D124" s="18" t="s">
        <v>27</v>
      </c>
      <c r="E124" s="19" t="s">
        <v>861</v>
      </c>
      <c r="F124" s="18" t="s">
        <v>999</v>
      </c>
      <c r="G124" s="19">
        <f>VLOOKUP(C122:C695,'[1]main (3)'!$B:$T,19,0)</f>
        <v>108</v>
      </c>
      <c r="H124" s="19">
        <f>VLOOKUP(C122:C695,'[1]main (3)'!$B:$U,20,0)</f>
        <v>115</v>
      </c>
      <c r="I124" s="17">
        <f t="shared" si="2"/>
        <v>223</v>
      </c>
      <c r="J124" s="18" t="s">
        <v>1020</v>
      </c>
      <c r="K124" s="18" t="str">
        <f>VLOOKUP(C:C,'[1]main (3)'!$B:$D,3,0)</f>
        <v>SONAPUR SC</v>
      </c>
      <c r="L124" s="18" t="s">
        <v>1386</v>
      </c>
      <c r="M124" s="18">
        <f>VLOOKUP(L122:L695,'[2]ANM Contact Deatils '!$B:$E,4,0)</f>
        <v>9859430170</v>
      </c>
      <c r="N124" s="18" t="s">
        <v>170</v>
      </c>
      <c r="O124" s="18">
        <f>VLOOKUP(N122:N4229,[3]Sheet1!$B:$F,5,0)</f>
        <v>8011767799</v>
      </c>
      <c r="P124" s="24">
        <v>43418</v>
      </c>
      <c r="Q124" s="54">
        <v>43418</v>
      </c>
      <c r="R124" s="18" t="s">
        <v>1405</v>
      </c>
      <c r="S124" s="18" t="s">
        <v>1236</v>
      </c>
      <c r="T124" s="18"/>
    </row>
    <row r="125" spans="1:20" ht="33">
      <c r="A125" s="4">
        <v>121</v>
      </c>
      <c r="B125" s="17" t="s">
        <v>67</v>
      </c>
      <c r="C125" s="18" t="s">
        <v>401</v>
      </c>
      <c r="D125" s="18" t="s">
        <v>29</v>
      </c>
      <c r="E125" s="19">
        <v>21</v>
      </c>
      <c r="F125" s="18" t="s">
        <v>998</v>
      </c>
      <c r="G125" s="19">
        <f>VLOOKUP(C123:C696,'[1]main (3)'!$B:$T,19,0)</f>
        <v>20</v>
      </c>
      <c r="H125" s="19">
        <f>VLOOKUP(C123:C696,'[1]main (3)'!$B:$U,20,0)</f>
        <v>14</v>
      </c>
      <c r="I125" s="17">
        <f t="shared" si="2"/>
        <v>34</v>
      </c>
      <c r="J125" s="18">
        <v>7399294955</v>
      </c>
      <c r="K125" s="18" t="str">
        <f>VLOOKUP(C:C,'[1]main (3)'!$B:$D,3,0)</f>
        <v>Dongibil SC</v>
      </c>
      <c r="L125" s="18" t="s">
        <v>1285</v>
      </c>
      <c r="M125" s="18">
        <f>VLOOKUP(L123:L696,'[2]ANM Contact Deatils '!$B:$E,4,0)</f>
        <v>9401725810</v>
      </c>
      <c r="N125" s="18" t="s">
        <v>1287</v>
      </c>
      <c r="O125" s="18">
        <f>VLOOKUP(N123:N4230,[3]Sheet1!$B:$F,5,0)</f>
        <v>8812847573</v>
      </c>
      <c r="P125" s="24">
        <v>43419</v>
      </c>
      <c r="Q125" s="54">
        <v>43419</v>
      </c>
      <c r="R125" s="18" t="s">
        <v>1402</v>
      </c>
      <c r="S125" s="18" t="s">
        <v>1236</v>
      </c>
      <c r="T125" s="18"/>
    </row>
    <row r="126" spans="1:20" ht="33">
      <c r="A126" s="4">
        <v>122</v>
      </c>
      <c r="B126" s="17" t="s">
        <v>67</v>
      </c>
      <c r="C126" s="18" t="s">
        <v>402</v>
      </c>
      <c r="D126" s="18" t="s">
        <v>27</v>
      </c>
      <c r="E126" s="19" t="s">
        <v>862</v>
      </c>
      <c r="F126" s="18" t="s">
        <v>999</v>
      </c>
      <c r="G126" s="19">
        <f>VLOOKUP(C124:C697,'[1]main (3)'!$B:$T,19,0)</f>
        <v>25</v>
      </c>
      <c r="H126" s="19">
        <f>VLOOKUP(C124:C697,'[1]main (3)'!$B:$U,20,0)</f>
        <v>37</v>
      </c>
      <c r="I126" s="17">
        <f t="shared" si="2"/>
        <v>62</v>
      </c>
      <c r="J126" s="18">
        <v>9854328363</v>
      </c>
      <c r="K126" s="18" t="str">
        <f>VLOOKUP(C:C,'[1]main (3)'!$B:$D,3,0)</f>
        <v>Dongibil SC</v>
      </c>
      <c r="L126" s="18" t="s">
        <v>1285</v>
      </c>
      <c r="M126" s="18">
        <f>VLOOKUP(L124:L697,'[2]ANM Contact Deatils '!$B:$E,4,0)</f>
        <v>9401725810</v>
      </c>
      <c r="N126" s="18" t="s">
        <v>1287</v>
      </c>
      <c r="O126" s="18">
        <f>VLOOKUP(N124:N4231,[3]Sheet1!$B:$F,5,0)</f>
        <v>8812847573</v>
      </c>
      <c r="P126" s="24">
        <v>43419</v>
      </c>
      <c r="Q126" s="54">
        <v>43419</v>
      </c>
      <c r="R126" s="18" t="s">
        <v>1402</v>
      </c>
      <c r="S126" s="18" t="s">
        <v>1236</v>
      </c>
      <c r="T126" s="18"/>
    </row>
    <row r="127" spans="1:20" ht="33">
      <c r="A127" s="4">
        <v>123</v>
      </c>
      <c r="B127" s="17" t="s">
        <v>68</v>
      </c>
      <c r="C127" s="18" t="s">
        <v>403</v>
      </c>
      <c r="D127" s="18" t="s">
        <v>27</v>
      </c>
      <c r="E127" s="19" t="s">
        <v>863</v>
      </c>
      <c r="F127" s="18" t="s">
        <v>1002</v>
      </c>
      <c r="G127" s="19">
        <f>VLOOKUP(C125:C698,'[1]main (3)'!$B:$T,19,0)</f>
        <v>57</v>
      </c>
      <c r="H127" s="19">
        <f>VLOOKUP(C125:C698,'[1]main (3)'!$B:$U,20,0)</f>
        <v>127</v>
      </c>
      <c r="I127" s="17">
        <f t="shared" si="2"/>
        <v>184</v>
      </c>
      <c r="J127" s="18">
        <v>7035247656</v>
      </c>
      <c r="K127" s="18" t="str">
        <f>VLOOKUP(C:C,'[1]main (3)'!$B:$D,3,0)</f>
        <v>Jubanagar SC</v>
      </c>
      <c r="L127" s="18" t="str">
        <f>VLOOKUP(C:C,'[1]main (3)'!$B:$E,4,0)</f>
        <v>Parul Dutta</v>
      </c>
      <c r="M127" s="18">
        <f>VLOOKUP(L125:L698,'[2]ANM Contact Deatils '!$B:$E,4,0)</f>
        <v>8876676027</v>
      </c>
      <c r="N127" s="18" t="s">
        <v>1316</v>
      </c>
      <c r="O127" s="18">
        <f>VLOOKUP(N125:N4232,[3]Sheet1!$B:$F,5,0)</f>
        <v>9678507912</v>
      </c>
      <c r="P127" s="24">
        <v>43419</v>
      </c>
      <c r="Q127" s="54">
        <v>43419</v>
      </c>
      <c r="R127" s="18" t="s">
        <v>1404</v>
      </c>
      <c r="S127" s="18" t="s">
        <v>1236</v>
      </c>
      <c r="T127" s="18"/>
    </row>
    <row r="128" spans="1:20" ht="33">
      <c r="A128" s="4">
        <v>124</v>
      </c>
      <c r="B128" s="17" t="s">
        <v>67</v>
      </c>
      <c r="C128" s="18" t="s">
        <v>404</v>
      </c>
      <c r="D128" s="18" t="s">
        <v>29</v>
      </c>
      <c r="E128" s="19">
        <v>10</v>
      </c>
      <c r="F128" s="18" t="s">
        <v>998</v>
      </c>
      <c r="G128" s="19">
        <f>VLOOKUP(C126:C699,'[1]main (3)'!$B:$T,19,0)</f>
        <v>20</v>
      </c>
      <c r="H128" s="19">
        <f>VLOOKUP(C126:C699,'[1]main (3)'!$B:$U,20,0)</f>
        <v>22</v>
      </c>
      <c r="I128" s="17">
        <f t="shared" si="2"/>
        <v>42</v>
      </c>
      <c r="J128" s="18">
        <v>9678916410</v>
      </c>
      <c r="K128" s="18" t="str">
        <f>VLOOKUP(C:C,'[1]main (3)'!$B:$D,3,0)</f>
        <v>Bihpuria PHC</v>
      </c>
      <c r="L128" s="18" t="s">
        <v>1256</v>
      </c>
      <c r="M128" s="18">
        <f>VLOOKUP(L126:L699,'[2]ANM Contact Deatils '!$B:$E,4,0)</f>
        <v>8876211967</v>
      </c>
      <c r="N128" s="18" t="s">
        <v>1260</v>
      </c>
      <c r="O128" s="18">
        <f>VLOOKUP(N126:N4233,[3]Sheet1!$B:$F,5,0)</f>
        <v>8403904082</v>
      </c>
      <c r="P128" s="24">
        <v>43420</v>
      </c>
      <c r="Q128" s="54">
        <v>43420</v>
      </c>
      <c r="R128" s="18" t="s">
        <v>1409</v>
      </c>
      <c r="S128" s="18" t="s">
        <v>1236</v>
      </c>
      <c r="T128" s="18"/>
    </row>
    <row r="129" spans="1:20" ht="33">
      <c r="A129" s="4">
        <v>125</v>
      </c>
      <c r="B129" s="17" t="s">
        <v>67</v>
      </c>
      <c r="C129" s="18" t="s">
        <v>405</v>
      </c>
      <c r="D129" s="18" t="s">
        <v>27</v>
      </c>
      <c r="E129" s="19" t="s">
        <v>864</v>
      </c>
      <c r="F129" s="18" t="s">
        <v>1003</v>
      </c>
      <c r="G129" s="19">
        <f>VLOOKUP(C127:C700,'[1]main (3)'!$B:$T,19,0)</f>
        <v>41</v>
      </c>
      <c r="H129" s="19">
        <f>VLOOKUP(C127:C700,'[1]main (3)'!$B:$U,20,0)</f>
        <v>38</v>
      </c>
      <c r="I129" s="17">
        <f t="shared" si="2"/>
        <v>79</v>
      </c>
      <c r="J129" s="18">
        <v>9435187829</v>
      </c>
      <c r="K129" s="18" t="str">
        <f>VLOOKUP(C:C,'[1]main (3)'!$B:$D,3,0)</f>
        <v>Bihpuria PHC</v>
      </c>
      <c r="L129" s="18" t="s">
        <v>1257</v>
      </c>
      <c r="M129" s="18">
        <f>VLOOKUP(L127:L700,'[2]ANM Contact Deatils '!$B:$E,4,0)</f>
        <v>8473008297</v>
      </c>
      <c r="N129" s="18" t="s">
        <v>1188</v>
      </c>
      <c r="O129" s="18">
        <f>VLOOKUP(N127:N4234,[3]Sheet1!$B:$F,5,0)</f>
        <v>9859894784</v>
      </c>
      <c r="P129" s="24">
        <v>43420</v>
      </c>
      <c r="Q129" s="54">
        <v>43420</v>
      </c>
      <c r="R129" s="18" t="s">
        <v>1409</v>
      </c>
      <c r="S129" s="18" t="s">
        <v>1236</v>
      </c>
      <c r="T129" s="18"/>
    </row>
    <row r="130" spans="1:20" ht="33">
      <c r="A130" s="4">
        <v>126</v>
      </c>
      <c r="B130" s="17" t="s">
        <v>68</v>
      </c>
      <c r="C130" s="18" t="s">
        <v>406</v>
      </c>
      <c r="D130" s="18" t="s">
        <v>27</v>
      </c>
      <c r="E130" s="19" t="s">
        <v>865</v>
      </c>
      <c r="F130" s="18" t="s">
        <v>99</v>
      </c>
      <c r="G130" s="19">
        <f>VLOOKUP(C128:C701,'[1]main (3)'!$B:$T,19,0)</f>
        <v>234</v>
      </c>
      <c r="H130" s="19">
        <f>VLOOKUP(C128:C701,'[1]main (3)'!$B:$U,20,0)</f>
        <v>258</v>
      </c>
      <c r="I130" s="17">
        <f t="shared" si="2"/>
        <v>492</v>
      </c>
      <c r="J130" s="18" t="s">
        <v>1021</v>
      </c>
      <c r="K130" s="18" t="str">
        <f>VLOOKUP(C:C,'[1]main (3)'!$B:$D,3,0)</f>
        <v>Jubanagar SC</v>
      </c>
      <c r="L130" s="18" t="str">
        <f>VLOOKUP(C:C,'[1]main (3)'!$B:$E,4,0)</f>
        <v>Parul Dutta</v>
      </c>
      <c r="M130" s="18">
        <f>VLOOKUP(L128:L701,'[2]ANM Contact Deatils '!$B:$E,4,0)</f>
        <v>8876676027</v>
      </c>
      <c r="N130" s="18" t="s">
        <v>1316</v>
      </c>
      <c r="O130" s="18">
        <f>VLOOKUP(N128:N4235,[3]Sheet1!$B:$F,5,0)</f>
        <v>9678507912</v>
      </c>
      <c r="P130" s="24">
        <v>43420</v>
      </c>
      <c r="Q130" s="54">
        <v>43420</v>
      </c>
      <c r="R130" s="18" t="s">
        <v>1404</v>
      </c>
      <c r="S130" s="18" t="s">
        <v>1236</v>
      </c>
      <c r="T130" s="18"/>
    </row>
    <row r="131" spans="1:20" ht="33">
      <c r="A131" s="4">
        <v>127</v>
      </c>
      <c r="B131" s="17" t="s">
        <v>67</v>
      </c>
      <c r="C131" s="18" t="s">
        <v>407</v>
      </c>
      <c r="D131" s="18" t="s">
        <v>27</v>
      </c>
      <c r="E131" s="19" t="s">
        <v>866</v>
      </c>
      <c r="F131" s="18" t="s">
        <v>999</v>
      </c>
      <c r="G131" s="19">
        <f>VLOOKUP(C129:C702,'[1]main (3)'!$B:$T,19,0)</f>
        <v>68</v>
      </c>
      <c r="H131" s="19">
        <f>VLOOKUP(C129:C702,'[1]main (3)'!$B:$U,20,0)</f>
        <v>66</v>
      </c>
      <c r="I131" s="17">
        <f t="shared" si="2"/>
        <v>134</v>
      </c>
      <c r="J131" s="18" t="s">
        <v>1022</v>
      </c>
      <c r="K131" s="18" t="str">
        <f>VLOOKUP(C:C,'[1]main (3)'!$B:$D,3,0)</f>
        <v>Tunijan SC</v>
      </c>
      <c r="L131" s="18" t="s">
        <v>1397</v>
      </c>
      <c r="M131" s="18">
        <f>VLOOKUP(L129:L702,'[2]ANM Contact Deatils '!$B:$E,4,0)</f>
        <v>9854349738</v>
      </c>
      <c r="N131" s="18" t="s">
        <v>1400</v>
      </c>
      <c r="O131" s="18">
        <f>VLOOKUP(N129:N4236,[3]Sheet1!$B:$F,5,0)</f>
        <v>6900773178</v>
      </c>
      <c r="P131" s="24">
        <v>43421</v>
      </c>
      <c r="Q131" s="54">
        <v>43421</v>
      </c>
      <c r="R131" s="18" t="s">
        <v>1405</v>
      </c>
      <c r="S131" s="18" t="s">
        <v>1236</v>
      </c>
      <c r="T131" s="18"/>
    </row>
    <row r="132" spans="1:20" ht="33">
      <c r="A132" s="4">
        <v>128</v>
      </c>
      <c r="B132" s="17" t="s">
        <v>68</v>
      </c>
      <c r="C132" s="18" t="s">
        <v>408</v>
      </c>
      <c r="D132" s="18" t="s">
        <v>29</v>
      </c>
      <c r="E132" s="19">
        <v>21</v>
      </c>
      <c r="F132" s="18" t="s">
        <v>998</v>
      </c>
      <c r="G132" s="19">
        <f>VLOOKUP(C130:C703,'[1]main (3)'!$B:$T,19,0)</f>
        <v>29</v>
      </c>
      <c r="H132" s="19">
        <f>VLOOKUP(C130:C703,'[1]main (3)'!$B:$U,20,0)</f>
        <v>21</v>
      </c>
      <c r="I132" s="17">
        <f t="shared" si="2"/>
        <v>50</v>
      </c>
      <c r="J132" s="18">
        <v>9859118521</v>
      </c>
      <c r="K132" s="18" t="str">
        <f>VLOOKUP(C:C,'[1]main (3)'!$B:$D,3,0)</f>
        <v>Ronga Reserve SC</v>
      </c>
      <c r="L132" s="18" t="s">
        <v>1378</v>
      </c>
      <c r="M132" s="18">
        <f>VLOOKUP(L130:L703,'[2]ANM Contact Deatils '!$B:$E,4,0)</f>
        <v>9678954080</v>
      </c>
      <c r="N132" s="18" t="s">
        <v>1171</v>
      </c>
      <c r="O132" s="18">
        <f>VLOOKUP(N130:N4237,[3]Sheet1!$B:$F,5,0)</f>
        <v>9954049928</v>
      </c>
      <c r="P132" s="24">
        <v>43421</v>
      </c>
      <c r="Q132" s="54">
        <v>43421</v>
      </c>
      <c r="R132" s="18" t="s">
        <v>1407</v>
      </c>
      <c r="S132" s="18" t="s">
        <v>1236</v>
      </c>
      <c r="T132" s="18"/>
    </row>
    <row r="133" spans="1:20" ht="33">
      <c r="A133" s="4">
        <v>129</v>
      </c>
      <c r="B133" s="17" t="s">
        <v>68</v>
      </c>
      <c r="C133" s="18" t="s">
        <v>409</v>
      </c>
      <c r="D133" s="18" t="s">
        <v>29</v>
      </c>
      <c r="E133" s="19">
        <v>9</v>
      </c>
      <c r="F133" s="18" t="s">
        <v>998</v>
      </c>
      <c r="G133" s="19">
        <f>VLOOKUP(C131:C704,'[1]main (3)'!$B:$T,19,0)</f>
        <v>21</v>
      </c>
      <c r="H133" s="19">
        <f>VLOOKUP(C131:C704,'[1]main (3)'!$B:$U,20,0)</f>
        <v>22</v>
      </c>
      <c r="I133" s="17">
        <f t="shared" si="2"/>
        <v>43</v>
      </c>
      <c r="J133" s="18">
        <v>9402029626</v>
      </c>
      <c r="K133" s="18" t="str">
        <f>VLOOKUP(C:C,'[1]main (3)'!$B:$D,3,0)</f>
        <v>Ronga Reserve SC</v>
      </c>
      <c r="L133" s="18" t="s">
        <v>1378</v>
      </c>
      <c r="M133" s="18">
        <f>VLOOKUP(L131:L704,'[2]ANM Contact Deatils '!$B:$E,4,0)</f>
        <v>9678954080</v>
      </c>
      <c r="N133" s="18" t="s">
        <v>1171</v>
      </c>
      <c r="O133" s="18">
        <f>VLOOKUP(N131:N4238,[3]Sheet1!$B:$F,5,0)</f>
        <v>9954049928</v>
      </c>
      <c r="P133" s="24">
        <v>43421</v>
      </c>
      <c r="Q133" s="54">
        <v>43421</v>
      </c>
      <c r="R133" s="18" t="s">
        <v>1407</v>
      </c>
      <c r="S133" s="18" t="s">
        <v>1236</v>
      </c>
      <c r="T133" s="18"/>
    </row>
    <row r="134" spans="1:20" ht="33">
      <c r="A134" s="4">
        <v>130</v>
      </c>
      <c r="B134" s="17" t="s">
        <v>67</v>
      </c>
      <c r="C134" s="18" t="s">
        <v>410</v>
      </c>
      <c r="D134" s="18" t="s">
        <v>29</v>
      </c>
      <c r="E134" s="19">
        <v>19</v>
      </c>
      <c r="F134" s="18" t="s">
        <v>998</v>
      </c>
      <c r="G134" s="19">
        <f>VLOOKUP(C132:C705,'[1]main (3)'!$B:$T,19,0)</f>
        <v>10</v>
      </c>
      <c r="H134" s="19">
        <f>VLOOKUP(C132:C705,'[1]main (3)'!$B:$U,20,0)</f>
        <v>11</v>
      </c>
      <c r="I134" s="17">
        <f t="shared" ref="I134:I197" si="3">+G134+H134</f>
        <v>21</v>
      </c>
      <c r="J134" s="18">
        <v>8403989085</v>
      </c>
      <c r="K134" s="18" t="str">
        <f>VLOOKUP(C:C,'[1]main (3)'!$B:$D,3,0)</f>
        <v>Badati SC</v>
      </c>
      <c r="L134" s="18" t="str">
        <f>VLOOKUP(C:C,'[1]main (3)'!$B:$E,4,0)</f>
        <v>HEMA PEGU</v>
      </c>
      <c r="M134" s="18">
        <f>VLOOKUP(L132:L705,'[2]ANM Contact Deatils '!$B:$E,4,0)</f>
        <v>9613086098</v>
      </c>
      <c r="N134" s="18" t="s">
        <v>1172</v>
      </c>
      <c r="O134" s="18">
        <f>VLOOKUP(N132:N4239,[3]Sheet1!$B:$F,5,0)</f>
        <v>6900767849</v>
      </c>
      <c r="P134" s="24">
        <v>43423</v>
      </c>
      <c r="Q134" s="54">
        <v>43423</v>
      </c>
      <c r="R134" s="18" t="s">
        <v>1402</v>
      </c>
      <c r="S134" s="18" t="s">
        <v>1236</v>
      </c>
      <c r="T134" s="18"/>
    </row>
    <row r="135" spans="1:20" ht="33">
      <c r="A135" s="4">
        <v>131</v>
      </c>
      <c r="B135" s="17" t="s">
        <v>67</v>
      </c>
      <c r="C135" s="18" t="s">
        <v>411</v>
      </c>
      <c r="D135" s="18" t="s">
        <v>27</v>
      </c>
      <c r="E135" s="19" t="s">
        <v>867</v>
      </c>
      <c r="F135" s="18" t="s">
        <v>1003</v>
      </c>
      <c r="G135" s="19">
        <f>VLOOKUP(C133:C706,'[1]main (3)'!$B:$T,19,0)</f>
        <v>114</v>
      </c>
      <c r="H135" s="19">
        <f>VLOOKUP(C133:C706,'[1]main (3)'!$B:$U,20,0)</f>
        <v>70</v>
      </c>
      <c r="I135" s="17">
        <f t="shared" si="3"/>
        <v>184</v>
      </c>
      <c r="J135" s="18" t="s">
        <v>1023</v>
      </c>
      <c r="K135" s="18" t="str">
        <f>VLOOKUP(C:C,'[1]main (3)'!$B:$D,3,0)</f>
        <v>Badati SC</v>
      </c>
      <c r="L135" s="18" t="str">
        <f>VLOOKUP(C:C,'[1]main (3)'!$B:$E,4,0)</f>
        <v>HEMA PEGU</v>
      </c>
      <c r="M135" s="18">
        <f>VLOOKUP(L133:L706,'[2]ANM Contact Deatils '!$B:$E,4,0)</f>
        <v>9613086098</v>
      </c>
      <c r="N135" s="18" t="s">
        <v>1237</v>
      </c>
      <c r="O135" s="18">
        <f>VLOOKUP(N133:N4240,[3]Sheet1!$B:$F,5,0)</f>
        <v>9957847719</v>
      </c>
      <c r="P135" s="24">
        <v>43423</v>
      </c>
      <c r="Q135" s="54">
        <v>43423</v>
      </c>
      <c r="R135" s="18" t="s">
        <v>1402</v>
      </c>
      <c r="S135" s="18" t="s">
        <v>1236</v>
      </c>
      <c r="T135" s="18"/>
    </row>
    <row r="136" spans="1:20" ht="33">
      <c r="A136" s="4">
        <v>132</v>
      </c>
      <c r="B136" s="17" t="s">
        <v>68</v>
      </c>
      <c r="C136" s="18" t="s">
        <v>412</v>
      </c>
      <c r="D136" s="18" t="s">
        <v>29</v>
      </c>
      <c r="E136" s="19">
        <v>1</v>
      </c>
      <c r="F136" s="18" t="s">
        <v>998</v>
      </c>
      <c r="G136" s="19">
        <f>VLOOKUP(C134:C707,'[1]main (3)'!$B:$T,19,0)</f>
        <v>17</v>
      </c>
      <c r="H136" s="19">
        <f>VLOOKUP(C134:C707,'[1]main (3)'!$B:$U,20,0)</f>
        <v>21</v>
      </c>
      <c r="I136" s="17">
        <f t="shared" si="3"/>
        <v>38</v>
      </c>
      <c r="J136" s="18">
        <v>9854458391</v>
      </c>
      <c r="K136" s="18" t="str">
        <f>VLOOKUP(C:C,'[1]main (3)'!$B:$D,3,0)</f>
        <v>kutubpur sc</v>
      </c>
      <c r="L136" s="18" t="s">
        <v>1336</v>
      </c>
      <c r="M136" s="18">
        <f>VLOOKUP(L134:L707,'[2]ANM Contact Deatils '!$B:$E,4,0)</f>
        <v>9859645063</v>
      </c>
      <c r="N136" s="18" t="s">
        <v>1338</v>
      </c>
      <c r="O136" s="18">
        <f>VLOOKUP(N134:N4241,[3]Sheet1!$B:$F,5,0)</f>
        <v>9954936060</v>
      </c>
      <c r="P136" s="24">
        <v>43423</v>
      </c>
      <c r="Q136" s="54">
        <v>43423</v>
      </c>
      <c r="R136" s="18" t="s">
        <v>1405</v>
      </c>
      <c r="S136" s="18" t="s">
        <v>1236</v>
      </c>
      <c r="T136" s="18"/>
    </row>
    <row r="137" spans="1:20" ht="33">
      <c r="A137" s="4">
        <v>133</v>
      </c>
      <c r="B137" s="17" t="s">
        <v>68</v>
      </c>
      <c r="C137" s="18" t="s">
        <v>413</v>
      </c>
      <c r="D137" s="18" t="s">
        <v>27</v>
      </c>
      <c r="E137" s="19" t="s">
        <v>868</v>
      </c>
      <c r="F137" s="18" t="s">
        <v>1002</v>
      </c>
      <c r="G137" s="19">
        <f>VLOOKUP(C135:C708,'[1]main (3)'!$B:$T,19,0)</f>
        <v>0</v>
      </c>
      <c r="H137" s="19">
        <f>VLOOKUP(C135:C708,'[1]main (3)'!$B:$U,20,0)</f>
        <v>90</v>
      </c>
      <c r="I137" s="17">
        <f t="shared" si="3"/>
        <v>90</v>
      </c>
      <c r="J137" s="18" t="s">
        <v>1024</v>
      </c>
      <c r="K137" s="18" t="str">
        <f>VLOOKUP(C:C,'[1]main (3)'!$B:$D,3,0)</f>
        <v>kutubpur sc</v>
      </c>
      <c r="L137" s="18" t="s">
        <v>1336</v>
      </c>
      <c r="M137" s="18">
        <f>VLOOKUP(L135:L708,'[2]ANM Contact Deatils '!$B:$E,4,0)</f>
        <v>9859645063</v>
      </c>
      <c r="N137" s="18" t="s">
        <v>1338</v>
      </c>
      <c r="O137" s="18">
        <f>VLOOKUP(N135:N4242,[3]Sheet1!$B:$F,5,0)</f>
        <v>9954936060</v>
      </c>
      <c r="P137" s="24">
        <v>43423</v>
      </c>
      <c r="Q137" s="54">
        <v>43423</v>
      </c>
      <c r="R137" s="18" t="s">
        <v>1405</v>
      </c>
      <c r="S137" s="18" t="s">
        <v>1236</v>
      </c>
      <c r="T137" s="18"/>
    </row>
    <row r="138" spans="1:20" ht="33">
      <c r="A138" s="4">
        <v>134</v>
      </c>
      <c r="B138" s="17" t="s">
        <v>67</v>
      </c>
      <c r="C138" s="18" t="s">
        <v>414</v>
      </c>
      <c r="D138" s="18" t="s">
        <v>27</v>
      </c>
      <c r="E138" s="19" t="s">
        <v>869</v>
      </c>
      <c r="F138" s="18" t="s">
        <v>999</v>
      </c>
      <c r="G138" s="19">
        <f>VLOOKUP(C136:C709,'[1]main (3)'!$B:$T,19,0)</f>
        <v>76</v>
      </c>
      <c r="H138" s="19">
        <f>VLOOKUP(C136:C709,'[1]main (3)'!$B:$U,20,0)</f>
        <v>84</v>
      </c>
      <c r="I138" s="17">
        <f t="shared" si="3"/>
        <v>160</v>
      </c>
      <c r="J138" s="18" t="s">
        <v>1025</v>
      </c>
      <c r="K138" s="18" t="str">
        <f>VLOOKUP(C:C,'[1]main (3)'!$B:$D,3,0)</f>
        <v>Laluk MPHC</v>
      </c>
      <c r="L138" s="18" t="s">
        <v>1353</v>
      </c>
      <c r="M138" s="18">
        <f>VLOOKUP(L136:L709,'[2]ANM Contact Deatils '!$B:$E,4,0)</f>
        <v>8486292021</v>
      </c>
      <c r="N138" s="18" t="s">
        <v>1357</v>
      </c>
      <c r="O138" s="18">
        <f>VLOOKUP(N136:N4243,[3]Sheet1!$B:$F,5,0)</f>
        <v>9954535131</v>
      </c>
      <c r="P138" s="24">
        <v>43424</v>
      </c>
      <c r="Q138" s="54">
        <v>43424</v>
      </c>
      <c r="R138" s="18" t="s">
        <v>1404</v>
      </c>
      <c r="S138" s="18" t="s">
        <v>1236</v>
      </c>
      <c r="T138" s="18"/>
    </row>
    <row r="139" spans="1:20" ht="33">
      <c r="A139" s="4">
        <v>135</v>
      </c>
      <c r="B139" s="17" t="s">
        <v>67</v>
      </c>
      <c r="C139" s="18" t="s">
        <v>415</v>
      </c>
      <c r="D139" s="18" t="s">
        <v>27</v>
      </c>
      <c r="E139" s="19" t="s">
        <v>870</v>
      </c>
      <c r="F139" s="18" t="s">
        <v>999</v>
      </c>
      <c r="G139" s="19">
        <f>VLOOKUP(C137:C710,'[1]main (3)'!$B:$T,19,0)</f>
        <v>0</v>
      </c>
      <c r="H139" s="19">
        <f>VLOOKUP(C137:C710,'[1]main (3)'!$B:$U,20,0)</f>
        <v>125</v>
      </c>
      <c r="I139" s="17">
        <f t="shared" si="3"/>
        <v>125</v>
      </c>
      <c r="J139" s="18" t="s">
        <v>1026</v>
      </c>
      <c r="K139" s="18" t="str">
        <f>VLOOKUP(C:C,'[1]main (3)'!$B:$D,3,0)</f>
        <v>Laluk MPHC</v>
      </c>
      <c r="L139" s="18" t="s">
        <v>1353</v>
      </c>
      <c r="M139" s="18">
        <f>VLOOKUP(L137:L710,'[2]ANM Contact Deatils '!$B:$E,4,0)</f>
        <v>8486292021</v>
      </c>
      <c r="N139" s="18" t="s">
        <v>1357</v>
      </c>
      <c r="O139" s="18">
        <f>VLOOKUP(N137:N4244,[3]Sheet1!$B:$F,5,0)</f>
        <v>9954535131</v>
      </c>
      <c r="P139" s="24">
        <v>43424</v>
      </c>
      <c r="Q139" s="54">
        <v>43424</v>
      </c>
      <c r="R139" s="18" t="s">
        <v>1404</v>
      </c>
      <c r="S139" s="18" t="s">
        <v>1236</v>
      </c>
      <c r="T139" s="18"/>
    </row>
    <row r="140" spans="1:20" ht="33">
      <c r="A140" s="4">
        <v>136</v>
      </c>
      <c r="B140" s="17" t="s">
        <v>68</v>
      </c>
      <c r="C140" s="18" t="s">
        <v>416</v>
      </c>
      <c r="D140" s="18" t="s">
        <v>29</v>
      </c>
      <c r="E140" s="19">
        <v>18</v>
      </c>
      <c r="F140" s="18" t="s">
        <v>998</v>
      </c>
      <c r="G140" s="19">
        <f>VLOOKUP(C138:C711,'[1]main (3)'!$B:$T,19,0)</f>
        <v>45</v>
      </c>
      <c r="H140" s="19">
        <f>VLOOKUP(C138:C711,'[1]main (3)'!$B:$U,20,0)</f>
        <v>42</v>
      </c>
      <c r="I140" s="17">
        <f t="shared" si="3"/>
        <v>87</v>
      </c>
      <c r="J140" s="18" t="s">
        <v>1027</v>
      </c>
      <c r="K140" s="18" t="str">
        <f>VLOOKUP(C:C,'[1]main (3)'!$B:$D,3,0)</f>
        <v>SONAPUR SC</v>
      </c>
      <c r="L140" s="18" t="s">
        <v>1386</v>
      </c>
      <c r="M140" s="18">
        <f>VLOOKUP(L138:L711,'[2]ANM Contact Deatils '!$B:$E,4,0)</f>
        <v>9859430170</v>
      </c>
      <c r="N140" s="18" t="s">
        <v>170</v>
      </c>
      <c r="O140" s="18">
        <f>VLOOKUP(N138:N4245,[3]Sheet1!$B:$F,5,0)</f>
        <v>8011767799</v>
      </c>
      <c r="P140" s="24">
        <v>43424</v>
      </c>
      <c r="Q140" s="54">
        <v>43424</v>
      </c>
      <c r="R140" s="18" t="s">
        <v>1405</v>
      </c>
      <c r="S140" s="18" t="s">
        <v>1236</v>
      </c>
      <c r="T140" s="18"/>
    </row>
    <row r="141" spans="1:20" ht="33">
      <c r="A141" s="4">
        <v>137</v>
      </c>
      <c r="B141" s="17" t="s">
        <v>68</v>
      </c>
      <c r="C141" s="18" t="s">
        <v>417</v>
      </c>
      <c r="D141" s="18" t="s">
        <v>27</v>
      </c>
      <c r="E141" s="19" t="s">
        <v>871</v>
      </c>
      <c r="F141" s="18" t="s">
        <v>999</v>
      </c>
      <c r="G141" s="19">
        <f>VLOOKUP(C139:C712,'[1]main (3)'!$B:$T,19,0)</f>
        <v>68</v>
      </c>
      <c r="H141" s="19">
        <f>VLOOKUP(C139:C712,'[1]main (3)'!$B:$U,20,0)</f>
        <v>67</v>
      </c>
      <c r="I141" s="17">
        <f t="shared" si="3"/>
        <v>135</v>
      </c>
      <c r="J141" s="18" t="s">
        <v>1028</v>
      </c>
      <c r="K141" s="18" t="str">
        <f>VLOOKUP(C:C,'[1]main (3)'!$B:$D,3,0)</f>
        <v>SONAPUR SC</v>
      </c>
      <c r="L141" s="18" t="s">
        <v>1386</v>
      </c>
      <c r="M141" s="18">
        <f>VLOOKUP(L139:L712,'[2]ANM Contact Deatils '!$B:$E,4,0)</f>
        <v>9859430170</v>
      </c>
      <c r="N141" s="18" t="s">
        <v>170</v>
      </c>
      <c r="O141" s="18">
        <f>VLOOKUP(N139:N4246,[3]Sheet1!$B:$F,5,0)</f>
        <v>8011767799</v>
      </c>
      <c r="P141" s="24">
        <v>43424</v>
      </c>
      <c r="Q141" s="54">
        <v>43424</v>
      </c>
      <c r="R141" s="18" t="s">
        <v>1405</v>
      </c>
      <c r="S141" s="18" t="s">
        <v>1236</v>
      </c>
      <c r="T141" s="18"/>
    </row>
    <row r="142" spans="1:20" ht="33">
      <c r="A142" s="4">
        <v>138</v>
      </c>
      <c r="B142" s="17" t="s">
        <v>68</v>
      </c>
      <c r="C142" s="18" t="s">
        <v>399</v>
      </c>
      <c r="D142" s="18" t="s">
        <v>29</v>
      </c>
      <c r="E142" s="19">
        <v>20</v>
      </c>
      <c r="F142" s="18" t="s">
        <v>998</v>
      </c>
      <c r="G142" s="19">
        <f>VLOOKUP(C140:C713,'[1]main (3)'!$B:$T,19,0)</f>
        <v>25</v>
      </c>
      <c r="H142" s="19">
        <f>VLOOKUP(C140:C713,'[1]main (3)'!$B:$U,20,0)</f>
        <v>24</v>
      </c>
      <c r="I142" s="17">
        <f t="shared" si="3"/>
        <v>49</v>
      </c>
      <c r="J142" s="18">
        <v>7399631311</v>
      </c>
      <c r="K142" s="18" t="str">
        <f>VLOOKUP(C:C,'[1]main (3)'!$B:$D,3,0)</f>
        <v>SONAPUR SC</v>
      </c>
      <c r="L142" s="18" t="s">
        <v>1386</v>
      </c>
      <c r="M142" s="18">
        <f>VLOOKUP(L140:L713,'[2]ANM Contact Deatils '!$B:$E,4,0)</f>
        <v>9859430170</v>
      </c>
      <c r="N142" s="18" t="s">
        <v>1389</v>
      </c>
      <c r="O142" s="18">
        <f>VLOOKUP(N140:N4247,[3]Sheet1!$B:$F,5,0)</f>
        <v>7896514809</v>
      </c>
      <c r="P142" s="24">
        <v>43425</v>
      </c>
      <c r="Q142" s="54">
        <v>43425</v>
      </c>
      <c r="R142" s="18" t="s">
        <v>1405</v>
      </c>
      <c r="S142" s="18" t="s">
        <v>1236</v>
      </c>
      <c r="T142" s="18"/>
    </row>
    <row r="143" spans="1:20" ht="33">
      <c r="A143" s="4">
        <v>139</v>
      </c>
      <c r="B143" s="17" t="s">
        <v>67</v>
      </c>
      <c r="C143" s="18" t="s">
        <v>418</v>
      </c>
      <c r="D143" s="18" t="s">
        <v>27</v>
      </c>
      <c r="E143" s="19" t="s">
        <v>872</v>
      </c>
      <c r="F143" s="18" t="s">
        <v>99</v>
      </c>
      <c r="G143" s="19">
        <f>VLOOKUP(C141:C714,'[1]main (3)'!$B:$T,19,0)</f>
        <v>117</v>
      </c>
      <c r="H143" s="19">
        <f>VLOOKUP(C141:C714,'[1]main (3)'!$B:$U,20,0)</f>
        <v>99</v>
      </c>
      <c r="I143" s="17">
        <f t="shared" si="3"/>
        <v>216</v>
      </c>
      <c r="J143" s="18" t="s">
        <v>1029</v>
      </c>
      <c r="K143" s="18" t="str">
        <f>VLOOKUP(C:C,'[1]main (3)'!$B:$D,3,0)</f>
        <v>Kachajuli SC</v>
      </c>
      <c r="L143" s="18" t="s">
        <v>1321</v>
      </c>
      <c r="M143" s="18">
        <f>VLOOKUP(L141:L714,'[2]ANM Contact Deatils '!$B:$E,4,0)</f>
        <v>9613008036</v>
      </c>
      <c r="N143" s="18" t="s">
        <v>1324</v>
      </c>
      <c r="O143" s="18">
        <f>VLOOKUP(N141:N4248,[3]Sheet1!$B:$F,5,0)</f>
        <v>9127858835</v>
      </c>
      <c r="P143" s="24">
        <v>43425</v>
      </c>
      <c r="Q143" s="54">
        <v>43425</v>
      </c>
      <c r="R143" s="18" t="s">
        <v>1405</v>
      </c>
      <c r="S143" s="18" t="s">
        <v>1236</v>
      </c>
      <c r="T143" s="18"/>
    </row>
    <row r="144" spans="1:20" ht="33">
      <c r="A144" s="4">
        <v>140</v>
      </c>
      <c r="B144" s="17" t="s">
        <v>68</v>
      </c>
      <c r="C144" s="18" t="s">
        <v>419</v>
      </c>
      <c r="D144" s="18" t="s">
        <v>27</v>
      </c>
      <c r="E144" s="19" t="s">
        <v>873</v>
      </c>
      <c r="F144" s="18" t="s">
        <v>1000</v>
      </c>
      <c r="G144" s="19">
        <f>VLOOKUP(C142:C715,'[1]main (3)'!$B:$T,19,0)</f>
        <v>293</v>
      </c>
      <c r="H144" s="19">
        <f>VLOOKUP(C142:C715,'[1]main (3)'!$B:$U,20,0)</f>
        <v>362</v>
      </c>
      <c r="I144" s="17">
        <f t="shared" si="3"/>
        <v>655</v>
      </c>
      <c r="J144" s="18" t="s">
        <v>1030</v>
      </c>
      <c r="K144" s="18" t="str">
        <f>VLOOKUP(C:C,'[1]main (3)'!$B:$D,3,0)</f>
        <v>SONAPUR SC</v>
      </c>
      <c r="L144" s="18" t="s">
        <v>1386</v>
      </c>
      <c r="M144" s="18">
        <f>VLOOKUP(L142:L715,'[2]ANM Contact Deatils '!$B:$E,4,0)</f>
        <v>9859430170</v>
      </c>
      <c r="N144" s="18" t="s">
        <v>1389</v>
      </c>
      <c r="O144" s="18">
        <f>VLOOKUP(N142:N4249,[3]Sheet1!$B:$F,5,0)</f>
        <v>7896514809</v>
      </c>
      <c r="P144" s="24">
        <v>43425</v>
      </c>
      <c r="Q144" s="54">
        <v>43425</v>
      </c>
      <c r="R144" s="18" t="s">
        <v>1405</v>
      </c>
      <c r="S144" s="18" t="s">
        <v>1236</v>
      </c>
      <c r="T144" s="18"/>
    </row>
    <row r="145" spans="1:20" ht="33">
      <c r="A145" s="4">
        <v>141</v>
      </c>
      <c r="B145" s="17" t="s">
        <v>67</v>
      </c>
      <c r="C145" s="18" t="s">
        <v>420</v>
      </c>
      <c r="D145" s="18" t="s">
        <v>29</v>
      </c>
      <c r="E145" s="19">
        <v>31</v>
      </c>
      <c r="F145" s="18" t="s">
        <v>998</v>
      </c>
      <c r="G145" s="19">
        <f>VLOOKUP(C143:C716,'[1]main (3)'!$B:$T,19,0)</f>
        <v>17</v>
      </c>
      <c r="H145" s="19">
        <f>VLOOKUP(C143:C716,'[1]main (3)'!$B:$U,20,0)</f>
        <v>28</v>
      </c>
      <c r="I145" s="17">
        <f t="shared" si="3"/>
        <v>45</v>
      </c>
      <c r="J145" s="18">
        <v>7576016001</v>
      </c>
      <c r="K145" s="18" t="str">
        <f>VLOOKUP(C:C,'[1]main (3)'!$B:$D,3,0)</f>
        <v>Gandhia SC</v>
      </c>
      <c r="L145" s="18" t="s">
        <v>1294</v>
      </c>
      <c r="M145" s="18">
        <f>VLOOKUP(L143:L716,'[2]ANM Contact Deatils '!$B:$E,4,0)</f>
        <v>9954993266</v>
      </c>
      <c r="N145" s="18" t="s">
        <v>1173</v>
      </c>
      <c r="O145" s="18">
        <f>VLOOKUP(N143:N4250,[3]Sheet1!$B:$F,5,0)</f>
        <v>8723824670</v>
      </c>
      <c r="P145" s="24">
        <v>43426</v>
      </c>
      <c r="Q145" s="54">
        <v>43426</v>
      </c>
      <c r="R145" s="18" t="s">
        <v>1402</v>
      </c>
      <c r="S145" s="18" t="s">
        <v>1236</v>
      </c>
      <c r="T145" s="18"/>
    </row>
    <row r="146" spans="1:20" ht="33">
      <c r="A146" s="4">
        <v>142</v>
      </c>
      <c r="B146" s="17" t="s">
        <v>67</v>
      </c>
      <c r="C146" s="18" t="s">
        <v>421</v>
      </c>
      <c r="D146" s="18" t="s">
        <v>29</v>
      </c>
      <c r="E146" s="19">
        <v>28</v>
      </c>
      <c r="F146" s="18" t="s">
        <v>998</v>
      </c>
      <c r="G146" s="19">
        <f>VLOOKUP(C144:C717,'[1]main (3)'!$B:$T,19,0)</f>
        <v>16</v>
      </c>
      <c r="H146" s="19">
        <f>VLOOKUP(C144:C717,'[1]main (3)'!$B:$U,20,0)</f>
        <v>19</v>
      </c>
      <c r="I146" s="17">
        <f t="shared" si="3"/>
        <v>35</v>
      </c>
      <c r="J146" s="18">
        <v>8472974547</v>
      </c>
      <c r="K146" s="18" t="str">
        <f>VLOOKUP(C:C,'[1]main (3)'!$B:$D,3,0)</f>
        <v>Gandhia SC</v>
      </c>
      <c r="L146" s="18" t="s">
        <v>1294</v>
      </c>
      <c r="M146" s="18">
        <f>VLOOKUP(L144:L717,'[2]ANM Contact Deatils '!$B:$E,4,0)</f>
        <v>9954993266</v>
      </c>
      <c r="N146" s="18" t="s">
        <v>1174</v>
      </c>
      <c r="O146" s="18">
        <f>VLOOKUP(N144:N4251,[3]Sheet1!$B:$F,5,0)</f>
        <v>9678388265</v>
      </c>
      <c r="P146" s="24">
        <v>43426</v>
      </c>
      <c r="Q146" s="54">
        <v>43426</v>
      </c>
      <c r="R146" s="18" t="s">
        <v>1402</v>
      </c>
      <c r="S146" s="18" t="s">
        <v>1236</v>
      </c>
      <c r="T146" s="18"/>
    </row>
    <row r="147" spans="1:20" ht="33">
      <c r="A147" s="4">
        <v>143</v>
      </c>
      <c r="B147" s="17" t="s">
        <v>67</v>
      </c>
      <c r="C147" s="18" t="s">
        <v>422</v>
      </c>
      <c r="D147" s="18" t="s">
        <v>27</v>
      </c>
      <c r="E147" s="19" t="s">
        <v>874</v>
      </c>
      <c r="F147" s="18" t="s">
        <v>999</v>
      </c>
      <c r="G147" s="19">
        <f>VLOOKUP(C145:C718,'[1]main (3)'!$B:$T,19,0)</f>
        <v>32</v>
      </c>
      <c r="H147" s="19">
        <f>VLOOKUP(C145:C718,'[1]main (3)'!$B:$U,20,0)</f>
        <v>45</v>
      </c>
      <c r="I147" s="17">
        <f t="shared" si="3"/>
        <v>77</v>
      </c>
      <c r="J147" s="18" t="s">
        <v>1031</v>
      </c>
      <c r="K147" s="18" t="str">
        <f>VLOOKUP(C:C,'[1]main (3)'!$B:$D,3,0)</f>
        <v>Gandhia SC</v>
      </c>
      <c r="L147" s="18" t="s">
        <v>1294</v>
      </c>
      <c r="M147" s="18">
        <f>VLOOKUP(L145:L718,'[2]ANM Contact Deatils '!$B:$E,4,0)</f>
        <v>9954993266</v>
      </c>
      <c r="N147" s="18" t="s">
        <v>1174</v>
      </c>
      <c r="O147" s="18">
        <f>VLOOKUP(N145:N4252,[3]Sheet1!$B:$F,5,0)</f>
        <v>9678388265</v>
      </c>
      <c r="P147" s="24">
        <v>43426</v>
      </c>
      <c r="Q147" s="54">
        <v>43426</v>
      </c>
      <c r="R147" s="18" t="s">
        <v>1402</v>
      </c>
      <c r="S147" s="18" t="s">
        <v>1236</v>
      </c>
      <c r="T147" s="18"/>
    </row>
    <row r="148" spans="1:20" ht="33">
      <c r="A148" s="4">
        <v>144</v>
      </c>
      <c r="B148" s="17" t="s">
        <v>68</v>
      </c>
      <c r="C148" s="18" t="s">
        <v>423</v>
      </c>
      <c r="D148" s="18" t="s">
        <v>27</v>
      </c>
      <c r="E148" s="19" t="s">
        <v>875</v>
      </c>
      <c r="F148" s="18" t="s">
        <v>999</v>
      </c>
      <c r="G148" s="19">
        <f>VLOOKUP(C146:C719,'[1]main (3)'!$B:$T,19,0)</f>
        <v>0</v>
      </c>
      <c r="H148" s="19">
        <f>VLOOKUP(C146:C719,'[1]main (3)'!$B:$U,20,0)</f>
        <v>41</v>
      </c>
      <c r="I148" s="17">
        <f t="shared" si="3"/>
        <v>41</v>
      </c>
      <c r="J148" s="18">
        <v>9508878865</v>
      </c>
      <c r="K148" s="18" t="str">
        <f>VLOOKUP(C:C,'[1]main (3)'!$B:$D,3,0)</f>
        <v>Dhekiajuli SC</v>
      </c>
      <c r="L148" s="18" t="s">
        <v>1272</v>
      </c>
      <c r="M148" s="18">
        <f>VLOOKUP(L146:L719,'[2]ANM Contact Deatils '!$B:$E,4,0)</f>
        <v>8749988096</v>
      </c>
      <c r="N148" s="18" t="s">
        <v>1275</v>
      </c>
      <c r="O148" s="18">
        <f>VLOOKUP(N146:N4253,[3]Sheet1!$B:$F,5,0)</f>
        <v>7896573853</v>
      </c>
      <c r="P148" s="24">
        <v>43426</v>
      </c>
      <c r="Q148" s="54">
        <v>43426</v>
      </c>
      <c r="R148" s="18" t="s">
        <v>1405</v>
      </c>
      <c r="S148" s="18" t="s">
        <v>1236</v>
      </c>
      <c r="T148" s="18"/>
    </row>
    <row r="149" spans="1:20" ht="33">
      <c r="A149" s="4">
        <v>145</v>
      </c>
      <c r="B149" s="17" t="s">
        <v>68</v>
      </c>
      <c r="C149" s="18" t="s">
        <v>424</v>
      </c>
      <c r="D149" s="18" t="s">
        <v>27</v>
      </c>
      <c r="E149" s="19" t="s">
        <v>876</v>
      </c>
      <c r="F149" s="18" t="s">
        <v>1003</v>
      </c>
      <c r="G149" s="19">
        <f>VLOOKUP(C147:C720,'[1]main (3)'!$B:$T,19,0)</f>
        <v>16</v>
      </c>
      <c r="H149" s="19">
        <f>VLOOKUP(C147:C720,'[1]main (3)'!$B:$U,20,0)</f>
        <v>18</v>
      </c>
      <c r="I149" s="17">
        <f t="shared" si="3"/>
        <v>34</v>
      </c>
      <c r="J149" s="18" t="s">
        <v>1032</v>
      </c>
      <c r="K149" s="18" t="str">
        <f>VLOOKUP(C:C,'[1]main (3)'!$B:$D,3,0)</f>
        <v>Dhekiajuli SC</v>
      </c>
      <c r="L149" s="18" t="s">
        <v>1272</v>
      </c>
      <c r="M149" s="18">
        <f>VLOOKUP(L147:L720,'[2]ANM Contact Deatils '!$B:$E,4,0)</f>
        <v>8749988096</v>
      </c>
      <c r="N149" s="18" t="s">
        <v>1275</v>
      </c>
      <c r="O149" s="18">
        <f>VLOOKUP(N147:N4254,[3]Sheet1!$B:$F,5,0)</f>
        <v>7896573853</v>
      </c>
      <c r="P149" s="24">
        <v>43426</v>
      </c>
      <c r="Q149" s="54">
        <v>43426</v>
      </c>
      <c r="R149" s="18" t="s">
        <v>1405</v>
      </c>
      <c r="S149" s="18" t="s">
        <v>1236</v>
      </c>
      <c r="T149" s="18"/>
    </row>
    <row r="150" spans="1:20" ht="33">
      <c r="A150" s="4">
        <v>146</v>
      </c>
      <c r="B150" s="17" t="s">
        <v>67</v>
      </c>
      <c r="C150" s="18" t="s">
        <v>425</v>
      </c>
      <c r="D150" s="18" t="s">
        <v>29</v>
      </c>
      <c r="E150" s="19">
        <v>8</v>
      </c>
      <c r="F150" s="18" t="s">
        <v>998</v>
      </c>
      <c r="G150" s="19">
        <f>VLOOKUP(C148:C721,'[1]main (3)'!$B:$T,19,0)</f>
        <v>9</v>
      </c>
      <c r="H150" s="19">
        <f>VLOOKUP(C148:C721,'[1]main (3)'!$B:$U,20,0)</f>
        <v>11</v>
      </c>
      <c r="I150" s="17">
        <f t="shared" si="3"/>
        <v>20</v>
      </c>
      <c r="J150" s="18">
        <v>6000916940</v>
      </c>
      <c r="K150" s="18" t="str">
        <f>VLOOKUP(C:C,'[1]main (3)'!$B:$D,3,0)</f>
        <v>Kachajuli SC</v>
      </c>
      <c r="L150" s="18" t="s">
        <v>1321</v>
      </c>
      <c r="M150" s="18">
        <f>VLOOKUP(L148:L721,'[2]ANM Contact Deatils '!$B:$E,4,0)</f>
        <v>9613008036</v>
      </c>
      <c r="N150" s="18" t="s">
        <v>1325</v>
      </c>
      <c r="O150" s="18">
        <f>VLOOKUP(N148:N4255,[3]Sheet1!$B:$F,5,0)</f>
        <v>9577160908</v>
      </c>
      <c r="P150" s="24">
        <v>43430</v>
      </c>
      <c r="Q150" s="54">
        <v>43430</v>
      </c>
      <c r="R150" s="18" t="s">
        <v>1405</v>
      </c>
      <c r="S150" s="18" t="s">
        <v>1236</v>
      </c>
      <c r="T150" s="18"/>
    </row>
    <row r="151" spans="1:20" ht="33">
      <c r="A151" s="4">
        <v>147</v>
      </c>
      <c r="B151" s="17" t="s">
        <v>67</v>
      </c>
      <c r="C151" s="18" t="s">
        <v>426</v>
      </c>
      <c r="D151" s="18" t="s">
        <v>27</v>
      </c>
      <c r="E151" s="19" t="s">
        <v>877</v>
      </c>
      <c r="F151" s="18" t="s">
        <v>999</v>
      </c>
      <c r="G151" s="19">
        <f>VLOOKUP(C149:C722,'[1]main (3)'!$B:$T,19,0)</f>
        <v>27</v>
      </c>
      <c r="H151" s="19">
        <f>VLOOKUP(C149:C722,'[1]main (3)'!$B:$U,20,0)</f>
        <v>31</v>
      </c>
      <c r="I151" s="17">
        <f t="shared" si="3"/>
        <v>58</v>
      </c>
      <c r="J151" s="18">
        <v>9854536012</v>
      </c>
      <c r="K151" s="18" t="str">
        <f>VLOOKUP(C:C,'[1]main (3)'!$B:$D,3,0)</f>
        <v>Kachajuli SC</v>
      </c>
      <c r="L151" s="18" t="s">
        <v>1321</v>
      </c>
      <c r="M151" s="18">
        <f>VLOOKUP(L149:L722,'[2]ANM Contact Deatils '!$B:$E,4,0)</f>
        <v>9613008036</v>
      </c>
      <c r="N151" s="18" t="s">
        <v>1325</v>
      </c>
      <c r="O151" s="18">
        <f>VLOOKUP(N149:N4256,[3]Sheet1!$B:$F,5,0)</f>
        <v>9577160908</v>
      </c>
      <c r="P151" s="24">
        <v>43430</v>
      </c>
      <c r="Q151" s="54">
        <v>43430</v>
      </c>
      <c r="R151" s="18" t="s">
        <v>1405</v>
      </c>
      <c r="S151" s="18" t="s">
        <v>1236</v>
      </c>
      <c r="T151" s="18"/>
    </row>
    <row r="152" spans="1:20" ht="33">
      <c r="A152" s="4">
        <v>148</v>
      </c>
      <c r="B152" s="17" t="s">
        <v>68</v>
      </c>
      <c r="C152" s="18" t="s">
        <v>427</v>
      </c>
      <c r="D152" s="18" t="s">
        <v>27</v>
      </c>
      <c r="E152" s="19" t="s">
        <v>878</v>
      </c>
      <c r="F152" s="18" t="s">
        <v>999</v>
      </c>
      <c r="G152" s="19">
        <f>VLOOKUP(C150:C723,'[1]main (3)'!$B:$T,19,0)</f>
        <v>105</v>
      </c>
      <c r="H152" s="19">
        <f>VLOOKUP(C150:C723,'[1]main (3)'!$B:$U,20,0)</f>
        <v>117</v>
      </c>
      <c r="I152" s="17">
        <f t="shared" si="3"/>
        <v>222</v>
      </c>
      <c r="J152" s="18" t="s">
        <v>1033</v>
      </c>
      <c r="K152" s="18" t="str">
        <f>VLOOKUP(C:C,'[1]main (3)'!$B:$D,3,0)</f>
        <v>Jubanagar SC</v>
      </c>
      <c r="L152" s="18" t="str">
        <f>VLOOKUP(C:C,'[1]main (3)'!$B:$E,4,0)</f>
        <v>Parul Dutta</v>
      </c>
      <c r="M152" s="18">
        <f>VLOOKUP(L150:L723,'[2]ANM Contact Deatils '!$B:$E,4,0)</f>
        <v>8876676027</v>
      </c>
      <c r="N152" s="18" t="s">
        <v>1316</v>
      </c>
      <c r="O152" s="18">
        <f>VLOOKUP(N150:N4257,[3]Sheet1!$B:$F,5,0)</f>
        <v>9678507912</v>
      </c>
      <c r="P152" s="24">
        <v>43430</v>
      </c>
      <c r="Q152" s="54">
        <v>43430</v>
      </c>
      <c r="R152" s="18" t="s">
        <v>1404</v>
      </c>
      <c r="S152" s="18" t="s">
        <v>1236</v>
      </c>
      <c r="T152" s="18"/>
    </row>
    <row r="153" spans="1:20" ht="33">
      <c r="A153" s="4">
        <v>149</v>
      </c>
      <c r="B153" s="17" t="s">
        <v>68</v>
      </c>
      <c r="C153" s="18" t="s">
        <v>428</v>
      </c>
      <c r="D153" s="18" t="s">
        <v>29</v>
      </c>
      <c r="E153" s="19">
        <v>24</v>
      </c>
      <c r="F153" s="18" t="s">
        <v>998</v>
      </c>
      <c r="G153" s="19">
        <f>VLOOKUP(C151:C724,'[1]main (3)'!$B:$T,19,0)</f>
        <v>33</v>
      </c>
      <c r="H153" s="19">
        <f>VLOOKUP(C151:C724,'[1]main (3)'!$B:$U,20,0)</f>
        <v>30</v>
      </c>
      <c r="I153" s="17">
        <f t="shared" si="3"/>
        <v>63</v>
      </c>
      <c r="J153" s="18" t="s">
        <v>1034</v>
      </c>
      <c r="K153" s="18" t="str">
        <f>VLOOKUP(C:C,'[1]main (3)'!$B:$D,3,0)</f>
        <v>Meneha MPHC</v>
      </c>
      <c r="L153" s="18" t="str">
        <f>VLOOKUP(C:C,'[1]main (3)'!$B:$E,4,0)</f>
        <v>Gita Bharali</v>
      </c>
      <c r="M153" s="18">
        <f>VLOOKUP(L151:L724,'[2]ANM Contact Deatils '!$B:$E,4,0)</f>
        <v>9854336649</v>
      </c>
      <c r="N153" s="18" t="s">
        <v>1369</v>
      </c>
      <c r="O153" s="18">
        <f>VLOOKUP(N151:N4258,[3]Sheet1!$B:$F,5,0)</f>
        <v>9957074829</v>
      </c>
      <c r="P153" s="24">
        <v>43430</v>
      </c>
      <c r="Q153" s="54">
        <v>43430</v>
      </c>
      <c r="R153" s="18" t="s">
        <v>1404</v>
      </c>
      <c r="S153" s="18" t="s">
        <v>1236</v>
      </c>
      <c r="T153" s="18"/>
    </row>
    <row r="154" spans="1:20" ht="33">
      <c r="A154" s="4">
        <v>150</v>
      </c>
      <c r="B154" s="17" t="s">
        <v>67</v>
      </c>
      <c r="C154" s="18" t="s">
        <v>429</v>
      </c>
      <c r="D154" s="18" t="s">
        <v>27</v>
      </c>
      <c r="E154" s="19" t="s">
        <v>879</v>
      </c>
      <c r="F154" s="18" t="s">
        <v>999</v>
      </c>
      <c r="G154" s="19">
        <f>VLOOKUP(C152:C725,'[1]main (3)'!$B:$T,19,0)</f>
        <v>19</v>
      </c>
      <c r="H154" s="19">
        <f>VLOOKUP(C152:C725,'[1]main (3)'!$B:$U,20,0)</f>
        <v>26</v>
      </c>
      <c r="I154" s="17">
        <f t="shared" si="3"/>
        <v>45</v>
      </c>
      <c r="J154" s="18" t="s">
        <v>1035</v>
      </c>
      <c r="K154" s="18" t="str">
        <f>VLOOKUP(C:C,'[1]main (3)'!$B:$D,3,0)</f>
        <v>Harmoti MPHC</v>
      </c>
      <c r="L154" s="18" t="s">
        <v>1304</v>
      </c>
      <c r="M154" s="18">
        <f>VLOOKUP(L152:L725,'[2]ANM Contact Deatils '!$B:$E,4,0)</f>
        <v>9854694191</v>
      </c>
      <c r="N154" s="18" t="s">
        <v>1306</v>
      </c>
      <c r="O154" s="18">
        <f>VLOOKUP(N152:N4259,[3]Sheet1!$B:$F,5,0)</f>
        <v>9508082670</v>
      </c>
      <c r="P154" s="24">
        <v>43431</v>
      </c>
      <c r="Q154" s="54">
        <v>43431</v>
      </c>
      <c r="R154" s="18" t="s">
        <v>1405</v>
      </c>
      <c r="S154" s="18" t="s">
        <v>1236</v>
      </c>
      <c r="T154" s="18"/>
    </row>
    <row r="155" spans="1:20" ht="33">
      <c r="A155" s="4">
        <v>151</v>
      </c>
      <c r="B155" s="17" t="s">
        <v>67</v>
      </c>
      <c r="C155" s="18" t="s">
        <v>430</v>
      </c>
      <c r="D155" s="18" t="s">
        <v>27</v>
      </c>
      <c r="E155" s="19" t="s">
        <v>880</v>
      </c>
      <c r="F155" s="18" t="s">
        <v>999</v>
      </c>
      <c r="G155" s="19">
        <f>VLOOKUP(C153:C726,'[1]main (3)'!$B:$T,19,0)</f>
        <v>6</v>
      </c>
      <c r="H155" s="19">
        <f>VLOOKUP(C153:C726,'[1]main (3)'!$B:$U,20,0)</f>
        <v>9</v>
      </c>
      <c r="I155" s="17">
        <f t="shared" si="3"/>
        <v>15</v>
      </c>
      <c r="J155" s="18">
        <v>7399923080</v>
      </c>
      <c r="K155" s="18" t="str">
        <f>VLOOKUP(C:C,'[1]main (3)'!$B:$D,3,0)</f>
        <v>Kachajuli SC</v>
      </c>
      <c r="L155" s="18" t="s">
        <v>1321</v>
      </c>
      <c r="M155" s="18">
        <f>VLOOKUP(L153:L726,'[2]ANM Contact Deatils '!$B:$E,4,0)</f>
        <v>9613008036</v>
      </c>
      <c r="N155" s="18" t="s">
        <v>1325</v>
      </c>
      <c r="O155" s="18">
        <f>VLOOKUP(N153:N4260,[3]Sheet1!$B:$F,5,0)</f>
        <v>9577160908</v>
      </c>
      <c r="P155" s="24">
        <v>43431</v>
      </c>
      <c r="Q155" s="54">
        <v>43431</v>
      </c>
      <c r="R155" s="18" t="s">
        <v>1405</v>
      </c>
      <c r="S155" s="18" t="s">
        <v>1236</v>
      </c>
      <c r="T155" s="18"/>
    </row>
    <row r="156" spans="1:20" ht="33">
      <c r="A156" s="4">
        <v>152</v>
      </c>
      <c r="B156" s="17" t="s">
        <v>67</v>
      </c>
      <c r="C156" s="18" t="s">
        <v>431</v>
      </c>
      <c r="D156" s="18" t="s">
        <v>27</v>
      </c>
      <c r="E156" s="19" t="s">
        <v>881</v>
      </c>
      <c r="F156" s="18" t="s">
        <v>99</v>
      </c>
      <c r="G156" s="19">
        <f>VLOOKUP(C154:C727,'[1]main (3)'!$B:$T,19,0)</f>
        <v>55</v>
      </c>
      <c r="H156" s="19">
        <f>VLOOKUP(C154:C727,'[1]main (3)'!$B:$U,20,0)</f>
        <v>43</v>
      </c>
      <c r="I156" s="17">
        <f t="shared" si="3"/>
        <v>98</v>
      </c>
      <c r="J156" s="18" t="s">
        <v>1036</v>
      </c>
      <c r="K156" s="18" t="str">
        <f>VLOOKUP(C:C,'[1]main (3)'!$B:$D,3,0)</f>
        <v>Kachajuli SC</v>
      </c>
      <c r="L156" s="18" t="s">
        <v>1321</v>
      </c>
      <c r="M156" s="18">
        <f>VLOOKUP(L154:L727,'[2]ANM Contact Deatils '!$B:$E,4,0)</f>
        <v>9613008036</v>
      </c>
      <c r="N156" s="18" t="s">
        <v>1325</v>
      </c>
      <c r="O156" s="18">
        <f>VLOOKUP(N154:N4261,[3]Sheet1!$B:$F,5,0)</f>
        <v>9577160908</v>
      </c>
      <c r="P156" s="24">
        <v>43431</v>
      </c>
      <c r="Q156" s="54">
        <v>43431</v>
      </c>
      <c r="R156" s="18" t="s">
        <v>1405</v>
      </c>
      <c r="S156" s="18" t="s">
        <v>1236</v>
      </c>
      <c r="T156" s="18"/>
    </row>
    <row r="157" spans="1:20" ht="33">
      <c r="A157" s="4">
        <v>153</v>
      </c>
      <c r="B157" s="17" t="s">
        <v>68</v>
      </c>
      <c r="C157" s="18" t="s">
        <v>432</v>
      </c>
      <c r="D157" s="18" t="s">
        <v>27</v>
      </c>
      <c r="E157" s="19" t="s">
        <v>882</v>
      </c>
      <c r="F157" s="18" t="s">
        <v>999</v>
      </c>
      <c r="G157" s="19">
        <f>VLOOKUP(C155:C728,'[1]main (3)'!$B:$T,19,0)</f>
        <v>0</v>
      </c>
      <c r="H157" s="19">
        <f>VLOOKUP(C155:C728,'[1]main (3)'!$B:$U,20,0)</f>
        <v>115</v>
      </c>
      <c r="I157" s="17">
        <f t="shared" si="3"/>
        <v>115</v>
      </c>
      <c r="J157" s="18" t="s">
        <v>1037</v>
      </c>
      <c r="K157" s="18" t="str">
        <f>VLOOKUP(C:C,'[1]main (3)'!$B:$D,3,0)</f>
        <v>Jubanagar SC</v>
      </c>
      <c r="L157" s="18" t="str">
        <f>VLOOKUP(C:C,'[1]main (3)'!$B:$E,4,0)</f>
        <v>Minakhi Gogoi</v>
      </c>
      <c r="M157" s="18">
        <f>VLOOKUP(L155:L728,'[2]ANM Contact Deatils '!$B:$E,4,0)</f>
        <v>8011337077</v>
      </c>
      <c r="N157" s="18" t="s">
        <v>1316</v>
      </c>
      <c r="O157" s="18">
        <f>VLOOKUP(N155:N4262,[3]Sheet1!$B:$F,5,0)</f>
        <v>9678507912</v>
      </c>
      <c r="P157" s="24">
        <v>43431</v>
      </c>
      <c r="Q157" s="54">
        <v>43431</v>
      </c>
      <c r="R157" s="18" t="s">
        <v>1404</v>
      </c>
      <c r="S157" s="18" t="s">
        <v>1236</v>
      </c>
      <c r="T157" s="18"/>
    </row>
    <row r="158" spans="1:20" ht="33">
      <c r="A158" s="4">
        <v>154</v>
      </c>
      <c r="B158" s="17" t="s">
        <v>68</v>
      </c>
      <c r="C158" s="18" t="s">
        <v>433</v>
      </c>
      <c r="D158" s="18" t="s">
        <v>27</v>
      </c>
      <c r="E158" s="19" t="s">
        <v>883</v>
      </c>
      <c r="F158" s="18" t="s">
        <v>1002</v>
      </c>
      <c r="G158" s="19">
        <f>VLOOKUP(C156:C729,'[1]main (3)'!$B:$T,19,0)</f>
        <v>23</v>
      </c>
      <c r="H158" s="19">
        <f>VLOOKUP(C156:C729,'[1]main (3)'!$B:$U,20,0)</f>
        <v>37</v>
      </c>
      <c r="I158" s="17">
        <f t="shared" si="3"/>
        <v>60</v>
      </c>
      <c r="J158" s="18" t="s">
        <v>1038</v>
      </c>
      <c r="K158" s="18" t="str">
        <f>VLOOKUP(C:C,'[1]main (3)'!$B:$D,3,0)</f>
        <v>Jubanagar SC</v>
      </c>
      <c r="L158" s="18" t="str">
        <f>VLOOKUP(C:C,'[1]main (3)'!$B:$E,4,0)</f>
        <v>Parul Dutta</v>
      </c>
      <c r="M158" s="18">
        <f>VLOOKUP(L156:L729,'[2]ANM Contact Deatils '!$B:$E,4,0)</f>
        <v>8876676027</v>
      </c>
      <c r="N158" s="18" t="s">
        <v>1316</v>
      </c>
      <c r="O158" s="18">
        <f>VLOOKUP(N156:N4263,[3]Sheet1!$B:$F,5,0)</f>
        <v>9678507912</v>
      </c>
      <c r="P158" s="24">
        <v>43431</v>
      </c>
      <c r="Q158" s="54">
        <v>43431</v>
      </c>
      <c r="R158" s="18" t="s">
        <v>1404</v>
      </c>
      <c r="S158" s="18" t="s">
        <v>1236</v>
      </c>
      <c r="T158" s="18"/>
    </row>
    <row r="159" spans="1:20" ht="33">
      <c r="A159" s="4">
        <v>155</v>
      </c>
      <c r="B159" s="17" t="s">
        <v>68</v>
      </c>
      <c r="C159" s="18" t="s">
        <v>434</v>
      </c>
      <c r="D159" s="18" t="s">
        <v>29</v>
      </c>
      <c r="E159" s="19">
        <v>14</v>
      </c>
      <c r="F159" s="18" t="s">
        <v>998</v>
      </c>
      <c r="G159" s="19">
        <f>VLOOKUP(C157:C730,'[1]main (3)'!$B:$T,19,0)</f>
        <v>18</v>
      </c>
      <c r="H159" s="19">
        <f>VLOOKUP(C157:C730,'[1]main (3)'!$B:$U,20,0)</f>
        <v>21</v>
      </c>
      <c r="I159" s="17">
        <f t="shared" si="3"/>
        <v>39</v>
      </c>
      <c r="J159" s="18">
        <v>7578085005</v>
      </c>
      <c r="K159" s="18" t="str">
        <f>VLOOKUP(C:C,'[1]main (3)'!$B:$D,3,0)</f>
        <v>Jubanagar SC</v>
      </c>
      <c r="L159" s="18" t="str">
        <f>VLOOKUP(C:C,'[1]main (3)'!$B:$E,4,0)</f>
        <v>Minakhi Gogoi</v>
      </c>
      <c r="M159" s="18">
        <f>VLOOKUP(L157:L730,'[2]ANM Contact Deatils '!$B:$E,4,0)</f>
        <v>8011337077</v>
      </c>
      <c r="N159" s="18" t="s">
        <v>1175</v>
      </c>
      <c r="O159" s="18">
        <f>VLOOKUP(N157:N4264,[3]Sheet1!$B:$F,5,0)</f>
        <v>9957409553</v>
      </c>
      <c r="P159" s="24">
        <v>43432</v>
      </c>
      <c r="Q159" s="54">
        <v>43432</v>
      </c>
      <c r="R159" s="18" t="s">
        <v>1404</v>
      </c>
      <c r="S159" s="18" t="s">
        <v>1236</v>
      </c>
      <c r="T159" s="18"/>
    </row>
    <row r="160" spans="1:20" ht="33">
      <c r="A160" s="4">
        <v>156</v>
      </c>
      <c r="B160" s="17" t="s">
        <v>67</v>
      </c>
      <c r="C160" s="18" t="s">
        <v>435</v>
      </c>
      <c r="D160" s="18" t="s">
        <v>29</v>
      </c>
      <c r="E160" s="19">
        <v>3</v>
      </c>
      <c r="F160" s="18" t="s">
        <v>998</v>
      </c>
      <c r="G160" s="19">
        <f>VLOOKUP(C158:C731,'[1]main (3)'!$B:$T,19,0)</f>
        <v>16</v>
      </c>
      <c r="H160" s="19">
        <f>VLOOKUP(C158:C731,'[1]main (3)'!$B:$U,20,0)</f>
        <v>12</v>
      </c>
      <c r="I160" s="17">
        <f t="shared" si="3"/>
        <v>28</v>
      </c>
      <c r="J160" s="18">
        <v>8486311713</v>
      </c>
      <c r="K160" s="18" t="str">
        <f>VLOOKUP(C:C,'[1]main (3)'!$B:$D,3,0)</f>
        <v>Dongibil SC</v>
      </c>
      <c r="L160" s="18" t="s">
        <v>1286</v>
      </c>
      <c r="M160" s="18">
        <f>VLOOKUP(L158:L731,'[2]ANM Contact Deatils '!$B:$E,4,0)</f>
        <v>9577388561</v>
      </c>
      <c r="N160" s="18" t="s">
        <v>1176</v>
      </c>
      <c r="O160" s="18">
        <f>VLOOKUP(N158:N4265,[3]Sheet1!$B:$F,5,0)</f>
        <v>7896380097</v>
      </c>
      <c r="P160" s="24">
        <v>43432</v>
      </c>
      <c r="Q160" s="54">
        <v>43432</v>
      </c>
      <c r="R160" s="18" t="s">
        <v>1402</v>
      </c>
      <c r="S160" s="18" t="s">
        <v>1236</v>
      </c>
      <c r="T160" s="18"/>
    </row>
    <row r="161" spans="1:20" ht="33">
      <c r="A161" s="4">
        <v>157</v>
      </c>
      <c r="B161" s="17" t="s">
        <v>67</v>
      </c>
      <c r="C161" s="18" t="s">
        <v>436</v>
      </c>
      <c r="D161" s="18" t="s">
        <v>27</v>
      </c>
      <c r="E161" s="19" t="s">
        <v>884</v>
      </c>
      <c r="F161" s="18" t="s">
        <v>99</v>
      </c>
      <c r="G161" s="19">
        <f>VLOOKUP(C159:C732,'[1]main (3)'!$B:$T,19,0)</f>
        <v>100</v>
      </c>
      <c r="H161" s="19">
        <f>VLOOKUP(C159:C732,'[1]main (3)'!$B:$U,20,0)</f>
        <v>97</v>
      </c>
      <c r="I161" s="17">
        <f t="shared" si="3"/>
        <v>197</v>
      </c>
      <c r="J161" s="18" t="s">
        <v>1039</v>
      </c>
      <c r="K161" s="18" t="str">
        <f>VLOOKUP(C:C,'[1]main (3)'!$B:$D,3,0)</f>
        <v>Dongibil SC</v>
      </c>
      <c r="L161" s="18" t="s">
        <v>1286</v>
      </c>
      <c r="M161" s="18">
        <f>VLOOKUP(L159:L732,'[2]ANM Contact Deatils '!$B:$E,4,0)</f>
        <v>9577388561</v>
      </c>
      <c r="N161" s="18" t="s">
        <v>1287</v>
      </c>
      <c r="O161" s="18">
        <f>VLOOKUP(N159:N4266,[3]Sheet1!$B:$F,5,0)</f>
        <v>8812847573</v>
      </c>
      <c r="P161" s="24">
        <v>43432</v>
      </c>
      <c r="Q161" s="54">
        <v>43432</v>
      </c>
      <c r="R161" s="18" t="s">
        <v>1402</v>
      </c>
      <c r="S161" s="18" t="s">
        <v>1236</v>
      </c>
      <c r="T161" s="18"/>
    </row>
    <row r="162" spans="1:20" ht="33">
      <c r="A162" s="4">
        <v>158</v>
      </c>
      <c r="B162" s="17" t="s">
        <v>68</v>
      </c>
      <c r="C162" s="18" t="s">
        <v>437</v>
      </c>
      <c r="D162" s="18" t="s">
        <v>27</v>
      </c>
      <c r="E162" s="19" t="s">
        <v>885</v>
      </c>
      <c r="F162" s="18" t="s">
        <v>999</v>
      </c>
      <c r="G162" s="19">
        <f>VLOOKUP(C160:C733,'[1]main (3)'!$B:$T,19,0)</f>
        <v>115</v>
      </c>
      <c r="H162" s="19">
        <f>VLOOKUP(C160:C733,'[1]main (3)'!$B:$U,20,0)</f>
        <v>118</v>
      </c>
      <c r="I162" s="17">
        <f t="shared" si="3"/>
        <v>233</v>
      </c>
      <c r="J162" s="18" t="s">
        <v>1040</v>
      </c>
      <c r="K162" s="18" t="str">
        <f>VLOOKUP(C:C,'[1]main (3)'!$B:$D,3,0)</f>
        <v>Jubanagar SC</v>
      </c>
      <c r="L162" s="18" t="str">
        <f>VLOOKUP(C:C,'[1]main (3)'!$B:$E,4,0)</f>
        <v>Minakhi Gogoi</v>
      </c>
      <c r="M162" s="18">
        <f>VLOOKUP(L160:L733,'[2]ANM Contact Deatils '!$B:$E,4,0)</f>
        <v>8011337077</v>
      </c>
      <c r="N162" s="18" t="s">
        <v>1175</v>
      </c>
      <c r="O162" s="18">
        <f>VLOOKUP(N160:N4267,[3]Sheet1!$B:$F,5,0)</f>
        <v>9957409553</v>
      </c>
      <c r="P162" s="24">
        <v>43432</v>
      </c>
      <c r="Q162" s="54">
        <v>43432</v>
      </c>
      <c r="R162" s="18" t="s">
        <v>1404</v>
      </c>
      <c r="S162" s="18" t="s">
        <v>1236</v>
      </c>
      <c r="T162" s="18"/>
    </row>
    <row r="163" spans="1:20" ht="33">
      <c r="A163" s="4">
        <v>159</v>
      </c>
      <c r="B163" s="17" t="s">
        <v>68</v>
      </c>
      <c r="C163" s="18" t="s">
        <v>438</v>
      </c>
      <c r="D163" s="18" t="s">
        <v>29</v>
      </c>
      <c r="E163" s="19">
        <v>22</v>
      </c>
      <c r="F163" s="18" t="s">
        <v>998</v>
      </c>
      <c r="G163" s="19">
        <f>VLOOKUP(C161:C734,'[1]main (3)'!$B:$T,19,0)</f>
        <v>17</v>
      </c>
      <c r="H163" s="19">
        <f>VLOOKUP(C161:C734,'[1]main (3)'!$B:$U,20,0)</f>
        <v>21</v>
      </c>
      <c r="I163" s="17">
        <f t="shared" si="3"/>
        <v>38</v>
      </c>
      <c r="J163" s="18">
        <v>7896451451</v>
      </c>
      <c r="K163" s="18" t="str">
        <f>VLOOKUP(C:C,'[1]main (3)'!$B:$D,3,0)</f>
        <v>SONAPUR SC</v>
      </c>
      <c r="L163" s="18" t="s">
        <v>1386</v>
      </c>
      <c r="M163" s="18">
        <f>VLOOKUP(L161:L734,'[2]ANM Contact Deatils '!$B:$E,4,0)</f>
        <v>9859430170</v>
      </c>
      <c r="N163" s="18" t="s">
        <v>1390</v>
      </c>
      <c r="O163" s="18">
        <f>VLOOKUP(N161:N4268,[3]Sheet1!$B:$F,5,0)</f>
        <v>9957794525</v>
      </c>
      <c r="P163" s="24">
        <v>43433</v>
      </c>
      <c r="Q163" s="54">
        <v>43433</v>
      </c>
      <c r="R163" s="18" t="s">
        <v>1405</v>
      </c>
      <c r="S163" s="18" t="s">
        <v>1236</v>
      </c>
      <c r="T163" s="18"/>
    </row>
    <row r="164" spans="1:20" ht="33">
      <c r="A164" s="4">
        <v>160</v>
      </c>
      <c r="B164" s="17" t="s">
        <v>67</v>
      </c>
      <c r="C164" s="18" t="s">
        <v>439</v>
      </c>
      <c r="D164" s="18" t="s">
        <v>29</v>
      </c>
      <c r="E164" s="19">
        <v>26</v>
      </c>
      <c r="F164" s="18" t="s">
        <v>998</v>
      </c>
      <c r="G164" s="19">
        <f>VLOOKUP(C162:C735,'[1]main (3)'!$B:$T,19,0)</f>
        <v>18</v>
      </c>
      <c r="H164" s="19">
        <f>VLOOKUP(C162:C735,'[1]main (3)'!$B:$U,20,0)</f>
        <v>17</v>
      </c>
      <c r="I164" s="17">
        <f t="shared" si="3"/>
        <v>35</v>
      </c>
      <c r="J164" s="18">
        <v>7398805626</v>
      </c>
      <c r="K164" s="18" t="str">
        <f>VLOOKUP(C:C,'[1]main (3)'!$B:$D,3,0)</f>
        <v>Gandhia SC</v>
      </c>
      <c r="L164" s="18" t="s">
        <v>1294</v>
      </c>
      <c r="M164" s="18">
        <f>VLOOKUP(L162:L735,'[2]ANM Contact Deatils '!$B:$E,4,0)</f>
        <v>9954993266</v>
      </c>
      <c r="N164" s="18" t="s">
        <v>1174</v>
      </c>
      <c r="O164" s="18">
        <f>VLOOKUP(N162:N4269,[3]Sheet1!$B:$F,5,0)</f>
        <v>9678388265</v>
      </c>
      <c r="P164" s="24">
        <v>43433</v>
      </c>
      <c r="Q164" s="54">
        <v>43433</v>
      </c>
      <c r="R164" s="18" t="s">
        <v>1402</v>
      </c>
      <c r="S164" s="18" t="s">
        <v>1236</v>
      </c>
      <c r="T164" s="18"/>
    </row>
    <row r="165" spans="1:20" ht="33">
      <c r="A165" s="4">
        <v>161</v>
      </c>
      <c r="B165" s="17" t="s">
        <v>67</v>
      </c>
      <c r="C165" s="18" t="s">
        <v>440</v>
      </c>
      <c r="D165" s="18" t="s">
        <v>27</v>
      </c>
      <c r="E165" s="19" t="s">
        <v>886</v>
      </c>
      <c r="F165" s="18" t="s">
        <v>1003</v>
      </c>
      <c r="G165" s="19">
        <f>VLOOKUP(C163:C736,'[1]main (3)'!$B:$T,19,0)</f>
        <v>29</v>
      </c>
      <c r="H165" s="19">
        <f>VLOOKUP(C163:C736,'[1]main (3)'!$B:$U,20,0)</f>
        <v>23</v>
      </c>
      <c r="I165" s="17">
        <f t="shared" si="3"/>
        <v>52</v>
      </c>
      <c r="J165" s="18" t="s">
        <v>1041</v>
      </c>
      <c r="K165" s="18" t="str">
        <f>VLOOKUP(C:C,'[1]main (3)'!$B:$D,3,0)</f>
        <v>Gandhia SC</v>
      </c>
      <c r="L165" s="18" t="s">
        <v>1294</v>
      </c>
      <c r="M165" s="18">
        <f>VLOOKUP(L163:L736,'[2]ANM Contact Deatils '!$B:$E,4,0)</f>
        <v>9954993266</v>
      </c>
      <c r="N165" s="18" t="s">
        <v>1174</v>
      </c>
      <c r="O165" s="18">
        <f>VLOOKUP(N163:N4270,[3]Sheet1!$B:$F,5,0)</f>
        <v>9678388265</v>
      </c>
      <c r="P165" s="24">
        <v>43433</v>
      </c>
      <c r="Q165" s="54">
        <v>43433</v>
      </c>
      <c r="R165" s="18" t="s">
        <v>1402</v>
      </c>
      <c r="S165" s="18" t="s">
        <v>1236</v>
      </c>
      <c r="T165" s="18"/>
    </row>
    <row r="166" spans="1:20" ht="33">
      <c r="A166" s="4">
        <v>162</v>
      </c>
      <c r="B166" s="17" t="s">
        <v>67</v>
      </c>
      <c r="C166" s="18" t="s">
        <v>441</v>
      </c>
      <c r="D166" s="18" t="s">
        <v>27</v>
      </c>
      <c r="E166" s="19" t="s">
        <v>887</v>
      </c>
      <c r="F166" s="18" t="s">
        <v>999</v>
      </c>
      <c r="G166" s="19">
        <f>VLOOKUP(C164:C737,'[1]main (3)'!$B:$T,19,0)</f>
        <v>28</v>
      </c>
      <c r="H166" s="19">
        <f>VLOOKUP(C164:C737,'[1]main (3)'!$B:$U,20,0)</f>
        <v>22</v>
      </c>
      <c r="I166" s="17">
        <f t="shared" si="3"/>
        <v>50</v>
      </c>
      <c r="J166" s="18" t="s">
        <v>1042</v>
      </c>
      <c r="K166" s="18" t="str">
        <f>VLOOKUP(C:C,'[1]main (3)'!$B:$D,3,0)</f>
        <v>Gandhia SC</v>
      </c>
      <c r="L166" s="18" t="s">
        <v>1294</v>
      </c>
      <c r="M166" s="18">
        <f>VLOOKUP(L164:L737,'[2]ANM Contact Deatils '!$B:$E,4,0)</f>
        <v>9954993266</v>
      </c>
      <c r="N166" s="18" t="s">
        <v>1174</v>
      </c>
      <c r="O166" s="18">
        <f>VLOOKUP(N164:N4271,[3]Sheet1!$B:$F,5,0)</f>
        <v>9678388265</v>
      </c>
      <c r="P166" s="24">
        <v>43433</v>
      </c>
      <c r="Q166" s="54">
        <v>43433</v>
      </c>
      <c r="R166" s="18" t="s">
        <v>1402</v>
      </c>
      <c r="S166" s="18" t="s">
        <v>1236</v>
      </c>
      <c r="T166" s="18"/>
    </row>
    <row r="167" spans="1:20" ht="33">
      <c r="A167" s="4">
        <v>163</v>
      </c>
      <c r="B167" s="17" t="s">
        <v>68</v>
      </c>
      <c r="C167" s="18" t="s">
        <v>442</v>
      </c>
      <c r="D167" s="18" t="s">
        <v>27</v>
      </c>
      <c r="E167" s="19" t="s">
        <v>888</v>
      </c>
      <c r="F167" s="18" t="s">
        <v>1002</v>
      </c>
      <c r="G167" s="19">
        <f>VLOOKUP(C165:C738,'[1]main (3)'!$B:$T,19,0)</f>
        <v>64</v>
      </c>
      <c r="H167" s="19">
        <f>VLOOKUP(C165:C738,'[1]main (3)'!$B:$U,20,0)</f>
        <v>84</v>
      </c>
      <c r="I167" s="17">
        <f t="shared" si="3"/>
        <v>148</v>
      </c>
      <c r="J167" s="18" t="s">
        <v>1043</v>
      </c>
      <c r="K167" s="18" t="str">
        <f>VLOOKUP(C:C,'[1]main (3)'!$B:$D,3,0)</f>
        <v>SONAPUR SC</v>
      </c>
      <c r="L167" s="18" t="s">
        <v>1386</v>
      </c>
      <c r="M167" s="18">
        <f>VLOOKUP(L165:L738,'[2]ANM Contact Deatils '!$B:$E,4,0)</f>
        <v>9859430170</v>
      </c>
      <c r="N167" s="18" t="s">
        <v>1390</v>
      </c>
      <c r="O167" s="18">
        <f>VLOOKUP(N165:N4272,[3]Sheet1!$B:$F,5,0)</f>
        <v>9957794525</v>
      </c>
      <c r="P167" s="24">
        <v>43433</v>
      </c>
      <c r="Q167" s="54">
        <v>43433</v>
      </c>
      <c r="R167" s="18" t="s">
        <v>1405</v>
      </c>
      <c r="S167" s="18" t="s">
        <v>1236</v>
      </c>
      <c r="T167" s="18"/>
    </row>
    <row r="168" spans="1:20" ht="33">
      <c r="A168" s="4">
        <v>164</v>
      </c>
      <c r="B168" s="17" t="s">
        <v>68</v>
      </c>
      <c r="C168" s="18" t="s">
        <v>443</v>
      </c>
      <c r="D168" s="18" t="s">
        <v>29</v>
      </c>
      <c r="E168" s="19">
        <v>15</v>
      </c>
      <c r="F168" s="18" t="s">
        <v>998</v>
      </c>
      <c r="G168" s="19">
        <f>VLOOKUP(C166:C739,'[1]main (3)'!$B:$T,19,0)</f>
        <v>45</v>
      </c>
      <c r="H168" s="19">
        <f>VLOOKUP(C166:C739,'[1]main (3)'!$B:$U,20,0)</f>
        <v>56</v>
      </c>
      <c r="I168" s="17">
        <f t="shared" si="3"/>
        <v>101</v>
      </c>
      <c r="J168" s="18">
        <v>8011163859</v>
      </c>
      <c r="K168" s="18" t="str">
        <f>VLOOKUP(C:C,'[1]main (3)'!$B:$D,3,0)</f>
        <v>SONAPUR SC</v>
      </c>
      <c r="L168" s="18" t="s">
        <v>1386</v>
      </c>
      <c r="M168" s="18">
        <f>VLOOKUP(L166:L739,'[2]ANM Contact Deatils '!$B:$E,4,0)</f>
        <v>9859430170</v>
      </c>
      <c r="N168" s="18" t="s">
        <v>1391</v>
      </c>
      <c r="O168" s="18">
        <f>VLOOKUP(N166:N4273,[3]Sheet1!$B:$F,5,0)</f>
        <v>9678999926</v>
      </c>
      <c r="P168" s="24">
        <v>43434</v>
      </c>
      <c r="Q168" s="54">
        <v>43434</v>
      </c>
      <c r="R168" s="18" t="s">
        <v>1405</v>
      </c>
      <c r="S168" s="18" t="s">
        <v>1236</v>
      </c>
      <c r="T168" s="18"/>
    </row>
    <row r="169" spans="1:20" ht="33">
      <c r="A169" s="4">
        <v>165</v>
      </c>
      <c r="B169" s="17" t="s">
        <v>67</v>
      </c>
      <c r="C169" s="18" t="s">
        <v>444</v>
      </c>
      <c r="D169" s="18" t="s">
        <v>27</v>
      </c>
      <c r="E169" s="19" t="s">
        <v>889</v>
      </c>
      <c r="F169" s="18" t="s">
        <v>999</v>
      </c>
      <c r="G169" s="19">
        <f>VLOOKUP(C167:C740,'[1]main (3)'!$B:$T,19,0)</f>
        <v>23</v>
      </c>
      <c r="H169" s="19">
        <f>VLOOKUP(C167:C740,'[1]main (3)'!$B:$U,20,0)</f>
        <v>12</v>
      </c>
      <c r="I169" s="17">
        <f t="shared" si="3"/>
        <v>35</v>
      </c>
      <c r="J169" s="18" t="s">
        <v>1044</v>
      </c>
      <c r="K169" s="18" t="str">
        <f>VLOOKUP(C:C,'[1]main (3)'!$B:$D,3,0)</f>
        <v>Kachajuli SC</v>
      </c>
      <c r="L169" s="18" t="s">
        <v>1322</v>
      </c>
      <c r="M169" s="18">
        <f>VLOOKUP(L167:L740,'[2]ANM Contact Deatils '!$B:$E,4,0)</f>
        <v>9859065662</v>
      </c>
      <c r="N169" s="18" t="s">
        <v>1325</v>
      </c>
      <c r="O169" s="18">
        <f>VLOOKUP(N167:N4274,[3]Sheet1!$B:$F,5,0)</f>
        <v>9577160908</v>
      </c>
      <c r="P169" s="24">
        <v>43434</v>
      </c>
      <c r="Q169" s="54">
        <v>43434</v>
      </c>
      <c r="R169" s="18" t="s">
        <v>1405</v>
      </c>
      <c r="S169" s="18" t="s">
        <v>1236</v>
      </c>
      <c r="T169" s="18"/>
    </row>
    <row r="170" spans="1:20" ht="33">
      <c r="A170" s="4">
        <v>166</v>
      </c>
      <c r="B170" s="17" t="s">
        <v>67</v>
      </c>
      <c r="C170" s="18" t="s">
        <v>445</v>
      </c>
      <c r="D170" s="18" t="s">
        <v>27</v>
      </c>
      <c r="E170" s="19" t="s">
        <v>890</v>
      </c>
      <c r="F170" s="18" t="s">
        <v>999</v>
      </c>
      <c r="G170" s="19">
        <f>VLOOKUP(C168:C741,'[1]main (3)'!$B:$T,19,0)</f>
        <v>22</v>
      </c>
      <c r="H170" s="19">
        <f>VLOOKUP(C168:C741,'[1]main (3)'!$B:$U,20,0)</f>
        <v>22</v>
      </c>
      <c r="I170" s="17">
        <f t="shared" si="3"/>
        <v>44</v>
      </c>
      <c r="J170" s="18" t="s">
        <v>1045</v>
      </c>
      <c r="K170" s="18" t="str">
        <f>VLOOKUP(C:C,'[1]main (3)'!$B:$D,3,0)</f>
        <v>Kachajuli SC</v>
      </c>
      <c r="L170" s="18" t="s">
        <v>1322</v>
      </c>
      <c r="M170" s="18">
        <f>VLOOKUP(L168:L741,'[2]ANM Contact Deatils '!$B:$E,4,0)</f>
        <v>9859065662</v>
      </c>
      <c r="N170" s="18" t="s">
        <v>1325</v>
      </c>
      <c r="O170" s="18">
        <f>VLOOKUP(N168:N4275,[3]Sheet1!$B:$F,5,0)</f>
        <v>9577160908</v>
      </c>
      <c r="P170" s="24">
        <v>43434</v>
      </c>
      <c r="Q170" s="54">
        <v>43434</v>
      </c>
      <c r="R170" s="18" t="s">
        <v>1405</v>
      </c>
      <c r="S170" s="18" t="s">
        <v>1236</v>
      </c>
      <c r="T170" s="18"/>
    </row>
    <row r="171" spans="1:20" ht="33">
      <c r="A171" s="4">
        <v>167</v>
      </c>
      <c r="B171" s="17" t="s">
        <v>68</v>
      </c>
      <c r="C171" s="18" t="s">
        <v>446</v>
      </c>
      <c r="D171" s="18" t="s">
        <v>27</v>
      </c>
      <c r="E171" s="19" t="s">
        <v>891</v>
      </c>
      <c r="F171" s="18" t="s">
        <v>999</v>
      </c>
      <c r="G171" s="19">
        <f>VLOOKUP(C169:C742,'[1]main (3)'!$B:$T,19,0)</f>
        <v>74</v>
      </c>
      <c r="H171" s="19">
        <f>VLOOKUP(C169:C742,'[1]main (3)'!$B:$U,20,0)</f>
        <v>78</v>
      </c>
      <c r="I171" s="17">
        <f t="shared" si="3"/>
        <v>152</v>
      </c>
      <c r="J171" s="18" t="s">
        <v>1046</v>
      </c>
      <c r="K171" s="18" t="str">
        <f>VLOOKUP(C:C,'[1]main (3)'!$B:$D,3,0)</f>
        <v>kutubpur sc</v>
      </c>
      <c r="L171" s="18" t="s">
        <v>1336</v>
      </c>
      <c r="M171" s="18">
        <f>VLOOKUP(L169:L742,'[2]ANM Contact Deatils '!$B:$E,4,0)</f>
        <v>9859645063</v>
      </c>
      <c r="N171" s="18" t="s">
        <v>1338</v>
      </c>
      <c r="O171" s="18">
        <f>VLOOKUP(N169:N4276,[3]Sheet1!$B:$F,5,0)</f>
        <v>9954936060</v>
      </c>
      <c r="P171" s="24">
        <v>43434</v>
      </c>
      <c r="Q171" s="54">
        <v>43434</v>
      </c>
      <c r="R171" s="18" t="s">
        <v>1405</v>
      </c>
      <c r="S171" s="18" t="s">
        <v>1236</v>
      </c>
      <c r="T171" s="18"/>
    </row>
    <row r="172" spans="1:20" ht="33">
      <c r="A172" s="4">
        <v>168</v>
      </c>
      <c r="B172" s="17" t="s">
        <v>67</v>
      </c>
      <c r="C172" s="18" t="s">
        <v>447</v>
      </c>
      <c r="D172" s="18" t="s">
        <v>29</v>
      </c>
      <c r="E172" s="19">
        <v>6</v>
      </c>
      <c r="F172" s="18" t="s">
        <v>998</v>
      </c>
      <c r="G172" s="19">
        <f>VLOOKUP(C170:C743,'[1]main (3)'!$B:$T,19,0)</f>
        <v>10</v>
      </c>
      <c r="H172" s="19">
        <f>VLOOKUP(C170:C743,'[1]main (3)'!$B:$U,20,0)</f>
        <v>10</v>
      </c>
      <c r="I172" s="17">
        <f t="shared" si="3"/>
        <v>20</v>
      </c>
      <c r="J172" s="18">
        <v>7399666368</v>
      </c>
      <c r="K172" s="18" t="str">
        <f>VLOOKUP(C:C,'[1]main (3)'!$B:$D,3,0)</f>
        <v>Dhekiajuli SC</v>
      </c>
      <c r="L172" s="18" t="s">
        <v>1272</v>
      </c>
      <c r="M172" s="18">
        <f>VLOOKUP(L170:L743,'[2]ANM Contact Deatils '!$B:$E,4,0)</f>
        <v>8749988096</v>
      </c>
      <c r="N172" s="18" t="s">
        <v>1275</v>
      </c>
      <c r="O172" s="18">
        <f>VLOOKUP(N170:N4277,[3]Sheet1!$B:$F,5,0)</f>
        <v>7896573853</v>
      </c>
      <c r="P172" s="24">
        <v>43435</v>
      </c>
      <c r="Q172" s="54">
        <v>43435</v>
      </c>
      <c r="R172" s="18" t="s">
        <v>1405</v>
      </c>
      <c r="S172" s="18" t="s">
        <v>1236</v>
      </c>
      <c r="T172" s="18"/>
    </row>
    <row r="173" spans="1:20" ht="33">
      <c r="A173" s="4">
        <v>169</v>
      </c>
      <c r="B173" s="17" t="s">
        <v>67</v>
      </c>
      <c r="C173" s="18" t="s">
        <v>448</v>
      </c>
      <c r="D173" s="18" t="s">
        <v>29</v>
      </c>
      <c r="E173" s="19">
        <v>1</v>
      </c>
      <c r="F173" s="18" t="s">
        <v>998</v>
      </c>
      <c r="G173" s="19">
        <f>VLOOKUP(C171:C744,'[1]main (3)'!$B:$T,19,0)</f>
        <v>13</v>
      </c>
      <c r="H173" s="19">
        <f>VLOOKUP(C171:C744,'[1]main (3)'!$B:$U,20,0)</f>
        <v>8</v>
      </c>
      <c r="I173" s="17">
        <f t="shared" si="3"/>
        <v>21</v>
      </c>
      <c r="J173" s="18">
        <v>7896649816</v>
      </c>
      <c r="K173" s="18" t="str">
        <f>VLOOKUP(C:C,'[1]main (3)'!$B:$D,3,0)</f>
        <v>Dhekiajuli SC</v>
      </c>
      <c r="L173" s="18" t="s">
        <v>1272</v>
      </c>
      <c r="M173" s="18">
        <f>VLOOKUP(L171:L744,'[2]ANM Contact Deatils '!$B:$E,4,0)</f>
        <v>8749988096</v>
      </c>
      <c r="N173" s="18" t="s">
        <v>1275</v>
      </c>
      <c r="O173" s="18">
        <f>VLOOKUP(N171:N4278,[3]Sheet1!$B:$F,5,0)</f>
        <v>7896573853</v>
      </c>
      <c r="P173" s="24">
        <v>43435</v>
      </c>
      <c r="Q173" s="54">
        <v>43435</v>
      </c>
      <c r="R173" s="18" t="s">
        <v>1405</v>
      </c>
      <c r="S173" s="18" t="s">
        <v>1236</v>
      </c>
      <c r="T173" s="18"/>
    </row>
    <row r="174" spans="1:20" ht="33">
      <c r="A174" s="4">
        <v>170</v>
      </c>
      <c r="B174" s="17" t="s">
        <v>67</v>
      </c>
      <c r="C174" s="18" t="s">
        <v>447</v>
      </c>
      <c r="D174" s="18" t="s">
        <v>29</v>
      </c>
      <c r="E174" s="19">
        <v>6</v>
      </c>
      <c r="F174" s="18" t="s">
        <v>998</v>
      </c>
      <c r="G174" s="19">
        <f>VLOOKUP(C172:C745,'[1]main (3)'!$B:$T,19,0)</f>
        <v>10</v>
      </c>
      <c r="H174" s="19">
        <f>VLOOKUP(C172:C745,'[1]main (3)'!$B:$U,20,0)</f>
        <v>10</v>
      </c>
      <c r="I174" s="17">
        <f t="shared" si="3"/>
        <v>20</v>
      </c>
      <c r="J174" s="18">
        <v>7399666368</v>
      </c>
      <c r="K174" s="18" t="str">
        <f>VLOOKUP(C:C,'[1]main (3)'!$B:$D,3,0)</f>
        <v>Dhekiajuli SC</v>
      </c>
      <c r="L174" s="18" t="s">
        <v>1272</v>
      </c>
      <c r="M174" s="18">
        <f>VLOOKUP(L172:L745,'[2]ANM Contact Deatils '!$B:$E,4,0)</f>
        <v>8749988096</v>
      </c>
      <c r="N174" s="18" t="s">
        <v>1183</v>
      </c>
      <c r="O174" s="18">
        <f>VLOOKUP(N172:N4279,[3]Sheet1!$B:$F,5,0)</f>
        <v>9365520465</v>
      </c>
      <c r="P174" s="24">
        <v>43435</v>
      </c>
      <c r="Q174" s="54">
        <v>43435</v>
      </c>
      <c r="R174" s="18" t="s">
        <v>1405</v>
      </c>
      <c r="S174" s="18" t="s">
        <v>1236</v>
      </c>
      <c r="T174" s="18"/>
    </row>
    <row r="175" spans="1:20" ht="33">
      <c r="A175" s="4">
        <v>171</v>
      </c>
      <c r="B175" s="17" t="s">
        <v>68</v>
      </c>
      <c r="C175" s="18" t="s">
        <v>449</v>
      </c>
      <c r="D175" s="18" t="s">
        <v>29</v>
      </c>
      <c r="E175" s="19">
        <v>12</v>
      </c>
      <c r="F175" s="18" t="s">
        <v>998</v>
      </c>
      <c r="G175" s="19">
        <f>VLOOKUP(C173:C746,'[1]main (3)'!$B:$T,19,0)</f>
        <v>31</v>
      </c>
      <c r="H175" s="19">
        <f>VLOOKUP(C173:C746,'[1]main (3)'!$B:$U,20,0)</f>
        <v>22</v>
      </c>
      <c r="I175" s="17">
        <f t="shared" si="3"/>
        <v>53</v>
      </c>
      <c r="J175" s="18">
        <v>9859881563</v>
      </c>
      <c r="K175" s="18" t="str">
        <f>VLOOKUP(C:C,'[1]main (3)'!$B:$D,3,0)</f>
        <v>SONAPUR SC</v>
      </c>
      <c r="L175" s="18" t="s">
        <v>1386</v>
      </c>
      <c r="M175" s="18">
        <f>VLOOKUP(L173:L746,'[2]ANM Contact Deatils '!$B:$E,4,0)</f>
        <v>9859430170</v>
      </c>
      <c r="N175" s="18" t="s">
        <v>1391</v>
      </c>
      <c r="O175" s="18">
        <f>VLOOKUP(N173:N4280,[3]Sheet1!$B:$F,5,0)</f>
        <v>9678999926</v>
      </c>
      <c r="P175" s="24">
        <v>43435</v>
      </c>
      <c r="Q175" s="54">
        <v>43435</v>
      </c>
      <c r="R175" s="18" t="s">
        <v>1405</v>
      </c>
      <c r="S175" s="18" t="s">
        <v>1236</v>
      </c>
      <c r="T175" s="18"/>
    </row>
    <row r="176" spans="1:20" ht="33">
      <c r="A176" s="4">
        <v>172</v>
      </c>
      <c r="B176" s="17" t="s">
        <v>68</v>
      </c>
      <c r="C176" s="18" t="s">
        <v>450</v>
      </c>
      <c r="D176" s="18" t="s">
        <v>29</v>
      </c>
      <c r="E176" s="19">
        <v>8</v>
      </c>
      <c r="F176" s="18" t="s">
        <v>998</v>
      </c>
      <c r="G176" s="19">
        <f>VLOOKUP(C174:C747,'[1]main (3)'!$B:$T,19,0)</f>
        <v>21</v>
      </c>
      <c r="H176" s="19">
        <f>VLOOKUP(C174:C747,'[1]main (3)'!$B:$U,20,0)</f>
        <v>22</v>
      </c>
      <c r="I176" s="17">
        <f t="shared" si="3"/>
        <v>43</v>
      </c>
      <c r="J176" s="18">
        <v>9954535291</v>
      </c>
      <c r="K176" s="18" t="str">
        <f>VLOOKUP(C:C,'[1]main (3)'!$B:$D,3,0)</f>
        <v>SONAPUR SC</v>
      </c>
      <c r="L176" s="18" t="s">
        <v>1386</v>
      </c>
      <c r="M176" s="18">
        <f>VLOOKUP(L174:L747,'[2]ANM Contact Deatils '!$B:$E,4,0)</f>
        <v>9859430170</v>
      </c>
      <c r="N176" s="18" t="s">
        <v>1392</v>
      </c>
      <c r="O176" s="18">
        <f>VLOOKUP(N174:N4281,[3]Sheet1!$B:$F,5,0)</f>
        <v>9957087884</v>
      </c>
      <c r="P176" s="24">
        <v>43435</v>
      </c>
      <c r="Q176" s="54">
        <v>43435</v>
      </c>
      <c r="R176" s="18" t="s">
        <v>1405</v>
      </c>
      <c r="S176" s="18" t="s">
        <v>1236</v>
      </c>
      <c r="T176" s="18"/>
    </row>
    <row r="177" spans="1:20" ht="33">
      <c r="A177" s="4">
        <v>173</v>
      </c>
      <c r="B177" s="17" t="s">
        <v>68</v>
      </c>
      <c r="C177" s="18" t="s">
        <v>451</v>
      </c>
      <c r="D177" s="18" t="s">
        <v>29</v>
      </c>
      <c r="E177" s="19">
        <v>16</v>
      </c>
      <c r="F177" s="18" t="s">
        <v>998</v>
      </c>
      <c r="G177" s="19">
        <f>VLOOKUP(C175:C748,'[1]main (3)'!$B:$T,19,0)</f>
        <v>45</v>
      </c>
      <c r="H177" s="19">
        <f>VLOOKUP(C175:C748,'[1]main (3)'!$B:$U,20,0)</f>
        <v>41</v>
      </c>
      <c r="I177" s="17">
        <f t="shared" si="3"/>
        <v>86</v>
      </c>
      <c r="J177" s="18">
        <v>8134554663</v>
      </c>
      <c r="K177" s="18" t="str">
        <f>VLOOKUP(C:C,'[1]main (3)'!$B:$D,3,0)</f>
        <v>Jubanagar SC</v>
      </c>
      <c r="L177" s="18" t="str">
        <f>VLOOKUP(C:C,'[1]main (3)'!$B:$E,4,0)</f>
        <v>Minakhi Gogoi</v>
      </c>
      <c r="M177" s="18">
        <f>VLOOKUP(L175:L748,'[2]ANM Contact Deatils '!$B:$E,4,0)</f>
        <v>8011337077</v>
      </c>
      <c r="N177" s="18" t="s">
        <v>1177</v>
      </c>
      <c r="O177" s="18">
        <f>VLOOKUP(N175:N4282,[3]Sheet1!$B:$F,5,0)</f>
        <v>9957794601</v>
      </c>
      <c r="P177" s="24">
        <v>43437</v>
      </c>
      <c r="Q177" s="54">
        <v>43437</v>
      </c>
      <c r="R177" s="18" t="s">
        <v>1404</v>
      </c>
      <c r="S177" s="18" t="s">
        <v>1236</v>
      </c>
      <c r="T177" s="18"/>
    </row>
    <row r="178" spans="1:20" ht="33">
      <c r="A178" s="4">
        <v>174</v>
      </c>
      <c r="B178" s="17" t="s">
        <v>68</v>
      </c>
      <c r="C178" s="18" t="s">
        <v>452</v>
      </c>
      <c r="D178" s="18" t="s">
        <v>29</v>
      </c>
      <c r="E178" s="19">
        <v>18</v>
      </c>
      <c r="F178" s="18" t="s">
        <v>998</v>
      </c>
      <c r="G178" s="19">
        <f>VLOOKUP(C176:C749,'[1]main (3)'!$B:$T,19,0)</f>
        <v>28</v>
      </c>
      <c r="H178" s="19">
        <f>VLOOKUP(C176:C749,'[1]main (3)'!$B:$U,20,0)</f>
        <v>28</v>
      </c>
      <c r="I178" s="17">
        <f t="shared" si="3"/>
        <v>56</v>
      </c>
      <c r="J178" s="18">
        <v>8473810818</v>
      </c>
      <c r="K178" s="18" t="str">
        <f>VLOOKUP(C:C,'[1]main (3)'!$B:$D,3,0)</f>
        <v>Jubanagar SC</v>
      </c>
      <c r="L178" s="18" t="str">
        <f>VLOOKUP(C:C,'[1]main (3)'!$B:$E,4,0)</f>
        <v>Minakhi Gogoi</v>
      </c>
      <c r="M178" s="18">
        <f>VLOOKUP(L176:L749,'[2]ANM Contact Deatils '!$B:$E,4,0)</f>
        <v>8011337077</v>
      </c>
      <c r="N178" s="18" t="s">
        <v>1177</v>
      </c>
      <c r="O178" s="18">
        <f>VLOOKUP(N176:N4283,[3]Sheet1!$B:$F,5,0)</f>
        <v>9957794601</v>
      </c>
      <c r="P178" s="24">
        <v>43437</v>
      </c>
      <c r="Q178" s="54">
        <v>43437</v>
      </c>
      <c r="R178" s="18" t="s">
        <v>1404</v>
      </c>
      <c r="S178" s="18" t="s">
        <v>1236</v>
      </c>
      <c r="T178" s="18"/>
    </row>
    <row r="179" spans="1:20" ht="33">
      <c r="A179" s="4">
        <v>175</v>
      </c>
      <c r="B179" s="17" t="s">
        <v>67</v>
      </c>
      <c r="C179" s="18" t="s">
        <v>453</v>
      </c>
      <c r="D179" s="18" t="s">
        <v>29</v>
      </c>
      <c r="E179" s="19">
        <v>4</v>
      </c>
      <c r="F179" s="18" t="s">
        <v>998</v>
      </c>
      <c r="G179" s="19">
        <f>VLOOKUP(C177:C750,'[1]main (3)'!$B:$T,19,0)</f>
        <v>46</v>
      </c>
      <c r="H179" s="19">
        <f>VLOOKUP(C177:C750,'[1]main (3)'!$B:$U,20,0)</f>
        <v>57</v>
      </c>
      <c r="I179" s="17">
        <f t="shared" si="3"/>
        <v>103</v>
      </c>
      <c r="J179" s="18">
        <v>9954144052</v>
      </c>
      <c r="K179" s="18" t="str">
        <f>VLOOKUP(C:C,'[1]main (3)'!$B:$D,3,0)</f>
        <v>Kachikata SC</v>
      </c>
      <c r="L179" s="18" t="s">
        <v>1268</v>
      </c>
      <c r="M179" s="18">
        <f>VLOOKUP(L177:L750,'[2]ANM Contact Deatils '!$B:$E,4,0)</f>
        <v>9613709326</v>
      </c>
      <c r="N179" s="18" t="s">
        <v>1178</v>
      </c>
      <c r="O179" s="18">
        <f>VLOOKUP(N177:N4284,[3]Sheet1!$B:$F,5,0)</f>
        <v>9954144668</v>
      </c>
      <c r="P179" s="24">
        <v>43437</v>
      </c>
      <c r="Q179" s="54">
        <v>43437</v>
      </c>
      <c r="R179" s="18" t="s">
        <v>1402</v>
      </c>
      <c r="S179" s="18" t="s">
        <v>1236</v>
      </c>
      <c r="T179" s="18"/>
    </row>
    <row r="180" spans="1:20" ht="33">
      <c r="A180" s="4">
        <v>176</v>
      </c>
      <c r="B180" s="17" t="s">
        <v>67</v>
      </c>
      <c r="C180" s="18" t="s">
        <v>454</v>
      </c>
      <c r="D180" s="18" t="s">
        <v>29</v>
      </c>
      <c r="E180" s="19">
        <v>5</v>
      </c>
      <c r="F180" s="18" t="s">
        <v>998</v>
      </c>
      <c r="G180" s="19">
        <f>VLOOKUP(C178:C751,'[1]main (3)'!$B:$T,19,0)</f>
        <v>33</v>
      </c>
      <c r="H180" s="19">
        <f>VLOOKUP(C178:C751,'[1]main (3)'!$B:$U,20,0)</f>
        <v>30</v>
      </c>
      <c r="I180" s="17">
        <f t="shared" si="3"/>
        <v>63</v>
      </c>
      <c r="J180" s="18">
        <v>9957355429</v>
      </c>
      <c r="K180" s="18" t="str">
        <f>VLOOKUP(C:C,'[1]main (3)'!$B:$D,3,0)</f>
        <v>Kachikata SC</v>
      </c>
      <c r="L180" s="18" t="s">
        <v>1331</v>
      </c>
      <c r="M180" s="18">
        <f>VLOOKUP(L178:L751,'[2]ANM Contact Deatils '!$B:$E,4,0)</f>
        <v>9854621632</v>
      </c>
      <c r="N180" s="18" t="s">
        <v>1179</v>
      </c>
      <c r="O180" s="18">
        <f>VLOOKUP(N178:N4285,[3]Sheet1!$B:$F,5,0)</f>
        <v>8811960026</v>
      </c>
      <c r="P180" s="24">
        <v>43437</v>
      </c>
      <c r="Q180" s="54">
        <v>43437</v>
      </c>
      <c r="R180" s="18" t="s">
        <v>1402</v>
      </c>
      <c r="S180" s="18" t="s">
        <v>1236</v>
      </c>
      <c r="T180" s="18"/>
    </row>
    <row r="181" spans="1:20" ht="33">
      <c r="A181" s="4">
        <v>177</v>
      </c>
      <c r="B181" s="17" t="s">
        <v>67</v>
      </c>
      <c r="C181" s="18" t="s">
        <v>455</v>
      </c>
      <c r="D181" s="18" t="s">
        <v>29</v>
      </c>
      <c r="E181" s="19">
        <v>6</v>
      </c>
      <c r="F181" s="18" t="s">
        <v>998</v>
      </c>
      <c r="G181" s="19">
        <f>VLOOKUP(C179:C752,'[1]main (3)'!$B:$T,19,0)</f>
        <v>17</v>
      </c>
      <c r="H181" s="19">
        <f>VLOOKUP(C179:C752,'[1]main (3)'!$B:$U,20,0)</f>
        <v>9</v>
      </c>
      <c r="I181" s="17">
        <f t="shared" si="3"/>
        <v>26</v>
      </c>
      <c r="J181" s="18">
        <v>7399357073</v>
      </c>
      <c r="K181" s="18" t="str">
        <f>VLOOKUP(C:C,'[1]main (3)'!$B:$D,3,0)</f>
        <v>Kachikata SC</v>
      </c>
      <c r="L181" s="18" t="s">
        <v>1331</v>
      </c>
      <c r="M181" s="18">
        <f>VLOOKUP(L179:L752,'[2]ANM Contact Deatils '!$B:$E,4,0)</f>
        <v>9854621632</v>
      </c>
      <c r="N181" s="18" t="s">
        <v>1180</v>
      </c>
      <c r="O181" s="18">
        <f>VLOOKUP(N179:N4286,[3]Sheet1!$B:$F,5,0)</f>
        <v>7399839319</v>
      </c>
      <c r="P181" s="24">
        <v>43437</v>
      </c>
      <c r="Q181" s="54">
        <v>43437</v>
      </c>
      <c r="R181" s="18" t="s">
        <v>1402</v>
      </c>
      <c r="S181" s="18" t="s">
        <v>1236</v>
      </c>
      <c r="T181" s="18"/>
    </row>
    <row r="182" spans="1:20" ht="33">
      <c r="A182" s="4">
        <v>178</v>
      </c>
      <c r="B182" s="17" t="s">
        <v>67</v>
      </c>
      <c r="C182" s="18" t="s">
        <v>456</v>
      </c>
      <c r="D182" s="18" t="s">
        <v>29</v>
      </c>
      <c r="E182" s="19">
        <v>11</v>
      </c>
      <c r="F182" s="18" t="s">
        <v>998</v>
      </c>
      <c r="G182" s="19">
        <f>VLOOKUP(C180:C753,'[1]main (3)'!$B:$T,19,0)</f>
        <v>22</v>
      </c>
      <c r="H182" s="19">
        <f>VLOOKUP(C180:C753,'[1]main (3)'!$B:$U,20,0)</f>
        <v>15</v>
      </c>
      <c r="I182" s="17">
        <f t="shared" si="3"/>
        <v>37</v>
      </c>
      <c r="J182" s="18">
        <v>7637896573</v>
      </c>
      <c r="K182" s="18" t="str">
        <f>VLOOKUP(C:C,'[1]main (3)'!$B:$D,3,0)</f>
        <v>Kachajuli SC</v>
      </c>
      <c r="L182" s="18" t="s">
        <v>1322</v>
      </c>
      <c r="M182" s="18">
        <f>VLOOKUP(L180:L753,'[2]ANM Contact Deatils '!$B:$E,4,0)</f>
        <v>9859065662</v>
      </c>
      <c r="N182" s="18" t="s">
        <v>1326</v>
      </c>
      <c r="O182" s="18">
        <f>VLOOKUP(N180:N4287,[3]Sheet1!$B:$F,5,0)</f>
        <v>8638687143</v>
      </c>
      <c r="P182" s="24">
        <v>43438</v>
      </c>
      <c r="Q182" s="54">
        <v>43438</v>
      </c>
      <c r="R182" s="18" t="s">
        <v>1405</v>
      </c>
      <c r="S182" s="18" t="s">
        <v>1236</v>
      </c>
      <c r="T182" s="18"/>
    </row>
    <row r="183" spans="1:20" ht="33">
      <c r="A183" s="4">
        <v>179</v>
      </c>
      <c r="B183" s="17" t="s">
        <v>68</v>
      </c>
      <c r="C183" s="18" t="s">
        <v>457</v>
      </c>
      <c r="D183" s="18" t="s">
        <v>29</v>
      </c>
      <c r="E183" s="19">
        <v>21</v>
      </c>
      <c r="F183" s="18" t="s">
        <v>998</v>
      </c>
      <c r="G183" s="19">
        <f>VLOOKUP(C181:C754,'[1]main (3)'!$B:$T,19,0)</f>
        <v>46</v>
      </c>
      <c r="H183" s="19">
        <f>VLOOKUP(C181:C754,'[1]main (3)'!$B:$U,20,0)</f>
        <v>42</v>
      </c>
      <c r="I183" s="17">
        <f t="shared" si="3"/>
        <v>88</v>
      </c>
      <c r="J183" s="18">
        <v>8812875224</v>
      </c>
      <c r="K183" s="18" t="str">
        <f>VLOOKUP(C:C,'[1]main (3)'!$B:$D,3,0)</f>
        <v>Meneha MPHC</v>
      </c>
      <c r="L183" s="18" t="str">
        <f>VLOOKUP(C:C,'[1]main (3)'!$B:$E,4,0)</f>
        <v>Gita Bharali</v>
      </c>
      <c r="M183" s="18">
        <f>VLOOKUP(L181:L754,'[2]ANM Contact Deatils '!$B:$E,4,0)</f>
        <v>9854336649</v>
      </c>
      <c r="N183" s="18" t="s">
        <v>1370</v>
      </c>
      <c r="O183" s="18">
        <f>VLOOKUP(N181:N4288,[3]Sheet1!$B:$F,5,0)</f>
        <v>9854674591</v>
      </c>
      <c r="P183" s="24">
        <v>43438</v>
      </c>
      <c r="Q183" s="54">
        <v>43438</v>
      </c>
      <c r="R183" s="18" t="s">
        <v>1404</v>
      </c>
      <c r="S183" s="18" t="s">
        <v>1236</v>
      </c>
      <c r="T183" s="18"/>
    </row>
    <row r="184" spans="1:20" ht="33">
      <c r="A184" s="4">
        <v>180</v>
      </c>
      <c r="B184" s="17" t="s">
        <v>67</v>
      </c>
      <c r="C184" s="18" t="s">
        <v>458</v>
      </c>
      <c r="D184" s="18" t="s">
        <v>29</v>
      </c>
      <c r="E184" s="19">
        <v>10</v>
      </c>
      <c r="F184" s="18" t="s">
        <v>998</v>
      </c>
      <c r="G184" s="19">
        <f>VLOOKUP(C182:C755,'[1]main (3)'!$B:$T,19,0)</f>
        <v>25</v>
      </c>
      <c r="H184" s="19">
        <f>VLOOKUP(C182:C755,'[1]main (3)'!$B:$U,20,0)</f>
        <v>31</v>
      </c>
      <c r="I184" s="17">
        <f t="shared" si="3"/>
        <v>56</v>
      </c>
      <c r="J184" s="18">
        <v>9653143429</v>
      </c>
      <c r="K184" s="18" t="str">
        <f>VLOOKUP(C:C,'[1]main (3)'!$B:$D,3,0)</f>
        <v>Kachajuli SC</v>
      </c>
      <c r="L184" s="18" t="s">
        <v>1322</v>
      </c>
      <c r="M184" s="18">
        <f>VLOOKUP(L182:L755,'[2]ANM Contact Deatils '!$B:$E,4,0)</f>
        <v>9859065662</v>
      </c>
      <c r="N184" s="18" t="s">
        <v>1327</v>
      </c>
      <c r="O184" s="18">
        <f>VLOOKUP(N182:N4289,[3]Sheet1!$B:$F,5,0)</f>
        <v>9954406539</v>
      </c>
      <c r="P184" s="24">
        <v>43438</v>
      </c>
      <c r="Q184" s="54">
        <v>43438</v>
      </c>
      <c r="R184" s="18" t="s">
        <v>1405</v>
      </c>
      <c r="S184" s="18" t="s">
        <v>1236</v>
      </c>
      <c r="T184" s="18"/>
    </row>
    <row r="185" spans="1:20" ht="33">
      <c r="A185" s="4">
        <v>181</v>
      </c>
      <c r="B185" s="17" t="s">
        <v>67</v>
      </c>
      <c r="C185" s="18" t="s">
        <v>459</v>
      </c>
      <c r="D185" s="18" t="s">
        <v>29</v>
      </c>
      <c r="E185" s="19">
        <v>9</v>
      </c>
      <c r="F185" s="18" t="s">
        <v>998</v>
      </c>
      <c r="G185" s="19">
        <f>VLOOKUP(C183:C756,'[1]main (3)'!$B:$T,19,0)</f>
        <v>11</v>
      </c>
      <c r="H185" s="19">
        <f>VLOOKUP(C183:C756,'[1]main (3)'!$B:$U,20,0)</f>
        <v>16</v>
      </c>
      <c r="I185" s="17">
        <f t="shared" si="3"/>
        <v>27</v>
      </c>
      <c r="J185" s="18">
        <v>9678240909</v>
      </c>
      <c r="K185" s="18" t="str">
        <f>VLOOKUP(C:C,'[1]main (3)'!$B:$D,3,0)</f>
        <v>Kachajuli SC</v>
      </c>
      <c r="L185" s="18" t="s">
        <v>1322</v>
      </c>
      <c r="M185" s="18">
        <f>VLOOKUP(L183:L756,'[2]ANM Contact Deatils '!$B:$E,4,0)</f>
        <v>9859065662</v>
      </c>
      <c r="N185" s="18" t="s">
        <v>1326</v>
      </c>
      <c r="O185" s="18">
        <f>VLOOKUP(N183:N4290,[3]Sheet1!$B:$F,5,0)</f>
        <v>8638687143</v>
      </c>
      <c r="P185" s="24">
        <v>43438</v>
      </c>
      <c r="Q185" s="54">
        <v>43438</v>
      </c>
      <c r="R185" s="18" t="s">
        <v>1405</v>
      </c>
      <c r="S185" s="18" t="s">
        <v>1236</v>
      </c>
      <c r="T185" s="18"/>
    </row>
    <row r="186" spans="1:20" ht="33">
      <c r="A186" s="4">
        <v>182</v>
      </c>
      <c r="B186" s="17" t="s">
        <v>68</v>
      </c>
      <c r="C186" s="18" t="s">
        <v>460</v>
      </c>
      <c r="D186" s="18" t="s">
        <v>29</v>
      </c>
      <c r="E186" s="19">
        <v>22</v>
      </c>
      <c r="F186" s="18" t="s">
        <v>998</v>
      </c>
      <c r="G186" s="19">
        <f>VLOOKUP(C184:C757,'[1]main (3)'!$B:$T,19,0)</f>
        <v>33</v>
      </c>
      <c r="H186" s="19">
        <f>VLOOKUP(C184:C757,'[1]main (3)'!$B:$U,20,0)</f>
        <v>30</v>
      </c>
      <c r="I186" s="17">
        <f t="shared" si="3"/>
        <v>63</v>
      </c>
      <c r="J186" s="18">
        <v>9854462061</v>
      </c>
      <c r="K186" s="18" t="str">
        <f>VLOOKUP(C:C,'[1]main (3)'!$B:$D,3,0)</f>
        <v>Meneha MPHC</v>
      </c>
      <c r="L186" s="18" t="str">
        <f>VLOOKUP(C:C,'[1]main (3)'!$B:$E,4,0)</f>
        <v>Gita Bharali</v>
      </c>
      <c r="M186" s="18">
        <f>VLOOKUP(L184:L757,'[2]ANM Contact Deatils '!$B:$E,4,0)</f>
        <v>9854336649</v>
      </c>
      <c r="N186" s="18" t="s">
        <v>1370</v>
      </c>
      <c r="O186" s="18">
        <f>VLOOKUP(N184:N4291,[3]Sheet1!$B:$F,5,0)</f>
        <v>9854674591</v>
      </c>
      <c r="P186" s="24">
        <v>43438</v>
      </c>
      <c r="Q186" s="54">
        <v>43438</v>
      </c>
      <c r="R186" s="18" t="s">
        <v>1404</v>
      </c>
      <c r="S186" s="18" t="s">
        <v>1236</v>
      </c>
      <c r="T186" s="18"/>
    </row>
    <row r="187" spans="1:20" ht="33">
      <c r="A187" s="4">
        <v>183</v>
      </c>
      <c r="B187" s="17" t="s">
        <v>67</v>
      </c>
      <c r="C187" s="18" t="s">
        <v>461</v>
      </c>
      <c r="D187" s="18" t="s">
        <v>29</v>
      </c>
      <c r="E187" s="19">
        <v>1</v>
      </c>
      <c r="F187" s="18" t="s">
        <v>998</v>
      </c>
      <c r="G187" s="19">
        <f>VLOOKUP(C185:C758,'[1]main (3)'!$B:$T,19,0)</f>
        <v>28</v>
      </c>
      <c r="H187" s="19">
        <f>VLOOKUP(C185:C758,'[1]main (3)'!$B:$U,20,0)</f>
        <v>14</v>
      </c>
      <c r="I187" s="17">
        <f t="shared" si="3"/>
        <v>42</v>
      </c>
      <c r="J187" s="18">
        <v>7086019359</v>
      </c>
      <c r="K187" s="18" t="str">
        <f>VLOOKUP(C:C,'[1]main (3)'!$B:$D,3,0)</f>
        <v>Laluk MPHC</v>
      </c>
      <c r="L187" s="18" t="s">
        <v>1354</v>
      </c>
      <c r="M187" s="18">
        <f>VLOOKUP(L185:L758,'[2]ANM Contact Deatils '!$B:$E,4,0)</f>
        <v>9859472172</v>
      </c>
      <c r="N187" s="18" t="s">
        <v>1181</v>
      </c>
      <c r="O187" s="18">
        <f>VLOOKUP(N185:N4292,[3]Sheet1!$B:$F,5,0)</f>
        <v>7399341693</v>
      </c>
      <c r="P187" s="24">
        <v>43439</v>
      </c>
      <c r="Q187" s="54">
        <v>43439</v>
      </c>
      <c r="R187" s="18" t="s">
        <v>1404</v>
      </c>
      <c r="S187" s="18" t="s">
        <v>1236</v>
      </c>
      <c r="T187" s="18"/>
    </row>
    <row r="188" spans="1:20" ht="33">
      <c r="A188" s="4">
        <v>184</v>
      </c>
      <c r="B188" s="17" t="s">
        <v>68</v>
      </c>
      <c r="C188" s="18" t="s">
        <v>462</v>
      </c>
      <c r="D188" s="18" t="s">
        <v>29</v>
      </c>
      <c r="E188" s="19">
        <v>8</v>
      </c>
      <c r="F188" s="18" t="s">
        <v>998</v>
      </c>
      <c r="G188" s="19">
        <f>VLOOKUP(C186:C759,'[1]main (3)'!$B:$T,19,0)</f>
        <v>46</v>
      </c>
      <c r="H188" s="19">
        <f>VLOOKUP(C186:C759,'[1]main (3)'!$B:$U,20,0)</f>
        <v>55</v>
      </c>
      <c r="I188" s="17">
        <f t="shared" si="3"/>
        <v>101</v>
      </c>
      <c r="J188" s="18">
        <v>8011143751</v>
      </c>
      <c r="K188" s="18" t="str">
        <f>VLOOKUP(C:C,'[1]main (3)'!$B:$D,3,0)</f>
        <v>Jubanagar SC</v>
      </c>
      <c r="L188" s="18" t="str">
        <f>VLOOKUP(C:C,'[1]main (3)'!$B:$E,4,0)</f>
        <v>Minakhi Gogoi</v>
      </c>
      <c r="M188" s="18">
        <f>VLOOKUP(L186:L759,'[2]ANM Contact Deatils '!$B:$E,4,0)</f>
        <v>8011337077</v>
      </c>
      <c r="N188" s="18" t="s">
        <v>1182</v>
      </c>
      <c r="O188" s="18">
        <f>VLOOKUP(N186:N4293,[3]Sheet1!$B:$F,5,0)</f>
        <v>9864671715</v>
      </c>
      <c r="P188" s="24">
        <v>43439</v>
      </c>
      <c r="Q188" s="54">
        <v>43439</v>
      </c>
      <c r="R188" s="18" t="s">
        <v>1404</v>
      </c>
      <c r="S188" s="18" t="s">
        <v>1236</v>
      </c>
      <c r="T188" s="18"/>
    </row>
    <row r="189" spans="1:20" ht="33">
      <c r="A189" s="4">
        <v>185</v>
      </c>
      <c r="B189" s="17" t="s">
        <v>68</v>
      </c>
      <c r="C189" s="18" t="s">
        <v>463</v>
      </c>
      <c r="D189" s="18" t="s">
        <v>29</v>
      </c>
      <c r="E189" s="19">
        <v>7</v>
      </c>
      <c r="F189" s="18" t="s">
        <v>998</v>
      </c>
      <c r="G189" s="19">
        <f>VLOOKUP(C187:C760,'[1]main (3)'!$B:$T,19,0)</f>
        <v>42</v>
      </c>
      <c r="H189" s="19">
        <f>VLOOKUP(C187:C760,'[1]main (3)'!$B:$U,20,0)</f>
        <v>47</v>
      </c>
      <c r="I189" s="17">
        <f t="shared" si="3"/>
        <v>89</v>
      </c>
      <c r="J189" s="18">
        <v>8011748304</v>
      </c>
      <c r="K189" s="18" t="str">
        <f>VLOOKUP(C:C,'[1]main (3)'!$B:$D,3,0)</f>
        <v>Jubanagar SC</v>
      </c>
      <c r="L189" s="18" t="str">
        <f>VLOOKUP(C:C,'[1]main (3)'!$B:$E,4,0)</f>
        <v>Minakhi Gogoi</v>
      </c>
      <c r="M189" s="18">
        <f>VLOOKUP(L187:L760,'[2]ANM Contact Deatils '!$B:$E,4,0)</f>
        <v>8011337077</v>
      </c>
      <c r="N189" s="18" t="s">
        <v>1182</v>
      </c>
      <c r="O189" s="18">
        <f>VLOOKUP(N187:N4294,[3]Sheet1!$B:$F,5,0)</f>
        <v>9864671715</v>
      </c>
      <c r="P189" s="24">
        <v>43439</v>
      </c>
      <c r="Q189" s="54">
        <v>43439</v>
      </c>
      <c r="R189" s="18" t="s">
        <v>1404</v>
      </c>
      <c r="S189" s="18" t="s">
        <v>1236</v>
      </c>
      <c r="T189" s="18"/>
    </row>
    <row r="190" spans="1:20" ht="33">
      <c r="A190" s="4">
        <v>186</v>
      </c>
      <c r="B190" s="17" t="s">
        <v>67</v>
      </c>
      <c r="C190" s="18" t="s">
        <v>464</v>
      </c>
      <c r="D190" s="18" t="s">
        <v>29</v>
      </c>
      <c r="E190" s="19">
        <v>2</v>
      </c>
      <c r="F190" s="18" t="s">
        <v>998</v>
      </c>
      <c r="G190" s="19">
        <f>VLOOKUP(C188:C761,'[1]main (3)'!$B:$T,19,0)</f>
        <v>22</v>
      </c>
      <c r="H190" s="19">
        <f>VLOOKUP(C188:C761,'[1]main (3)'!$B:$U,20,0)</f>
        <v>22</v>
      </c>
      <c r="I190" s="17">
        <f t="shared" si="3"/>
        <v>44</v>
      </c>
      <c r="J190" s="18">
        <v>8723881451</v>
      </c>
      <c r="K190" s="18" t="str">
        <f>VLOOKUP(C:C,'[1]main (3)'!$B:$D,3,0)</f>
        <v>Harmoti MPHC</v>
      </c>
      <c r="L190" s="18" t="s">
        <v>1304</v>
      </c>
      <c r="M190" s="18">
        <f>VLOOKUP(L188:L761,'[2]ANM Contact Deatils '!$B:$E,4,0)</f>
        <v>9854694191</v>
      </c>
      <c r="N190" s="18" t="s">
        <v>1307</v>
      </c>
      <c r="O190" s="18">
        <f>VLOOKUP(N188:N4295,[3]Sheet1!$B:$F,5,0)</f>
        <v>9678388365</v>
      </c>
      <c r="P190" s="24">
        <v>43439</v>
      </c>
      <c r="Q190" s="54">
        <v>43439</v>
      </c>
      <c r="R190" s="18" t="s">
        <v>1405</v>
      </c>
      <c r="S190" s="18" t="s">
        <v>1236</v>
      </c>
      <c r="T190" s="18"/>
    </row>
    <row r="191" spans="1:20" ht="33">
      <c r="A191" s="4">
        <v>187</v>
      </c>
      <c r="B191" s="17" t="s">
        <v>67</v>
      </c>
      <c r="C191" s="18" t="s">
        <v>465</v>
      </c>
      <c r="D191" s="18" t="s">
        <v>29</v>
      </c>
      <c r="E191" s="19">
        <v>16</v>
      </c>
      <c r="F191" s="18" t="s">
        <v>998</v>
      </c>
      <c r="G191" s="19">
        <f>VLOOKUP(C189:C762,'[1]main (3)'!$B:$T,19,0)</f>
        <v>21</v>
      </c>
      <c r="H191" s="19">
        <f>VLOOKUP(C189:C762,'[1]main (3)'!$B:$U,20,0)</f>
        <v>15</v>
      </c>
      <c r="I191" s="17">
        <f t="shared" si="3"/>
        <v>36</v>
      </c>
      <c r="J191" s="18">
        <v>9365523557</v>
      </c>
      <c r="K191" s="18" t="str">
        <f>VLOOKUP(C:C,'[1]main (3)'!$B:$D,3,0)</f>
        <v>Dhekiajuli SC</v>
      </c>
      <c r="L191" s="18" t="s">
        <v>1272</v>
      </c>
      <c r="M191" s="18">
        <f>VLOOKUP(L189:L762,'[2]ANM Contact Deatils '!$B:$E,4,0)</f>
        <v>8749988096</v>
      </c>
      <c r="N191" s="18" t="s">
        <v>1183</v>
      </c>
      <c r="O191" s="18">
        <f>VLOOKUP(N189:N4296,[3]Sheet1!$B:$F,5,0)</f>
        <v>9365520465</v>
      </c>
      <c r="P191" s="24">
        <v>43440</v>
      </c>
      <c r="Q191" s="54">
        <v>43440</v>
      </c>
      <c r="R191" s="18" t="s">
        <v>1405</v>
      </c>
      <c r="S191" s="18" t="s">
        <v>1236</v>
      </c>
      <c r="T191" s="18"/>
    </row>
    <row r="192" spans="1:20" ht="33">
      <c r="A192" s="4">
        <v>188</v>
      </c>
      <c r="B192" s="17" t="s">
        <v>67</v>
      </c>
      <c r="C192" s="18" t="s">
        <v>466</v>
      </c>
      <c r="D192" s="18" t="s">
        <v>29</v>
      </c>
      <c r="E192" s="19">
        <v>14</v>
      </c>
      <c r="F192" s="18" t="s">
        <v>998</v>
      </c>
      <c r="G192" s="19">
        <f>VLOOKUP(C190:C763,'[1]main (3)'!$B:$T,19,0)</f>
        <v>21</v>
      </c>
      <c r="H192" s="19">
        <f>VLOOKUP(C190:C763,'[1]main (3)'!$B:$U,20,0)</f>
        <v>19</v>
      </c>
      <c r="I192" s="17">
        <f t="shared" si="3"/>
        <v>40</v>
      </c>
      <c r="J192" s="18">
        <v>9678556917</v>
      </c>
      <c r="K192" s="18" t="str">
        <f>VLOOKUP(C:C,'[1]main (3)'!$B:$D,3,0)</f>
        <v>Dhekiajuli SC</v>
      </c>
      <c r="L192" s="18" t="s">
        <v>1273</v>
      </c>
      <c r="M192" s="18">
        <f>VLOOKUP(L190:L763,'[2]ANM Contact Deatils '!$B:$E,4,0)</f>
        <v>8876961626</v>
      </c>
      <c r="N192" s="18" t="s">
        <v>1184</v>
      </c>
      <c r="O192" s="18">
        <f>VLOOKUP(N190:N4297,[3]Sheet1!$B:$F,5,0)</f>
        <v>9854194194</v>
      </c>
      <c r="P192" s="24">
        <v>43440</v>
      </c>
      <c r="Q192" s="54">
        <v>43440</v>
      </c>
      <c r="R192" s="18" t="s">
        <v>1405</v>
      </c>
      <c r="S192" s="18" t="s">
        <v>1236</v>
      </c>
      <c r="T192" s="18"/>
    </row>
    <row r="193" spans="1:20" ht="33">
      <c r="A193" s="4">
        <v>189</v>
      </c>
      <c r="B193" s="17" t="s">
        <v>68</v>
      </c>
      <c r="C193" s="18" t="s">
        <v>467</v>
      </c>
      <c r="D193" s="18" t="s">
        <v>29</v>
      </c>
      <c r="E193" s="19">
        <v>26</v>
      </c>
      <c r="F193" s="18" t="s">
        <v>998</v>
      </c>
      <c r="G193" s="19">
        <f>VLOOKUP(C191:C764,'[1]main (3)'!$B:$T,19,0)</f>
        <v>33</v>
      </c>
      <c r="H193" s="19">
        <f>VLOOKUP(C191:C764,'[1]main (3)'!$B:$U,20,0)</f>
        <v>30</v>
      </c>
      <c r="I193" s="17">
        <f t="shared" si="3"/>
        <v>63</v>
      </c>
      <c r="J193" s="18">
        <v>9706291099</v>
      </c>
      <c r="K193" s="18" t="str">
        <f>VLOOKUP(C:C,'[1]main (3)'!$B:$D,3,0)</f>
        <v>Jubanagar SC</v>
      </c>
      <c r="L193" s="18" t="str">
        <f>VLOOKUP(C:C,'[1]main (3)'!$B:$E,4,0)</f>
        <v>Parul Dutta</v>
      </c>
      <c r="M193" s="18">
        <f>VLOOKUP(L191:L764,'[2]ANM Contact Deatils '!$B:$E,4,0)</f>
        <v>8876676027</v>
      </c>
      <c r="N193" s="18" t="s">
        <v>262</v>
      </c>
      <c r="O193" s="18">
        <f>VLOOKUP(N191:N4298,[3]Sheet1!$B:$F,5,0)</f>
        <v>6000180834</v>
      </c>
      <c r="P193" s="24">
        <v>43440</v>
      </c>
      <c r="Q193" s="54">
        <v>43440</v>
      </c>
      <c r="R193" s="18" t="s">
        <v>1404</v>
      </c>
      <c r="S193" s="18" t="s">
        <v>1236</v>
      </c>
      <c r="T193" s="18"/>
    </row>
    <row r="194" spans="1:20" ht="33">
      <c r="A194" s="4">
        <v>190</v>
      </c>
      <c r="B194" s="17" t="s">
        <v>67</v>
      </c>
      <c r="C194" s="18" t="s">
        <v>468</v>
      </c>
      <c r="D194" s="18" t="s">
        <v>29</v>
      </c>
      <c r="E194" s="19">
        <v>24</v>
      </c>
      <c r="F194" s="18" t="s">
        <v>998</v>
      </c>
      <c r="G194" s="19">
        <f>VLOOKUP(C192:C765,'[1]main (3)'!$B:$T,19,0)</f>
        <v>16</v>
      </c>
      <c r="H194" s="19">
        <f>VLOOKUP(C192:C765,'[1]main (3)'!$B:$U,20,0)</f>
        <v>16</v>
      </c>
      <c r="I194" s="17">
        <f t="shared" si="3"/>
        <v>32</v>
      </c>
      <c r="J194" s="18">
        <v>9854635539</v>
      </c>
      <c r="K194" s="18" t="str">
        <f>VLOOKUP(C:C,'[1]main (3)'!$B:$D,3,0)</f>
        <v>Dhekiajuli SC</v>
      </c>
      <c r="L194" s="18" t="s">
        <v>1273</v>
      </c>
      <c r="M194" s="18">
        <f>VLOOKUP(L192:L765,'[2]ANM Contact Deatils '!$B:$E,4,0)</f>
        <v>8876961626</v>
      </c>
      <c r="N194" s="18" t="s">
        <v>1184</v>
      </c>
      <c r="O194" s="18">
        <f>VLOOKUP(N192:N4299,[3]Sheet1!$B:$F,5,0)</f>
        <v>9854194194</v>
      </c>
      <c r="P194" s="24">
        <v>43440</v>
      </c>
      <c r="Q194" s="54">
        <v>43440</v>
      </c>
      <c r="R194" s="18" t="s">
        <v>1405</v>
      </c>
      <c r="S194" s="18" t="s">
        <v>1236</v>
      </c>
      <c r="T194" s="18"/>
    </row>
    <row r="195" spans="1:20" ht="33">
      <c r="A195" s="4">
        <v>191</v>
      </c>
      <c r="B195" s="17" t="s">
        <v>68</v>
      </c>
      <c r="C195" s="18" t="s">
        <v>469</v>
      </c>
      <c r="D195" s="18" t="s">
        <v>29</v>
      </c>
      <c r="E195" s="19">
        <v>25</v>
      </c>
      <c r="F195" s="18" t="s">
        <v>998</v>
      </c>
      <c r="G195" s="19">
        <f>VLOOKUP(C193:C766,'[1]main (3)'!$B:$T,19,0)</f>
        <v>18</v>
      </c>
      <c r="H195" s="19">
        <f>VLOOKUP(C193:C766,'[1]main (3)'!$B:$U,20,0)</f>
        <v>18</v>
      </c>
      <c r="I195" s="17">
        <f t="shared" si="3"/>
        <v>36</v>
      </c>
      <c r="J195" s="18">
        <v>9613376728</v>
      </c>
      <c r="K195" s="18" t="str">
        <f>VLOOKUP(C:C,'[1]main (3)'!$B:$D,3,0)</f>
        <v>Jubanagar SC</v>
      </c>
      <c r="L195" s="18" t="str">
        <f>VLOOKUP(C:C,'[1]main (3)'!$B:$E,4,0)</f>
        <v>Parul Dutta</v>
      </c>
      <c r="M195" s="18">
        <f>VLOOKUP(L193:L766,'[2]ANM Contact Deatils '!$B:$E,4,0)</f>
        <v>8876676027</v>
      </c>
      <c r="N195" s="18" t="s">
        <v>262</v>
      </c>
      <c r="O195" s="18">
        <f>VLOOKUP(N193:N4300,[3]Sheet1!$B:$F,5,0)</f>
        <v>6000180834</v>
      </c>
      <c r="P195" s="24">
        <v>43440</v>
      </c>
      <c r="Q195" s="54">
        <v>43440</v>
      </c>
      <c r="R195" s="18" t="s">
        <v>1404</v>
      </c>
      <c r="S195" s="18" t="s">
        <v>1236</v>
      </c>
      <c r="T195" s="18"/>
    </row>
    <row r="196" spans="1:20" ht="33">
      <c r="A196" s="4">
        <v>192</v>
      </c>
      <c r="B196" s="17" t="s">
        <v>68</v>
      </c>
      <c r="C196" s="18" t="s">
        <v>470</v>
      </c>
      <c r="D196" s="18" t="s">
        <v>29</v>
      </c>
      <c r="E196" s="19">
        <v>2</v>
      </c>
      <c r="F196" s="18" t="s">
        <v>998</v>
      </c>
      <c r="G196" s="19">
        <f>VLOOKUP(C194:C767,'[1]main (3)'!$B:$T,19,0)</f>
        <v>46</v>
      </c>
      <c r="H196" s="19">
        <f>VLOOKUP(C194:C767,'[1]main (3)'!$B:$U,20,0)</f>
        <v>42</v>
      </c>
      <c r="I196" s="17">
        <f t="shared" si="3"/>
        <v>88</v>
      </c>
      <c r="J196" s="18">
        <v>8721047933</v>
      </c>
      <c r="K196" s="18" t="str">
        <f>VLOOKUP(C:C,'[1]main (3)'!$B:$D,3,0)</f>
        <v>Jubanagar SC</v>
      </c>
      <c r="L196" s="18" t="str">
        <f>VLOOKUP(C:C,'[1]main (3)'!$B:$E,4,0)</f>
        <v>Parul Dutta</v>
      </c>
      <c r="M196" s="18">
        <f>VLOOKUP(L194:L767,'[2]ANM Contact Deatils '!$B:$E,4,0)</f>
        <v>8876676027</v>
      </c>
      <c r="N196" s="18" t="s">
        <v>1317</v>
      </c>
      <c r="O196" s="18">
        <f>VLOOKUP(N194:N4301,[3]Sheet1!$B:$F,5,0)</f>
        <v>7578928396</v>
      </c>
      <c r="P196" s="24">
        <v>43441</v>
      </c>
      <c r="Q196" s="54">
        <v>43441</v>
      </c>
      <c r="R196" s="18" t="s">
        <v>1404</v>
      </c>
      <c r="S196" s="18" t="s">
        <v>1236</v>
      </c>
      <c r="T196" s="18"/>
    </row>
    <row r="197" spans="1:20" ht="33">
      <c r="A197" s="4">
        <v>193</v>
      </c>
      <c r="B197" s="17" t="s">
        <v>67</v>
      </c>
      <c r="C197" s="18" t="s">
        <v>471</v>
      </c>
      <c r="D197" s="18" t="s">
        <v>29</v>
      </c>
      <c r="E197" s="19">
        <v>11</v>
      </c>
      <c r="F197" s="18" t="s">
        <v>998</v>
      </c>
      <c r="G197" s="19">
        <f>VLOOKUP(C195:C768,'[1]main (3)'!$B:$T,19,0)</f>
        <v>15</v>
      </c>
      <c r="H197" s="19">
        <f>VLOOKUP(C195:C768,'[1]main (3)'!$B:$U,20,0)</f>
        <v>21</v>
      </c>
      <c r="I197" s="17">
        <f t="shared" si="3"/>
        <v>36</v>
      </c>
      <c r="J197" s="18">
        <v>9613024936</v>
      </c>
      <c r="K197" s="18" t="str">
        <f>VLOOKUP(C:C,'[1]main (3)'!$B:$D,3,0)</f>
        <v>Tunijan SC</v>
      </c>
      <c r="L197" s="18" t="s">
        <v>1397</v>
      </c>
      <c r="M197" s="18">
        <f>VLOOKUP(L195:L768,'[2]ANM Contact Deatils '!$B:$E,4,0)</f>
        <v>9854349738</v>
      </c>
      <c r="N197" s="18" t="s">
        <v>1183</v>
      </c>
      <c r="O197" s="18">
        <f>VLOOKUP(N195:N4302,[3]Sheet1!$B:$F,5,0)</f>
        <v>9365520465</v>
      </c>
      <c r="P197" s="24">
        <v>43441</v>
      </c>
      <c r="Q197" s="54">
        <v>43441</v>
      </c>
      <c r="R197" s="18" t="s">
        <v>1405</v>
      </c>
      <c r="S197" s="18" t="s">
        <v>1236</v>
      </c>
      <c r="T197" s="18"/>
    </row>
    <row r="198" spans="1:20" ht="33">
      <c r="A198" s="4">
        <v>194</v>
      </c>
      <c r="B198" s="17" t="s">
        <v>67</v>
      </c>
      <c r="C198" s="18" t="s">
        <v>472</v>
      </c>
      <c r="D198" s="18" t="s">
        <v>29</v>
      </c>
      <c r="E198" s="19">
        <v>13</v>
      </c>
      <c r="F198" s="18" t="s">
        <v>998</v>
      </c>
      <c r="G198" s="19">
        <f>VLOOKUP(C196:C769,'[1]main (3)'!$B:$T,19,0)</f>
        <v>16</v>
      </c>
      <c r="H198" s="19">
        <f>VLOOKUP(C196:C769,'[1]main (3)'!$B:$U,20,0)</f>
        <v>25</v>
      </c>
      <c r="I198" s="17">
        <f t="shared" ref="I198:I261" si="4">+G198+H198</f>
        <v>41</v>
      </c>
      <c r="J198" s="18">
        <v>9577646678</v>
      </c>
      <c r="K198" s="18" t="str">
        <f>VLOOKUP(C:C,'[1]main (3)'!$B:$D,3,0)</f>
        <v>Tunijan SC</v>
      </c>
      <c r="L198" s="18" t="s">
        <v>1397</v>
      </c>
      <c r="M198" s="18">
        <f>VLOOKUP(L196:L769,'[2]ANM Contact Deatils '!$B:$E,4,0)</f>
        <v>9854349738</v>
      </c>
      <c r="N198" s="18" t="s">
        <v>1183</v>
      </c>
      <c r="O198" s="18">
        <f>VLOOKUP(N196:N4303,[3]Sheet1!$B:$F,5,0)</f>
        <v>9365520465</v>
      </c>
      <c r="P198" s="24">
        <v>43441</v>
      </c>
      <c r="Q198" s="54">
        <v>43441</v>
      </c>
      <c r="R198" s="18" t="s">
        <v>1405</v>
      </c>
      <c r="S198" s="18" t="s">
        <v>1236</v>
      </c>
      <c r="T198" s="18"/>
    </row>
    <row r="199" spans="1:20" ht="33">
      <c r="A199" s="4">
        <v>195</v>
      </c>
      <c r="B199" s="17" t="s">
        <v>68</v>
      </c>
      <c r="C199" s="18" t="s">
        <v>473</v>
      </c>
      <c r="D199" s="18" t="s">
        <v>29</v>
      </c>
      <c r="E199" s="19">
        <v>26</v>
      </c>
      <c r="F199" s="18" t="s">
        <v>998</v>
      </c>
      <c r="G199" s="19">
        <f>VLOOKUP(C197:C770,'[1]main (3)'!$B:$T,19,0)</f>
        <v>18</v>
      </c>
      <c r="H199" s="19">
        <f>VLOOKUP(C197:C770,'[1]main (3)'!$B:$U,20,0)</f>
        <v>21</v>
      </c>
      <c r="I199" s="17">
        <f t="shared" si="4"/>
        <v>39</v>
      </c>
      <c r="J199" s="18" t="s">
        <v>1047</v>
      </c>
      <c r="K199" s="18" t="str">
        <f>VLOOKUP(C:C,'[1]main (3)'!$B:$D,3,0)</f>
        <v>Jubanagar SC</v>
      </c>
      <c r="L199" s="18" t="str">
        <f>VLOOKUP(C:C,'[1]main (3)'!$B:$E,4,0)</f>
        <v>Parul Dutta</v>
      </c>
      <c r="M199" s="18">
        <f>VLOOKUP(L197:L770,'[2]ANM Contact Deatils '!$B:$E,4,0)</f>
        <v>8876676027</v>
      </c>
      <c r="N199" s="18" t="s">
        <v>1317</v>
      </c>
      <c r="O199" s="18">
        <f>VLOOKUP(N197:N4304,[3]Sheet1!$B:$F,5,0)</f>
        <v>7578928396</v>
      </c>
      <c r="P199" s="24">
        <v>43441</v>
      </c>
      <c r="Q199" s="54">
        <v>43441</v>
      </c>
      <c r="R199" s="18" t="s">
        <v>1404</v>
      </c>
      <c r="S199" s="18" t="s">
        <v>1236</v>
      </c>
      <c r="T199" s="18"/>
    </row>
    <row r="200" spans="1:20" ht="33">
      <c r="A200" s="4">
        <v>196</v>
      </c>
      <c r="B200" s="17" t="s">
        <v>68</v>
      </c>
      <c r="C200" s="18" t="s">
        <v>474</v>
      </c>
      <c r="D200" s="18" t="s">
        <v>29</v>
      </c>
      <c r="E200" s="19">
        <v>12</v>
      </c>
      <c r="F200" s="18" t="s">
        <v>998</v>
      </c>
      <c r="G200" s="19">
        <f>VLOOKUP(C198:C771,'[1]main (3)'!$B:$T,19,0)</f>
        <v>45</v>
      </c>
      <c r="H200" s="19">
        <f>VLOOKUP(C198:C771,'[1]main (3)'!$B:$U,20,0)</f>
        <v>56</v>
      </c>
      <c r="I200" s="17">
        <f t="shared" si="4"/>
        <v>101</v>
      </c>
      <c r="J200" s="18">
        <v>7896110988</v>
      </c>
      <c r="K200" s="18" t="str">
        <f>VLOOKUP(C:C,'[1]main (3)'!$B:$D,3,0)</f>
        <v>Jubanagar SC</v>
      </c>
      <c r="L200" s="18" t="str">
        <f>VLOOKUP(C:C,'[1]main (3)'!$B:$E,4,0)</f>
        <v>Parul Dutta</v>
      </c>
      <c r="M200" s="18">
        <f>VLOOKUP(L198:L771,'[2]ANM Contact Deatils '!$B:$E,4,0)</f>
        <v>8876676027</v>
      </c>
      <c r="N200" s="18" t="s">
        <v>1186</v>
      </c>
      <c r="O200" s="18">
        <f>VLOOKUP(N198:N4305,[3]Sheet1!$B:$F,5,0)</f>
        <v>9954266476</v>
      </c>
      <c r="P200" s="24">
        <v>43442</v>
      </c>
      <c r="Q200" s="54">
        <v>43442</v>
      </c>
      <c r="R200" s="18" t="s">
        <v>1404</v>
      </c>
      <c r="S200" s="18" t="s">
        <v>1236</v>
      </c>
      <c r="T200" s="18"/>
    </row>
    <row r="201" spans="1:20" ht="33">
      <c r="A201" s="4">
        <v>197</v>
      </c>
      <c r="B201" s="17" t="s">
        <v>67</v>
      </c>
      <c r="C201" s="18" t="s">
        <v>475</v>
      </c>
      <c r="D201" s="18" t="s">
        <v>29</v>
      </c>
      <c r="E201" s="19">
        <v>4</v>
      </c>
      <c r="F201" s="18" t="s">
        <v>998</v>
      </c>
      <c r="G201" s="19">
        <f>VLOOKUP(C199:C772,'[1]main (3)'!$B:$T,19,0)</f>
        <v>31</v>
      </c>
      <c r="H201" s="19">
        <f>VLOOKUP(C199:C772,'[1]main (3)'!$B:$U,20,0)</f>
        <v>29</v>
      </c>
      <c r="I201" s="17">
        <f t="shared" si="4"/>
        <v>60</v>
      </c>
      <c r="J201" s="18">
        <v>8876039002</v>
      </c>
      <c r="K201" s="18" t="str">
        <f>VLOOKUP(C:C,'[1]main (3)'!$B:$D,3,0)</f>
        <v>Laluk MPHC</v>
      </c>
      <c r="L201" s="18" t="s">
        <v>1354</v>
      </c>
      <c r="M201" s="18">
        <f>VLOOKUP(L199:L772,'[2]ANM Contact Deatils '!$B:$E,4,0)</f>
        <v>9859472172</v>
      </c>
      <c r="N201" s="18" t="s">
        <v>1358</v>
      </c>
      <c r="O201" s="18">
        <f>VLOOKUP(N199:N4306,[3]Sheet1!$B:$F,5,0)</f>
        <v>6900772890</v>
      </c>
      <c r="P201" s="24">
        <v>43442</v>
      </c>
      <c r="Q201" s="54">
        <v>43442</v>
      </c>
      <c r="R201" s="18" t="s">
        <v>1404</v>
      </c>
      <c r="S201" s="18" t="s">
        <v>1236</v>
      </c>
      <c r="T201" s="18"/>
    </row>
    <row r="202" spans="1:20" ht="33">
      <c r="A202" s="4">
        <v>198</v>
      </c>
      <c r="B202" s="17" t="s">
        <v>67</v>
      </c>
      <c r="C202" s="18" t="s">
        <v>476</v>
      </c>
      <c r="D202" s="18" t="s">
        <v>29</v>
      </c>
      <c r="E202" s="19">
        <v>5</v>
      </c>
      <c r="F202" s="18" t="s">
        <v>998</v>
      </c>
      <c r="G202" s="19">
        <f>VLOOKUP(C200:C773,'[1]main (3)'!$B:$T,19,0)</f>
        <v>17</v>
      </c>
      <c r="H202" s="19">
        <f>VLOOKUP(C200:C773,'[1]main (3)'!$B:$U,20,0)</f>
        <v>26</v>
      </c>
      <c r="I202" s="17">
        <f t="shared" si="4"/>
        <v>43</v>
      </c>
      <c r="J202" s="18">
        <v>9864733766</v>
      </c>
      <c r="K202" s="18" t="str">
        <f>VLOOKUP(C:C,'[1]main (3)'!$B:$D,3,0)</f>
        <v>Laluk MPHC</v>
      </c>
      <c r="L202" s="18" t="s">
        <v>1354</v>
      </c>
      <c r="M202" s="18">
        <f>VLOOKUP(L200:L773,'[2]ANM Contact Deatils '!$B:$E,4,0)</f>
        <v>9859472172</v>
      </c>
      <c r="N202" s="18" t="s">
        <v>1185</v>
      </c>
      <c r="O202" s="18">
        <f>VLOOKUP(N200:N4307,[3]Sheet1!$B:$F,5,0)</f>
        <v>8723801484</v>
      </c>
      <c r="P202" s="24">
        <v>43442</v>
      </c>
      <c r="Q202" s="54">
        <v>43442</v>
      </c>
      <c r="R202" s="18" t="s">
        <v>1404</v>
      </c>
      <c r="S202" s="18" t="s">
        <v>1236</v>
      </c>
      <c r="T202" s="18"/>
    </row>
    <row r="203" spans="1:20" ht="33">
      <c r="A203" s="4">
        <v>199</v>
      </c>
      <c r="B203" s="17" t="s">
        <v>68</v>
      </c>
      <c r="C203" s="18" t="s">
        <v>477</v>
      </c>
      <c r="D203" s="18" t="s">
        <v>29</v>
      </c>
      <c r="E203" s="19">
        <v>23</v>
      </c>
      <c r="F203" s="18" t="s">
        <v>998</v>
      </c>
      <c r="G203" s="19">
        <f>VLOOKUP(C201:C774,'[1]main (3)'!$B:$T,19,0)</f>
        <v>16</v>
      </c>
      <c r="H203" s="19">
        <f>VLOOKUP(C201:C774,'[1]main (3)'!$B:$U,20,0)</f>
        <v>24</v>
      </c>
      <c r="I203" s="17">
        <f t="shared" si="4"/>
        <v>40</v>
      </c>
      <c r="J203" s="18">
        <v>7399637096</v>
      </c>
      <c r="K203" s="18" t="str">
        <f>VLOOKUP(C:C,'[1]main (3)'!$B:$D,3,0)</f>
        <v>Jubanagar SC</v>
      </c>
      <c r="L203" s="18" t="str">
        <f>VLOOKUP(C:C,'[1]main (3)'!$B:$E,4,0)</f>
        <v>Parul Dutta</v>
      </c>
      <c r="M203" s="18">
        <f>VLOOKUP(L201:L774,'[2]ANM Contact Deatils '!$B:$E,4,0)</f>
        <v>8876676027</v>
      </c>
      <c r="N203" s="18" t="s">
        <v>1186</v>
      </c>
      <c r="O203" s="18">
        <f>VLOOKUP(N201:N4308,[3]Sheet1!$B:$F,5,0)</f>
        <v>9954266476</v>
      </c>
      <c r="P203" s="24">
        <v>43444</v>
      </c>
      <c r="Q203" s="54">
        <v>43444</v>
      </c>
      <c r="R203" s="18" t="s">
        <v>1404</v>
      </c>
      <c r="S203" s="18" t="s">
        <v>1236</v>
      </c>
      <c r="T203" s="18"/>
    </row>
    <row r="204" spans="1:20" ht="33">
      <c r="A204" s="4">
        <v>200</v>
      </c>
      <c r="B204" s="17" t="s">
        <v>67</v>
      </c>
      <c r="C204" s="18" t="s">
        <v>478</v>
      </c>
      <c r="D204" s="18" t="s">
        <v>29</v>
      </c>
      <c r="E204" s="19">
        <v>19</v>
      </c>
      <c r="F204" s="18" t="s">
        <v>998</v>
      </c>
      <c r="G204" s="19">
        <f>VLOOKUP(C202:C775,'[1]main (3)'!$B:$T,19,0)</f>
        <v>7</v>
      </c>
      <c r="H204" s="19">
        <f>VLOOKUP(C202:C775,'[1]main (3)'!$B:$U,20,0)</f>
        <v>13</v>
      </c>
      <c r="I204" s="17">
        <f t="shared" si="4"/>
        <v>20</v>
      </c>
      <c r="J204" s="18" t="s">
        <v>1048</v>
      </c>
      <c r="K204" s="18" t="str">
        <f>VLOOKUP(C:C,'[1]main (3)'!$B:$D,3,0)</f>
        <v>Dhekiajuli SC</v>
      </c>
      <c r="L204" s="18" t="s">
        <v>1273</v>
      </c>
      <c r="M204" s="18">
        <f>VLOOKUP(L202:L775,'[2]ANM Contact Deatils '!$B:$E,4,0)</f>
        <v>8876961626</v>
      </c>
      <c r="N204" s="18" t="s">
        <v>1274</v>
      </c>
      <c r="O204" s="18">
        <f>VLOOKUP(N202:N4309,[3]Sheet1!$B:$F,5,0)</f>
        <v>9859213313</v>
      </c>
      <c r="P204" s="24">
        <v>43444</v>
      </c>
      <c r="Q204" s="54">
        <v>43444</v>
      </c>
      <c r="R204" s="18" t="s">
        <v>1405</v>
      </c>
      <c r="S204" s="18" t="s">
        <v>1236</v>
      </c>
      <c r="T204" s="18"/>
    </row>
    <row r="205" spans="1:20" ht="33">
      <c r="A205" s="4">
        <v>201</v>
      </c>
      <c r="B205" s="17" t="s">
        <v>67</v>
      </c>
      <c r="C205" s="18" t="s">
        <v>479</v>
      </c>
      <c r="D205" s="18" t="s">
        <v>29</v>
      </c>
      <c r="E205" s="19">
        <v>22</v>
      </c>
      <c r="F205" s="18" t="s">
        <v>998</v>
      </c>
      <c r="G205" s="19">
        <f>VLOOKUP(C203:C776,'[1]main (3)'!$B:$T,19,0)</f>
        <v>25</v>
      </c>
      <c r="H205" s="19">
        <f>VLOOKUP(C203:C776,'[1]main (3)'!$B:$U,20,0)</f>
        <v>24</v>
      </c>
      <c r="I205" s="17">
        <f t="shared" si="4"/>
        <v>49</v>
      </c>
      <c r="J205" s="18">
        <v>9859003227</v>
      </c>
      <c r="K205" s="18" t="str">
        <f>VLOOKUP(C:C,'[1]main (3)'!$B:$D,3,0)</f>
        <v>Dhekiajuli SC</v>
      </c>
      <c r="L205" s="18" t="s">
        <v>1273</v>
      </c>
      <c r="M205" s="18">
        <f>VLOOKUP(L203:L776,'[2]ANM Contact Deatils '!$B:$E,4,0)</f>
        <v>8876961626</v>
      </c>
      <c r="N205" s="18" t="s">
        <v>1276</v>
      </c>
      <c r="O205" s="18">
        <f>VLOOKUP(N203:N4310,[3]Sheet1!$B:$F,5,0)</f>
        <v>9577932124</v>
      </c>
      <c r="P205" s="24">
        <v>43444</v>
      </c>
      <c r="Q205" s="54">
        <v>43444</v>
      </c>
      <c r="R205" s="18" t="s">
        <v>1405</v>
      </c>
      <c r="S205" s="18" t="s">
        <v>1236</v>
      </c>
      <c r="T205" s="18"/>
    </row>
    <row r="206" spans="1:20" ht="33">
      <c r="A206" s="4">
        <v>202</v>
      </c>
      <c r="B206" s="17" t="s">
        <v>68</v>
      </c>
      <c r="C206" s="18" t="s">
        <v>480</v>
      </c>
      <c r="D206" s="18" t="s">
        <v>29</v>
      </c>
      <c r="E206" s="19">
        <v>9</v>
      </c>
      <c r="F206" s="18" t="s">
        <v>998</v>
      </c>
      <c r="G206" s="19">
        <f>VLOOKUP(C204:C777,'[1]main (3)'!$B:$T,19,0)</f>
        <v>60</v>
      </c>
      <c r="H206" s="19">
        <f>VLOOKUP(C204:C777,'[1]main (3)'!$B:$U,20,0)</f>
        <v>57</v>
      </c>
      <c r="I206" s="17">
        <f t="shared" si="4"/>
        <v>117</v>
      </c>
      <c r="J206" s="18">
        <v>9854535758</v>
      </c>
      <c r="K206" s="18" t="str">
        <f>VLOOKUP(C:C,'[1]main (3)'!$B:$D,3,0)</f>
        <v>Jubanagar SC</v>
      </c>
      <c r="L206" s="18" t="str">
        <f>VLOOKUP(C:C,'[1]main (3)'!$B:$E,4,0)</f>
        <v>Parul Dutta</v>
      </c>
      <c r="M206" s="18">
        <f>VLOOKUP(L204:L777,'[2]ANM Contact Deatils '!$B:$E,4,0)</f>
        <v>8876676027</v>
      </c>
      <c r="N206" s="18" t="s">
        <v>1186</v>
      </c>
      <c r="O206" s="18">
        <f>VLOOKUP(N204:N4311,[3]Sheet1!$B:$F,5,0)</f>
        <v>9954266476</v>
      </c>
      <c r="P206" s="24">
        <v>43444</v>
      </c>
      <c r="Q206" s="54">
        <v>43444</v>
      </c>
      <c r="R206" s="18" t="s">
        <v>1404</v>
      </c>
      <c r="S206" s="18" t="s">
        <v>1236</v>
      </c>
      <c r="T206" s="18"/>
    </row>
    <row r="207" spans="1:20" ht="33">
      <c r="A207" s="4">
        <v>203</v>
      </c>
      <c r="B207" s="17" t="s">
        <v>67</v>
      </c>
      <c r="C207" s="18" t="s">
        <v>481</v>
      </c>
      <c r="D207" s="18" t="s">
        <v>29</v>
      </c>
      <c r="E207" s="19">
        <v>1</v>
      </c>
      <c r="F207" s="18" t="s">
        <v>998</v>
      </c>
      <c r="G207" s="19">
        <f>VLOOKUP(C205:C778,'[1]main (3)'!$B:$T,19,0)</f>
        <v>10</v>
      </c>
      <c r="H207" s="19">
        <f>VLOOKUP(C205:C778,'[1]main (3)'!$B:$U,20,0)</f>
        <v>14</v>
      </c>
      <c r="I207" s="17">
        <f t="shared" si="4"/>
        <v>24</v>
      </c>
      <c r="J207" s="18">
        <v>6000468102</v>
      </c>
      <c r="K207" s="18" t="str">
        <f>VLOOKUP(C:C,'[1]main (3)'!$B:$D,3,0)</f>
        <v>Laluk MPHC</v>
      </c>
      <c r="L207" s="18" t="s">
        <v>1354</v>
      </c>
      <c r="M207" s="18">
        <f>VLOOKUP(L205:L778,'[2]ANM Contact Deatils '!$B:$E,4,0)</f>
        <v>9859472172</v>
      </c>
      <c r="N207" s="18" t="s">
        <v>1359</v>
      </c>
      <c r="O207" s="18">
        <f>VLOOKUP(N205:N4312,[3]Sheet1!$B:$F,5,0)</f>
        <v>8486372008</v>
      </c>
      <c r="P207" s="24">
        <v>43445</v>
      </c>
      <c r="Q207" s="54">
        <v>43445</v>
      </c>
      <c r="R207" s="18" t="s">
        <v>1404</v>
      </c>
      <c r="S207" s="18" t="s">
        <v>1236</v>
      </c>
      <c r="T207" s="18"/>
    </row>
    <row r="208" spans="1:20" ht="33">
      <c r="A208" s="4">
        <v>204</v>
      </c>
      <c r="B208" s="17" t="s">
        <v>68</v>
      </c>
      <c r="C208" s="18" t="s">
        <v>482</v>
      </c>
      <c r="D208" s="18" t="s">
        <v>29</v>
      </c>
      <c r="E208" s="19">
        <v>15</v>
      </c>
      <c r="F208" s="18" t="s">
        <v>998</v>
      </c>
      <c r="G208" s="19">
        <f>VLOOKUP(C206:C779,'[1]main (3)'!$B:$T,19,0)</f>
        <v>17</v>
      </c>
      <c r="H208" s="19">
        <f>VLOOKUP(C206:C779,'[1]main (3)'!$B:$U,20,0)</f>
        <v>17</v>
      </c>
      <c r="I208" s="17">
        <f t="shared" si="4"/>
        <v>34</v>
      </c>
      <c r="J208" s="18">
        <v>8876825711</v>
      </c>
      <c r="K208" s="18" t="str">
        <f>VLOOKUP(C:C,'[1]main (3)'!$B:$D,3,0)</f>
        <v>kutubpur sc</v>
      </c>
      <c r="L208" s="18" t="s">
        <v>1336</v>
      </c>
      <c r="M208" s="18">
        <f>VLOOKUP(L206:L779,'[2]ANM Contact Deatils '!$B:$E,4,0)</f>
        <v>9859645063</v>
      </c>
      <c r="N208" s="18" t="s">
        <v>1338</v>
      </c>
      <c r="O208" s="18">
        <f>VLOOKUP(N206:N4313,[3]Sheet1!$B:$F,5,0)</f>
        <v>9954936060</v>
      </c>
      <c r="P208" s="24">
        <v>43445</v>
      </c>
      <c r="Q208" s="54">
        <v>43445</v>
      </c>
      <c r="R208" s="18" t="s">
        <v>1405</v>
      </c>
      <c r="S208" s="18" t="s">
        <v>1236</v>
      </c>
      <c r="T208" s="18"/>
    </row>
    <row r="209" spans="1:20" ht="33">
      <c r="A209" s="4">
        <v>205</v>
      </c>
      <c r="B209" s="17" t="s">
        <v>67</v>
      </c>
      <c r="C209" s="18" t="s">
        <v>483</v>
      </c>
      <c r="D209" s="18" t="s">
        <v>29</v>
      </c>
      <c r="E209" s="19">
        <v>2</v>
      </c>
      <c r="F209" s="18" t="s">
        <v>998</v>
      </c>
      <c r="G209" s="19">
        <f>VLOOKUP(C207:C780,'[1]main (3)'!$B:$T,19,0)</f>
        <v>27</v>
      </c>
      <c r="H209" s="19">
        <f>VLOOKUP(C207:C780,'[1]main (3)'!$B:$U,20,0)</f>
        <v>14</v>
      </c>
      <c r="I209" s="17">
        <f t="shared" si="4"/>
        <v>41</v>
      </c>
      <c r="J209" s="18">
        <v>8876869894</v>
      </c>
      <c r="K209" s="18" t="str">
        <f>VLOOKUP(C:C,'[1]main (3)'!$B:$D,3,0)</f>
        <v>Laluk MPHC</v>
      </c>
      <c r="L209" s="18" t="s">
        <v>1354</v>
      </c>
      <c r="M209" s="18">
        <f>VLOOKUP(L207:L780,'[2]ANM Contact Deatils '!$B:$E,4,0)</f>
        <v>9859472172</v>
      </c>
      <c r="N209" s="18" t="s">
        <v>1360</v>
      </c>
      <c r="O209" s="18">
        <f>VLOOKUP(N207:N4314,[3]Sheet1!$B:$F,5,0)</f>
        <v>9127482598</v>
      </c>
      <c r="P209" s="24">
        <v>43445</v>
      </c>
      <c r="Q209" s="54">
        <v>43445</v>
      </c>
      <c r="R209" s="18" t="s">
        <v>1404</v>
      </c>
      <c r="S209" s="18" t="s">
        <v>1236</v>
      </c>
      <c r="T209" s="18"/>
    </row>
    <row r="210" spans="1:20" ht="33">
      <c r="A210" s="4">
        <v>206</v>
      </c>
      <c r="B210" s="17" t="s">
        <v>68</v>
      </c>
      <c r="C210" s="18" t="s">
        <v>484</v>
      </c>
      <c r="D210" s="18" t="s">
        <v>29</v>
      </c>
      <c r="E210" s="19">
        <v>10</v>
      </c>
      <c r="F210" s="18" t="s">
        <v>998</v>
      </c>
      <c r="G210" s="19">
        <f>VLOOKUP(C208:C781,'[1]main (3)'!$B:$T,19,0)</f>
        <v>21</v>
      </c>
      <c r="H210" s="19">
        <f>VLOOKUP(C208:C781,'[1]main (3)'!$B:$U,20,0)</f>
        <v>19</v>
      </c>
      <c r="I210" s="17">
        <f t="shared" si="4"/>
        <v>40</v>
      </c>
      <c r="J210" s="18">
        <v>9678977213</v>
      </c>
      <c r="K210" s="18" t="str">
        <f>VLOOKUP(C:C,'[1]main (3)'!$B:$D,3,0)</f>
        <v>kutubpur sc</v>
      </c>
      <c r="L210" s="18" t="s">
        <v>1336</v>
      </c>
      <c r="M210" s="18">
        <f>VLOOKUP(L208:L781,'[2]ANM Contact Deatils '!$B:$E,4,0)</f>
        <v>9859645063</v>
      </c>
      <c r="N210" s="18" t="s">
        <v>1338</v>
      </c>
      <c r="O210" s="18">
        <f>VLOOKUP(N208:N4315,[3]Sheet1!$B:$F,5,0)</f>
        <v>9954936060</v>
      </c>
      <c r="P210" s="24">
        <v>43445</v>
      </c>
      <c r="Q210" s="54">
        <v>43445</v>
      </c>
      <c r="R210" s="18" t="s">
        <v>1405</v>
      </c>
      <c r="S210" s="18" t="s">
        <v>1236</v>
      </c>
      <c r="T210" s="18"/>
    </row>
    <row r="211" spans="1:20" ht="33">
      <c r="A211" s="4">
        <v>207</v>
      </c>
      <c r="B211" s="17" t="s">
        <v>67</v>
      </c>
      <c r="C211" s="18" t="s">
        <v>485</v>
      </c>
      <c r="D211" s="18" t="s">
        <v>29</v>
      </c>
      <c r="E211" s="19">
        <v>3</v>
      </c>
      <c r="F211" s="18" t="s">
        <v>998</v>
      </c>
      <c r="G211" s="19">
        <f>VLOOKUP(C209:C782,'[1]main (3)'!$B:$T,19,0)</f>
        <v>16</v>
      </c>
      <c r="H211" s="19">
        <f>VLOOKUP(C209:C782,'[1]main (3)'!$B:$U,20,0)</f>
        <v>11</v>
      </c>
      <c r="I211" s="17">
        <f t="shared" si="4"/>
        <v>27</v>
      </c>
      <c r="J211" s="18">
        <v>9957116270</v>
      </c>
      <c r="K211" s="18" t="str">
        <f>VLOOKUP(C:C,'[1]main (3)'!$B:$D,3,0)</f>
        <v>Laluk MPHC</v>
      </c>
      <c r="L211" s="18" t="s">
        <v>1354</v>
      </c>
      <c r="M211" s="18">
        <f>VLOOKUP(L209:L782,'[2]ANM Contact Deatils '!$B:$E,4,0)</f>
        <v>9859472172</v>
      </c>
      <c r="N211" s="18" t="s">
        <v>1361</v>
      </c>
      <c r="O211" s="18">
        <f>VLOOKUP(N209:N4316,[3]Sheet1!$B:$F,5,0)</f>
        <v>8403945054</v>
      </c>
      <c r="P211" s="24">
        <v>43445</v>
      </c>
      <c r="Q211" s="54">
        <v>43445</v>
      </c>
      <c r="R211" s="18" t="s">
        <v>1404</v>
      </c>
      <c r="S211" s="18" t="s">
        <v>1236</v>
      </c>
      <c r="T211" s="18"/>
    </row>
    <row r="212" spans="1:20" ht="33">
      <c r="A212" s="4">
        <v>208</v>
      </c>
      <c r="B212" s="17" t="s">
        <v>67</v>
      </c>
      <c r="C212" s="18" t="s">
        <v>486</v>
      </c>
      <c r="D212" s="18" t="s">
        <v>29</v>
      </c>
      <c r="E212" s="19">
        <v>84</v>
      </c>
      <c r="F212" s="18" t="s">
        <v>998</v>
      </c>
      <c r="G212" s="19">
        <f>VLOOKUP(C210:C783,'[1]main (3)'!$B:$T,19,0)</f>
        <v>17</v>
      </c>
      <c r="H212" s="19">
        <f>VLOOKUP(C210:C783,'[1]main (3)'!$B:$U,20,0)</f>
        <v>18</v>
      </c>
      <c r="I212" s="17">
        <f t="shared" si="4"/>
        <v>35</v>
      </c>
      <c r="J212" s="18">
        <v>6900518703</v>
      </c>
      <c r="K212" s="18" t="str">
        <f>VLOOKUP(C:C,'[1]main (3)'!$B:$D,3,0)</f>
        <v>Badati SC</v>
      </c>
      <c r="L212" s="18" t="str">
        <f>VLOOKUP(C:C,'[1]main (3)'!$B:$E,4,0)</f>
        <v>HEMA PEGU</v>
      </c>
      <c r="M212" s="18">
        <f>VLOOKUP(L210:L783,'[2]ANM Contact Deatils '!$B:$E,4,0)</f>
        <v>9613086098</v>
      </c>
      <c r="N212" s="18" t="s">
        <v>1238</v>
      </c>
      <c r="O212" s="18">
        <f>VLOOKUP(N210:N4317,[3]Sheet1!$B:$F,5,0)</f>
        <v>9365628632</v>
      </c>
      <c r="P212" s="24">
        <v>43446</v>
      </c>
      <c r="Q212" s="54">
        <v>43446</v>
      </c>
      <c r="R212" s="18" t="s">
        <v>1402</v>
      </c>
      <c r="S212" s="18" t="s">
        <v>1236</v>
      </c>
      <c r="T212" s="18"/>
    </row>
    <row r="213" spans="1:20" ht="33">
      <c r="A213" s="4">
        <v>209</v>
      </c>
      <c r="B213" s="17" t="s">
        <v>67</v>
      </c>
      <c r="C213" s="18" t="s">
        <v>487</v>
      </c>
      <c r="D213" s="18" t="s">
        <v>29</v>
      </c>
      <c r="E213" s="19">
        <v>35</v>
      </c>
      <c r="F213" s="18" t="s">
        <v>998</v>
      </c>
      <c r="G213" s="19">
        <f>VLOOKUP(C211:C784,'[1]main (3)'!$B:$T,19,0)</f>
        <v>23</v>
      </c>
      <c r="H213" s="19">
        <f>VLOOKUP(C211:C784,'[1]main (3)'!$B:$U,20,0)</f>
        <v>27</v>
      </c>
      <c r="I213" s="17">
        <f t="shared" si="4"/>
        <v>50</v>
      </c>
      <c r="J213" s="18">
        <v>7086567534</v>
      </c>
      <c r="K213" s="18" t="str">
        <f>VLOOKUP(C:C,'[1]main (3)'!$B:$D,3,0)</f>
        <v>Badati SC</v>
      </c>
      <c r="L213" s="18" t="str">
        <f>VLOOKUP(C:C,'[1]main (3)'!$B:$E,4,0)</f>
        <v>HEMA PEGU</v>
      </c>
      <c r="M213" s="18">
        <f>VLOOKUP(L211:L784,'[2]ANM Contact Deatils '!$B:$E,4,0)</f>
        <v>9613086098</v>
      </c>
      <c r="N213" s="18" t="s">
        <v>1187</v>
      </c>
      <c r="O213" s="18">
        <f>VLOOKUP(N211:N4318,[3]Sheet1!$B:$F,5,0)</f>
        <v>9678611835</v>
      </c>
      <c r="P213" s="24">
        <v>43446</v>
      </c>
      <c r="Q213" s="54">
        <v>43446</v>
      </c>
      <c r="R213" s="18" t="s">
        <v>1402</v>
      </c>
      <c r="S213" s="18" t="s">
        <v>1236</v>
      </c>
      <c r="T213" s="18"/>
    </row>
    <row r="214" spans="1:20" ht="33">
      <c r="A214" s="4">
        <v>210</v>
      </c>
      <c r="B214" s="17" t="s">
        <v>68</v>
      </c>
      <c r="C214" s="18" t="s">
        <v>488</v>
      </c>
      <c r="D214" s="18" t="s">
        <v>29</v>
      </c>
      <c r="E214" s="19">
        <v>18</v>
      </c>
      <c r="F214" s="18" t="s">
        <v>998</v>
      </c>
      <c r="G214" s="19">
        <f>VLOOKUP(C212:C785,'[1]main (3)'!$B:$T,19,0)</f>
        <v>18</v>
      </c>
      <c r="H214" s="19">
        <f>VLOOKUP(C212:C785,'[1]main (3)'!$B:$U,20,0)</f>
        <v>21</v>
      </c>
      <c r="I214" s="17">
        <f t="shared" si="4"/>
        <v>39</v>
      </c>
      <c r="J214" s="18">
        <v>8011160646</v>
      </c>
      <c r="K214" s="18" t="str">
        <f>VLOOKUP(C:C,'[1]main (3)'!$B:$D,3,0)</f>
        <v>Jubanagar SC</v>
      </c>
      <c r="L214" s="18" t="str">
        <f>VLOOKUP(C:C,'[1]main (3)'!$B:$E,4,0)</f>
        <v>Minakhi Gogoi</v>
      </c>
      <c r="M214" s="18">
        <f>VLOOKUP(L212:L785,'[2]ANM Contact Deatils '!$B:$E,4,0)</f>
        <v>8011337077</v>
      </c>
      <c r="N214" s="18" t="s">
        <v>1173</v>
      </c>
      <c r="O214" s="18">
        <f>VLOOKUP(N212:N4319,[3]Sheet1!$B:$F,5,0)</f>
        <v>8723824670</v>
      </c>
      <c r="P214" s="24">
        <v>43446</v>
      </c>
      <c r="Q214" s="54">
        <v>43446</v>
      </c>
      <c r="R214" s="18" t="s">
        <v>1404</v>
      </c>
      <c r="S214" s="18" t="s">
        <v>1236</v>
      </c>
      <c r="T214" s="18"/>
    </row>
    <row r="215" spans="1:20" ht="33">
      <c r="A215" s="4">
        <v>211</v>
      </c>
      <c r="B215" s="17" t="s">
        <v>68</v>
      </c>
      <c r="C215" s="18" t="s">
        <v>489</v>
      </c>
      <c r="D215" s="18" t="s">
        <v>29</v>
      </c>
      <c r="E215" s="19">
        <v>12</v>
      </c>
      <c r="F215" s="18" t="s">
        <v>998</v>
      </c>
      <c r="G215" s="19">
        <f>VLOOKUP(C213:C786,'[1]main (3)'!$B:$T,19,0)</f>
        <v>18</v>
      </c>
      <c r="H215" s="19">
        <f>VLOOKUP(C213:C786,'[1]main (3)'!$B:$U,20,0)</f>
        <v>21</v>
      </c>
      <c r="I215" s="17">
        <f t="shared" si="4"/>
        <v>39</v>
      </c>
      <c r="J215" s="18">
        <v>9854624162</v>
      </c>
      <c r="K215" s="18" t="str">
        <f>VLOOKUP(C:C,'[1]main (3)'!$B:$D,3,0)</f>
        <v>Jubanagar SC</v>
      </c>
      <c r="L215" s="18" t="str">
        <f>VLOOKUP(C:C,'[1]main (3)'!$B:$E,4,0)</f>
        <v>Parul Dutta</v>
      </c>
      <c r="M215" s="18">
        <f>VLOOKUP(L213:L786,'[2]ANM Contact Deatils '!$B:$E,4,0)</f>
        <v>8876676027</v>
      </c>
      <c r="N215" s="18" t="s">
        <v>1173</v>
      </c>
      <c r="O215" s="18">
        <f>VLOOKUP(N213:N4320,[3]Sheet1!$B:$F,5,0)</f>
        <v>8723824670</v>
      </c>
      <c r="P215" s="24">
        <v>43446</v>
      </c>
      <c r="Q215" s="54">
        <v>43446</v>
      </c>
      <c r="R215" s="18" t="s">
        <v>1404</v>
      </c>
      <c r="S215" s="18" t="s">
        <v>1236</v>
      </c>
      <c r="T215" s="18"/>
    </row>
    <row r="216" spans="1:20" ht="33">
      <c r="A216" s="4">
        <v>212</v>
      </c>
      <c r="B216" s="17" t="s">
        <v>67</v>
      </c>
      <c r="C216" s="18" t="s">
        <v>490</v>
      </c>
      <c r="D216" s="18" t="s">
        <v>29</v>
      </c>
      <c r="E216" s="19">
        <v>86</v>
      </c>
      <c r="F216" s="18" t="s">
        <v>998</v>
      </c>
      <c r="G216" s="19">
        <f>VLOOKUP(C214:C787,'[1]main (3)'!$B:$T,19,0)</f>
        <v>13</v>
      </c>
      <c r="H216" s="19">
        <f>VLOOKUP(C214:C787,'[1]main (3)'!$B:$U,20,0)</f>
        <v>17</v>
      </c>
      <c r="I216" s="17">
        <f t="shared" si="4"/>
        <v>30</v>
      </c>
      <c r="J216" s="18">
        <v>7637865939</v>
      </c>
      <c r="K216" s="18" t="str">
        <f>VLOOKUP(C:C,'[1]main (3)'!$B:$D,3,0)</f>
        <v>Dohgharia SC</v>
      </c>
      <c r="L216" s="18" t="str">
        <f>VLOOKUP(C:C,'[1]main (3)'!$B:$E,4,0)</f>
        <v>Jonali Pegu</v>
      </c>
      <c r="M216" s="18">
        <f>VLOOKUP(L214:L787,'[2]ANM Contact Deatils '!$B:$E,4,0)</f>
        <v>7399553485</v>
      </c>
      <c r="N216" s="18" t="s">
        <v>1284</v>
      </c>
      <c r="O216" s="18">
        <f>VLOOKUP(N214:N4321,[3]Sheet1!$B:$F,5,0)</f>
        <v>8403879607</v>
      </c>
      <c r="P216" s="24">
        <v>43447</v>
      </c>
      <c r="Q216" s="54">
        <v>43447</v>
      </c>
      <c r="R216" s="18" t="s">
        <v>1404</v>
      </c>
      <c r="S216" s="18" t="s">
        <v>1236</v>
      </c>
      <c r="T216" s="18"/>
    </row>
    <row r="217" spans="1:20" ht="33">
      <c r="A217" s="4">
        <v>213</v>
      </c>
      <c r="B217" s="17" t="s">
        <v>67</v>
      </c>
      <c r="C217" s="18" t="s">
        <v>491</v>
      </c>
      <c r="D217" s="18" t="s">
        <v>29</v>
      </c>
      <c r="E217" s="19">
        <v>81</v>
      </c>
      <c r="F217" s="18" t="s">
        <v>998</v>
      </c>
      <c r="G217" s="19">
        <f>VLOOKUP(C215:C788,'[1]main (3)'!$B:$T,19,0)</f>
        <v>17</v>
      </c>
      <c r="H217" s="19">
        <f>VLOOKUP(C215:C788,'[1]main (3)'!$B:$U,20,0)</f>
        <v>17</v>
      </c>
      <c r="I217" s="17">
        <f t="shared" si="4"/>
        <v>34</v>
      </c>
      <c r="J217" s="18">
        <v>9854671251</v>
      </c>
      <c r="K217" s="18" t="str">
        <f>VLOOKUP(C:C,'[1]main (3)'!$B:$D,3,0)</f>
        <v>Dohgharia SC</v>
      </c>
      <c r="L217" s="18" t="str">
        <f>VLOOKUP(C:C,'[1]main (3)'!$B:$E,4,0)</f>
        <v>Jonali Pegu</v>
      </c>
      <c r="M217" s="18">
        <f>VLOOKUP(L215:L788,'[2]ANM Contact Deatils '!$B:$E,4,0)</f>
        <v>7399553485</v>
      </c>
      <c r="N217" s="18" t="s">
        <v>1284</v>
      </c>
      <c r="O217" s="18">
        <f>VLOOKUP(N215:N4322,[3]Sheet1!$B:$F,5,0)</f>
        <v>8403879607</v>
      </c>
      <c r="P217" s="24">
        <v>43447</v>
      </c>
      <c r="Q217" s="54">
        <v>43447</v>
      </c>
      <c r="R217" s="18" t="s">
        <v>1404</v>
      </c>
      <c r="S217" s="18" t="s">
        <v>1236</v>
      </c>
      <c r="T217" s="18"/>
    </row>
    <row r="218" spans="1:20" ht="33">
      <c r="A218" s="4">
        <v>214</v>
      </c>
      <c r="B218" s="17" t="s">
        <v>68</v>
      </c>
      <c r="C218" s="18" t="s">
        <v>492</v>
      </c>
      <c r="D218" s="18" t="s">
        <v>29</v>
      </c>
      <c r="E218" s="19">
        <v>15</v>
      </c>
      <c r="F218" s="18" t="s">
        <v>998</v>
      </c>
      <c r="G218" s="19">
        <f>VLOOKUP(C216:C789,'[1]main (3)'!$B:$T,19,0)</f>
        <v>17</v>
      </c>
      <c r="H218" s="19">
        <f>VLOOKUP(C216:C789,'[1]main (3)'!$B:$U,20,0)</f>
        <v>13</v>
      </c>
      <c r="I218" s="17">
        <f t="shared" si="4"/>
        <v>30</v>
      </c>
      <c r="J218" s="18">
        <v>9577551282</v>
      </c>
      <c r="K218" s="18" t="str">
        <f>VLOOKUP(C:C,'[1]main (3)'!$B:$D,3,0)</f>
        <v>Bahgorah MPHC</v>
      </c>
      <c r="L218" s="18" t="s">
        <v>1247</v>
      </c>
      <c r="M218" s="18">
        <f>VLOOKUP(L216:L789,'[2]ANM Contact Deatils '!$B:$E,4,0)</f>
        <v>9577018386</v>
      </c>
      <c r="N218" s="18" t="s">
        <v>1251</v>
      </c>
      <c r="O218" s="18">
        <f>VLOOKUP(N216:N4323,[3]Sheet1!$B:$F,5,0)</f>
        <v>7576897290</v>
      </c>
      <c r="P218" s="24">
        <v>43447</v>
      </c>
      <c r="Q218" s="54">
        <v>43447</v>
      </c>
      <c r="R218" s="18" t="s">
        <v>1402</v>
      </c>
      <c r="S218" s="18" t="s">
        <v>1236</v>
      </c>
      <c r="T218" s="18"/>
    </row>
    <row r="219" spans="1:20" ht="33">
      <c r="A219" s="4">
        <v>215</v>
      </c>
      <c r="B219" s="17" t="s">
        <v>68</v>
      </c>
      <c r="C219" s="18" t="s">
        <v>493</v>
      </c>
      <c r="D219" s="18" t="s">
        <v>29</v>
      </c>
      <c r="E219" s="19">
        <v>16</v>
      </c>
      <c r="F219" s="18" t="s">
        <v>998</v>
      </c>
      <c r="G219" s="19">
        <f>VLOOKUP(C217:C790,'[1]main (3)'!$B:$T,19,0)</f>
        <v>44</v>
      </c>
      <c r="H219" s="19">
        <f>VLOOKUP(C217:C790,'[1]main (3)'!$B:$U,20,0)</f>
        <v>39</v>
      </c>
      <c r="I219" s="17">
        <f t="shared" si="4"/>
        <v>83</v>
      </c>
      <c r="J219" s="18">
        <v>9957703148</v>
      </c>
      <c r="K219" s="18" t="str">
        <f>VLOOKUP(C:C,'[1]main (3)'!$B:$D,3,0)</f>
        <v>Bahgorah MPHC</v>
      </c>
      <c r="L219" s="18" t="s">
        <v>1247</v>
      </c>
      <c r="M219" s="18">
        <f>VLOOKUP(L217:L790,'[2]ANM Contact Deatils '!$B:$E,4,0)</f>
        <v>9577018386</v>
      </c>
      <c r="N219" s="18" t="s">
        <v>1251</v>
      </c>
      <c r="O219" s="18">
        <f>VLOOKUP(N217:N4324,[3]Sheet1!$B:$F,5,0)</f>
        <v>7576897290</v>
      </c>
      <c r="P219" s="24">
        <v>43447</v>
      </c>
      <c r="Q219" s="54">
        <v>43447</v>
      </c>
      <c r="R219" s="18" t="s">
        <v>1402</v>
      </c>
      <c r="S219" s="18" t="s">
        <v>1236</v>
      </c>
      <c r="T219" s="18"/>
    </row>
    <row r="220" spans="1:20" ht="33">
      <c r="A220" s="4">
        <v>216</v>
      </c>
      <c r="B220" s="17" t="s">
        <v>68</v>
      </c>
      <c r="C220" s="18" t="s">
        <v>494</v>
      </c>
      <c r="D220" s="18" t="s">
        <v>29</v>
      </c>
      <c r="E220" s="19">
        <v>48</v>
      </c>
      <c r="F220" s="18" t="s">
        <v>998</v>
      </c>
      <c r="G220" s="19">
        <f>VLOOKUP(C218:C791,'[1]main (3)'!$B:$T,19,0)</f>
        <v>17</v>
      </c>
      <c r="H220" s="19">
        <f>VLOOKUP(C218:C791,'[1]main (3)'!$B:$U,20,0)</f>
        <v>14</v>
      </c>
      <c r="I220" s="17">
        <f t="shared" si="4"/>
        <v>31</v>
      </c>
      <c r="J220" s="18">
        <v>9859471692</v>
      </c>
      <c r="K220" s="18" t="str">
        <f>VLOOKUP(C:C,'[1]main (3)'!$B:$D,3,0)</f>
        <v>Bahgorah MPHC</v>
      </c>
      <c r="L220" s="18" t="s">
        <v>1247</v>
      </c>
      <c r="M220" s="18">
        <f>VLOOKUP(L218:L791,'[2]ANM Contact Deatils '!$B:$E,4,0)</f>
        <v>9577018386</v>
      </c>
      <c r="N220" s="18" t="s">
        <v>1251</v>
      </c>
      <c r="O220" s="18">
        <f>VLOOKUP(N218:N4325,[3]Sheet1!$B:$F,5,0)</f>
        <v>7576897290</v>
      </c>
      <c r="P220" s="24">
        <v>43447</v>
      </c>
      <c r="Q220" s="54">
        <v>43447</v>
      </c>
      <c r="R220" s="18" t="s">
        <v>1402</v>
      </c>
      <c r="S220" s="18" t="s">
        <v>1236</v>
      </c>
      <c r="T220" s="18"/>
    </row>
    <row r="221" spans="1:20" ht="33">
      <c r="A221" s="4">
        <v>217</v>
      </c>
      <c r="B221" s="17" t="s">
        <v>67</v>
      </c>
      <c r="C221" s="18" t="s">
        <v>495</v>
      </c>
      <c r="D221" s="18" t="s">
        <v>29</v>
      </c>
      <c r="E221" s="19">
        <v>17</v>
      </c>
      <c r="F221" s="18" t="s">
        <v>998</v>
      </c>
      <c r="G221" s="19">
        <f>VLOOKUP(C219:C792,'[1]main (3)'!$B:$T,19,0)</f>
        <v>0</v>
      </c>
      <c r="H221" s="19">
        <f>VLOOKUP(C219:C792,'[1]main (3)'!$B:$U,20,0)</f>
        <v>0</v>
      </c>
      <c r="I221" s="17">
        <f t="shared" si="4"/>
        <v>0</v>
      </c>
      <c r="J221" s="18">
        <v>6900667972</v>
      </c>
      <c r="K221" s="18" t="str">
        <f>VLOOKUP(C:C,'[1]main (3)'!$B:$D,3,0)</f>
        <v>Bagicha SC</v>
      </c>
      <c r="L221" s="18" t="s">
        <v>1245</v>
      </c>
      <c r="M221" s="18">
        <f>VLOOKUP(L219:L792,'[2]ANM Contact Deatils '!$B:$E,4,0)</f>
        <v>9854573434</v>
      </c>
      <c r="N221" s="18" t="s">
        <v>1241</v>
      </c>
      <c r="O221" s="18">
        <f>VLOOKUP(N219:N4326,[3]Sheet1!$B:$F,5,0)</f>
        <v>9127105692</v>
      </c>
      <c r="P221" s="24">
        <v>43448</v>
      </c>
      <c r="Q221" s="54">
        <v>43448</v>
      </c>
      <c r="R221" s="18" t="s">
        <v>1403</v>
      </c>
      <c r="S221" s="18" t="s">
        <v>1236</v>
      </c>
      <c r="T221" s="18"/>
    </row>
    <row r="222" spans="1:20" ht="33">
      <c r="A222" s="4">
        <v>218</v>
      </c>
      <c r="B222" s="17" t="s">
        <v>68</v>
      </c>
      <c r="C222" s="18" t="s">
        <v>496</v>
      </c>
      <c r="D222" s="18" t="s">
        <v>29</v>
      </c>
      <c r="E222" s="19">
        <v>11</v>
      </c>
      <c r="F222" s="18" t="s">
        <v>998</v>
      </c>
      <c r="G222" s="19">
        <f>VLOOKUP(C220:C793,'[1]main (3)'!$B:$T,19,0)</f>
        <v>26</v>
      </c>
      <c r="H222" s="19">
        <f>VLOOKUP(C220:C793,'[1]main (3)'!$B:$U,20,0)</f>
        <v>28</v>
      </c>
      <c r="I222" s="17">
        <f t="shared" si="4"/>
        <v>54</v>
      </c>
      <c r="J222" s="18">
        <v>8486983773</v>
      </c>
      <c r="K222" s="18" t="str">
        <f>VLOOKUP(C:C,'[1]main (3)'!$B:$D,3,0)</f>
        <v>Jubanagar SC</v>
      </c>
      <c r="L222" s="18" t="str">
        <f>VLOOKUP(C:C,'[1]main (3)'!$B:$E,4,0)</f>
        <v>Parul Dutta</v>
      </c>
      <c r="M222" s="18">
        <f>VLOOKUP(L220:L793,'[2]ANM Contact Deatils '!$B:$E,4,0)</f>
        <v>8876676027</v>
      </c>
      <c r="N222" s="18" t="s">
        <v>1317</v>
      </c>
      <c r="O222" s="18">
        <f>VLOOKUP(N220:N4327,[3]Sheet1!$B:$F,5,0)</f>
        <v>7578928396</v>
      </c>
      <c r="P222" s="24">
        <v>43448</v>
      </c>
      <c r="Q222" s="54">
        <v>43448</v>
      </c>
      <c r="R222" s="18" t="s">
        <v>1404</v>
      </c>
      <c r="S222" s="18" t="s">
        <v>1236</v>
      </c>
      <c r="T222" s="18"/>
    </row>
    <row r="223" spans="1:20" ht="33">
      <c r="A223" s="4">
        <v>219</v>
      </c>
      <c r="B223" s="17" t="s">
        <v>68</v>
      </c>
      <c r="C223" s="18" t="s">
        <v>497</v>
      </c>
      <c r="D223" s="18" t="s">
        <v>29</v>
      </c>
      <c r="E223" s="19">
        <v>10</v>
      </c>
      <c r="F223" s="18" t="s">
        <v>998</v>
      </c>
      <c r="G223" s="19">
        <f>VLOOKUP(C221:C794,'[1]main (3)'!$B:$T,19,0)</f>
        <v>21</v>
      </c>
      <c r="H223" s="19">
        <f>VLOOKUP(C221:C794,'[1]main (3)'!$B:$U,20,0)</f>
        <v>25</v>
      </c>
      <c r="I223" s="17">
        <f t="shared" si="4"/>
        <v>46</v>
      </c>
      <c r="J223" s="18">
        <v>8724031181</v>
      </c>
      <c r="K223" s="18" t="str">
        <f>VLOOKUP(C:C,'[1]main (3)'!$B:$D,3,0)</f>
        <v>Jubanagar SC</v>
      </c>
      <c r="L223" s="18" t="str">
        <f>VLOOKUP(C:C,'[1]main (3)'!$B:$E,4,0)</f>
        <v>Parul Dutta</v>
      </c>
      <c r="M223" s="18">
        <f>VLOOKUP(L221:L794,'[2]ANM Contact Deatils '!$B:$E,4,0)</f>
        <v>8876676027</v>
      </c>
      <c r="N223" s="18" t="s">
        <v>1317</v>
      </c>
      <c r="O223" s="18">
        <f>VLOOKUP(N221:N4328,[3]Sheet1!$B:$F,5,0)</f>
        <v>7578928396</v>
      </c>
      <c r="P223" s="24">
        <v>43448</v>
      </c>
      <c r="Q223" s="54">
        <v>43448</v>
      </c>
      <c r="R223" s="18" t="s">
        <v>1404</v>
      </c>
      <c r="S223" s="18" t="s">
        <v>1236</v>
      </c>
      <c r="T223" s="18"/>
    </row>
    <row r="224" spans="1:20" ht="33">
      <c r="A224" s="4">
        <v>220</v>
      </c>
      <c r="B224" s="17" t="s">
        <v>67</v>
      </c>
      <c r="C224" s="18" t="s">
        <v>498</v>
      </c>
      <c r="D224" s="18" t="s">
        <v>29</v>
      </c>
      <c r="E224" s="19">
        <v>16</v>
      </c>
      <c r="F224" s="18" t="s">
        <v>998</v>
      </c>
      <c r="G224" s="19">
        <f>VLOOKUP(C222:C795,'[1]main (3)'!$B:$T,19,0)</f>
        <v>18</v>
      </c>
      <c r="H224" s="19">
        <f>VLOOKUP(C222:C795,'[1]main (3)'!$B:$U,20,0)</f>
        <v>13</v>
      </c>
      <c r="I224" s="17">
        <f t="shared" si="4"/>
        <v>31</v>
      </c>
      <c r="J224" s="18">
        <v>9401840492</v>
      </c>
      <c r="K224" s="18" t="str">
        <f>VLOOKUP(C:C,'[1]main (3)'!$B:$D,3,0)</f>
        <v>Hamarathan SC</v>
      </c>
      <c r="L224" s="18" t="s">
        <v>1299</v>
      </c>
      <c r="M224" s="18">
        <f>VLOOKUP(L222:L795,'[2]ANM Contact Deatils '!$B:$E,4,0)</f>
        <v>8011734745</v>
      </c>
      <c r="N224" s="18" t="s">
        <v>1301</v>
      </c>
      <c r="O224" s="18">
        <f>VLOOKUP(N222:N4329,[3]Sheet1!$B:$F,5,0)</f>
        <v>7086567612</v>
      </c>
      <c r="P224" s="24">
        <v>43448</v>
      </c>
      <c r="Q224" s="54">
        <v>43448</v>
      </c>
      <c r="R224" s="18" t="s">
        <v>1403</v>
      </c>
      <c r="S224" s="18" t="s">
        <v>1236</v>
      </c>
      <c r="T224" s="18"/>
    </row>
    <row r="225" spans="1:20" ht="33">
      <c r="A225" s="4">
        <v>221</v>
      </c>
      <c r="B225" s="17" t="s">
        <v>67</v>
      </c>
      <c r="C225" s="18" t="s">
        <v>499</v>
      </c>
      <c r="D225" s="18" t="s">
        <v>29</v>
      </c>
      <c r="E225" s="19">
        <v>18</v>
      </c>
      <c r="F225" s="18" t="s">
        <v>998</v>
      </c>
      <c r="G225" s="19">
        <f>VLOOKUP(C223:C796,'[1]main (3)'!$B:$T,19,0)</f>
        <v>27</v>
      </c>
      <c r="H225" s="19">
        <f>VLOOKUP(C223:C796,'[1]main (3)'!$B:$U,20,0)</f>
        <v>13</v>
      </c>
      <c r="I225" s="17">
        <f t="shared" si="4"/>
        <v>40</v>
      </c>
      <c r="J225" s="18">
        <v>9613426092</v>
      </c>
      <c r="K225" s="18" t="str">
        <f>VLOOKUP(C:C,'[1]main (3)'!$B:$D,3,0)</f>
        <v>Bagicha SC</v>
      </c>
      <c r="L225" s="18" t="s">
        <v>1245</v>
      </c>
      <c r="M225" s="18">
        <f>VLOOKUP(L223:L796,'[2]ANM Contact Deatils '!$B:$E,4,0)</f>
        <v>9854573434</v>
      </c>
      <c r="N225" s="18" t="s">
        <v>1242</v>
      </c>
      <c r="O225" s="18">
        <f>VLOOKUP(N223:N4330,[3]Sheet1!$B:$F,5,0)</f>
        <v>9577730446</v>
      </c>
      <c r="P225" s="24">
        <v>43448</v>
      </c>
      <c r="Q225" s="54">
        <v>43448</v>
      </c>
      <c r="R225" s="18" t="s">
        <v>1403</v>
      </c>
      <c r="S225" s="18" t="s">
        <v>1236</v>
      </c>
      <c r="T225" s="18"/>
    </row>
    <row r="226" spans="1:20" ht="33">
      <c r="A226" s="4">
        <v>222</v>
      </c>
      <c r="B226" s="17" t="s">
        <v>67</v>
      </c>
      <c r="C226" s="18" t="s">
        <v>500</v>
      </c>
      <c r="D226" s="18" t="s">
        <v>29</v>
      </c>
      <c r="E226" s="19">
        <v>23</v>
      </c>
      <c r="F226" s="18" t="s">
        <v>998</v>
      </c>
      <c r="G226" s="19">
        <f>VLOOKUP(C224:C797,'[1]main (3)'!$B:$T,19,0)</f>
        <v>19</v>
      </c>
      <c r="H226" s="19">
        <f>VLOOKUP(C224:C797,'[1]main (3)'!$B:$U,20,0)</f>
        <v>15</v>
      </c>
      <c r="I226" s="17">
        <f t="shared" si="4"/>
        <v>34</v>
      </c>
      <c r="J226" s="18">
        <v>8134881246</v>
      </c>
      <c r="K226" s="18" t="str">
        <f>VLOOKUP(C:C,'[1]main (3)'!$B:$D,3,0)</f>
        <v>Bihpuria PHC</v>
      </c>
      <c r="L226" s="18" t="s">
        <v>1257</v>
      </c>
      <c r="M226" s="18">
        <f>VLOOKUP(L224:L797,'[2]ANM Contact Deatils '!$B:$E,4,0)</f>
        <v>8473008297</v>
      </c>
      <c r="N226" s="18" t="s">
        <v>1188</v>
      </c>
      <c r="O226" s="18">
        <f>VLOOKUP(N224:N4331,[3]Sheet1!$B:$F,5,0)</f>
        <v>9859894784</v>
      </c>
      <c r="P226" s="24">
        <v>43449</v>
      </c>
      <c r="Q226" s="54">
        <v>43449</v>
      </c>
      <c r="R226" s="18" t="s">
        <v>1409</v>
      </c>
      <c r="S226" s="18" t="s">
        <v>1236</v>
      </c>
      <c r="T226" s="18"/>
    </row>
    <row r="227" spans="1:20" ht="33">
      <c r="A227" s="4">
        <v>223</v>
      </c>
      <c r="B227" s="17" t="s">
        <v>68</v>
      </c>
      <c r="C227" s="18" t="s">
        <v>501</v>
      </c>
      <c r="D227" s="18" t="s">
        <v>29</v>
      </c>
      <c r="E227" s="19">
        <v>26</v>
      </c>
      <c r="F227" s="18" t="s">
        <v>998</v>
      </c>
      <c r="G227" s="19">
        <f>VLOOKUP(C225:C798,'[1]main (3)'!$B:$T,19,0)</f>
        <v>23</v>
      </c>
      <c r="H227" s="19">
        <f>VLOOKUP(C225:C798,'[1]main (3)'!$B:$U,20,0)</f>
        <v>19</v>
      </c>
      <c r="I227" s="17">
        <f t="shared" si="4"/>
        <v>42</v>
      </c>
      <c r="J227" s="18">
        <v>8486862096</v>
      </c>
      <c r="K227" s="18" t="str">
        <f>VLOOKUP(C:C,'[1]main (3)'!$B:$D,3,0)</f>
        <v>kutubpur sc</v>
      </c>
      <c r="L227" s="18" t="s">
        <v>1336</v>
      </c>
      <c r="M227" s="18">
        <f>VLOOKUP(L225:L798,'[2]ANM Contact Deatils '!$B:$E,4,0)</f>
        <v>9859645063</v>
      </c>
      <c r="N227" s="18" t="s">
        <v>1189</v>
      </c>
      <c r="O227" s="18">
        <f>VLOOKUP(N225:N4332,[3]Sheet1!$B:$F,5,0)</f>
        <v>9957408894</v>
      </c>
      <c r="P227" s="24">
        <v>43449</v>
      </c>
      <c r="Q227" s="54">
        <v>43449</v>
      </c>
      <c r="R227" s="18" t="s">
        <v>1405</v>
      </c>
      <c r="S227" s="18" t="s">
        <v>1236</v>
      </c>
      <c r="T227" s="18"/>
    </row>
    <row r="228" spans="1:20" ht="33">
      <c r="A228" s="4">
        <v>224</v>
      </c>
      <c r="B228" s="17" t="s">
        <v>67</v>
      </c>
      <c r="C228" s="18" t="s">
        <v>502</v>
      </c>
      <c r="D228" s="18" t="s">
        <v>29</v>
      </c>
      <c r="E228" s="19">
        <v>19</v>
      </c>
      <c r="F228" s="18" t="s">
        <v>998</v>
      </c>
      <c r="G228" s="19">
        <f>VLOOKUP(C226:C799,'[1]main (3)'!$B:$T,19,0)</f>
        <v>22</v>
      </c>
      <c r="H228" s="19">
        <f>VLOOKUP(C226:C799,'[1]main (3)'!$B:$U,20,0)</f>
        <v>26</v>
      </c>
      <c r="I228" s="17">
        <f t="shared" si="4"/>
        <v>48</v>
      </c>
      <c r="J228" s="18">
        <v>9365306325</v>
      </c>
      <c r="K228" s="18" t="str">
        <f>VLOOKUP(C:C,'[1]main (3)'!$B:$D,3,0)</f>
        <v>Bihpuria PHC</v>
      </c>
      <c r="L228" s="18" t="s">
        <v>1257</v>
      </c>
      <c r="M228" s="18">
        <f>VLOOKUP(L226:L799,'[2]ANM Contact Deatils '!$B:$E,4,0)</f>
        <v>8473008297</v>
      </c>
      <c r="N228" s="18" t="s">
        <v>1261</v>
      </c>
      <c r="O228" s="18">
        <f>VLOOKUP(N226:N4333,[3]Sheet1!$B:$F,5,0)</f>
        <v>9707123507</v>
      </c>
      <c r="P228" s="24">
        <v>43449</v>
      </c>
      <c r="Q228" s="54">
        <v>43449</v>
      </c>
      <c r="R228" s="18" t="s">
        <v>1409</v>
      </c>
      <c r="S228" s="18" t="s">
        <v>1236</v>
      </c>
      <c r="T228" s="18"/>
    </row>
    <row r="229" spans="1:20" ht="33">
      <c r="A229" s="4">
        <v>225</v>
      </c>
      <c r="B229" s="17" t="s">
        <v>68</v>
      </c>
      <c r="C229" s="18" t="s">
        <v>503</v>
      </c>
      <c r="D229" s="18" t="s">
        <v>29</v>
      </c>
      <c r="E229" s="19">
        <v>23</v>
      </c>
      <c r="F229" s="18" t="s">
        <v>998</v>
      </c>
      <c r="G229" s="19">
        <f>VLOOKUP(C227:C800,'[1]main (3)'!$B:$T,19,0)</f>
        <v>24</v>
      </c>
      <c r="H229" s="19">
        <f>VLOOKUP(C227:C800,'[1]main (3)'!$B:$U,20,0)</f>
        <v>23</v>
      </c>
      <c r="I229" s="17">
        <f t="shared" si="4"/>
        <v>47</v>
      </c>
      <c r="J229" s="18">
        <v>9954958110</v>
      </c>
      <c r="K229" s="18" t="str">
        <f>VLOOKUP(C:C,'[1]main (3)'!$B:$D,3,0)</f>
        <v>kutubpur sc</v>
      </c>
      <c r="L229" s="18" t="s">
        <v>1336</v>
      </c>
      <c r="M229" s="18">
        <f>VLOOKUP(L227:L800,'[2]ANM Contact Deatils '!$B:$E,4,0)</f>
        <v>9859645063</v>
      </c>
      <c r="N229" s="18" t="s">
        <v>1339</v>
      </c>
      <c r="O229" s="18">
        <f>VLOOKUP(N227:N4334,[3]Sheet1!$B:$F,5,0)</f>
        <v>9957408894</v>
      </c>
      <c r="P229" s="24">
        <v>43449</v>
      </c>
      <c r="Q229" s="54">
        <v>43449</v>
      </c>
      <c r="R229" s="18" t="s">
        <v>1405</v>
      </c>
      <c r="S229" s="18" t="s">
        <v>1236</v>
      </c>
      <c r="T229" s="18"/>
    </row>
    <row r="230" spans="1:20" ht="33">
      <c r="A230" s="4">
        <v>226</v>
      </c>
      <c r="B230" s="17" t="s">
        <v>67</v>
      </c>
      <c r="C230" s="18" t="s">
        <v>504</v>
      </c>
      <c r="D230" s="18" t="s">
        <v>29</v>
      </c>
      <c r="E230" s="19">
        <v>34</v>
      </c>
      <c r="F230" s="18" t="s">
        <v>998</v>
      </c>
      <c r="G230" s="19">
        <f>VLOOKUP(C228:C801,'[1]main (3)'!$B:$T,19,0)</f>
        <v>11</v>
      </c>
      <c r="H230" s="19">
        <f>VLOOKUP(C228:C801,'[1]main (3)'!$B:$U,20,0)</f>
        <v>11</v>
      </c>
      <c r="I230" s="17">
        <f t="shared" si="4"/>
        <v>22</v>
      </c>
      <c r="J230" s="18">
        <v>7086801087</v>
      </c>
      <c r="K230" s="18" t="str">
        <f>VLOOKUP(C:C,'[1]main (3)'!$B:$D,3,0)</f>
        <v>Badati SC</v>
      </c>
      <c r="L230" s="18" t="str">
        <f>VLOOKUP(C:C,'[1]main (3)'!$B:$E,4,0)</f>
        <v>HEMA PEGU</v>
      </c>
      <c r="M230" s="18">
        <f>VLOOKUP(L228:L801,'[2]ANM Contact Deatils '!$B:$E,4,0)</f>
        <v>9613086098</v>
      </c>
      <c r="N230" s="18" t="s">
        <v>1190</v>
      </c>
      <c r="O230" s="18">
        <f>VLOOKUP(N228:N4335,[3]Sheet1!$B:$F,5,0)</f>
        <v>7896078315</v>
      </c>
      <c r="P230" s="24">
        <v>43451</v>
      </c>
      <c r="Q230" s="54">
        <v>43451</v>
      </c>
      <c r="R230" s="18" t="s">
        <v>1402</v>
      </c>
      <c r="S230" s="18" t="s">
        <v>1236</v>
      </c>
      <c r="T230" s="18"/>
    </row>
    <row r="231" spans="1:20" ht="33">
      <c r="A231" s="4">
        <v>227</v>
      </c>
      <c r="B231" s="17" t="s">
        <v>67</v>
      </c>
      <c r="C231" s="18" t="s">
        <v>505</v>
      </c>
      <c r="D231" s="18" t="s">
        <v>29</v>
      </c>
      <c r="E231" s="19">
        <v>34</v>
      </c>
      <c r="F231" s="18" t="s">
        <v>998</v>
      </c>
      <c r="G231" s="19">
        <f>VLOOKUP(C229:C802,'[1]main (3)'!$B:$T,19,0)</f>
        <v>45</v>
      </c>
      <c r="H231" s="19">
        <f>VLOOKUP(C229:C802,'[1]main (3)'!$B:$U,20,0)</f>
        <v>46</v>
      </c>
      <c r="I231" s="17">
        <f t="shared" si="4"/>
        <v>91</v>
      </c>
      <c r="J231" s="18">
        <v>8812014936</v>
      </c>
      <c r="K231" s="18" t="str">
        <f>VLOOKUP(C:C,'[1]main (3)'!$B:$D,3,0)</f>
        <v>Badati SC</v>
      </c>
      <c r="L231" s="18" t="str">
        <f>VLOOKUP(C:C,'[1]main (3)'!$B:$E,4,0)</f>
        <v>HEMA PEGU</v>
      </c>
      <c r="M231" s="18">
        <f>VLOOKUP(L229:L802,'[2]ANM Contact Deatils '!$B:$E,4,0)</f>
        <v>9613086098</v>
      </c>
      <c r="N231" s="18" t="s">
        <v>1239</v>
      </c>
      <c r="O231" s="18">
        <f>VLOOKUP(N229:N4336,[3]Sheet1!$B:$F,5,0)</f>
        <v>9957847719</v>
      </c>
      <c r="P231" s="24">
        <v>43451</v>
      </c>
      <c r="Q231" s="54">
        <v>43451</v>
      </c>
      <c r="R231" s="18" t="s">
        <v>1402</v>
      </c>
      <c r="S231" s="18" t="s">
        <v>1236</v>
      </c>
      <c r="T231" s="18"/>
    </row>
    <row r="232" spans="1:20" ht="33">
      <c r="A232" s="4">
        <v>228</v>
      </c>
      <c r="B232" s="17" t="s">
        <v>68</v>
      </c>
      <c r="C232" s="18" t="s">
        <v>506</v>
      </c>
      <c r="D232" s="18" t="s">
        <v>29</v>
      </c>
      <c r="E232" s="19">
        <v>5</v>
      </c>
      <c r="F232" s="18" t="s">
        <v>998</v>
      </c>
      <c r="G232" s="19">
        <f>VLOOKUP(C230:C803,'[1]main (3)'!$B:$T,19,0)</f>
        <v>46</v>
      </c>
      <c r="H232" s="19">
        <f>VLOOKUP(C230:C803,'[1]main (3)'!$B:$U,20,0)</f>
        <v>42</v>
      </c>
      <c r="I232" s="17">
        <f t="shared" si="4"/>
        <v>88</v>
      </c>
      <c r="J232" s="18">
        <v>9678089100</v>
      </c>
      <c r="K232" s="18" t="str">
        <f>VLOOKUP(C:C,'[1]main (3)'!$B:$D,3,0)</f>
        <v>Jubanagar SC</v>
      </c>
      <c r="L232" s="18" t="str">
        <f>VLOOKUP(C:C,'[1]main (3)'!$B:$E,4,0)</f>
        <v>Parul Dutta</v>
      </c>
      <c r="M232" s="18">
        <f>VLOOKUP(L230:L803,'[2]ANM Contact Deatils '!$B:$E,4,0)</f>
        <v>8876676027</v>
      </c>
      <c r="N232" s="18" t="s">
        <v>1318</v>
      </c>
      <c r="O232" s="18">
        <f>VLOOKUP(N230:N4337,[3]Sheet1!$B:$F,5,0)</f>
        <v>9678993430</v>
      </c>
      <c r="P232" s="24">
        <v>43451</v>
      </c>
      <c r="Q232" s="54">
        <v>43451</v>
      </c>
      <c r="R232" s="18" t="s">
        <v>1404</v>
      </c>
      <c r="S232" s="18" t="s">
        <v>1236</v>
      </c>
      <c r="T232" s="18"/>
    </row>
    <row r="233" spans="1:20" ht="33">
      <c r="A233" s="4">
        <v>229</v>
      </c>
      <c r="B233" s="17" t="s">
        <v>68</v>
      </c>
      <c r="C233" s="18" t="s">
        <v>507</v>
      </c>
      <c r="D233" s="18" t="s">
        <v>29</v>
      </c>
      <c r="E233" s="19">
        <v>1</v>
      </c>
      <c r="F233" s="18" t="s">
        <v>998</v>
      </c>
      <c r="G233" s="19">
        <f>VLOOKUP(C231:C804,'[1]main (3)'!$B:$T,19,0)</f>
        <v>33</v>
      </c>
      <c r="H233" s="19">
        <f>VLOOKUP(C231:C804,'[1]main (3)'!$B:$U,20,0)</f>
        <v>30</v>
      </c>
      <c r="I233" s="17">
        <f t="shared" si="4"/>
        <v>63</v>
      </c>
      <c r="J233" s="18">
        <v>9613956929</v>
      </c>
      <c r="K233" s="18" t="str">
        <f>VLOOKUP(C:C,'[1]main (3)'!$B:$D,3,0)</f>
        <v>Jubanagar SC</v>
      </c>
      <c r="L233" s="18" t="str">
        <f>VLOOKUP(C:C,'[1]main (3)'!$B:$E,4,0)</f>
        <v>Parul Dutta</v>
      </c>
      <c r="M233" s="18">
        <f>VLOOKUP(L231:L804,'[2]ANM Contact Deatils '!$B:$E,4,0)</f>
        <v>8876676027</v>
      </c>
      <c r="N233" s="18" t="s">
        <v>1318</v>
      </c>
      <c r="O233" s="18">
        <f>VLOOKUP(N231:N4338,[3]Sheet1!$B:$F,5,0)</f>
        <v>9678993430</v>
      </c>
      <c r="P233" s="24">
        <v>43451</v>
      </c>
      <c r="Q233" s="54">
        <v>43451</v>
      </c>
      <c r="R233" s="18" t="s">
        <v>1404</v>
      </c>
      <c r="S233" s="18" t="s">
        <v>1236</v>
      </c>
      <c r="T233" s="18"/>
    </row>
    <row r="234" spans="1:20" ht="33">
      <c r="A234" s="4">
        <v>230</v>
      </c>
      <c r="B234" s="17" t="s">
        <v>67</v>
      </c>
      <c r="C234" s="18" t="s">
        <v>508</v>
      </c>
      <c r="D234" s="18" t="s">
        <v>29</v>
      </c>
      <c r="E234" s="19">
        <v>33</v>
      </c>
      <c r="F234" s="18" t="s">
        <v>998</v>
      </c>
      <c r="G234" s="19">
        <f>VLOOKUP(C232:C805,'[1]main (3)'!$B:$T,19,0)</f>
        <v>17</v>
      </c>
      <c r="H234" s="19">
        <f>VLOOKUP(C232:C805,'[1]main (3)'!$B:$U,20,0)</f>
        <v>25</v>
      </c>
      <c r="I234" s="17">
        <f t="shared" si="4"/>
        <v>42</v>
      </c>
      <c r="J234" s="18">
        <v>7896812289</v>
      </c>
      <c r="K234" s="18" t="str">
        <f>VLOOKUP(C:C,'[1]main (3)'!$B:$D,3,0)</f>
        <v>Badati SC</v>
      </c>
      <c r="L234" s="18" t="str">
        <f>VLOOKUP(C:C,'[1]main (3)'!$B:$E,4,0)</f>
        <v>HEMA PEGU</v>
      </c>
      <c r="M234" s="18">
        <f>VLOOKUP(L232:L805,'[2]ANM Contact Deatils '!$B:$E,4,0)</f>
        <v>9613086098</v>
      </c>
      <c r="N234" s="18" t="s">
        <v>1240</v>
      </c>
      <c r="O234" s="18">
        <f>VLOOKUP(N232:N4339,[3]Sheet1!$B:$F,5,0)</f>
        <v>8751078168</v>
      </c>
      <c r="P234" s="24">
        <v>43452</v>
      </c>
      <c r="Q234" s="54">
        <v>43452</v>
      </c>
      <c r="R234" s="18" t="s">
        <v>1402</v>
      </c>
      <c r="S234" s="18" t="s">
        <v>1236</v>
      </c>
      <c r="T234" s="18"/>
    </row>
    <row r="235" spans="1:20" ht="49.5">
      <c r="A235" s="4">
        <v>231</v>
      </c>
      <c r="B235" s="17" t="s">
        <v>68</v>
      </c>
      <c r="C235" s="18" t="s">
        <v>509</v>
      </c>
      <c r="D235" s="18" t="s">
        <v>29</v>
      </c>
      <c r="E235" s="19">
        <v>3</v>
      </c>
      <c r="F235" s="18" t="s">
        <v>998</v>
      </c>
      <c r="G235" s="19">
        <f>VLOOKUP(C233:C806,'[1]main (3)'!$B:$T,19,0)</f>
        <v>57</v>
      </c>
      <c r="H235" s="19">
        <f>VLOOKUP(C233:C806,'[1]main (3)'!$B:$U,20,0)</f>
        <v>42</v>
      </c>
      <c r="I235" s="17">
        <f t="shared" si="4"/>
        <v>99</v>
      </c>
      <c r="J235" s="18">
        <v>8876903052</v>
      </c>
      <c r="K235" s="18" t="str">
        <f>VLOOKUP(C:C,'[1]main (3)'!$B:$D,3,0)</f>
        <v>Jubanagar SC</v>
      </c>
      <c r="L235" s="18" t="str">
        <f>VLOOKUP(C:C,'[1]main (3)'!$B:$E,4,0)</f>
        <v>Minakhi Gogoi</v>
      </c>
      <c r="M235" s="18">
        <f>VLOOKUP(L233:L806,'[2]ANM Contact Deatils '!$B:$E,4,0)</f>
        <v>8011337077</v>
      </c>
      <c r="N235" s="18" t="s">
        <v>1191</v>
      </c>
      <c r="O235" s="18">
        <f>VLOOKUP(N233:N4340,[3]Sheet1!$B:$F,5,0)</f>
        <v>9678507912</v>
      </c>
      <c r="P235" s="24">
        <v>43452</v>
      </c>
      <c r="Q235" s="54">
        <v>43452</v>
      </c>
      <c r="R235" s="18" t="s">
        <v>1404</v>
      </c>
      <c r="S235" s="18" t="s">
        <v>1236</v>
      </c>
      <c r="T235" s="18"/>
    </row>
    <row r="236" spans="1:20" ht="33">
      <c r="A236" s="4">
        <v>232</v>
      </c>
      <c r="B236" s="17" t="s">
        <v>67</v>
      </c>
      <c r="C236" s="18" t="s">
        <v>510</v>
      </c>
      <c r="D236" s="18" t="s">
        <v>29</v>
      </c>
      <c r="E236" s="19"/>
      <c r="F236" s="18" t="s">
        <v>998</v>
      </c>
      <c r="G236" s="19">
        <f>VLOOKUP(C234:C807,'[1]main (3)'!$B:$T,19,0)</f>
        <v>14</v>
      </c>
      <c r="H236" s="19">
        <f>VLOOKUP(C234:C807,'[1]main (3)'!$B:$U,20,0)</f>
        <v>13</v>
      </c>
      <c r="I236" s="17">
        <f t="shared" si="4"/>
        <v>27</v>
      </c>
      <c r="J236" s="18">
        <v>9577551382</v>
      </c>
      <c r="K236" s="18" t="str">
        <f>VLOOKUP(C:C,'[1]main (3)'!$B:$D,3,0)</f>
        <v>Dohgharia SC</v>
      </c>
      <c r="L236" s="18" t="str">
        <f>VLOOKUP(C:C,'[1]main (3)'!$B:$E,4,0)</f>
        <v>Jonali Pegu</v>
      </c>
      <c r="M236" s="18">
        <f>VLOOKUP(L234:L807,'[2]ANM Contact Deatils '!$B:$E,4,0)</f>
        <v>7399553485</v>
      </c>
      <c r="N236" s="18" t="s">
        <v>1284</v>
      </c>
      <c r="O236" s="18">
        <f>VLOOKUP(N234:N4341,[3]Sheet1!$B:$F,5,0)</f>
        <v>8403879607</v>
      </c>
      <c r="P236" s="24">
        <v>43452</v>
      </c>
      <c r="Q236" s="54">
        <v>43452</v>
      </c>
      <c r="R236" s="18" t="s">
        <v>1404</v>
      </c>
      <c r="S236" s="18" t="s">
        <v>1236</v>
      </c>
      <c r="T236" s="18"/>
    </row>
    <row r="237" spans="1:20" ht="33">
      <c r="A237" s="4">
        <v>233</v>
      </c>
      <c r="B237" s="17" t="s">
        <v>67</v>
      </c>
      <c r="C237" s="18" t="s">
        <v>511</v>
      </c>
      <c r="D237" s="18" t="s">
        <v>29</v>
      </c>
      <c r="E237" s="19">
        <v>27</v>
      </c>
      <c r="F237" s="18" t="s">
        <v>998</v>
      </c>
      <c r="G237" s="19">
        <f>VLOOKUP(C235:C808,'[1]main (3)'!$B:$T,19,0)</f>
        <v>17</v>
      </c>
      <c r="H237" s="19">
        <f>VLOOKUP(C235:C808,'[1]main (3)'!$B:$U,20,0)</f>
        <v>21</v>
      </c>
      <c r="I237" s="17">
        <f t="shared" si="4"/>
        <v>38</v>
      </c>
      <c r="J237" s="18">
        <v>8402928650</v>
      </c>
      <c r="K237" s="18" t="str">
        <f>VLOOKUP(C:C,'[1]main (3)'!$B:$D,3,0)</f>
        <v>Dohgharia SC</v>
      </c>
      <c r="L237" s="18" t="str">
        <f>VLOOKUP(C:C,'[1]main (3)'!$B:$E,4,0)</f>
        <v>Jonali Pegu</v>
      </c>
      <c r="M237" s="18">
        <f>VLOOKUP(L235:L808,'[2]ANM Contact Deatils '!$B:$E,4,0)</f>
        <v>7399553485</v>
      </c>
      <c r="N237" s="18" t="s">
        <v>1284</v>
      </c>
      <c r="O237" s="18">
        <f>VLOOKUP(N235:N4342,[3]Sheet1!$B:$F,5,0)</f>
        <v>8403879607</v>
      </c>
      <c r="P237" s="24">
        <v>43453</v>
      </c>
      <c r="Q237" s="54">
        <v>43453</v>
      </c>
      <c r="R237" s="18" t="s">
        <v>1404</v>
      </c>
      <c r="S237" s="18" t="s">
        <v>1236</v>
      </c>
      <c r="T237" s="18"/>
    </row>
    <row r="238" spans="1:20" ht="33">
      <c r="A238" s="4">
        <v>234</v>
      </c>
      <c r="B238" s="17" t="s">
        <v>68</v>
      </c>
      <c r="C238" s="18" t="s">
        <v>397</v>
      </c>
      <c r="D238" s="18" t="s">
        <v>29</v>
      </c>
      <c r="E238" s="19">
        <v>13</v>
      </c>
      <c r="F238" s="18" t="s">
        <v>998</v>
      </c>
      <c r="G238" s="19">
        <f>VLOOKUP(C236:C809,'[1]main (3)'!$B:$T,19,0)</f>
        <v>24</v>
      </c>
      <c r="H238" s="19">
        <f>VLOOKUP(C236:C809,'[1]main (3)'!$B:$U,20,0)</f>
        <v>26</v>
      </c>
      <c r="I238" s="17">
        <f t="shared" si="4"/>
        <v>50</v>
      </c>
      <c r="J238" s="18">
        <v>9678089072</v>
      </c>
      <c r="K238" s="18" t="str">
        <f>VLOOKUP(C:C,'[1]main (3)'!$B:$D,3,0)</f>
        <v>Jubanagar SC</v>
      </c>
      <c r="L238" s="18" t="str">
        <f>VLOOKUP(C:C,'[1]main (3)'!$B:$E,4,0)</f>
        <v>Minakhi Gogoi</v>
      </c>
      <c r="M238" s="18">
        <f>VLOOKUP(L236:L809,'[2]ANM Contact Deatils '!$B:$E,4,0)</f>
        <v>8011337077</v>
      </c>
      <c r="N238" s="18" t="s">
        <v>1175</v>
      </c>
      <c r="O238" s="18">
        <f>VLOOKUP(N236:N4343,[3]Sheet1!$B:$F,5,0)</f>
        <v>9957409553</v>
      </c>
      <c r="P238" s="24">
        <v>43453</v>
      </c>
      <c r="Q238" s="54">
        <v>43453</v>
      </c>
      <c r="R238" s="18" t="s">
        <v>1404</v>
      </c>
      <c r="S238" s="18" t="s">
        <v>1236</v>
      </c>
      <c r="T238" s="18"/>
    </row>
    <row r="239" spans="1:20" ht="33">
      <c r="A239" s="4">
        <v>235</v>
      </c>
      <c r="B239" s="17" t="s">
        <v>68</v>
      </c>
      <c r="C239" s="18" t="s">
        <v>512</v>
      </c>
      <c r="D239" s="18" t="s">
        <v>29</v>
      </c>
      <c r="E239" s="19">
        <v>15</v>
      </c>
      <c r="F239" s="18" t="s">
        <v>998</v>
      </c>
      <c r="G239" s="19">
        <f>VLOOKUP(C237:C810,'[1]main (3)'!$B:$T,19,0)</f>
        <v>40</v>
      </c>
      <c r="H239" s="19">
        <f>VLOOKUP(C237:C810,'[1]main (3)'!$B:$U,20,0)</f>
        <v>44</v>
      </c>
      <c r="I239" s="17">
        <f t="shared" si="4"/>
        <v>84</v>
      </c>
      <c r="J239" s="18">
        <v>9707875521</v>
      </c>
      <c r="K239" s="18" t="str">
        <f>VLOOKUP(C:C,'[1]main (3)'!$B:$D,3,0)</f>
        <v>Jubanagar SC</v>
      </c>
      <c r="L239" s="18" t="str">
        <f>VLOOKUP(C:C,'[1]main (3)'!$B:$E,4,0)</f>
        <v>Parul Dutta</v>
      </c>
      <c r="M239" s="18">
        <f>VLOOKUP(L237:L810,'[2]ANM Contact Deatils '!$B:$E,4,0)</f>
        <v>8876676027</v>
      </c>
      <c r="N239" s="18" t="s">
        <v>1319</v>
      </c>
      <c r="O239" s="18">
        <f>VLOOKUP(N237:N4344,[3]Sheet1!$B:$F,5,0)</f>
        <v>9678944350</v>
      </c>
      <c r="P239" s="24">
        <v>43453</v>
      </c>
      <c r="Q239" s="54">
        <v>43453</v>
      </c>
      <c r="R239" s="18" t="s">
        <v>1404</v>
      </c>
      <c r="S239" s="18" t="s">
        <v>1236</v>
      </c>
      <c r="T239" s="18"/>
    </row>
    <row r="240" spans="1:20" ht="33">
      <c r="A240" s="4">
        <v>236</v>
      </c>
      <c r="B240" s="17" t="s">
        <v>67</v>
      </c>
      <c r="C240" s="18" t="s">
        <v>513</v>
      </c>
      <c r="D240" s="18" t="s">
        <v>29</v>
      </c>
      <c r="E240" s="19">
        <v>40</v>
      </c>
      <c r="F240" s="18" t="s">
        <v>998</v>
      </c>
      <c r="G240" s="19">
        <f>VLOOKUP(C238:C811,'[1]main (3)'!$B:$T,19,0)</f>
        <v>17</v>
      </c>
      <c r="H240" s="19">
        <f>VLOOKUP(C238:C811,'[1]main (3)'!$B:$U,20,0)</f>
        <v>21</v>
      </c>
      <c r="I240" s="17">
        <f t="shared" si="4"/>
        <v>38</v>
      </c>
      <c r="J240" s="18">
        <v>9577973898</v>
      </c>
      <c r="K240" s="18" t="str">
        <f>VLOOKUP(C:C,'[1]main (3)'!$B:$D,3,0)</f>
        <v>Dohgharia SC</v>
      </c>
      <c r="L240" s="18" t="str">
        <f>VLOOKUP(C:C,'[1]main (3)'!$B:$E,4,0)</f>
        <v>Jonali Pegu</v>
      </c>
      <c r="M240" s="18">
        <f>VLOOKUP(L238:L811,'[2]ANM Contact Deatils '!$B:$E,4,0)</f>
        <v>7399553485</v>
      </c>
      <c r="N240" s="18" t="s">
        <v>1284</v>
      </c>
      <c r="O240" s="18">
        <f>VLOOKUP(N238:N4345,[3]Sheet1!$B:$F,5,0)</f>
        <v>8403879607</v>
      </c>
      <c r="P240" s="24">
        <v>43453</v>
      </c>
      <c r="Q240" s="54">
        <v>43453</v>
      </c>
      <c r="R240" s="18" t="s">
        <v>1404</v>
      </c>
      <c r="S240" s="18" t="s">
        <v>1236</v>
      </c>
      <c r="T240" s="18"/>
    </row>
    <row r="241" spans="1:20" ht="33">
      <c r="A241" s="4">
        <v>237</v>
      </c>
      <c r="B241" s="17" t="s">
        <v>68</v>
      </c>
      <c r="C241" s="18" t="s">
        <v>514</v>
      </c>
      <c r="D241" s="18" t="s">
        <v>29</v>
      </c>
      <c r="E241" s="19">
        <v>17</v>
      </c>
      <c r="F241" s="18" t="s">
        <v>998</v>
      </c>
      <c r="G241" s="19">
        <f>VLOOKUP(C239:C812,'[1]main (3)'!$B:$T,19,0)</f>
        <v>45</v>
      </c>
      <c r="H241" s="19">
        <f>VLOOKUP(C239:C812,'[1]main (3)'!$B:$U,20,0)</f>
        <v>42</v>
      </c>
      <c r="I241" s="17">
        <f t="shared" si="4"/>
        <v>87</v>
      </c>
      <c r="J241" s="18">
        <v>8473810881</v>
      </c>
      <c r="K241" s="18" t="str">
        <f>VLOOKUP(C:C,'[1]main (3)'!$B:$D,3,0)</f>
        <v>Jubanagar SC</v>
      </c>
      <c r="L241" s="18" t="str">
        <f>VLOOKUP(C:C,'[1]main (3)'!$B:$E,4,0)</f>
        <v>Minakhi Gogoi</v>
      </c>
      <c r="M241" s="18">
        <f>VLOOKUP(L239:L812,'[2]ANM Contact Deatils '!$B:$E,4,0)</f>
        <v>8011337077</v>
      </c>
      <c r="N241" s="18" t="s">
        <v>1192</v>
      </c>
      <c r="O241" s="18">
        <f>VLOOKUP(N239:N4346,[3]Sheet1!$B:$F,5,0)</f>
        <v>9957921052</v>
      </c>
      <c r="P241" s="24">
        <v>43454</v>
      </c>
      <c r="Q241" s="54">
        <v>43454</v>
      </c>
      <c r="R241" s="18" t="s">
        <v>1404</v>
      </c>
      <c r="S241" s="18" t="s">
        <v>1236</v>
      </c>
      <c r="T241" s="18"/>
    </row>
    <row r="242" spans="1:20" ht="33">
      <c r="A242" s="4">
        <v>238</v>
      </c>
      <c r="B242" s="17" t="s">
        <v>67</v>
      </c>
      <c r="C242" s="18" t="s">
        <v>515</v>
      </c>
      <c r="D242" s="18" t="s">
        <v>29</v>
      </c>
      <c r="E242" s="19">
        <v>14</v>
      </c>
      <c r="F242" s="18" t="s">
        <v>998</v>
      </c>
      <c r="G242" s="19">
        <f>VLOOKUP(C240:C813,'[1]main (3)'!$B:$T,19,0)</f>
        <v>18</v>
      </c>
      <c r="H242" s="19">
        <f>VLOOKUP(C240:C813,'[1]main (3)'!$B:$U,20,0)</f>
        <v>21</v>
      </c>
      <c r="I242" s="17">
        <f t="shared" si="4"/>
        <v>39</v>
      </c>
      <c r="J242" s="18">
        <v>9101304173</v>
      </c>
      <c r="K242" s="18" t="str">
        <f>VLOOKUP(C:C,'[1]main (3)'!$B:$D,3,0)</f>
        <v>Bongalmora Grazing SC</v>
      </c>
      <c r="L242" s="18" t="str">
        <f>VLOOKUP(C:C,'[1]main (3)'!$B:$E,4,0)</f>
        <v>Lili Dutta</v>
      </c>
      <c r="M242" s="18">
        <f>VLOOKUP(L240:L813,'[2]ANM Contact Deatils '!$B:$E,4,0)</f>
        <v>9954844009</v>
      </c>
      <c r="N242" s="18" t="s">
        <v>1193</v>
      </c>
      <c r="O242" s="18">
        <f>VLOOKUP(N240:N4347,[3]Sheet1!$B:$F,5,0)</f>
        <v>9854152216</v>
      </c>
      <c r="P242" s="24">
        <v>43454</v>
      </c>
      <c r="Q242" s="54">
        <v>43454</v>
      </c>
      <c r="R242" s="18" t="s">
        <v>1402</v>
      </c>
      <c r="S242" s="18" t="s">
        <v>1236</v>
      </c>
      <c r="T242" s="18"/>
    </row>
    <row r="243" spans="1:20" ht="33">
      <c r="A243" s="4">
        <v>239</v>
      </c>
      <c r="B243" s="17" t="s">
        <v>67</v>
      </c>
      <c r="C243" s="18" t="s">
        <v>516</v>
      </c>
      <c r="D243" s="18" t="s">
        <v>29</v>
      </c>
      <c r="E243" s="19">
        <v>13</v>
      </c>
      <c r="F243" s="18" t="s">
        <v>998</v>
      </c>
      <c r="G243" s="19">
        <f>VLOOKUP(C241:C814,'[1]main (3)'!$B:$T,19,0)</f>
        <v>33</v>
      </c>
      <c r="H243" s="19">
        <f>VLOOKUP(C241:C814,'[1]main (3)'!$B:$U,20,0)</f>
        <v>30</v>
      </c>
      <c r="I243" s="17">
        <f t="shared" si="4"/>
        <v>63</v>
      </c>
      <c r="J243" s="18">
        <v>75776892347</v>
      </c>
      <c r="K243" s="18" t="str">
        <f>VLOOKUP(C:C,'[1]main (3)'!$B:$D,3,0)</f>
        <v>Bongalmora Grazing SC</v>
      </c>
      <c r="L243" s="18" t="str">
        <f>VLOOKUP(C:C,'[1]main (3)'!$B:$E,4,0)</f>
        <v>Lili Dutta</v>
      </c>
      <c r="M243" s="18">
        <f>VLOOKUP(L241:L814,'[2]ANM Contact Deatils '!$B:$E,4,0)</f>
        <v>9954844009</v>
      </c>
      <c r="N243" s="18" t="s">
        <v>1271</v>
      </c>
      <c r="O243" s="18">
        <f>VLOOKUP(N241:N4348,[3]Sheet1!$B:$F,5,0)</f>
        <v>9954535296</v>
      </c>
      <c r="P243" s="24">
        <v>43454</v>
      </c>
      <c r="Q243" s="54">
        <v>43454</v>
      </c>
      <c r="R243" s="18" t="s">
        <v>1402</v>
      </c>
      <c r="S243" s="18" t="s">
        <v>1236</v>
      </c>
      <c r="T243" s="18"/>
    </row>
    <row r="244" spans="1:20" ht="33">
      <c r="A244" s="4">
        <v>240</v>
      </c>
      <c r="B244" s="17" t="s">
        <v>68</v>
      </c>
      <c r="C244" s="18" t="s">
        <v>517</v>
      </c>
      <c r="D244" s="18" t="s">
        <v>29</v>
      </c>
      <c r="E244" s="19">
        <v>19</v>
      </c>
      <c r="F244" s="18" t="s">
        <v>998</v>
      </c>
      <c r="G244" s="19">
        <f>VLOOKUP(C242:C815,'[1]main (3)'!$B:$T,19,0)</f>
        <v>10</v>
      </c>
      <c r="H244" s="19">
        <f>VLOOKUP(C242:C815,'[1]main (3)'!$B:$U,20,0)</f>
        <v>14</v>
      </c>
      <c r="I244" s="17">
        <f t="shared" si="4"/>
        <v>24</v>
      </c>
      <c r="J244" s="18" t="s">
        <v>1049</v>
      </c>
      <c r="K244" s="18" t="str">
        <f>VLOOKUP(C:C,'[1]main (3)'!$B:$D,3,0)</f>
        <v>Jubanagar SC</v>
      </c>
      <c r="L244" s="18" t="str">
        <f>VLOOKUP(C:C,'[1]main (3)'!$B:$E,4,0)</f>
        <v>Parul Dutta</v>
      </c>
      <c r="M244" s="18">
        <f>VLOOKUP(L242:L815,'[2]ANM Contact Deatils '!$B:$E,4,0)</f>
        <v>8876676027</v>
      </c>
      <c r="N244" s="18" t="s">
        <v>1192</v>
      </c>
      <c r="O244" s="18">
        <f>VLOOKUP(N242:N4349,[3]Sheet1!$B:$F,5,0)</f>
        <v>9957921052</v>
      </c>
      <c r="P244" s="24">
        <v>43454</v>
      </c>
      <c r="Q244" s="54">
        <v>43454</v>
      </c>
      <c r="R244" s="18" t="s">
        <v>1404</v>
      </c>
      <c r="S244" s="18" t="s">
        <v>1236</v>
      </c>
      <c r="T244" s="18"/>
    </row>
    <row r="245" spans="1:20" ht="33">
      <c r="A245" s="4">
        <v>241</v>
      </c>
      <c r="B245" s="17" t="s">
        <v>67</v>
      </c>
      <c r="C245" s="18" t="s">
        <v>518</v>
      </c>
      <c r="D245" s="18" t="s">
        <v>29</v>
      </c>
      <c r="E245" s="19">
        <v>4</v>
      </c>
      <c r="F245" s="18" t="s">
        <v>998</v>
      </c>
      <c r="G245" s="19">
        <f>VLOOKUP(C243:C816,'[1]main (3)'!$B:$T,19,0)</f>
        <v>17</v>
      </c>
      <c r="H245" s="19">
        <f>VLOOKUP(C243:C816,'[1]main (3)'!$B:$U,20,0)</f>
        <v>21</v>
      </c>
      <c r="I245" s="17">
        <f t="shared" si="4"/>
        <v>38</v>
      </c>
      <c r="J245" s="18">
        <v>7637887521</v>
      </c>
      <c r="K245" s="18" t="str">
        <f>VLOOKUP(C:C,'[1]main (3)'!$B:$D,3,0)</f>
        <v>Sandhakhowa SC</v>
      </c>
      <c r="L245" s="18" t="s">
        <v>1380</v>
      </c>
      <c r="M245" s="18">
        <f>VLOOKUP(L243:L816,'[2]ANM Contact Deatils '!$B:$E,4,0)</f>
        <v>9954535175</v>
      </c>
      <c r="N245" s="18" t="s">
        <v>1194</v>
      </c>
      <c r="O245" s="18">
        <f>VLOOKUP(N243:N4350,[3]Sheet1!$B:$F,5,0)</f>
        <v>9854987439</v>
      </c>
      <c r="P245" s="24">
        <v>43455</v>
      </c>
      <c r="Q245" s="54">
        <v>43455</v>
      </c>
      <c r="R245" s="18" t="s">
        <v>1402</v>
      </c>
      <c r="S245" s="18" t="s">
        <v>1236</v>
      </c>
      <c r="T245" s="18"/>
    </row>
    <row r="246" spans="1:20" ht="33">
      <c r="A246" s="4">
        <v>242</v>
      </c>
      <c r="B246" s="17" t="s">
        <v>68</v>
      </c>
      <c r="C246" s="18" t="s">
        <v>519</v>
      </c>
      <c r="D246" s="18" t="s">
        <v>29</v>
      </c>
      <c r="E246" s="19">
        <v>3</v>
      </c>
      <c r="F246" s="18" t="s">
        <v>998</v>
      </c>
      <c r="G246" s="19">
        <f>VLOOKUP(C244:C817,'[1]main (3)'!$B:$T,19,0)</f>
        <v>18</v>
      </c>
      <c r="H246" s="19">
        <f>VLOOKUP(C244:C817,'[1]main (3)'!$B:$U,20,0)</f>
        <v>21</v>
      </c>
      <c r="I246" s="17">
        <f t="shared" si="4"/>
        <v>39</v>
      </c>
      <c r="J246" s="18">
        <v>8473068458</v>
      </c>
      <c r="K246" s="18" t="str">
        <f>VLOOKUP(C:C,'[1]main (3)'!$B:$D,3,0)</f>
        <v>SONAPUR SC</v>
      </c>
      <c r="L246" s="18" t="s">
        <v>1386</v>
      </c>
      <c r="M246" s="18">
        <f>VLOOKUP(L244:L817,'[2]ANM Contact Deatils '!$B:$E,4,0)</f>
        <v>9859430170</v>
      </c>
      <c r="N246" s="18" t="s">
        <v>1195</v>
      </c>
      <c r="O246" s="18">
        <f>VLOOKUP(N244:N4351,[3]Sheet1!$B:$F,5,0)</f>
        <v>9957882908</v>
      </c>
      <c r="P246" s="24">
        <v>43455</v>
      </c>
      <c r="Q246" s="54">
        <v>43455</v>
      </c>
      <c r="R246" s="18" t="s">
        <v>1405</v>
      </c>
      <c r="S246" s="18" t="s">
        <v>1236</v>
      </c>
      <c r="T246" s="18"/>
    </row>
    <row r="247" spans="1:20" ht="33">
      <c r="A247" s="4">
        <v>243</v>
      </c>
      <c r="B247" s="17" t="s">
        <v>67</v>
      </c>
      <c r="C247" s="18" t="s">
        <v>520</v>
      </c>
      <c r="D247" s="18" t="s">
        <v>29</v>
      </c>
      <c r="E247" s="19">
        <v>37</v>
      </c>
      <c r="F247" s="18" t="s">
        <v>998</v>
      </c>
      <c r="G247" s="19">
        <f>VLOOKUP(C245:C818,'[1]main (3)'!$B:$T,19,0)</f>
        <v>19</v>
      </c>
      <c r="H247" s="19">
        <f>VLOOKUP(C245:C818,'[1]main (3)'!$B:$U,20,0)</f>
        <v>15</v>
      </c>
      <c r="I247" s="17">
        <f t="shared" si="4"/>
        <v>34</v>
      </c>
      <c r="J247" s="18">
        <v>9854459205</v>
      </c>
      <c r="K247" s="18" t="str">
        <f>VLOOKUP(C:C,'[1]main (3)'!$B:$D,3,0)</f>
        <v>Sandhakhowa SC</v>
      </c>
      <c r="L247" s="18" t="s">
        <v>1381</v>
      </c>
      <c r="M247" s="18">
        <f>VLOOKUP(L245:L818,'[2]ANM Contact Deatils '!$B:$E,4,0)</f>
        <v>8721057814</v>
      </c>
      <c r="N247" s="18" t="s">
        <v>1382</v>
      </c>
      <c r="O247" s="18">
        <f>VLOOKUP(N245:N4352,[3]Sheet1!$B:$F,5,0)</f>
        <v>9678296157</v>
      </c>
      <c r="P247" s="24">
        <v>43455</v>
      </c>
      <c r="Q247" s="54">
        <v>43455</v>
      </c>
      <c r="R247" s="18" t="s">
        <v>1402</v>
      </c>
      <c r="S247" s="18" t="s">
        <v>1236</v>
      </c>
      <c r="T247" s="18"/>
    </row>
    <row r="248" spans="1:20" ht="33">
      <c r="A248" s="4">
        <v>244</v>
      </c>
      <c r="B248" s="17" t="s">
        <v>67</v>
      </c>
      <c r="C248" s="18" t="s">
        <v>521</v>
      </c>
      <c r="D248" s="18" t="s">
        <v>29</v>
      </c>
      <c r="E248" s="19">
        <v>26</v>
      </c>
      <c r="F248" s="18" t="s">
        <v>998</v>
      </c>
      <c r="G248" s="19">
        <f>VLOOKUP(C246:C819,'[1]main (3)'!$B:$T,19,0)</f>
        <v>17</v>
      </c>
      <c r="H248" s="19">
        <f>VLOOKUP(C246:C819,'[1]main (3)'!$B:$U,20,0)</f>
        <v>21</v>
      </c>
      <c r="I248" s="17">
        <f t="shared" si="4"/>
        <v>38</v>
      </c>
      <c r="J248" s="18" t="s">
        <v>1050</v>
      </c>
      <c r="K248" s="18" t="str">
        <f>VLOOKUP(C:C,'[1]main (3)'!$B:$D,3,0)</f>
        <v>Bongalmora Grazing SC</v>
      </c>
      <c r="L248" s="18" t="str">
        <f>VLOOKUP(C:C,'[1]main (3)'!$B:$E,4,0)</f>
        <v>Lili Dutta</v>
      </c>
      <c r="M248" s="18">
        <f>VLOOKUP(L246:L819,'[2]ANM Contact Deatils '!$B:$E,4,0)</f>
        <v>9954844009</v>
      </c>
      <c r="N248" s="18" t="s">
        <v>1193</v>
      </c>
      <c r="O248" s="18">
        <f>VLOOKUP(N246:N4353,[3]Sheet1!$B:$F,5,0)</f>
        <v>9854152216</v>
      </c>
      <c r="P248" s="24">
        <v>43455</v>
      </c>
      <c r="Q248" s="54">
        <v>43455</v>
      </c>
      <c r="R248" s="18" t="s">
        <v>1402</v>
      </c>
      <c r="S248" s="18" t="s">
        <v>1236</v>
      </c>
      <c r="T248" s="18"/>
    </row>
    <row r="249" spans="1:20" ht="33">
      <c r="A249" s="4">
        <v>245</v>
      </c>
      <c r="B249" s="17" t="s">
        <v>68</v>
      </c>
      <c r="C249" s="18" t="s">
        <v>522</v>
      </c>
      <c r="D249" s="18" t="s">
        <v>29</v>
      </c>
      <c r="E249" s="19">
        <v>7</v>
      </c>
      <c r="F249" s="18" t="s">
        <v>998</v>
      </c>
      <c r="G249" s="19">
        <f>VLOOKUP(C247:C820,'[1]main (3)'!$B:$T,19,0)</f>
        <v>18</v>
      </c>
      <c r="H249" s="19">
        <f>VLOOKUP(C247:C820,'[1]main (3)'!$B:$U,20,0)</f>
        <v>21</v>
      </c>
      <c r="I249" s="17">
        <f t="shared" si="4"/>
        <v>39</v>
      </c>
      <c r="J249" s="18">
        <v>9954095164</v>
      </c>
      <c r="K249" s="18" t="str">
        <f>VLOOKUP(C:C,'[1]main (3)'!$B:$D,3,0)</f>
        <v>SONAPUR SC</v>
      </c>
      <c r="L249" s="18" t="s">
        <v>1386</v>
      </c>
      <c r="M249" s="18">
        <f>VLOOKUP(L247:L820,'[2]ANM Contact Deatils '!$B:$E,4,0)</f>
        <v>9859430170</v>
      </c>
      <c r="N249" s="18" t="s">
        <v>1195</v>
      </c>
      <c r="O249" s="18">
        <f>VLOOKUP(N247:N4354,[3]Sheet1!$B:$F,5,0)</f>
        <v>9957882908</v>
      </c>
      <c r="P249" s="24">
        <v>43455</v>
      </c>
      <c r="Q249" s="54">
        <v>43455</v>
      </c>
      <c r="R249" s="18" t="s">
        <v>1405</v>
      </c>
      <c r="S249" s="18" t="s">
        <v>1236</v>
      </c>
      <c r="T249" s="18"/>
    </row>
    <row r="250" spans="1:20" ht="33">
      <c r="A250" s="4">
        <v>246</v>
      </c>
      <c r="B250" s="17" t="s">
        <v>67</v>
      </c>
      <c r="C250" s="18" t="s">
        <v>523</v>
      </c>
      <c r="D250" s="18" t="s">
        <v>29</v>
      </c>
      <c r="E250" s="19">
        <v>10</v>
      </c>
      <c r="F250" s="18" t="s">
        <v>998</v>
      </c>
      <c r="G250" s="19">
        <f>VLOOKUP(C248:C821,'[1]main (3)'!$B:$T,19,0)</f>
        <v>26</v>
      </c>
      <c r="H250" s="19">
        <f>VLOOKUP(C248:C821,'[1]main (3)'!$B:$U,20,0)</f>
        <v>31</v>
      </c>
      <c r="I250" s="17">
        <f t="shared" si="4"/>
        <v>57</v>
      </c>
      <c r="J250" s="18">
        <v>9854511918</v>
      </c>
      <c r="K250" s="18" t="str">
        <f>VLOOKUP(C:C,'[1]main (3)'!$B:$D,3,0)</f>
        <v>Bongalmora Grazing SC</v>
      </c>
      <c r="L250" s="18" t="str">
        <f>VLOOKUP(C:C,'[1]main (3)'!$B:$E,4,0)</f>
        <v>Rambha Doley</v>
      </c>
      <c r="M250" s="18">
        <f>VLOOKUP(L248:L821,'[2]ANM Contact Deatils '!$B:$E,4,0)</f>
        <v>7896894139</v>
      </c>
      <c r="N250" s="18" t="s">
        <v>1193</v>
      </c>
      <c r="O250" s="18">
        <f>VLOOKUP(N248:N4355,[3]Sheet1!$B:$F,5,0)</f>
        <v>9854152216</v>
      </c>
      <c r="P250" s="24">
        <v>43456</v>
      </c>
      <c r="Q250" s="54">
        <v>43456</v>
      </c>
      <c r="R250" s="18" t="s">
        <v>1402</v>
      </c>
      <c r="S250" s="18" t="s">
        <v>1236</v>
      </c>
      <c r="T250" s="18"/>
    </row>
    <row r="251" spans="1:20" ht="33">
      <c r="A251" s="4">
        <v>247</v>
      </c>
      <c r="B251" s="17" t="s">
        <v>67</v>
      </c>
      <c r="C251" s="18" t="s">
        <v>524</v>
      </c>
      <c r="D251" s="18" t="s">
        <v>29</v>
      </c>
      <c r="E251" s="19">
        <v>6</v>
      </c>
      <c r="F251" s="18" t="s">
        <v>998</v>
      </c>
      <c r="G251" s="19">
        <f>VLOOKUP(C249:C822,'[1]main (3)'!$B:$T,19,0)</f>
        <v>14</v>
      </c>
      <c r="H251" s="19">
        <f>VLOOKUP(C249:C822,'[1]main (3)'!$B:$U,20,0)</f>
        <v>9</v>
      </c>
      <c r="I251" s="17">
        <f t="shared" si="4"/>
        <v>23</v>
      </c>
      <c r="J251" s="18">
        <v>9577381596</v>
      </c>
      <c r="K251" s="18" t="str">
        <f>VLOOKUP(C:C,'[1]main (3)'!$B:$D,3,0)</f>
        <v>Lahalial SC</v>
      </c>
      <c r="L251" s="18" t="s">
        <v>1346</v>
      </c>
      <c r="M251" s="18">
        <f>VLOOKUP(L249:L822,'[2]ANM Contact Deatils '!$B:$E,4,0)</f>
        <v>9957372570</v>
      </c>
      <c r="N251" s="18" t="s">
        <v>1348</v>
      </c>
      <c r="O251" s="18">
        <f>VLOOKUP(N249:N4356,[3]Sheet1!$B:$F,5,0)</f>
        <v>9127145412</v>
      </c>
      <c r="P251" s="24">
        <v>43456</v>
      </c>
      <c r="Q251" s="54">
        <v>43456</v>
      </c>
      <c r="R251" s="18" t="s">
        <v>1402</v>
      </c>
      <c r="S251" s="18" t="s">
        <v>1236</v>
      </c>
      <c r="T251" s="18"/>
    </row>
    <row r="252" spans="1:20" ht="33">
      <c r="A252" s="4">
        <v>248</v>
      </c>
      <c r="B252" s="17" t="s">
        <v>68</v>
      </c>
      <c r="C252" s="18" t="s">
        <v>525</v>
      </c>
      <c r="D252" s="18" t="s">
        <v>29</v>
      </c>
      <c r="E252" s="19">
        <v>14</v>
      </c>
      <c r="F252" s="18" t="s">
        <v>998</v>
      </c>
      <c r="G252" s="19">
        <f>VLOOKUP(C250:C823,'[1]main (3)'!$B:$T,19,0)</f>
        <v>27</v>
      </c>
      <c r="H252" s="19">
        <f>VLOOKUP(C250:C823,'[1]main (3)'!$B:$U,20,0)</f>
        <v>19</v>
      </c>
      <c r="I252" s="17">
        <f t="shared" si="4"/>
        <v>46</v>
      </c>
      <c r="J252" s="18">
        <v>9859514793</v>
      </c>
      <c r="K252" s="18" t="str">
        <f>VLOOKUP(C:C,'[1]main (3)'!$B:$D,3,0)</f>
        <v>SONAPUR SC</v>
      </c>
      <c r="L252" s="18" t="s">
        <v>1386</v>
      </c>
      <c r="M252" s="18">
        <f>VLOOKUP(L250:L823,'[2]ANM Contact Deatils '!$B:$E,4,0)</f>
        <v>9859430170</v>
      </c>
      <c r="N252" s="18" t="s">
        <v>1389</v>
      </c>
      <c r="O252" s="18">
        <f>VLOOKUP(N250:N4357,[3]Sheet1!$B:$F,5,0)</f>
        <v>7896514809</v>
      </c>
      <c r="P252" s="24">
        <v>43456</v>
      </c>
      <c r="Q252" s="54">
        <v>43456</v>
      </c>
      <c r="R252" s="18" t="s">
        <v>1405</v>
      </c>
      <c r="S252" s="18" t="s">
        <v>1236</v>
      </c>
      <c r="T252" s="18"/>
    </row>
    <row r="253" spans="1:20" ht="33">
      <c r="A253" s="4">
        <v>249</v>
      </c>
      <c r="B253" s="17" t="s">
        <v>68</v>
      </c>
      <c r="C253" s="18" t="s">
        <v>526</v>
      </c>
      <c r="D253" s="18" t="s">
        <v>29</v>
      </c>
      <c r="E253" s="19">
        <v>16</v>
      </c>
      <c r="F253" s="18" t="s">
        <v>998</v>
      </c>
      <c r="G253" s="19">
        <f>VLOOKUP(C251:C824,'[1]main (3)'!$B:$T,19,0)</f>
        <v>26</v>
      </c>
      <c r="H253" s="19">
        <f>VLOOKUP(C251:C824,'[1]main (3)'!$B:$U,20,0)</f>
        <v>26</v>
      </c>
      <c r="I253" s="17">
        <f t="shared" si="4"/>
        <v>52</v>
      </c>
      <c r="J253" s="18">
        <v>8812024909</v>
      </c>
      <c r="K253" s="18" t="str">
        <f>VLOOKUP(C:C,'[1]main (3)'!$B:$D,3,0)</f>
        <v>SONAPUR SC</v>
      </c>
      <c r="L253" s="18" t="s">
        <v>1386</v>
      </c>
      <c r="M253" s="18">
        <f>VLOOKUP(L251:L824,'[2]ANM Contact Deatils '!$B:$E,4,0)</f>
        <v>9859430170</v>
      </c>
      <c r="N253" s="18" t="s">
        <v>1391</v>
      </c>
      <c r="O253" s="18">
        <f>VLOOKUP(N251:N4358,[3]Sheet1!$B:$F,5,0)</f>
        <v>9678999926</v>
      </c>
      <c r="P253" s="24">
        <v>43458</v>
      </c>
      <c r="Q253" s="54">
        <v>43458</v>
      </c>
      <c r="R253" s="18" t="s">
        <v>1405</v>
      </c>
      <c r="S253" s="18" t="s">
        <v>1236</v>
      </c>
      <c r="T253" s="18"/>
    </row>
    <row r="254" spans="1:20" ht="33">
      <c r="A254" s="4">
        <v>250</v>
      </c>
      <c r="B254" s="17" t="s">
        <v>68</v>
      </c>
      <c r="C254" s="18" t="s">
        <v>527</v>
      </c>
      <c r="D254" s="18" t="s">
        <v>29</v>
      </c>
      <c r="E254" s="19">
        <v>11</v>
      </c>
      <c r="F254" s="18" t="s">
        <v>998</v>
      </c>
      <c r="G254" s="19">
        <f>VLOOKUP(C252:C825,'[1]main (3)'!$B:$T,19,0)</f>
        <v>19</v>
      </c>
      <c r="H254" s="19">
        <f>VLOOKUP(C252:C825,'[1]main (3)'!$B:$U,20,0)</f>
        <v>32</v>
      </c>
      <c r="I254" s="17">
        <f t="shared" si="4"/>
        <v>51</v>
      </c>
      <c r="J254" s="18">
        <v>9678618988</v>
      </c>
      <c r="K254" s="18" t="str">
        <f>VLOOKUP(C:C,'[1]main (3)'!$B:$D,3,0)</f>
        <v>SONAPUR SC</v>
      </c>
      <c r="L254" s="18" t="s">
        <v>1387</v>
      </c>
      <c r="M254" s="18">
        <f>VLOOKUP(L252:L825,'[2]ANM Contact Deatils '!$B:$E,4,0)</f>
        <v>9577269359</v>
      </c>
      <c r="N254" s="18" t="s">
        <v>1195</v>
      </c>
      <c r="O254" s="18">
        <f>VLOOKUP(N252:N4359,[3]Sheet1!$B:$F,5,0)</f>
        <v>9957882908</v>
      </c>
      <c r="P254" s="24">
        <v>43458</v>
      </c>
      <c r="Q254" s="54">
        <v>43458</v>
      </c>
      <c r="R254" s="18" t="s">
        <v>1405</v>
      </c>
      <c r="S254" s="18" t="s">
        <v>1236</v>
      </c>
      <c r="T254" s="18"/>
    </row>
    <row r="255" spans="1:20" ht="33">
      <c r="A255" s="4">
        <v>251</v>
      </c>
      <c r="B255" s="17" t="s">
        <v>67</v>
      </c>
      <c r="C255" s="18" t="s">
        <v>528</v>
      </c>
      <c r="D255" s="18" t="s">
        <v>29</v>
      </c>
      <c r="E255" s="19">
        <v>3</v>
      </c>
      <c r="F255" s="18" t="s">
        <v>998</v>
      </c>
      <c r="G255" s="19">
        <f>VLOOKUP(C253:C826,'[1]main (3)'!$B:$T,19,0)</f>
        <v>12</v>
      </c>
      <c r="H255" s="19">
        <f>VLOOKUP(C253:C826,'[1]main (3)'!$B:$U,20,0)</f>
        <v>29</v>
      </c>
      <c r="I255" s="17">
        <f t="shared" si="4"/>
        <v>41</v>
      </c>
      <c r="J255" s="18">
        <v>7399539845</v>
      </c>
      <c r="K255" s="18" t="str">
        <f>VLOOKUP(C:C,'[1]main (3)'!$B:$D,3,0)</f>
        <v>Harmoti MPHC</v>
      </c>
      <c r="L255" s="18" t="s">
        <v>1304</v>
      </c>
      <c r="M255" s="18">
        <f>VLOOKUP(L253:L826,'[2]ANM Contact Deatils '!$B:$E,4,0)</f>
        <v>9854694191</v>
      </c>
      <c r="N255" s="18" t="s">
        <v>1196</v>
      </c>
      <c r="O255" s="18" t="e">
        <f>VLOOKUP(N253:N4360,[3]Sheet1!$B:$F,5,0)</f>
        <v>#N/A</v>
      </c>
      <c r="P255" s="24">
        <v>43460</v>
      </c>
      <c r="Q255" s="54">
        <v>43460</v>
      </c>
      <c r="R255" s="18" t="s">
        <v>1405</v>
      </c>
      <c r="S255" s="18" t="s">
        <v>1236</v>
      </c>
      <c r="T255" s="18"/>
    </row>
    <row r="256" spans="1:20" ht="33">
      <c r="A256" s="4">
        <v>252</v>
      </c>
      <c r="B256" s="17" t="s">
        <v>68</v>
      </c>
      <c r="C256" s="18" t="s">
        <v>529</v>
      </c>
      <c r="D256" s="18" t="s">
        <v>29</v>
      </c>
      <c r="E256" s="19">
        <v>25</v>
      </c>
      <c r="F256" s="18" t="s">
        <v>998</v>
      </c>
      <c r="G256" s="19">
        <f>VLOOKUP(C254:C827,'[1]main (3)'!$B:$T,19,0)</f>
        <v>16</v>
      </c>
      <c r="H256" s="19">
        <f>VLOOKUP(C254:C827,'[1]main (3)'!$B:$U,20,0)</f>
        <v>23</v>
      </c>
      <c r="I256" s="17">
        <f t="shared" si="4"/>
        <v>39</v>
      </c>
      <c r="J256" s="18">
        <v>9613667787</v>
      </c>
      <c r="K256" s="18" t="str">
        <f>VLOOKUP(C:C,'[1]main (3)'!$B:$D,3,0)</f>
        <v>kutubpur sc</v>
      </c>
      <c r="L256" s="18" t="s">
        <v>1336</v>
      </c>
      <c r="M256" s="18">
        <f>VLOOKUP(L254:L827,'[2]ANM Contact Deatils '!$B:$E,4,0)</f>
        <v>9859645063</v>
      </c>
      <c r="N256" s="18" t="s">
        <v>1189</v>
      </c>
      <c r="O256" s="18">
        <f>VLOOKUP(N254:N4361,[3]Sheet1!$B:$F,5,0)</f>
        <v>9957408894</v>
      </c>
      <c r="P256" s="24">
        <v>43460</v>
      </c>
      <c r="Q256" s="54">
        <v>43460</v>
      </c>
      <c r="R256" s="18" t="s">
        <v>1405</v>
      </c>
      <c r="S256" s="18" t="s">
        <v>1236</v>
      </c>
      <c r="T256" s="18"/>
    </row>
    <row r="257" spans="1:20" ht="33">
      <c r="A257" s="4">
        <v>253</v>
      </c>
      <c r="B257" s="17" t="s">
        <v>67</v>
      </c>
      <c r="C257" s="18" t="s">
        <v>530</v>
      </c>
      <c r="D257" s="18" t="s">
        <v>29</v>
      </c>
      <c r="E257" s="19">
        <v>25</v>
      </c>
      <c r="F257" s="18" t="s">
        <v>998</v>
      </c>
      <c r="G257" s="19">
        <f>VLOOKUP(C255:C828,'[1]main (3)'!$B:$T,19,0)</f>
        <v>14</v>
      </c>
      <c r="H257" s="19">
        <f>VLOOKUP(C255:C828,'[1]main (3)'!$B:$U,20,0)</f>
        <v>10</v>
      </c>
      <c r="I257" s="17">
        <f t="shared" si="4"/>
        <v>24</v>
      </c>
      <c r="J257" s="18">
        <v>9613956108</v>
      </c>
      <c r="K257" s="18" t="str">
        <f>VLOOKUP(C:C,'[1]main (3)'!$B:$D,3,0)</f>
        <v>Kachajuli SC</v>
      </c>
      <c r="L257" s="18" t="s">
        <v>1322</v>
      </c>
      <c r="M257" s="18">
        <f>VLOOKUP(L255:L828,'[2]ANM Contact Deatils '!$B:$E,4,0)</f>
        <v>9859065662</v>
      </c>
      <c r="N257" s="18" t="s">
        <v>1328</v>
      </c>
      <c r="O257" s="18">
        <f>VLOOKUP(N255:N4362,[3]Sheet1!$B:$F,5,0)</f>
        <v>7578842625</v>
      </c>
      <c r="P257" s="24">
        <v>43460</v>
      </c>
      <c r="Q257" s="54">
        <v>43460</v>
      </c>
      <c r="R257" s="18" t="s">
        <v>1405</v>
      </c>
      <c r="S257" s="18" t="s">
        <v>1236</v>
      </c>
      <c r="T257" s="18"/>
    </row>
    <row r="258" spans="1:20" ht="33">
      <c r="A258" s="4">
        <v>254</v>
      </c>
      <c r="B258" s="17" t="s">
        <v>67</v>
      </c>
      <c r="C258" s="18" t="s">
        <v>531</v>
      </c>
      <c r="D258" s="18" t="s">
        <v>29</v>
      </c>
      <c r="E258" s="19">
        <v>2</v>
      </c>
      <c r="F258" s="18" t="s">
        <v>998</v>
      </c>
      <c r="G258" s="19">
        <f>VLOOKUP(C256:C829,'[1]main (3)'!$B:$T,19,0)</f>
        <v>18</v>
      </c>
      <c r="H258" s="19">
        <f>VLOOKUP(C256:C829,'[1]main (3)'!$B:$U,20,0)</f>
        <v>5</v>
      </c>
      <c r="I258" s="17">
        <f t="shared" si="4"/>
        <v>23</v>
      </c>
      <c r="J258" s="18">
        <v>7399342122</v>
      </c>
      <c r="K258" s="18" t="str">
        <f>VLOOKUP(C:C,'[1]main (3)'!$B:$D,3,0)</f>
        <v>Kachajuli SC</v>
      </c>
      <c r="L258" s="18" t="s">
        <v>1322</v>
      </c>
      <c r="M258" s="18">
        <f>VLOOKUP(L256:L829,'[2]ANM Contact Deatils '!$B:$E,4,0)</f>
        <v>9859065662</v>
      </c>
      <c r="N258" s="18" t="s">
        <v>1325</v>
      </c>
      <c r="O258" s="18">
        <f>VLOOKUP(N256:N4363,[3]Sheet1!$B:$F,5,0)</f>
        <v>9577160908</v>
      </c>
      <c r="P258" s="24">
        <v>43460</v>
      </c>
      <c r="Q258" s="54">
        <v>43460</v>
      </c>
      <c r="R258" s="18" t="s">
        <v>1405</v>
      </c>
      <c r="S258" s="18" t="s">
        <v>1236</v>
      </c>
      <c r="T258" s="18"/>
    </row>
    <row r="259" spans="1:20" ht="33">
      <c r="A259" s="4">
        <v>255</v>
      </c>
      <c r="B259" s="17" t="s">
        <v>68</v>
      </c>
      <c r="C259" s="18" t="s">
        <v>532</v>
      </c>
      <c r="D259" s="18" t="s">
        <v>29</v>
      </c>
      <c r="E259" s="19">
        <v>20</v>
      </c>
      <c r="F259" s="18" t="s">
        <v>998</v>
      </c>
      <c r="G259" s="19">
        <f>VLOOKUP(C257:C830,'[1]main (3)'!$B:$T,19,0)</f>
        <v>16</v>
      </c>
      <c r="H259" s="19">
        <f>VLOOKUP(C257:C830,'[1]main (3)'!$B:$U,20,0)</f>
        <v>14</v>
      </c>
      <c r="I259" s="17">
        <f t="shared" si="4"/>
        <v>30</v>
      </c>
      <c r="J259" s="18" t="s">
        <v>1051</v>
      </c>
      <c r="K259" s="18" t="str">
        <f>VLOOKUP(C:C,'[1]main (3)'!$B:$D,3,0)</f>
        <v>SONAPUR SC</v>
      </c>
      <c r="L259" s="18" t="s">
        <v>1387</v>
      </c>
      <c r="M259" s="18">
        <f>VLOOKUP(L257:L830,'[2]ANM Contact Deatils '!$B:$E,4,0)</f>
        <v>9577269359</v>
      </c>
      <c r="N259" s="18" t="s">
        <v>1195</v>
      </c>
      <c r="O259" s="18">
        <f>VLOOKUP(N257:N4364,[3]Sheet1!$B:$F,5,0)</f>
        <v>9957882908</v>
      </c>
      <c r="P259" s="24">
        <v>43460</v>
      </c>
      <c r="Q259" s="54">
        <v>43460</v>
      </c>
      <c r="R259" s="18" t="s">
        <v>1405</v>
      </c>
      <c r="S259" s="18" t="s">
        <v>1236</v>
      </c>
      <c r="T259" s="18"/>
    </row>
    <row r="260" spans="1:20" ht="33">
      <c r="A260" s="4">
        <v>256</v>
      </c>
      <c r="B260" s="17" t="s">
        <v>67</v>
      </c>
      <c r="C260" s="18" t="s">
        <v>533</v>
      </c>
      <c r="D260" s="18" t="s">
        <v>29</v>
      </c>
      <c r="E260" s="19">
        <v>21</v>
      </c>
      <c r="F260" s="18" t="s">
        <v>998</v>
      </c>
      <c r="G260" s="19">
        <f>VLOOKUP(C258:C831,'[1]main (3)'!$B:$T,19,0)</f>
        <v>7</v>
      </c>
      <c r="H260" s="19">
        <f>VLOOKUP(C258:C831,'[1]main (3)'!$B:$U,20,0)</f>
        <v>8</v>
      </c>
      <c r="I260" s="17">
        <f t="shared" si="4"/>
        <v>15</v>
      </c>
      <c r="J260" s="18">
        <v>6000795377</v>
      </c>
      <c r="K260" s="18" t="str">
        <f>VLOOKUP(C:C,'[1]main (3)'!$B:$D,3,0)</f>
        <v>Gandhia SC</v>
      </c>
      <c r="L260" s="18" t="s">
        <v>1294</v>
      </c>
      <c r="M260" s="18">
        <f>VLOOKUP(L258:L831,'[2]ANM Contact Deatils '!$B:$E,4,0)</f>
        <v>9954993266</v>
      </c>
      <c r="N260" s="18" t="s">
        <v>1295</v>
      </c>
      <c r="O260" s="18">
        <f>VLOOKUP(N258:N4365,[3]Sheet1!$B:$F,5,0)</f>
        <v>8876241300</v>
      </c>
      <c r="P260" s="24">
        <v>43461</v>
      </c>
      <c r="Q260" s="54">
        <v>43461</v>
      </c>
      <c r="R260" s="18" t="s">
        <v>1402</v>
      </c>
      <c r="S260" s="18" t="s">
        <v>1236</v>
      </c>
      <c r="T260" s="18"/>
    </row>
    <row r="261" spans="1:20" ht="33">
      <c r="A261" s="4">
        <v>257</v>
      </c>
      <c r="B261" s="17" t="s">
        <v>68</v>
      </c>
      <c r="C261" s="18" t="s">
        <v>534</v>
      </c>
      <c r="D261" s="18" t="s">
        <v>29</v>
      </c>
      <c r="E261" s="19">
        <v>22</v>
      </c>
      <c r="F261" s="18" t="s">
        <v>998</v>
      </c>
      <c r="G261" s="19">
        <f>VLOOKUP(C259:C832,'[1]main (3)'!$B:$T,19,0)</f>
        <v>21</v>
      </c>
      <c r="H261" s="19">
        <f>VLOOKUP(C259:C832,'[1]main (3)'!$B:$U,20,0)</f>
        <v>28</v>
      </c>
      <c r="I261" s="17">
        <f t="shared" si="4"/>
        <v>49</v>
      </c>
      <c r="J261" s="18">
        <v>9954511701</v>
      </c>
      <c r="K261" s="18" t="str">
        <f>VLOOKUP(C:C,'[1]main (3)'!$B:$D,3,0)</f>
        <v>SONAPUR SC</v>
      </c>
      <c r="L261" s="18" t="s">
        <v>1387</v>
      </c>
      <c r="M261" s="18">
        <f>VLOOKUP(L259:L832,'[2]ANM Contact Deatils '!$B:$E,4,0)</f>
        <v>9577269359</v>
      </c>
      <c r="N261" s="18" t="s">
        <v>1170</v>
      </c>
      <c r="O261" s="18">
        <f>VLOOKUP(N259:N4366,[3]Sheet1!$B:$F,5,0)</f>
        <v>9678295735</v>
      </c>
      <c r="P261" s="24">
        <v>43461</v>
      </c>
      <c r="Q261" s="54">
        <v>43461</v>
      </c>
      <c r="R261" s="18" t="s">
        <v>1405</v>
      </c>
      <c r="S261" s="18" t="s">
        <v>1236</v>
      </c>
      <c r="T261" s="18"/>
    </row>
    <row r="262" spans="1:20" ht="33">
      <c r="A262" s="4">
        <v>258</v>
      </c>
      <c r="B262" s="17" t="s">
        <v>67</v>
      </c>
      <c r="C262" s="18" t="s">
        <v>535</v>
      </c>
      <c r="D262" s="18" t="s">
        <v>29</v>
      </c>
      <c r="E262" s="19">
        <v>16</v>
      </c>
      <c r="F262" s="18" t="s">
        <v>998</v>
      </c>
      <c r="G262" s="19">
        <f>VLOOKUP(C260:C833,'[1]main (3)'!$B:$T,19,0)</f>
        <v>18</v>
      </c>
      <c r="H262" s="19">
        <f>VLOOKUP(C260:C833,'[1]main (3)'!$B:$U,20,0)</f>
        <v>8</v>
      </c>
      <c r="I262" s="17">
        <f t="shared" ref="I262:I325" si="5">+G262+H262</f>
        <v>26</v>
      </c>
      <c r="J262" s="18" t="s">
        <v>1052</v>
      </c>
      <c r="K262" s="18" t="str">
        <f>VLOOKUP(C:C,'[1]main (3)'!$B:$D,3,0)</f>
        <v>Gandhia SC</v>
      </c>
      <c r="L262" s="18" t="s">
        <v>1294</v>
      </c>
      <c r="M262" s="18">
        <f>VLOOKUP(L260:L833,'[2]ANM Contact Deatils '!$B:$E,4,0)</f>
        <v>9954993266</v>
      </c>
      <c r="N262" s="18" t="s">
        <v>1295</v>
      </c>
      <c r="O262" s="18">
        <f>VLOOKUP(N260:N4367,[3]Sheet1!$B:$F,5,0)</f>
        <v>8876241300</v>
      </c>
      <c r="P262" s="24">
        <v>43461</v>
      </c>
      <c r="Q262" s="54">
        <v>43461</v>
      </c>
      <c r="R262" s="18" t="s">
        <v>1402</v>
      </c>
      <c r="S262" s="18" t="s">
        <v>1236</v>
      </c>
      <c r="T262" s="18"/>
    </row>
    <row r="263" spans="1:20" ht="33">
      <c r="A263" s="4">
        <v>259</v>
      </c>
      <c r="B263" s="17" t="s">
        <v>67</v>
      </c>
      <c r="C263" s="18" t="s">
        <v>536</v>
      </c>
      <c r="D263" s="18" t="s">
        <v>29</v>
      </c>
      <c r="E263" s="19">
        <v>67</v>
      </c>
      <c r="F263" s="18" t="s">
        <v>998</v>
      </c>
      <c r="G263" s="19">
        <f>VLOOKUP(C261:C834,'[1]main (3)'!$B:$T,19,0)</f>
        <v>15</v>
      </c>
      <c r="H263" s="19">
        <f>VLOOKUP(C261:C834,'[1]main (3)'!$B:$U,20,0)</f>
        <v>15</v>
      </c>
      <c r="I263" s="17">
        <f t="shared" si="5"/>
        <v>30</v>
      </c>
      <c r="J263" s="18">
        <v>7399575030</v>
      </c>
      <c r="K263" s="18" t="str">
        <f>VLOOKUP(C:C,'[1]main (3)'!$B:$D,3,0)</f>
        <v>Gandhia SC</v>
      </c>
      <c r="L263" s="18" t="s">
        <v>1294</v>
      </c>
      <c r="M263" s="18">
        <f>VLOOKUP(L261:L834,'[2]ANM Contact Deatils '!$B:$E,4,0)</f>
        <v>9954993266</v>
      </c>
      <c r="N263" s="18" t="s">
        <v>1295</v>
      </c>
      <c r="O263" s="18">
        <f>VLOOKUP(N261:N4368,[3]Sheet1!$B:$F,5,0)</f>
        <v>8876241300</v>
      </c>
      <c r="P263" s="24">
        <v>43461</v>
      </c>
      <c r="Q263" s="54">
        <v>43461</v>
      </c>
      <c r="R263" s="18" t="s">
        <v>1402</v>
      </c>
      <c r="S263" s="18" t="s">
        <v>1236</v>
      </c>
      <c r="T263" s="18"/>
    </row>
    <row r="264" spans="1:20" ht="33">
      <c r="A264" s="4">
        <v>260</v>
      </c>
      <c r="B264" s="17" t="s">
        <v>68</v>
      </c>
      <c r="C264" s="18" t="s">
        <v>537</v>
      </c>
      <c r="D264" s="18" t="s">
        <v>29</v>
      </c>
      <c r="E264" s="19">
        <v>2</v>
      </c>
      <c r="F264" s="18" t="s">
        <v>998</v>
      </c>
      <c r="G264" s="19">
        <f>VLOOKUP(C262:C835,'[1]main (3)'!$B:$T,19,0)</f>
        <v>22</v>
      </c>
      <c r="H264" s="19">
        <f>VLOOKUP(C262:C835,'[1]main (3)'!$B:$U,20,0)</f>
        <v>21</v>
      </c>
      <c r="I264" s="17">
        <f t="shared" si="5"/>
        <v>43</v>
      </c>
      <c r="J264" s="18" t="s">
        <v>1053</v>
      </c>
      <c r="K264" s="18" t="str">
        <f>VLOOKUP(C:C,'[1]main (3)'!$B:$D,3,0)</f>
        <v>SONAPUR SC</v>
      </c>
      <c r="L264" s="18" t="s">
        <v>1387</v>
      </c>
      <c r="M264" s="18">
        <f>VLOOKUP(L262:L835,'[2]ANM Contact Deatils '!$B:$E,4,0)</f>
        <v>9577269359</v>
      </c>
      <c r="N264" s="18" t="s">
        <v>1170</v>
      </c>
      <c r="O264" s="18">
        <f>VLOOKUP(N262:N4369,[3]Sheet1!$B:$F,5,0)</f>
        <v>9678295735</v>
      </c>
      <c r="P264" s="24">
        <v>43461</v>
      </c>
      <c r="Q264" s="54">
        <v>43461</v>
      </c>
      <c r="R264" s="18" t="s">
        <v>1405</v>
      </c>
      <c r="S264" s="18" t="s">
        <v>1236</v>
      </c>
      <c r="T264" s="18"/>
    </row>
    <row r="265" spans="1:20" ht="33">
      <c r="A265" s="4">
        <v>261</v>
      </c>
      <c r="B265" s="17" t="s">
        <v>67</v>
      </c>
      <c r="C265" s="18" t="s">
        <v>538</v>
      </c>
      <c r="D265" s="18" t="s">
        <v>29</v>
      </c>
      <c r="E265" s="19">
        <v>24</v>
      </c>
      <c r="F265" s="18" t="s">
        <v>998</v>
      </c>
      <c r="G265" s="19">
        <f>VLOOKUP(C263:C836,'[1]main (3)'!$B:$T,19,0)</f>
        <v>17</v>
      </c>
      <c r="H265" s="19">
        <f>VLOOKUP(C263:C836,'[1]main (3)'!$B:$U,20,0)</f>
        <v>14</v>
      </c>
      <c r="I265" s="17">
        <f t="shared" si="5"/>
        <v>31</v>
      </c>
      <c r="J265" s="18">
        <v>6000979353</v>
      </c>
      <c r="K265" s="18" t="str">
        <f>VLOOKUP(C:C,'[1]main (3)'!$B:$D,3,0)</f>
        <v>Gandhia SC</v>
      </c>
      <c r="L265" s="18" t="s">
        <v>1294</v>
      </c>
      <c r="M265" s="18">
        <f>VLOOKUP(L263:L836,'[2]ANM Contact Deatils '!$B:$E,4,0)</f>
        <v>9954993266</v>
      </c>
      <c r="N265" s="18" t="s">
        <v>1295</v>
      </c>
      <c r="O265" s="18">
        <f>VLOOKUP(N263:N4370,[3]Sheet1!$B:$F,5,0)</f>
        <v>8876241300</v>
      </c>
      <c r="P265" s="24">
        <v>43462</v>
      </c>
      <c r="Q265" s="54">
        <v>43462</v>
      </c>
      <c r="R265" s="18" t="s">
        <v>1402</v>
      </c>
      <c r="S265" s="18" t="s">
        <v>1236</v>
      </c>
      <c r="T265" s="18"/>
    </row>
    <row r="266" spans="1:20" ht="33">
      <c r="A266" s="4">
        <v>262</v>
      </c>
      <c r="B266" s="17" t="s">
        <v>67</v>
      </c>
      <c r="C266" s="18" t="s">
        <v>539</v>
      </c>
      <c r="D266" s="18" t="s">
        <v>29</v>
      </c>
      <c r="E266" s="19">
        <v>28</v>
      </c>
      <c r="F266" s="18" t="s">
        <v>998</v>
      </c>
      <c r="G266" s="19">
        <f>VLOOKUP(C264:C837,'[1]main (3)'!$B:$T,19,0)</f>
        <v>14</v>
      </c>
      <c r="H266" s="19">
        <f>VLOOKUP(C264:C837,'[1]main (3)'!$B:$U,20,0)</f>
        <v>20</v>
      </c>
      <c r="I266" s="17">
        <f t="shared" si="5"/>
        <v>34</v>
      </c>
      <c r="J266" s="18">
        <v>8011373336</v>
      </c>
      <c r="K266" s="18" t="str">
        <f>VLOOKUP(C:C,'[1]main (3)'!$B:$D,3,0)</f>
        <v>Lahalial SC</v>
      </c>
      <c r="L266" s="18" t="s">
        <v>1346</v>
      </c>
      <c r="M266" s="18">
        <f>VLOOKUP(L264:L837,'[2]ANM Contact Deatils '!$B:$E,4,0)</f>
        <v>9957372570</v>
      </c>
      <c r="N266" s="18" t="s">
        <v>1348</v>
      </c>
      <c r="O266" s="18">
        <f>VLOOKUP(N264:N4371,[3]Sheet1!$B:$F,5,0)</f>
        <v>9127145412</v>
      </c>
      <c r="P266" s="24">
        <v>43462</v>
      </c>
      <c r="Q266" s="54">
        <v>43462</v>
      </c>
      <c r="R266" s="18" t="s">
        <v>1402</v>
      </c>
      <c r="S266" s="18" t="s">
        <v>1236</v>
      </c>
      <c r="T266" s="18"/>
    </row>
    <row r="267" spans="1:20" ht="33">
      <c r="A267" s="4">
        <v>263</v>
      </c>
      <c r="B267" s="17" t="s">
        <v>68</v>
      </c>
      <c r="C267" s="18" t="s">
        <v>540</v>
      </c>
      <c r="D267" s="18" t="s">
        <v>29</v>
      </c>
      <c r="E267" s="19">
        <v>4</v>
      </c>
      <c r="F267" s="18" t="s">
        <v>998</v>
      </c>
      <c r="G267" s="19">
        <f>VLOOKUP(C265:C838,'[1]main (3)'!$B:$T,19,0)</f>
        <v>29</v>
      </c>
      <c r="H267" s="19">
        <f>VLOOKUP(C265:C838,'[1]main (3)'!$B:$U,20,0)</f>
        <v>32</v>
      </c>
      <c r="I267" s="17">
        <f t="shared" si="5"/>
        <v>61</v>
      </c>
      <c r="J267" s="18">
        <v>8486895152</v>
      </c>
      <c r="K267" s="18" t="str">
        <f>VLOOKUP(C:C,'[1]main (3)'!$B:$D,3,0)</f>
        <v>SONAPUR SC</v>
      </c>
      <c r="L267" s="18" t="s">
        <v>1387</v>
      </c>
      <c r="M267" s="18">
        <f>VLOOKUP(L265:L838,'[2]ANM Contact Deatils '!$B:$E,4,0)</f>
        <v>9577269359</v>
      </c>
      <c r="N267" s="18" t="s">
        <v>1170</v>
      </c>
      <c r="O267" s="18">
        <f>VLOOKUP(N265:N4372,[3]Sheet1!$B:$F,5,0)</f>
        <v>9678295735</v>
      </c>
      <c r="P267" s="24">
        <v>43462</v>
      </c>
      <c r="Q267" s="54">
        <v>43462</v>
      </c>
      <c r="R267" s="18" t="s">
        <v>1405</v>
      </c>
      <c r="S267" s="18" t="s">
        <v>1236</v>
      </c>
      <c r="T267" s="18"/>
    </row>
    <row r="268" spans="1:20" ht="33">
      <c r="A268" s="4">
        <v>264</v>
      </c>
      <c r="B268" s="17" t="s">
        <v>68</v>
      </c>
      <c r="C268" s="18" t="s">
        <v>541</v>
      </c>
      <c r="D268" s="18" t="s">
        <v>29</v>
      </c>
      <c r="E268" s="19">
        <v>6</v>
      </c>
      <c r="F268" s="18" t="s">
        <v>998</v>
      </c>
      <c r="G268" s="19">
        <f>VLOOKUP(C266:C839,'[1]main (3)'!$B:$T,19,0)</f>
        <v>32</v>
      </c>
      <c r="H268" s="19">
        <f>VLOOKUP(C266:C839,'[1]main (3)'!$B:$U,20,0)</f>
        <v>30</v>
      </c>
      <c r="I268" s="17">
        <f t="shared" si="5"/>
        <v>62</v>
      </c>
      <c r="J268" s="18">
        <v>8721962105</v>
      </c>
      <c r="K268" s="18" t="str">
        <f>VLOOKUP(C:C,'[1]main (3)'!$B:$D,3,0)</f>
        <v>SONAPUR SC</v>
      </c>
      <c r="L268" s="18" t="s">
        <v>1387</v>
      </c>
      <c r="M268" s="18">
        <f>VLOOKUP(L266:L839,'[2]ANM Contact Deatils '!$B:$E,4,0)</f>
        <v>9577269359</v>
      </c>
      <c r="N268" s="18" t="s">
        <v>1393</v>
      </c>
      <c r="O268" s="18">
        <f>VLOOKUP(N266:N4373,[3]Sheet1!$B:$F,5,0)</f>
        <v>9957794683</v>
      </c>
      <c r="P268" s="24">
        <v>43462</v>
      </c>
      <c r="Q268" s="54">
        <v>43462</v>
      </c>
      <c r="R268" s="18" t="s">
        <v>1405</v>
      </c>
      <c r="S268" s="18" t="s">
        <v>1236</v>
      </c>
      <c r="T268" s="18"/>
    </row>
    <row r="269" spans="1:20" ht="33">
      <c r="A269" s="4">
        <v>265</v>
      </c>
      <c r="B269" s="17" t="s">
        <v>67</v>
      </c>
      <c r="C269" s="18" t="s">
        <v>542</v>
      </c>
      <c r="D269" s="18" t="s">
        <v>29</v>
      </c>
      <c r="E269" s="19">
        <v>34</v>
      </c>
      <c r="F269" s="18" t="s">
        <v>998</v>
      </c>
      <c r="G269" s="19">
        <f>VLOOKUP(C267:C840,'[1]main (3)'!$B:$T,19,0)</f>
        <v>19</v>
      </c>
      <c r="H269" s="19">
        <f>VLOOKUP(C267:C840,'[1]main (3)'!$B:$U,20,0)</f>
        <v>19</v>
      </c>
      <c r="I269" s="17">
        <f t="shared" si="5"/>
        <v>38</v>
      </c>
      <c r="J269" s="18">
        <v>9577571944</v>
      </c>
      <c r="K269" s="18" t="str">
        <f>VLOOKUP(C:C,'[1]main (3)'!$B:$D,3,0)</f>
        <v>Lahalial SC</v>
      </c>
      <c r="L269" s="18" t="s">
        <v>1346</v>
      </c>
      <c r="M269" s="18">
        <f>VLOOKUP(L267:L840,'[2]ANM Contact Deatils '!$B:$E,4,0)</f>
        <v>9957372570</v>
      </c>
      <c r="N269" s="18" t="s">
        <v>1348</v>
      </c>
      <c r="O269" s="18">
        <f>VLOOKUP(N267:N4374,[3]Sheet1!$B:$F,5,0)</f>
        <v>9127145412</v>
      </c>
      <c r="P269" s="24">
        <v>43462</v>
      </c>
      <c r="Q269" s="54">
        <v>43462</v>
      </c>
      <c r="R269" s="18" t="s">
        <v>1402</v>
      </c>
      <c r="S269" s="18" t="s">
        <v>1236</v>
      </c>
      <c r="T269" s="18"/>
    </row>
    <row r="270" spans="1:20" ht="33">
      <c r="A270" s="4">
        <v>266</v>
      </c>
      <c r="B270" s="17" t="s">
        <v>68</v>
      </c>
      <c r="C270" s="18" t="s">
        <v>543</v>
      </c>
      <c r="D270" s="18" t="s">
        <v>29</v>
      </c>
      <c r="E270" s="19">
        <v>15</v>
      </c>
      <c r="F270" s="18" t="s">
        <v>998</v>
      </c>
      <c r="G270" s="19">
        <f>VLOOKUP(C268:C841,'[1]main (3)'!$B:$T,19,0)</f>
        <v>15</v>
      </c>
      <c r="H270" s="19">
        <f>VLOOKUP(C268:C841,'[1]main (3)'!$B:$U,20,0)</f>
        <v>16</v>
      </c>
      <c r="I270" s="17">
        <f t="shared" si="5"/>
        <v>31</v>
      </c>
      <c r="J270" s="18">
        <v>7088631668</v>
      </c>
      <c r="K270" s="18" t="str">
        <f>VLOOKUP(C:C,'[1]main (3)'!$B:$D,3,0)</f>
        <v>Bongalmora CHC</v>
      </c>
      <c r="L270" s="18" t="s">
        <v>1266</v>
      </c>
      <c r="M270" s="18">
        <f>VLOOKUP(L268:L841,'[2]ANM Contact Deatils '!$B:$E,4,0)</f>
        <v>9854231262</v>
      </c>
      <c r="N270" s="18" t="s">
        <v>1197</v>
      </c>
      <c r="O270" s="18">
        <f>VLOOKUP(N268:N4375,[3]Sheet1!$B:$F,5,0)</f>
        <v>7896787266</v>
      </c>
      <c r="P270" s="24">
        <v>43463</v>
      </c>
      <c r="Q270" s="54">
        <v>43463</v>
      </c>
      <c r="R270" s="18" t="s">
        <v>1402</v>
      </c>
      <c r="S270" s="18" t="s">
        <v>1236</v>
      </c>
      <c r="T270" s="18"/>
    </row>
    <row r="271" spans="1:20" ht="33">
      <c r="A271" s="4">
        <v>267</v>
      </c>
      <c r="B271" s="17" t="s">
        <v>67</v>
      </c>
      <c r="C271" s="18" t="s">
        <v>544</v>
      </c>
      <c r="D271" s="18" t="s">
        <v>29</v>
      </c>
      <c r="E271" s="19">
        <v>37</v>
      </c>
      <c r="F271" s="18" t="s">
        <v>998</v>
      </c>
      <c r="G271" s="19">
        <f>VLOOKUP(C269:C842,'[1]main (3)'!$B:$T,19,0)</f>
        <v>14</v>
      </c>
      <c r="H271" s="19">
        <f>VLOOKUP(C269:C842,'[1]main (3)'!$B:$U,20,0)</f>
        <v>20</v>
      </c>
      <c r="I271" s="17">
        <f t="shared" si="5"/>
        <v>34</v>
      </c>
      <c r="J271" s="18">
        <v>7627958558</v>
      </c>
      <c r="K271" s="18" t="str">
        <f>VLOOKUP(C:C,'[1]main (3)'!$B:$D,3,0)</f>
        <v>Gandhia SC</v>
      </c>
      <c r="L271" s="18" t="s">
        <v>1294</v>
      </c>
      <c r="M271" s="18">
        <f>VLOOKUP(L269:L842,'[2]ANM Contact Deatils '!$B:$E,4,0)</f>
        <v>9954993266</v>
      </c>
      <c r="N271" s="18" t="s">
        <v>1296</v>
      </c>
      <c r="O271" s="18">
        <f>VLOOKUP(N269:N4376,[3]Sheet1!$B:$F,5,0)</f>
        <v>8403982012</v>
      </c>
      <c r="P271" s="24">
        <v>43463</v>
      </c>
      <c r="Q271" s="54">
        <v>43463</v>
      </c>
      <c r="R271" s="18" t="s">
        <v>1402</v>
      </c>
      <c r="S271" s="18" t="s">
        <v>1236</v>
      </c>
      <c r="T271" s="18"/>
    </row>
    <row r="272" spans="1:20" ht="33">
      <c r="A272" s="4">
        <v>268</v>
      </c>
      <c r="B272" s="17" t="s">
        <v>67</v>
      </c>
      <c r="C272" s="18" t="s">
        <v>545</v>
      </c>
      <c r="D272" s="18" t="s">
        <v>29</v>
      </c>
      <c r="E272" s="19">
        <v>27</v>
      </c>
      <c r="F272" s="18" t="s">
        <v>998</v>
      </c>
      <c r="G272" s="19">
        <f>VLOOKUP(C270:C843,'[1]main (3)'!$B:$T,19,0)</f>
        <v>21</v>
      </c>
      <c r="H272" s="19">
        <f>VLOOKUP(C270:C843,'[1]main (3)'!$B:$U,20,0)</f>
        <v>17</v>
      </c>
      <c r="I272" s="17">
        <f t="shared" si="5"/>
        <v>38</v>
      </c>
      <c r="J272" s="18">
        <v>8486898353</v>
      </c>
      <c r="K272" s="18" t="str">
        <f>VLOOKUP(C:C,'[1]main (3)'!$B:$D,3,0)</f>
        <v>Gandhia SC</v>
      </c>
      <c r="L272" s="18" t="s">
        <v>1294</v>
      </c>
      <c r="M272" s="18">
        <f>VLOOKUP(L270:L843,'[2]ANM Contact Deatils '!$B:$E,4,0)</f>
        <v>9954993266</v>
      </c>
      <c r="N272" s="18" t="s">
        <v>1298</v>
      </c>
      <c r="O272" s="18">
        <f>VLOOKUP(N270:N4377,[3]Sheet1!$B:$F,5,0)</f>
        <v>9957975547</v>
      </c>
      <c r="P272" s="24">
        <v>43463</v>
      </c>
      <c r="Q272" s="54">
        <v>43463</v>
      </c>
      <c r="R272" s="18" t="s">
        <v>1402</v>
      </c>
      <c r="S272" s="18" t="s">
        <v>1236</v>
      </c>
      <c r="T272" s="18"/>
    </row>
    <row r="273" spans="1:20" ht="33">
      <c r="A273" s="4">
        <v>269</v>
      </c>
      <c r="B273" s="17" t="s">
        <v>67</v>
      </c>
      <c r="C273" s="18" t="s">
        <v>546</v>
      </c>
      <c r="D273" s="18" t="s">
        <v>29</v>
      </c>
      <c r="E273" s="19">
        <v>25</v>
      </c>
      <c r="F273" s="18" t="s">
        <v>998</v>
      </c>
      <c r="G273" s="19">
        <f>VLOOKUP(C271:C844,'[1]main (3)'!$B:$T,19,0)</f>
        <v>17</v>
      </c>
      <c r="H273" s="19">
        <f>VLOOKUP(C271:C844,'[1]main (3)'!$B:$U,20,0)</f>
        <v>24</v>
      </c>
      <c r="I273" s="17">
        <f t="shared" si="5"/>
        <v>41</v>
      </c>
      <c r="J273" s="18">
        <v>9859430143</v>
      </c>
      <c r="K273" s="18" t="str">
        <f>VLOOKUP(C:C,'[1]main (3)'!$B:$D,3,0)</f>
        <v>Gandhia SC</v>
      </c>
      <c r="L273" s="18" t="s">
        <v>1294</v>
      </c>
      <c r="M273" s="18">
        <f>VLOOKUP(L271:L844,'[2]ANM Contact Deatils '!$B:$E,4,0)</f>
        <v>9954993266</v>
      </c>
      <c r="N273" s="18" t="s">
        <v>1198</v>
      </c>
      <c r="O273" s="18">
        <f>VLOOKUP(N271:N4378,[3]Sheet1!$B:$F,5,0)</f>
        <v>9957771851</v>
      </c>
      <c r="P273" s="24">
        <v>43463</v>
      </c>
      <c r="Q273" s="54">
        <v>43463</v>
      </c>
      <c r="R273" s="18" t="s">
        <v>1402</v>
      </c>
      <c r="S273" s="18" t="s">
        <v>1236</v>
      </c>
      <c r="T273" s="18"/>
    </row>
    <row r="274" spans="1:20" ht="33">
      <c r="A274" s="4">
        <v>270</v>
      </c>
      <c r="B274" s="17" t="s">
        <v>68</v>
      </c>
      <c r="C274" s="18" t="s">
        <v>547</v>
      </c>
      <c r="D274" s="18" t="s">
        <v>29</v>
      </c>
      <c r="E274" s="19">
        <v>25</v>
      </c>
      <c r="F274" s="18" t="s">
        <v>998</v>
      </c>
      <c r="G274" s="19">
        <f>VLOOKUP(C272:C845,'[1]main (3)'!$B:$T,19,0)</f>
        <v>10</v>
      </c>
      <c r="H274" s="19">
        <f>VLOOKUP(C272:C845,'[1]main (3)'!$B:$U,20,0)</f>
        <v>11</v>
      </c>
      <c r="I274" s="17">
        <f t="shared" si="5"/>
        <v>21</v>
      </c>
      <c r="J274" s="18" t="s">
        <v>1054</v>
      </c>
      <c r="K274" s="18" t="str">
        <f>VLOOKUP(C:C,'[1]main (3)'!$B:$D,3,0)</f>
        <v>Bongalmora Grazing SC</v>
      </c>
      <c r="L274" s="18" t="str">
        <f>VLOOKUP(C:C,'[1]main (3)'!$B:$E,4,0)</f>
        <v>Lili Dutta</v>
      </c>
      <c r="M274" s="18">
        <f>VLOOKUP(L272:L845,'[2]ANM Contact Deatils '!$B:$E,4,0)</f>
        <v>9954844009</v>
      </c>
      <c r="N274" s="18" t="s">
        <v>1193</v>
      </c>
      <c r="O274" s="18">
        <f>VLOOKUP(N272:N4379,[3]Sheet1!$B:$F,5,0)</f>
        <v>9854152216</v>
      </c>
      <c r="P274" s="24">
        <v>43463</v>
      </c>
      <c r="Q274" s="54">
        <v>43463</v>
      </c>
      <c r="R274" s="18" t="s">
        <v>1402</v>
      </c>
      <c r="S274" s="18" t="s">
        <v>1236</v>
      </c>
      <c r="T274" s="18"/>
    </row>
    <row r="275" spans="1:20" ht="33">
      <c r="A275" s="4">
        <v>271</v>
      </c>
      <c r="B275" s="17" t="s">
        <v>67</v>
      </c>
      <c r="C275" s="18" t="s">
        <v>548</v>
      </c>
      <c r="D275" s="18" t="s">
        <v>29</v>
      </c>
      <c r="E275" s="19">
        <v>16</v>
      </c>
      <c r="F275" s="18" t="s">
        <v>998</v>
      </c>
      <c r="G275" s="19">
        <f>VLOOKUP(C273:C846,'[1]main (3)'!$B:$T,19,0)</f>
        <v>20</v>
      </c>
      <c r="H275" s="19">
        <f>VLOOKUP(C273:C846,'[1]main (3)'!$B:$U,20,0)</f>
        <v>29</v>
      </c>
      <c r="I275" s="17">
        <f t="shared" si="5"/>
        <v>49</v>
      </c>
      <c r="J275" s="18">
        <v>8403971509</v>
      </c>
      <c r="K275" s="18" t="str">
        <f>VLOOKUP(C:C,'[1]main (3)'!$B:$D,3,0)</f>
        <v>Laluk MPHC</v>
      </c>
      <c r="L275" s="18" t="s">
        <v>1355</v>
      </c>
      <c r="M275" s="18">
        <f>VLOOKUP(L273:L846,'[2]ANM Contact Deatils '!$B:$E,4,0)</f>
        <v>9854301436</v>
      </c>
      <c r="N275" s="18" t="s">
        <v>1357</v>
      </c>
      <c r="O275" s="18">
        <f>VLOOKUP(N273:N4380,[3]Sheet1!$B:$F,5,0)</f>
        <v>9954535131</v>
      </c>
      <c r="P275" s="24">
        <v>43467</v>
      </c>
      <c r="Q275" s="54">
        <v>43467</v>
      </c>
      <c r="R275" s="18" t="s">
        <v>1404</v>
      </c>
      <c r="S275" s="18" t="s">
        <v>1236</v>
      </c>
      <c r="T275" s="18"/>
    </row>
    <row r="276" spans="1:20" ht="33">
      <c r="A276" s="4">
        <v>272</v>
      </c>
      <c r="B276" s="17" t="s">
        <v>68</v>
      </c>
      <c r="C276" s="18" t="s">
        <v>549</v>
      </c>
      <c r="D276" s="18" t="s">
        <v>29</v>
      </c>
      <c r="E276" s="19">
        <v>13</v>
      </c>
      <c r="F276" s="18" t="s">
        <v>998</v>
      </c>
      <c r="G276" s="19">
        <f>VLOOKUP(C274:C847,'[1]main (3)'!$B:$T,19,0)</f>
        <v>27</v>
      </c>
      <c r="H276" s="19">
        <f>VLOOKUP(C274:C847,'[1]main (3)'!$B:$U,20,0)</f>
        <v>21</v>
      </c>
      <c r="I276" s="17">
        <f t="shared" si="5"/>
        <v>48</v>
      </c>
      <c r="J276" s="18">
        <v>9613540434</v>
      </c>
      <c r="K276" s="18" t="str">
        <f>VLOOKUP(C:C,'[1]main (3)'!$B:$D,3,0)</f>
        <v>kutubpur sc</v>
      </c>
      <c r="L276" s="18" t="s">
        <v>1336</v>
      </c>
      <c r="M276" s="18">
        <f>VLOOKUP(L274:L847,'[2]ANM Contact Deatils '!$B:$E,4,0)</f>
        <v>9859645063</v>
      </c>
      <c r="N276" s="18" t="s">
        <v>1340</v>
      </c>
      <c r="O276" s="18">
        <f>VLOOKUP(N274:N4381,[3]Sheet1!$B:$F,5,0)</f>
        <v>9954936060</v>
      </c>
      <c r="P276" s="24">
        <v>43467</v>
      </c>
      <c r="Q276" s="54">
        <v>43467</v>
      </c>
      <c r="R276" s="18" t="s">
        <v>1405</v>
      </c>
      <c r="S276" s="18" t="s">
        <v>1236</v>
      </c>
      <c r="T276" s="18"/>
    </row>
    <row r="277" spans="1:20" ht="33">
      <c r="A277" s="4">
        <v>273</v>
      </c>
      <c r="B277" s="17" t="s">
        <v>68</v>
      </c>
      <c r="C277" s="18" t="s">
        <v>550</v>
      </c>
      <c r="D277" s="18" t="s">
        <v>29</v>
      </c>
      <c r="E277" s="19">
        <v>17</v>
      </c>
      <c r="F277" s="18" t="s">
        <v>998</v>
      </c>
      <c r="G277" s="19">
        <f>VLOOKUP(C275:C848,'[1]main (3)'!$B:$T,19,0)</f>
        <v>17</v>
      </c>
      <c r="H277" s="19">
        <f>VLOOKUP(C275:C848,'[1]main (3)'!$B:$U,20,0)</f>
        <v>19</v>
      </c>
      <c r="I277" s="17">
        <f t="shared" si="5"/>
        <v>36</v>
      </c>
      <c r="J277" s="18">
        <v>9957511508</v>
      </c>
      <c r="K277" s="18" t="str">
        <f>VLOOKUP(C:C,'[1]main (3)'!$B:$D,3,0)</f>
        <v>kutubpur sc</v>
      </c>
      <c r="L277" s="18" t="s">
        <v>1336</v>
      </c>
      <c r="M277" s="18">
        <f>VLOOKUP(L275:L848,'[2]ANM Contact Deatils '!$B:$E,4,0)</f>
        <v>9859645063</v>
      </c>
      <c r="N277" s="18" t="s">
        <v>1341</v>
      </c>
      <c r="O277" s="18">
        <f>VLOOKUP(N275:N4382,[3]Sheet1!$B:$F,5,0)</f>
        <v>8011158093</v>
      </c>
      <c r="P277" s="24">
        <v>43467</v>
      </c>
      <c r="Q277" s="54">
        <v>43467</v>
      </c>
      <c r="R277" s="18" t="s">
        <v>1405</v>
      </c>
      <c r="S277" s="18" t="s">
        <v>1236</v>
      </c>
      <c r="T277" s="18"/>
    </row>
    <row r="278" spans="1:20" ht="33">
      <c r="A278" s="4">
        <v>274</v>
      </c>
      <c r="B278" s="17" t="s">
        <v>67</v>
      </c>
      <c r="C278" s="18" t="s">
        <v>551</v>
      </c>
      <c r="D278" s="18" t="s">
        <v>29</v>
      </c>
      <c r="E278" s="19">
        <v>15</v>
      </c>
      <c r="F278" s="18" t="s">
        <v>998</v>
      </c>
      <c r="G278" s="19">
        <f>VLOOKUP(C276:C849,'[1]main (3)'!$B:$T,19,0)</f>
        <v>25</v>
      </c>
      <c r="H278" s="19">
        <f>VLOOKUP(C276:C849,'[1]main (3)'!$B:$U,20,0)</f>
        <v>20</v>
      </c>
      <c r="I278" s="17">
        <f t="shared" si="5"/>
        <v>45</v>
      </c>
      <c r="J278" s="18">
        <v>8011283761</v>
      </c>
      <c r="K278" s="18" t="str">
        <f>VLOOKUP(C:C,'[1]main (3)'!$B:$D,3,0)</f>
        <v>Laluk MPHC</v>
      </c>
      <c r="L278" s="18" t="s">
        <v>1355</v>
      </c>
      <c r="M278" s="18">
        <f>VLOOKUP(L276:L849,'[2]ANM Contact Deatils '!$B:$E,4,0)</f>
        <v>9854301436</v>
      </c>
      <c r="N278" s="18" t="s">
        <v>1199</v>
      </c>
      <c r="O278" s="18">
        <f>VLOOKUP(N276:N4383,[3]Sheet1!$B:$F,5,0)</f>
        <v>8011586521</v>
      </c>
      <c r="P278" s="24">
        <v>43467</v>
      </c>
      <c r="Q278" s="54">
        <v>43467</v>
      </c>
      <c r="R278" s="18" t="s">
        <v>1404</v>
      </c>
      <c r="S278" s="18" t="s">
        <v>1236</v>
      </c>
      <c r="T278" s="18"/>
    </row>
    <row r="279" spans="1:20" ht="33">
      <c r="A279" s="4">
        <v>275</v>
      </c>
      <c r="B279" s="17" t="s">
        <v>68</v>
      </c>
      <c r="C279" s="18" t="s">
        <v>552</v>
      </c>
      <c r="D279" s="18" t="s">
        <v>29</v>
      </c>
      <c r="E279" s="19">
        <v>24</v>
      </c>
      <c r="F279" s="18" t="s">
        <v>998</v>
      </c>
      <c r="G279" s="19">
        <f>VLOOKUP(C277:C850,'[1]main (3)'!$B:$T,19,0)</f>
        <v>59</v>
      </c>
      <c r="H279" s="19">
        <f>VLOOKUP(C277:C850,'[1]main (3)'!$B:$U,20,0)</f>
        <v>42</v>
      </c>
      <c r="I279" s="17">
        <f t="shared" si="5"/>
        <v>101</v>
      </c>
      <c r="J279" s="18">
        <v>8011410769</v>
      </c>
      <c r="K279" s="18" t="str">
        <f>VLOOKUP(C:C,'[1]main (3)'!$B:$D,3,0)</f>
        <v>Jubanagar SC</v>
      </c>
      <c r="L279" s="18" t="str">
        <f>VLOOKUP(C:C,'[1]main (3)'!$B:$E,4,0)</f>
        <v>Parul Dutta</v>
      </c>
      <c r="M279" s="18">
        <f>VLOOKUP(L277:L850,'[2]ANM Contact Deatils '!$B:$E,4,0)</f>
        <v>8876676027</v>
      </c>
      <c r="N279" s="18" t="s">
        <v>1200</v>
      </c>
      <c r="O279" s="18">
        <f>VLOOKUP(N277:N4384,[3]Sheet1!$B:$F,5,0)</f>
        <v>9954266476</v>
      </c>
      <c r="P279" s="24">
        <v>43468</v>
      </c>
      <c r="Q279" s="54">
        <v>43468</v>
      </c>
      <c r="R279" s="18" t="s">
        <v>1404</v>
      </c>
      <c r="S279" s="18" t="s">
        <v>1236</v>
      </c>
      <c r="T279" s="18"/>
    </row>
    <row r="280" spans="1:20" ht="33">
      <c r="A280" s="4">
        <v>276</v>
      </c>
      <c r="B280" s="17" t="s">
        <v>67</v>
      </c>
      <c r="C280" s="18" t="s">
        <v>553</v>
      </c>
      <c r="D280" s="18" t="s">
        <v>29</v>
      </c>
      <c r="E280" s="19">
        <v>18</v>
      </c>
      <c r="F280" s="18" t="s">
        <v>998</v>
      </c>
      <c r="G280" s="19">
        <f>VLOOKUP(C278:C851,'[1]main (3)'!$B:$T,19,0)</f>
        <v>12</v>
      </c>
      <c r="H280" s="19">
        <f>VLOOKUP(C278:C851,'[1]main (3)'!$B:$U,20,0)</f>
        <v>13</v>
      </c>
      <c r="I280" s="17">
        <f t="shared" si="5"/>
        <v>25</v>
      </c>
      <c r="J280" s="18">
        <v>8723078719</v>
      </c>
      <c r="K280" s="18" t="str">
        <f>VLOOKUP(C:C,'[1]main (3)'!$B:$D,3,0)</f>
        <v>Laluk MPHC</v>
      </c>
      <c r="L280" s="18" t="s">
        <v>1355</v>
      </c>
      <c r="M280" s="18">
        <f>VLOOKUP(L278:L851,'[2]ANM Contact Deatils '!$B:$E,4,0)</f>
        <v>9854301436</v>
      </c>
      <c r="N280" s="18" t="s">
        <v>1362</v>
      </c>
      <c r="O280" s="18">
        <f>VLOOKUP(N278:N4385,[3]Sheet1!$B:$F,5,0)</f>
        <v>7637894907</v>
      </c>
      <c r="P280" s="24">
        <v>43468</v>
      </c>
      <c r="Q280" s="54">
        <v>43468</v>
      </c>
      <c r="R280" s="18" t="s">
        <v>1404</v>
      </c>
      <c r="S280" s="18" t="s">
        <v>1236</v>
      </c>
      <c r="T280" s="18"/>
    </row>
    <row r="281" spans="1:20" ht="33">
      <c r="A281" s="4">
        <v>277</v>
      </c>
      <c r="B281" s="17" t="s">
        <v>68</v>
      </c>
      <c r="C281" s="18" t="s">
        <v>554</v>
      </c>
      <c r="D281" s="18" t="s">
        <v>29</v>
      </c>
      <c r="E281" s="19">
        <v>16</v>
      </c>
      <c r="F281" s="18" t="s">
        <v>998</v>
      </c>
      <c r="G281" s="19">
        <f>VLOOKUP(C279:C852,'[1]main (3)'!$B:$T,19,0)</f>
        <v>45</v>
      </c>
      <c r="H281" s="19">
        <f>VLOOKUP(C279:C852,'[1]main (3)'!$B:$U,20,0)</f>
        <v>42</v>
      </c>
      <c r="I281" s="17">
        <f t="shared" si="5"/>
        <v>87</v>
      </c>
      <c r="J281" s="18">
        <v>8761080369</v>
      </c>
      <c r="K281" s="18" t="str">
        <f>VLOOKUP(C:C,'[1]main (3)'!$B:$D,3,0)</f>
        <v>kutubpur sc</v>
      </c>
      <c r="L281" s="18" t="s">
        <v>1336</v>
      </c>
      <c r="M281" s="18">
        <f>VLOOKUP(L279:L852,'[2]ANM Contact Deatils '!$B:$E,4,0)</f>
        <v>9859645063</v>
      </c>
      <c r="N281" s="18" t="s">
        <v>1201</v>
      </c>
      <c r="O281" s="18">
        <f>VLOOKUP(N279:N4386,[3]Sheet1!$B:$F,5,0)</f>
        <v>9127110267</v>
      </c>
      <c r="P281" s="24">
        <v>43468</v>
      </c>
      <c r="Q281" s="54">
        <v>43468</v>
      </c>
      <c r="R281" s="18" t="s">
        <v>1405</v>
      </c>
      <c r="S281" s="18" t="s">
        <v>1236</v>
      </c>
      <c r="T281" s="18"/>
    </row>
    <row r="282" spans="1:20" ht="49.5">
      <c r="A282" s="4">
        <v>278</v>
      </c>
      <c r="B282" s="17" t="s">
        <v>67</v>
      </c>
      <c r="C282" s="18" t="s">
        <v>555</v>
      </c>
      <c r="D282" s="18" t="s">
        <v>29</v>
      </c>
      <c r="E282" s="19">
        <v>12</v>
      </c>
      <c r="F282" s="18" t="s">
        <v>998</v>
      </c>
      <c r="G282" s="19">
        <f>VLOOKUP(C280:C853,'[1]main (3)'!$B:$T,19,0)</f>
        <v>17</v>
      </c>
      <c r="H282" s="19">
        <f>VLOOKUP(C280:C853,'[1]main (3)'!$B:$U,20,0)</f>
        <v>14</v>
      </c>
      <c r="I282" s="17">
        <f t="shared" si="5"/>
        <v>31</v>
      </c>
      <c r="J282" s="18">
        <v>8812877833</v>
      </c>
      <c r="K282" s="18" t="str">
        <f>VLOOKUP(C:C,'[1]main (3)'!$B:$D,3,0)</f>
        <v>Laluk MPHC</v>
      </c>
      <c r="L282" s="18" t="s">
        <v>1355</v>
      </c>
      <c r="M282" s="18">
        <f>VLOOKUP(L280:L853,'[2]ANM Contact Deatils '!$B:$E,4,0)</f>
        <v>9854301436</v>
      </c>
      <c r="N282" s="18" t="s">
        <v>1363</v>
      </c>
      <c r="O282" s="18">
        <f>VLOOKUP(N280:N4387,[3]Sheet1!$B:$F,5,0)</f>
        <v>8721058689</v>
      </c>
      <c r="P282" s="24">
        <v>43468</v>
      </c>
      <c r="Q282" s="54">
        <v>43468</v>
      </c>
      <c r="R282" s="18" t="s">
        <v>1404</v>
      </c>
      <c r="S282" s="18" t="s">
        <v>1236</v>
      </c>
      <c r="T282" s="18"/>
    </row>
    <row r="283" spans="1:20" ht="33">
      <c r="A283" s="4">
        <v>279</v>
      </c>
      <c r="B283" s="17" t="s">
        <v>67</v>
      </c>
      <c r="C283" s="18" t="s">
        <v>556</v>
      </c>
      <c r="D283" s="18" t="s">
        <v>29</v>
      </c>
      <c r="E283" s="19">
        <v>19</v>
      </c>
      <c r="F283" s="18" t="s">
        <v>998</v>
      </c>
      <c r="G283" s="19">
        <f>VLOOKUP(C281:C854,'[1]main (3)'!$B:$T,19,0)</f>
        <v>25</v>
      </c>
      <c r="H283" s="19">
        <f>VLOOKUP(C281:C854,'[1]main (3)'!$B:$U,20,0)</f>
        <v>27</v>
      </c>
      <c r="I283" s="17">
        <f t="shared" si="5"/>
        <v>52</v>
      </c>
      <c r="J283" s="18" t="s">
        <v>1055</v>
      </c>
      <c r="K283" s="18" t="str">
        <f>VLOOKUP(C:C,'[1]main (3)'!$B:$D,3,0)</f>
        <v>Laluk MPHC</v>
      </c>
      <c r="L283" s="18" t="s">
        <v>1355</v>
      </c>
      <c r="M283" s="18">
        <f>VLOOKUP(L281:L854,'[2]ANM Contact Deatils '!$B:$E,4,0)</f>
        <v>9854301436</v>
      </c>
      <c r="N283" s="18" t="s">
        <v>1363</v>
      </c>
      <c r="O283" s="18">
        <f>VLOOKUP(N281:N4388,[3]Sheet1!$B:$F,5,0)</f>
        <v>8721058689</v>
      </c>
      <c r="P283" s="24">
        <v>43468</v>
      </c>
      <c r="Q283" s="54">
        <v>43468</v>
      </c>
      <c r="R283" s="18" t="s">
        <v>1404</v>
      </c>
      <c r="S283" s="18" t="s">
        <v>1236</v>
      </c>
      <c r="T283" s="18"/>
    </row>
    <row r="284" spans="1:20" ht="33">
      <c r="A284" s="4">
        <v>280</v>
      </c>
      <c r="B284" s="17" t="s">
        <v>68</v>
      </c>
      <c r="C284" s="18" t="s">
        <v>557</v>
      </c>
      <c r="D284" s="18" t="s">
        <v>29</v>
      </c>
      <c r="E284" s="19">
        <v>21</v>
      </c>
      <c r="F284" s="18" t="s">
        <v>998</v>
      </c>
      <c r="G284" s="19">
        <f>VLOOKUP(C282:C855,'[1]main (3)'!$B:$T,19,0)</f>
        <v>58</v>
      </c>
      <c r="H284" s="19">
        <f>VLOOKUP(C282:C855,'[1]main (3)'!$B:$U,20,0)</f>
        <v>42</v>
      </c>
      <c r="I284" s="17">
        <f t="shared" si="5"/>
        <v>100</v>
      </c>
      <c r="J284" s="18">
        <v>9854101105</v>
      </c>
      <c r="K284" s="18" t="str">
        <f>VLOOKUP(C:C,'[1]main (3)'!$B:$D,3,0)</f>
        <v>kutubpur sc</v>
      </c>
      <c r="L284" s="18" t="s">
        <v>1336</v>
      </c>
      <c r="M284" s="18">
        <f>VLOOKUP(L282:L855,'[2]ANM Contact Deatils '!$B:$E,4,0)</f>
        <v>9859645063</v>
      </c>
      <c r="N284" s="18" t="s">
        <v>1201</v>
      </c>
      <c r="O284" s="18">
        <f>VLOOKUP(N282:N4389,[3]Sheet1!$B:$F,5,0)</f>
        <v>9127110267</v>
      </c>
      <c r="P284" s="24">
        <v>43469</v>
      </c>
      <c r="Q284" s="54">
        <v>43469</v>
      </c>
      <c r="R284" s="18" t="s">
        <v>1405</v>
      </c>
      <c r="S284" s="18" t="s">
        <v>1236</v>
      </c>
      <c r="T284" s="18"/>
    </row>
    <row r="285" spans="1:20" ht="33">
      <c r="A285" s="4">
        <v>281</v>
      </c>
      <c r="B285" s="17" t="s">
        <v>67</v>
      </c>
      <c r="C285" s="18" t="s">
        <v>558</v>
      </c>
      <c r="D285" s="18" t="s">
        <v>29</v>
      </c>
      <c r="E285" s="19">
        <v>24</v>
      </c>
      <c r="F285" s="18" t="s">
        <v>998</v>
      </c>
      <c r="G285" s="19">
        <f>VLOOKUP(C283:C856,'[1]main (3)'!$B:$T,19,0)</f>
        <v>33</v>
      </c>
      <c r="H285" s="19">
        <f>VLOOKUP(C283:C856,'[1]main (3)'!$B:$U,20,0)</f>
        <v>30</v>
      </c>
      <c r="I285" s="17">
        <f t="shared" si="5"/>
        <v>63</v>
      </c>
      <c r="J285" s="18">
        <v>9954330715</v>
      </c>
      <c r="K285" s="18" t="str">
        <f>VLOOKUP(C:C,'[1]main (3)'!$B:$D,3,0)</f>
        <v>Laluk MPHC</v>
      </c>
      <c r="L285" s="18" t="s">
        <v>1355</v>
      </c>
      <c r="M285" s="18">
        <f>VLOOKUP(L283:L856,'[2]ANM Contact Deatils '!$B:$E,4,0)</f>
        <v>9854301436</v>
      </c>
      <c r="N285" s="18" t="s">
        <v>1364</v>
      </c>
      <c r="O285" s="18">
        <f>VLOOKUP(N283:N4390,[3]Sheet1!$B:$F,5,0)</f>
        <v>7896128884</v>
      </c>
      <c r="P285" s="24">
        <v>43469</v>
      </c>
      <c r="Q285" s="54">
        <v>43469</v>
      </c>
      <c r="R285" s="18" t="s">
        <v>1404</v>
      </c>
      <c r="S285" s="18" t="s">
        <v>1236</v>
      </c>
      <c r="T285" s="18"/>
    </row>
    <row r="286" spans="1:20" ht="33">
      <c r="A286" s="4">
        <v>282</v>
      </c>
      <c r="B286" s="17" t="s">
        <v>67</v>
      </c>
      <c r="C286" s="18" t="s">
        <v>559</v>
      </c>
      <c r="D286" s="18" t="s">
        <v>29</v>
      </c>
      <c r="E286" s="19">
        <v>25</v>
      </c>
      <c r="F286" s="18" t="s">
        <v>998</v>
      </c>
      <c r="G286" s="19">
        <f>VLOOKUP(C284:C857,'[1]main (3)'!$B:$T,19,0)</f>
        <v>18</v>
      </c>
      <c r="H286" s="19">
        <f>VLOOKUP(C284:C857,'[1]main (3)'!$B:$U,20,0)</f>
        <v>21</v>
      </c>
      <c r="I286" s="17">
        <f t="shared" si="5"/>
        <v>39</v>
      </c>
      <c r="J286" s="18" t="s">
        <v>1056</v>
      </c>
      <c r="K286" s="18" t="str">
        <f>VLOOKUP(C:C,'[1]main (3)'!$B:$D,3,0)</f>
        <v>Laluk MPHC</v>
      </c>
      <c r="L286" s="18" t="s">
        <v>1355</v>
      </c>
      <c r="M286" s="18">
        <f>VLOOKUP(L284:L857,'[2]ANM Contact Deatils '!$B:$E,4,0)</f>
        <v>9854301436</v>
      </c>
      <c r="N286" s="18" t="s">
        <v>1202</v>
      </c>
      <c r="O286" s="18">
        <f>VLOOKUP(N284:N4391,[3]Sheet1!$B:$F,5,0)</f>
        <v>7896128884</v>
      </c>
      <c r="P286" s="24">
        <v>43469</v>
      </c>
      <c r="Q286" s="54">
        <v>43469</v>
      </c>
      <c r="R286" s="18" t="s">
        <v>1404</v>
      </c>
      <c r="S286" s="18" t="s">
        <v>1236</v>
      </c>
      <c r="T286" s="18"/>
    </row>
    <row r="287" spans="1:20" ht="33">
      <c r="A287" s="4">
        <v>283</v>
      </c>
      <c r="B287" s="17" t="s">
        <v>67</v>
      </c>
      <c r="C287" s="18" t="s">
        <v>560</v>
      </c>
      <c r="D287" s="18" t="s">
        <v>29</v>
      </c>
      <c r="E287" s="19">
        <v>26</v>
      </c>
      <c r="F287" s="18" t="s">
        <v>998</v>
      </c>
      <c r="G287" s="19">
        <f>VLOOKUP(C285:C858,'[1]main (3)'!$B:$T,19,0)</f>
        <v>44</v>
      </c>
      <c r="H287" s="19">
        <f>VLOOKUP(C285:C858,'[1]main (3)'!$B:$U,20,0)</f>
        <v>40</v>
      </c>
      <c r="I287" s="17">
        <f t="shared" si="5"/>
        <v>84</v>
      </c>
      <c r="J287" s="18" t="s">
        <v>1057</v>
      </c>
      <c r="K287" s="18" t="str">
        <f>VLOOKUP(C:C,'[1]main (3)'!$B:$D,3,0)</f>
        <v>Laluk MPHC</v>
      </c>
      <c r="L287" s="18" t="s">
        <v>1355</v>
      </c>
      <c r="M287" s="18">
        <f>VLOOKUP(L285:L858,'[2]ANM Contact Deatils '!$B:$E,4,0)</f>
        <v>9854301436</v>
      </c>
      <c r="N287" s="18" t="s">
        <v>1202</v>
      </c>
      <c r="O287" s="18">
        <f>VLOOKUP(N285:N4392,[3]Sheet1!$B:$F,5,0)</f>
        <v>7896128884</v>
      </c>
      <c r="P287" s="24">
        <v>43469</v>
      </c>
      <c r="Q287" s="54">
        <v>43469</v>
      </c>
      <c r="R287" s="18" t="s">
        <v>1404</v>
      </c>
      <c r="S287" s="18" t="s">
        <v>1236</v>
      </c>
      <c r="T287" s="18"/>
    </row>
    <row r="288" spans="1:20" ht="33">
      <c r="A288" s="4">
        <v>284</v>
      </c>
      <c r="B288" s="17" t="s">
        <v>68</v>
      </c>
      <c r="C288" s="18" t="s">
        <v>561</v>
      </c>
      <c r="D288" s="18" t="s">
        <v>29</v>
      </c>
      <c r="E288" s="19">
        <v>23</v>
      </c>
      <c r="F288" s="18" t="s">
        <v>998</v>
      </c>
      <c r="G288" s="19">
        <f>VLOOKUP(C286:C859,'[1]main (3)'!$B:$T,19,0)</f>
        <v>27</v>
      </c>
      <c r="H288" s="19">
        <f>VLOOKUP(C286:C859,'[1]main (3)'!$B:$U,20,0)</f>
        <v>25</v>
      </c>
      <c r="I288" s="17">
        <f t="shared" si="5"/>
        <v>52</v>
      </c>
      <c r="J288" s="18" t="s">
        <v>1058</v>
      </c>
      <c r="K288" s="18" t="str">
        <f>VLOOKUP(C:C,'[1]main (3)'!$B:$D,3,0)</f>
        <v>Jubanagar SC</v>
      </c>
      <c r="L288" s="18" t="str">
        <f>VLOOKUP(C:C,'[1]main (3)'!$B:$E,4,0)</f>
        <v>Parul Dutta</v>
      </c>
      <c r="M288" s="18">
        <f>VLOOKUP(L286:L859,'[2]ANM Contact Deatils '!$B:$E,4,0)</f>
        <v>8876676027</v>
      </c>
      <c r="N288" s="18" t="s">
        <v>1200</v>
      </c>
      <c r="O288" s="18">
        <f>VLOOKUP(N286:N4393,[3]Sheet1!$B:$F,5,0)</f>
        <v>9954266476</v>
      </c>
      <c r="P288" s="24">
        <v>43469</v>
      </c>
      <c r="Q288" s="54">
        <v>43469</v>
      </c>
      <c r="R288" s="18" t="s">
        <v>1404</v>
      </c>
      <c r="S288" s="18" t="s">
        <v>1236</v>
      </c>
      <c r="T288" s="18"/>
    </row>
    <row r="289" spans="1:20" ht="33">
      <c r="A289" s="4">
        <v>285</v>
      </c>
      <c r="B289" s="17" t="s">
        <v>67</v>
      </c>
      <c r="C289" s="18" t="s">
        <v>562</v>
      </c>
      <c r="D289" s="18" t="s">
        <v>29</v>
      </c>
      <c r="E289" s="19">
        <v>14</v>
      </c>
      <c r="F289" s="18" t="s">
        <v>998</v>
      </c>
      <c r="G289" s="19">
        <f>VLOOKUP(C287:C860,'[1]main (3)'!$B:$T,19,0)</f>
        <v>19</v>
      </c>
      <c r="H289" s="19">
        <f>VLOOKUP(C287:C860,'[1]main (3)'!$B:$U,20,0)</f>
        <v>16</v>
      </c>
      <c r="I289" s="17">
        <f t="shared" si="5"/>
        <v>35</v>
      </c>
      <c r="J289" s="18">
        <v>7578908147</v>
      </c>
      <c r="K289" s="18" t="str">
        <f>VLOOKUP(C:C,'[1]main (3)'!$B:$D,3,0)</f>
        <v>Laluk MPHC</v>
      </c>
      <c r="L289" s="18" t="s">
        <v>1355</v>
      </c>
      <c r="M289" s="18">
        <f>VLOOKUP(L287:L860,'[2]ANM Contact Deatils '!$B:$E,4,0)</f>
        <v>9854301436</v>
      </c>
      <c r="N289" s="18" t="s">
        <v>1203</v>
      </c>
      <c r="O289" s="18">
        <f>VLOOKUP(N287:N4394,[3]Sheet1!$B:$F,5,0)</f>
        <v>8011586521</v>
      </c>
      <c r="P289" s="24">
        <v>43470</v>
      </c>
      <c r="Q289" s="54">
        <v>43470</v>
      </c>
      <c r="R289" s="18" t="s">
        <v>1404</v>
      </c>
      <c r="S289" s="18" t="s">
        <v>1236</v>
      </c>
      <c r="T289" s="18"/>
    </row>
    <row r="290" spans="1:20" ht="33">
      <c r="A290" s="4">
        <v>286</v>
      </c>
      <c r="B290" s="17" t="s">
        <v>361</v>
      </c>
      <c r="C290" s="18" t="s">
        <v>563</v>
      </c>
      <c r="D290" s="18" t="s">
        <v>29</v>
      </c>
      <c r="E290" s="19">
        <v>11</v>
      </c>
      <c r="F290" s="18" t="s">
        <v>998</v>
      </c>
      <c r="G290" s="19">
        <f>VLOOKUP(C288:C861,'[1]main (3)'!$B:$T,19,0)</f>
        <v>14</v>
      </c>
      <c r="H290" s="19">
        <f>VLOOKUP(C288:C861,'[1]main (3)'!$B:$U,20,0)</f>
        <v>15</v>
      </c>
      <c r="I290" s="17">
        <f t="shared" si="5"/>
        <v>29</v>
      </c>
      <c r="J290" s="18">
        <v>8486223973</v>
      </c>
      <c r="K290" s="18" t="str">
        <f>VLOOKUP(C:C,'[1]main (3)'!$B:$D,3,0)</f>
        <v>Bihpuria PHC</v>
      </c>
      <c r="L290" s="18" t="s">
        <v>1256</v>
      </c>
      <c r="M290" s="18">
        <f>VLOOKUP(L288:L861,'[2]ANM Contact Deatils '!$B:$E,4,0)</f>
        <v>8876211967</v>
      </c>
      <c r="N290" s="18" t="s">
        <v>1204</v>
      </c>
      <c r="O290" s="18">
        <f>VLOOKUP(N288:N4395,[3]Sheet1!$B:$F,5,0)</f>
        <v>8486965591</v>
      </c>
      <c r="P290" s="24">
        <v>43470</v>
      </c>
      <c r="Q290" s="54">
        <v>43470</v>
      </c>
      <c r="R290" s="18" t="s">
        <v>1409</v>
      </c>
      <c r="S290" s="18" t="s">
        <v>1236</v>
      </c>
      <c r="T290" s="18"/>
    </row>
    <row r="291" spans="1:20" ht="33">
      <c r="A291" s="4">
        <v>287</v>
      </c>
      <c r="B291" s="17" t="s">
        <v>361</v>
      </c>
      <c r="C291" s="18" t="s">
        <v>564</v>
      </c>
      <c r="D291" s="18" t="s">
        <v>29</v>
      </c>
      <c r="E291" s="19">
        <v>111</v>
      </c>
      <c r="F291" s="18" t="s">
        <v>998</v>
      </c>
      <c r="G291" s="19">
        <f>VLOOKUP(C289:C862,'[1]main (3)'!$B:$T,19,0)</f>
        <v>12</v>
      </c>
      <c r="H291" s="19">
        <f>VLOOKUP(C289:C862,'[1]main (3)'!$B:$U,20,0)</f>
        <v>12</v>
      </c>
      <c r="I291" s="17">
        <f t="shared" si="5"/>
        <v>24</v>
      </c>
      <c r="J291" s="18">
        <v>9957952672</v>
      </c>
      <c r="K291" s="18" t="str">
        <f>VLOOKUP(C:C,'[1]main (3)'!$B:$D,3,0)</f>
        <v>Bihpuria PHC</v>
      </c>
      <c r="L291" s="18" t="s">
        <v>1256</v>
      </c>
      <c r="M291" s="18">
        <f>VLOOKUP(L289:L862,'[2]ANM Contact Deatils '!$B:$E,4,0)</f>
        <v>8876211967</v>
      </c>
      <c r="N291" s="18" t="s">
        <v>1205</v>
      </c>
      <c r="O291" s="18">
        <f>VLOOKUP(N289:N4396,[3]Sheet1!$B:$F,5,0)</f>
        <v>8134867144</v>
      </c>
      <c r="P291" s="24">
        <v>43470</v>
      </c>
      <c r="Q291" s="54">
        <v>43470</v>
      </c>
      <c r="R291" s="18" t="s">
        <v>1409</v>
      </c>
      <c r="S291" s="18" t="s">
        <v>1236</v>
      </c>
      <c r="T291" s="18"/>
    </row>
    <row r="292" spans="1:20" ht="33">
      <c r="A292" s="4">
        <v>288</v>
      </c>
      <c r="B292" s="17" t="s">
        <v>67</v>
      </c>
      <c r="C292" s="18" t="s">
        <v>565</v>
      </c>
      <c r="D292" s="18" t="s">
        <v>29</v>
      </c>
      <c r="E292" s="19">
        <v>22</v>
      </c>
      <c r="F292" s="18" t="s">
        <v>998</v>
      </c>
      <c r="G292" s="19">
        <f>VLOOKUP(C290:C863,'[1]main (3)'!$B:$T,19,0)</f>
        <v>20</v>
      </c>
      <c r="H292" s="19">
        <f>VLOOKUP(C290:C863,'[1]main (3)'!$B:$U,20,0)</f>
        <v>22</v>
      </c>
      <c r="I292" s="17">
        <f t="shared" si="5"/>
        <v>42</v>
      </c>
      <c r="J292" s="18">
        <v>8749913353</v>
      </c>
      <c r="K292" s="18" t="str">
        <f>VLOOKUP(C:C,'[1]main (3)'!$B:$D,3,0)</f>
        <v>Lahalial SC</v>
      </c>
      <c r="L292" s="18" t="s">
        <v>1346</v>
      </c>
      <c r="M292" s="18">
        <f>VLOOKUP(L290:L863,'[2]ANM Contact Deatils '!$B:$E,4,0)</f>
        <v>9957372570</v>
      </c>
      <c r="N292" s="18" t="s">
        <v>1351</v>
      </c>
      <c r="O292" s="18">
        <f>VLOOKUP(N290:N4397,[3]Sheet1!$B:$F,5,0)</f>
        <v>9678388265</v>
      </c>
      <c r="P292" s="24">
        <v>43470</v>
      </c>
      <c r="Q292" s="54">
        <v>43470</v>
      </c>
      <c r="R292" s="18" t="s">
        <v>1402</v>
      </c>
      <c r="S292" s="18" t="s">
        <v>1236</v>
      </c>
      <c r="T292" s="18"/>
    </row>
    <row r="293" spans="1:20" ht="33">
      <c r="A293" s="4">
        <v>289</v>
      </c>
      <c r="B293" s="17" t="s">
        <v>67</v>
      </c>
      <c r="C293" s="18" t="s">
        <v>566</v>
      </c>
      <c r="D293" s="18" t="s">
        <v>29</v>
      </c>
      <c r="E293" s="19">
        <v>21</v>
      </c>
      <c r="F293" s="18" t="s">
        <v>998</v>
      </c>
      <c r="G293" s="19">
        <f>VLOOKUP(C291:C864,'[1]main (3)'!$B:$T,19,0)</f>
        <v>17</v>
      </c>
      <c r="H293" s="19">
        <f>VLOOKUP(C291:C864,'[1]main (3)'!$B:$U,20,0)</f>
        <v>19</v>
      </c>
      <c r="I293" s="17">
        <f t="shared" si="5"/>
        <v>36</v>
      </c>
      <c r="J293" s="18" t="s">
        <v>1059</v>
      </c>
      <c r="K293" s="18" t="str">
        <f>VLOOKUP(C:C,'[1]main (3)'!$B:$D,3,0)</f>
        <v>Laluk MPHC</v>
      </c>
      <c r="L293" s="18" t="s">
        <v>1353</v>
      </c>
      <c r="M293" s="18">
        <f>VLOOKUP(L291:L864,'[2]ANM Contact Deatils '!$B:$E,4,0)</f>
        <v>8486292021</v>
      </c>
      <c r="N293" s="18" t="s">
        <v>1365</v>
      </c>
      <c r="O293" s="18">
        <f>VLOOKUP(N291:N4398,[3]Sheet1!$B:$F,5,0)</f>
        <v>8761929133</v>
      </c>
      <c r="P293" s="24">
        <v>43470</v>
      </c>
      <c r="Q293" s="54">
        <v>43470</v>
      </c>
      <c r="R293" s="18" t="s">
        <v>1404</v>
      </c>
      <c r="S293" s="18" t="s">
        <v>1236</v>
      </c>
      <c r="T293" s="18"/>
    </row>
    <row r="294" spans="1:20" ht="33">
      <c r="A294" s="4">
        <v>290</v>
      </c>
      <c r="B294" s="17" t="s">
        <v>361</v>
      </c>
      <c r="C294" s="18" t="s">
        <v>567</v>
      </c>
      <c r="D294" s="18" t="s">
        <v>29</v>
      </c>
      <c r="E294" s="19">
        <v>7</v>
      </c>
      <c r="F294" s="18" t="s">
        <v>998</v>
      </c>
      <c r="G294" s="19">
        <f>VLOOKUP(C292:C865,'[1]main (3)'!$B:$T,19,0)</f>
        <v>16</v>
      </c>
      <c r="H294" s="19">
        <f>VLOOKUP(C292:C865,'[1]main (3)'!$B:$U,20,0)</f>
        <v>15</v>
      </c>
      <c r="I294" s="17">
        <f t="shared" si="5"/>
        <v>31</v>
      </c>
      <c r="J294" s="18" t="s">
        <v>1060</v>
      </c>
      <c r="K294" s="18" t="str">
        <f>VLOOKUP(C:C,'[1]main (3)'!$B:$D,3,0)</f>
        <v>Bihpuria PHC</v>
      </c>
      <c r="L294" s="18" t="s">
        <v>1256</v>
      </c>
      <c r="M294" s="18">
        <f>VLOOKUP(L292:L865,'[2]ANM Contact Deatils '!$B:$E,4,0)</f>
        <v>8876211967</v>
      </c>
      <c r="N294" s="18" t="s">
        <v>1205</v>
      </c>
      <c r="O294" s="18">
        <f>VLOOKUP(N292:N4399,[3]Sheet1!$B:$F,5,0)</f>
        <v>8134867144</v>
      </c>
      <c r="P294" s="24">
        <v>43470</v>
      </c>
      <c r="Q294" s="54">
        <v>43470</v>
      </c>
      <c r="R294" s="18" t="s">
        <v>1409</v>
      </c>
      <c r="S294" s="18" t="s">
        <v>1236</v>
      </c>
      <c r="T294" s="18"/>
    </row>
    <row r="295" spans="1:20" ht="33">
      <c r="A295" s="4">
        <v>291</v>
      </c>
      <c r="B295" s="17" t="s">
        <v>67</v>
      </c>
      <c r="C295" s="18" t="s">
        <v>568</v>
      </c>
      <c r="D295" s="18" t="s">
        <v>29</v>
      </c>
      <c r="E295" s="19">
        <v>20</v>
      </c>
      <c r="F295" s="18" t="s">
        <v>998</v>
      </c>
      <c r="G295" s="19">
        <f>VLOOKUP(C293:C866,'[1]main (3)'!$B:$T,19,0)</f>
        <v>24</v>
      </c>
      <c r="H295" s="19">
        <f>VLOOKUP(C293:C866,'[1]main (3)'!$B:$U,20,0)</f>
        <v>17</v>
      </c>
      <c r="I295" s="17">
        <f t="shared" si="5"/>
        <v>41</v>
      </c>
      <c r="J295" s="18">
        <v>7576897106</v>
      </c>
      <c r="K295" s="18" t="str">
        <f>VLOOKUP(C:C,'[1]main (3)'!$B:$D,3,0)</f>
        <v>Dongibil SC</v>
      </c>
      <c r="L295" s="18" t="s">
        <v>1285</v>
      </c>
      <c r="M295" s="18">
        <f>VLOOKUP(L293:L866,'[2]ANM Contact Deatils '!$B:$E,4,0)</f>
        <v>9401725810</v>
      </c>
      <c r="N295" s="18" t="s">
        <v>1287</v>
      </c>
      <c r="O295" s="18">
        <f>VLOOKUP(N293:N4400,[3]Sheet1!$B:$F,5,0)</f>
        <v>8812847573</v>
      </c>
      <c r="P295" s="24">
        <v>43472</v>
      </c>
      <c r="Q295" s="54">
        <v>43472</v>
      </c>
      <c r="R295" s="18" t="s">
        <v>1402</v>
      </c>
      <c r="S295" s="18" t="s">
        <v>1236</v>
      </c>
      <c r="T295" s="18"/>
    </row>
    <row r="296" spans="1:20" ht="49.5">
      <c r="A296" s="4">
        <v>292</v>
      </c>
      <c r="B296" s="17" t="s">
        <v>67</v>
      </c>
      <c r="C296" s="18" t="s">
        <v>569</v>
      </c>
      <c r="D296" s="18" t="s">
        <v>29</v>
      </c>
      <c r="E296" s="19">
        <v>19</v>
      </c>
      <c r="F296" s="18" t="s">
        <v>998</v>
      </c>
      <c r="G296" s="19">
        <f>VLOOKUP(C294:C867,'[1]main (3)'!$B:$T,19,0)</f>
        <v>26</v>
      </c>
      <c r="H296" s="19">
        <f>VLOOKUP(C294:C867,'[1]main (3)'!$B:$U,20,0)</f>
        <v>28</v>
      </c>
      <c r="I296" s="17">
        <f t="shared" si="5"/>
        <v>54</v>
      </c>
      <c r="J296" s="18">
        <v>8723972657</v>
      </c>
      <c r="K296" s="18" t="str">
        <f>VLOOKUP(C:C,'[1]main (3)'!$B:$D,3,0)</f>
        <v>Dongibil SC</v>
      </c>
      <c r="L296" s="18" t="s">
        <v>1286</v>
      </c>
      <c r="M296" s="18">
        <f>VLOOKUP(L294:L867,'[2]ANM Contact Deatils '!$B:$E,4,0)</f>
        <v>9577388561</v>
      </c>
      <c r="N296" s="18" t="s">
        <v>1287</v>
      </c>
      <c r="O296" s="18">
        <f>VLOOKUP(N294:N4401,[3]Sheet1!$B:$F,5,0)</f>
        <v>8812847573</v>
      </c>
      <c r="P296" s="24">
        <v>43472</v>
      </c>
      <c r="Q296" s="54">
        <v>43472</v>
      </c>
      <c r="R296" s="18" t="s">
        <v>1402</v>
      </c>
      <c r="S296" s="18" t="s">
        <v>1236</v>
      </c>
      <c r="T296" s="18"/>
    </row>
    <row r="297" spans="1:20" ht="33">
      <c r="A297" s="4">
        <v>293</v>
      </c>
      <c r="B297" s="17" t="s">
        <v>67</v>
      </c>
      <c r="C297" s="18" t="s">
        <v>570</v>
      </c>
      <c r="D297" s="18" t="s">
        <v>29</v>
      </c>
      <c r="E297" s="19">
        <v>10</v>
      </c>
      <c r="F297" s="18" t="s">
        <v>998</v>
      </c>
      <c r="G297" s="19">
        <f>VLOOKUP(C295:C868,'[1]main (3)'!$B:$T,19,0)</f>
        <v>16</v>
      </c>
      <c r="H297" s="19">
        <f>VLOOKUP(C295:C868,'[1]main (3)'!$B:$U,20,0)</f>
        <v>17</v>
      </c>
      <c r="I297" s="17">
        <f t="shared" si="5"/>
        <v>33</v>
      </c>
      <c r="J297" s="18">
        <v>9706932634</v>
      </c>
      <c r="K297" s="18" t="str">
        <f>VLOOKUP(C:C,'[1]main (3)'!$B:$D,3,0)</f>
        <v>Dongibil SC</v>
      </c>
      <c r="L297" s="18" t="s">
        <v>1291</v>
      </c>
      <c r="M297" s="18">
        <f>VLOOKUP(L295:L868,'[2]ANM Contact Deatils '!$B:$E,4,0)</f>
        <v>9854202933</v>
      </c>
      <c r="N297" s="18" t="s">
        <v>1206</v>
      </c>
      <c r="O297" s="18">
        <f>VLOOKUP(N295:N4402,[3]Sheet1!$B:$F,5,0)</f>
        <v>8486980157</v>
      </c>
      <c r="P297" s="24">
        <v>43472</v>
      </c>
      <c r="Q297" s="54">
        <v>43472</v>
      </c>
      <c r="R297" s="18" t="s">
        <v>1402</v>
      </c>
      <c r="S297" s="18" t="s">
        <v>1236</v>
      </c>
      <c r="T297" s="18"/>
    </row>
    <row r="298" spans="1:20" ht="33">
      <c r="A298" s="4">
        <v>294</v>
      </c>
      <c r="B298" s="17" t="s">
        <v>68</v>
      </c>
      <c r="C298" s="18" t="s">
        <v>571</v>
      </c>
      <c r="D298" s="18" t="s">
        <v>29</v>
      </c>
      <c r="E298" s="19">
        <v>3</v>
      </c>
      <c r="F298" s="18" t="s">
        <v>998</v>
      </c>
      <c r="G298" s="19">
        <f>VLOOKUP(C296:C869,'[1]main (3)'!$B:$T,19,0)</f>
        <v>16</v>
      </c>
      <c r="H298" s="19">
        <f>VLOOKUP(C296:C869,'[1]main (3)'!$B:$U,20,0)</f>
        <v>22</v>
      </c>
      <c r="I298" s="17">
        <f t="shared" si="5"/>
        <v>38</v>
      </c>
      <c r="J298" s="18">
        <v>9859390028</v>
      </c>
      <c r="K298" s="18" t="str">
        <f>VLOOKUP(C:C,'[1]main (3)'!$B:$D,3,0)</f>
        <v>kutubpur sc</v>
      </c>
      <c r="L298" s="18" t="s">
        <v>1336</v>
      </c>
      <c r="M298" s="18">
        <f>VLOOKUP(L296:L869,'[2]ANM Contact Deatils '!$B:$E,4,0)</f>
        <v>9859645063</v>
      </c>
      <c r="N298" s="18" t="s">
        <v>1342</v>
      </c>
      <c r="O298" s="18">
        <f>VLOOKUP(N296:N4403,[3]Sheet1!$B:$F,5,0)</f>
        <v>9706668649</v>
      </c>
      <c r="P298" s="24">
        <v>43472</v>
      </c>
      <c r="Q298" s="54">
        <v>43472</v>
      </c>
      <c r="R298" s="18" t="s">
        <v>1405</v>
      </c>
      <c r="S298" s="18" t="s">
        <v>1236</v>
      </c>
      <c r="T298" s="18"/>
    </row>
    <row r="299" spans="1:20" ht="33">
      <c r="A299" s="4">
        <v>295</v>
      </c>
      <c r="B299" s="17" t="s">
        <v>68</v>
      </c>
      <c r="C299" s="18" t="s">
        <v>557</v>
      </c>
      <c r="D299" s="18" t="s">
        <v>29</v>
      </c>
      <c r="E299" s="19">
        <v>21</v>
      </c>
      <c r="F299" s="18" t="s">
        <v>998</v>
      </c>
      <c r="G299" s="19">
        <f>VLOOKUP(C297:C870,'[1]main (3)'!$B:$T,19,0)</f>
        <v>58</v>
      </c>
      <c r="H299" s="19">
        <f>VLOOKUP(C297:C870,'[1]main (3)'!$B:$U,20,0)</f>
        <v>42</v>
      </c>
      <c r="I299" s="17">
        <f t="shared" si="5"/>
        <v>100</v>
      </c>
      <c r="J299" s="18">
        <v>9854101105</v>
      </c>
      <c r="K299" s="18" t="str">
        <f>VLOOKUP(C:C,'[1]main (3)'!$B:$D,3,0)</f>
        <v>kutubpur sc</v>
      </c>
      <c r="L299" s="18" t="s">
        <v>1336</v>
      </c>
      <c r="M299" s="18">
        <f>VLOOKUP(L297:L870,'[2]ANM Contact Deatils '!$B:$E,4,0)</f>
        <v>9859645063</v>
      </c>
      <c r="N299" s="18" t="s">
        <v>1342</v>
      </c>
      <c r="O299" s="18">
        <f>VLOOKUP(N297:N4404,[3]Sheet1!$B:$F,5,0)</f>
        <v>9706668649</v>
      </c>
      <c r="P299" s="24">
        <v>43472</v>
      </c>
      <c r="Q299" s="54">
        <v>43472</v>
      </c>
      <c r="R299" s="18" t="s">
        <v>1405</v>
      </c>
      <c r="S299" s="18" t="s">
        <v>1236</v>
      </c>
      <c r="T299" s="18"/>
    </row>
    <row r="300" spans="1:20" ht="49.5">
      <c r="A300" s="4">
        <v>296</v>
      </c>
      <c r="B300" s="17" t="s">
        <v>67</v>
      </c>
      <c r="C300" s="18" t="s">
        <v>572</v>
      </c>
      <c r="D300" s="18" t="s">
        <v>29</v>
      </c>
      <c r="E300" s="19">
        <v>7</v>
      </c>
      <c r="F300" s="18" t="s">
        <v>998</v>
      </c>
      <c r="G300" s="19">
        <f>VLOOKUP(C298:C871,'[1]main (3)'!$B:$T,19,0)</f>
        <v>16</v>
      </c>
      <c r="H300" s="19">
        <f>VLOOKUP(C298:C871,'[1]main (3)'!$B:$U,20,0)</f>
        <v>17</v>
      </c>
      <c r="I300" s="17">
        <f t="shared" si="5"/>
        <v>33</v>
      </c>
      <c r="J300" s="18">
        <v>7637985171</v>
      </c>
      <c r="K300" s="18" t="str">
        <f>VLOOKUP(C:C,'[1]main (3)'!$B:$D,3,0)</f>
        <v>Dongibil SC</v>
      </c>
      <c r="L300" s="18" t="s">
        <v>1291</v>
      </c>
      <c r="M300" s="18">
        <f>VLOOKUP(L298:L871,'[2]ANM Contact Deatils '!$B:$E,4,0)</f>
        <v>9854202933</v>
      </c>
      <c r="N300" s="18" t="s">
        <v>1292</v>
      </c>
      <c r="O300" s="18">
        <f>VLOOKUP(N298:N4405,[3]Sheet1!$B:$F,5,0)</f>
        <v>8724016316</v>
      </c>
      <c r="P300" s="24">
        <v>43473</v>
      </c>
      <c r="Q300" s="54">
        <v>43473</v>
      </c>
      <c r="R300" s="18" t="s">
        <v>1402</v>
      </c>
      <c r="S300" s="18" t="s">
        <v>1236</v>
      </c>
      <c r="T300" s="18"/>
    </row>
    <row r="301" spans="1:20" ht="33">
      <c r="A301" s="4">
        <v>297</v>
      </c>
      <c r="B301" s="17" t="s">
        <v>68</v>
      </c>
      <c r="C301" s="18" t="s">
        <v>573</v>
      </c>
      <c r="D301" s="18" t="s">
        <v>29</v>
      </c>
      <c r="E301" s="19">
        <v>4</v>
      </c>
      <c r="F301" s="18" t="s">
        <v>998</v>
      </c>
      <c r="G301" s="19">
        <f>VLOOKUP(C299:C872,'[1]main (3)'!$B:$T,19,0)</f>
        <v>17</v>
      </c>
      <c r="H301" s="19">
        <f>VLOOKUP(C299:C872,'[1]main (3)'!$B:$U,20,0)</f>
        <v>21</v>
      </c>
      <c r="I301" s="17">
        <f t="shared" si="5"/>
        <v>38</v>
      </c>
      <c r="J301" s="18">
        <v>8761887799</v>
      </c>
      <c r="K301" s="18" t="str">
        <f>VLOOKUP(C:C,'[1]main (3)'!$B:$D,3,0)</f>
        <v>Jubanagar SC</v>
      </c>
      <c r="L301" s="18" t="str">
        <f>VLOOKUP(C:C,'[1]main (3)'!$B:$E,4,0)</f>
        <v>Parul Dutta</v>
      </c>
      <c r="M301" s="18">
        <f>VLOOKUP(L299:L872,'[2]ANM Contact Deatils '!$B:$E,4,0)</f>
        <v>8876676027</v>
      </c>
      <c r="N301" s="18" t="s">
        <v>1200</v>
      </c>
      <c r="O301" s="18">
        <f>VLOOKUP(N299:N4406,[3]Sheet1!$B:$F,5,0)</f>
        <v>9954266476</v>
      </c>
      <c r="P301" s="24">
        <v>43473</v>
      </c>
      <c r="Q301" s="54">
        <v>43473</v>
      </c>
      <c r="R301" s="18" t="s">
        <v>1404</v>
      </c>
      <c r="S301" s="18" t="s">
        <v>1236</v>
      </c>
      <c r="T301" s="18"/>
    </row>
    <row r="302" spans="1:20" ht="33">
      <c r="A302" s="4">
        <v>298</v>
      </c>
      <c r="B302" s="17" t="s">
        <v>67</v>
      </c>
      <c r="C302" s="18" t="s">
        <v>574</v>
      </c>
      <c r="D302" s="18" t="s">
        <v>29</v>
      </c>
      <c r="E302" s="19">
        <v>4</v>
      </c>
      <c r="F302" s="18" t="s">
        <v>998</v>
      </c>
      <c r="G302" s="19">
        <f>VLOOKUP(C300:C873,'[1]main (3)'!$B:$T,19,0)</f>
        <v>23</v>
      </c>
      <c r="H302" s="19">
        <f>VLOOKUP(C300:C873,'[1]main (3)'!$B:$U,20,0)</f>
        <v>29</v>
      </c>
      <c r="I302" s="17">
        <f t="shared" si="5"/>
        <v>52</v>
      </c>
      <c r="J302" s="18">
        <v>9365867150</v>
      </c>
      <c r="K302" s="18" t="str">
        <f>VLOOKUP(C:C,'[1]main (3)'!$B:$D,3,0)</f>
        <v>Dongibil SC</v>
      </c>
      <c r="L302" s="18" t="s">
        <v>1286</v>
      </c>
      <c r="M302" s="18">
        <f>VLOOKUP(L300:L873,'[2]ANM Contact Deatils '!$B:$E,4,0)</f>
        <v>9577388561</v>
      </c>
      <c r="N302" s="18" t="s">
        <v>1288</v>
      </c>
      <c r="O302" s="18">
        <f>VLOOKUP(N300:N4407,[3]Sheet1!$B:$F,5,0)</f>
        <v>7896380097</v>
      </c>
      <c r="P302" s="24">
        <v>43473</v>
      </c>
      <c r="Q302" s="54">
        <v>43473</v>
      </c>
      <c r="R302" s="18" t="s">
        <v>1402</v>
      </c>
      <c r="S302" s="18" t="s">
        <v>1236</v>
      </c>
      <c r="T302" s="18"/>
    </row>
    <row r="303" spans="1:20" ht="33">
      <c r="A303" s="4">
        <v>299</v>
      </c>
      <c r="B303" s="17" t="s">
        <v>67</v>
      </c>
      <c r="C303" s="18" t="s">
        <v>575</v>
      </c>
      <c r="D303" s="18" t="s">
        <v>29</v>
      </c>
      <c r="E303" s="19">
        <v>9</v>
      </c>
      <c r="F303" s="18" t="s">
        <v>998</v>
      </c>
      <c r="G303" s="19">
        <f>VLOOKUP(C301:C874,'[1]main (3)'!$B:$T,19,0)</f>
        <v>13</v>
      </c>
      <c r="H303" s="19">
        <f>VLOOKUP(C301:C874,'[1]main (3)'!$B:$U,20,0)</f>
        <v>21</v>
      </c>
      <c r="I303" s="17">
        <f t="shared" si="5"/>
        <v>34</v>
      </c>
      <c r="J303" s="18">
        <v>9954143941</v>
      </c>
      <c r="K303" s="18" t="str">
        <f>VLOOKUP(C:C,'[1]main (3)'!$B:$D,3,0)</f>
        <v>Dongibil SC</v>
      </c>
      <c r="L303" s="18" t="s">
        <v>1291</v>
      </c>
      <c r="M303" s="18">
        <f>VLOOKUP(L301:L874,'[2]ANM Contact Deatils '!$B:$E,4,0)</f>
        <v>9854202933</v>
      </c>
      <c r="N303" s="18" t="s">
        <v>1292</v>
      </c>
      <c r="O303" s="18">
        <f>VLOOKUP(N301:N4408,[3]Sheet1!$B:$F,5,0)</f>
        <v>8724016316</v>
      </c>
      <c r="P303" s="24">
        <v>43473</v>
      </c>
      <c r="Q303" s="54">
        <v>43473</v>
      </c>
      <c r="R303" s="18" t="s">
        <v>1402</v>
      </c>
      <c r="S303" s="18" t="s">
        <v>1236</v>
      </c>
      <c r="T303" s="18"/>
    </row>
    <row r="304" spans="1:20" ht="33">
      <c r="A304" s="4">
        <v>300</v>
      </c>
      <c r="B304" s="17" t="s">
        <v>68</v>
      </c>
      <c r="C304" s="18" t="s">
        <v>576</v>
      </c>
      <c r="D304" s="18" t="s">
        <v>29</v>
      </c>
      <c r="E304" s="19">
        <v>7</v>
      </c>
      <c r="F304" s="18" t="s">
        <v>998</v>
      </c>
      <c r="G304" s="19">
        <f>VLOOKUP(C302:C875,'[1]main (3)'!$B:$T,19,0)</f>
        <v>63</v>
      </c>
      <c r="H304" s="19">
        <f>VLOOKUP(C302:C875,'[1]main (3)'!$B:$U,20,0)</f>
        <v>35</v>
      </c>
      <c r="I304" s="17">
        <f t="shared" si="5"/>
        <v>98</v>
      </c>
      <c r="J304" s="18">
        <v>9854949901</v>
      </c>
      <c r="K304" s="18" t="str">
        <f>VLOOKUP(C:C,'[1]main (3)'!$B:$D,3,0)</f>
        <v>Jubanagar SC</v>
      </c>
      <c r="L304" s="18" t="str">
        <f>VLOOKUP(C:C,'[1]main (3)'!$B:$E,4,0)</f>
        <v>Parul Dutta</v>
      </c>
      <c r="M304" s="18">
        <f>VLOOKUP(L302:L875,'[2]ANM Contact Deatils '!$B:$E,4,0)</f>
        <v>8876676027</v>
      </c>
      <c r="N304" s="18" t="s">
        <v>1320</v>
      </c>
      <c r="O304" s="18">
        <f>VLOOKUP(N302:N4409,[3]Sheet1!$B:$F,5,0)</f>
        <v>8402079509</v>
      </c>
      <c r="P304" s="24">
        <v>43473</v>
      </c>
      <c r="Q304" s="54">
        <v>43473</v>
      </c>
      <c r="R304" s="18" t="s">
        <v>1404</v>
      </c>
      <c r="S304" s="18" t="s">
        <v>1236</v>
      </c>
      <c r="T304" s="18"/>
    </row>
    <row r="305" spans="1:20" ht="33">
      <c r="A305" s="4">
        <v>301</v>
      </c>
      <c r="B305" s="17" t="s">
        <v>68</v>
      </c>
      <c r="C305" s="18" t="s">
        <v>577</v>
      </c>
      <c r="D305" s="18" t="s">
        <v>29</v>
      </c>
      <c r="E305" s="19">
        <v>8</v>
      </c>
      <c r="F305" s="18" t="s">
        <v>998</v>
      </c>
      <c r="G305" s="19">
        <f>VLOOKUP(C303:C876,'[1]main (3)'!$B:$T,19,0)</f>
        <v>42</v>
      </c>
      <c r="H305" s="19">
        <f>VLOOKUP(C303:C876,'[1]main (3)'!$B:$U,20,0)</f>
        <v>40</v>
      </c>
      <c r="I305" s="17">
        <f t="shared" si="5"/>
        <v>82</v>
      </c>
      <c r="J305" s="18">
        <v>887643796</v>
      </c>
      <c r="K305" s="18" t="str">
        <f>VLOOKUP(C:C,'[1]main (3)'!$B:$D,3,0)</f>
        <v>kutubpur sc</v>
      </c>
      <c r="L305" s="18" t="s">
        <v>1336</v>
      </c>
      <c r="M305" s="18">
        <f>VLOOKUP(L303:L876,'[2]ANM Contact Deatils '!$B:$E,4,0)</f>
        <v>9859645063</v>
      </c>
      <c r="N305" s="18" t="s">
        <v>1343</v>
      </c>
      <c r="O305" s="18">
        <f>VLOOKUP(N303:N4410,[3]Sheet1!$B:$F,5,0)</f>
        <v>9127110267</v>
      </c>
      <c r="P305" s="24">
        <v>43474</v>
      </c>
      <c r="Q305" s="54">
        <v>43474</v>
      </c>
      <c r="R305" s="18" t="s">
        <v>1405</v>
      </c>
      <c r="S305" s="18" t="s">
        <v>1236</v>
      </c>
      <c r="T305" s="18"/>
    </row>
    <row r="306" spans="1:20" ht="33">
      <c r="A306" s="4">
        <v>302</v>
      </c>
      <c r="B306" s="17" t="s">
        <v>68</v>
      </c>
      <c r="C306" s="18" t="s">
        <v>578</v>
      </c>
      <c r="D306" s="18" t="s">
        <v>29</v>
      </c>
      <c r="E306" s="19">
        <v>2</v>
      </c>
      <c r="F306" s="18" t="s">
        <v>998</v>
      </c>
      <c r="G306" s="19">
        <v>23</v>
      </c>
      <c r="H306" s="19">
        <v>26</v>
      </c>
      <c r="I306" s="17">
        <f t="shared" si="5"/>
        <v>49</v>
      </c>
      <c r="J306" s="18">
        <v>6000258233</v>
      </c>
      <c r="K306" s="18" t="s">
        <v>1401</v>
      </c>
      <c r="L306" s="18" t="s">
        <v>1386</v>
      </c>
      <c r="M306" s="18">
        <f>VLOOKUP(L304:L877,'[2]ANM Contact Deatils '!$B:$E,4,0)</f>
        <v>9859430170</v>
      </c>
      <c r="N306" s="18" t="s">
        <v>1207</v>
      </c>
      <c r="O306" s="18">
        <f>VLOOKUP(N304:N4411,[3]Sheet1!$B:$F,5,0)</f>
        <v>9706668649</v>
      </c>
      <c r="P306" s="24">
        <v>43474</v>
      </c>
      <c r="Q306" s="54">
        <v>43474</v>
      </c>
      <c r="R306" s="18" t="s">
        <v>1405</v>
      </c>
      <c r="S306" s="18" t="s">
        <v>1236</v>
      </c>
      <c r="T306" s="18"/>
    </row>
    <row r="307" spans="1:20" ht="33">
      <c r="A307" s="4">
        <v>303</v>
      </c>
      <c r="B307" s="17" t="s">
        <v>67</v>
      </c>
      <c r="C307" s="18" t="s">
        <v>579</v>
      </c>
      <c r="D307" s="18" t="s">
        <v>29</v>
      </c>
      <c r="E307" s="19">
        <v>21</v>
      </c>
      <c r="F307" s="18" t="s">
        <v>998</v>
      </c>
      <c r="G307" s="19">
        <f>VLOOKUP(C305:C878,'[1]main (3)'!$B:$T,19,0)</f>
        <v>17</v>
      </c>
      <c r="H307" s="19">
        <f>VLOOKUP(C305:C878,'[1]main (3)'!$B:$U,20,0)</f>
        <v>13</v>
      </c>
      <c r="I307" s="17">
        <f t="shared" si="5"/>
        <v>30</v>
      </c>
      <c r="J307" s="18">
        <v>9577335290</v>
      </c>
      <c r="K307" s="18" t="str">
        <f>VLOOKUP(C:C,'[1]main (3)'!$B:$D,3,0)</f>
        <v>Bihpuria PHC</v>
      </c>
      <c r="L307" s="18" t="s">
        <v>1254</v>
      </c>
      <c r="M307" s="18">
        <f>VLOOKUP(L305:L878,'[2]ANM Contact Deatils '!$B:$E,4,0)</f>
        <v>7399554906</v>
      </c>
      <c r="N307" s="18" t="s">
        <v>1255</v>
      </c>
      <c r="O307" s="18">
        <f>VLOOKUP(N305:N4412,[3]Sheet1!$B:$F,5,0)</f>
        <v>9954535121</v>
      </c>
      <c r="P307" s="24">
        <v>43474</v>
      </c>
      <c r="Q307" s="54">
        <v>43474</v>
      </c>
      <c r="R307" s="18" t="s">
        <v>1408</v>
      </c>
      <c r="S307" s="18" t="s">
        <v>1236</v>
      </c>
      <c r="T307" s="18"/>
    </row>
    <row r="308" spans="1:20" ht="33">
      <c r="A308" s="4">
        <v>304</v>
      </c>
      <c r="B308" s="17" t="s">
        <v>67</v>
      </c>
      <c r="C308" s="18" t="s">
        <v>580</v>
      </c>
      <c r="D308" s="18" t="s">
        <v>29</v>
      </c>
      <c r="E308" s="19">
        <v>22</v>
      </c>
      <c r="F308" s="18" t="s">
        <v>998</v>
      </c>
      <c r="G308" s="19">
        <f>VLOOKUP(C306:C879,'[1]main (3)'!$B:$T,19,0)</f>
        <v>12</v>
      </c>
      <c r="H308" s="19">
        <f>VLOOKUP(C306:C879,'[1]main (3)'!$B:$U,20,0)</f>
        <v>12</v>
      </c>
      <c r="I308" s="17">
        <f t="shared" si="5"/>
        <v>24</v>
      </c>
      <c r="J308" s="18">
        <v>8011629742</v>
      </c>
      <c r="K308" s="18" t="str">
        <f>VLOOKUP(C:C,'[1]main (3)'!$B:$D,3,0)</f>
        <v>Lahalial SC</v>
      </c>
      <c r="L308" s="18" t="s">
        <v>1346</v>
      </c>
      <c r="M308" s="18">
        <f>VLOOKUP(L306:L879,'[2]ANM Contact Deatils '!$B:$E,4,0)</f>
        <v>9957372570</v>
      </c>
      <c r="N308" s="18" t="s">
        <v>1349</v>
      </c>
      <c r="O308" s="18">
        <f>VLOOKUP(N306:N4413,[3]Sheet1!$B:$F,5,0)</f>
        <v>9127859151</v>
      </c>
      <c r="P308" s="24">
        <v>43474</v>
      </c>
      <c r="Q308" s="54">
        <v>43474</v>
      </c>
      <c r="R308" s="18" t="s">
        <v>1402</v>
      </c>
      <c r="S308" s="18" t="s">
        <v>1236</v>
      </c>
      <c r="T308" s="18"/>
    </row>
    <row r="309" spans="1:20" ht="33">
      <c r="A309" s="4">
        <v>305</v>
      </c>
      <c r="B309" s="17" t="s">
        <v>67</v>
      </c>
      <c r="C309" s="18" t="s">
        <v>581</v>
      </c>
      <c r="D309" s="18" t="s">
        <v>29</v>
      </c>
      <c r="E309" s="19">
        <v>23</v>
      </c>
      <c r="F309" s="18" t="s">
        <v>998</v>
      </c>
      <c r="G309" s="19">
        <f>VLOOKUP(C307:C880,'[1]main (3)'!$B:$T,19,0)</f>
        <v>25</v>
      </c>
      <c r="H309" s="19">
        <f>VLOOKUP(C307:C880,'[1]main (3)'!$B:$U,20,0)</f>
        <v>23</v>
      </c>
      <c r="I309" s="17">
        <f t="shared" si="5"/>
        <v>48</v>
      </c>
      <c r="J309" s="18">
        <v>8723032619</v>
      </c>
      <c r="K309" s="18" t="str">
        <f>VLOOKUP(C:C,'[1]main (3)'!$B:$D,3,0)</f>
        <v>Dongibil SC</v>
      </c>
      <c r="L309" s="18" t="s">
        <v>1285</v>
      </c>
      <c r="M309" s="18">
        <f>VLOOKUP(L307:L880,'[2]ANM Contact Deatils '!$B:$E,4,0)</f>
        <v>9401725810</v>
      </c>
      <c r="N309" s="18" t="s">
        <v>1287</v>
      </c>
      <c r="O309" s="18">
        <f>VLOOKUP(N307:N4414,[3]Sheet1!$B:$F,5,0)</f>
        <v>8812847573</v>
      </c>
      <c r="P309" s="24">
        <v>43475</v>
      </c>
      <c r="Q309" s="54">
        <v>43475</v>
      </c>
      <c r="R309" s="18" t="s">
        <v>1402</v>
      </c>
      <c r="S309" s="18" t="s">
        <v>1236</v>
      </c>
      <c r="T309" s="18"/>
    </row>
    <row r="310" spans="1:20" ht="33">
      <c r="A310" s="4">
        <v>306</v>
      </c>
      <c r="B310" s="17" t="s">
        <v>67</v>
      </c>
      <c r="C310" s="18" t="s">
        <v>582</v>
      </c>
      <c r="D310" s="18" t="s">
        <v>29</v>
      </c>
      <c r="E310" s="19">
        <v>22</v>
      </c>
      <c r="F310" s="18" t="s">
        <v>998</v>
      </c>
      <c r="G310" s="19">
        <f>VLOOKUP(C308:C881,'[1]main (3)'!$B:$T,19,0)</f>
        <v>24</v>
      </c>
      <c r="H310" s="19">
        <f>VLOOKUP(C308:C881,'[1]main (3)'!$B:$U,20,0)</f>
        <v>22</v>
      </c>
      <c r="I310" s="17">
        <f t="shared" si="5"/>
        <v>46</v>
      </c>
      <c r="J310" s="18">
        <v>8876556636</v>
      </c>
      <c r="K310" s="18" t="str">
        <f>VLOOKUP(C:C,'[1]main (3)'!$B:$D,3,0)</f>
        <v>Dongibil SC</v>
      </c>
      <c r="L310" s="18" t="s">
        <v>1286</v>
      </c>
      <c r="M310" s="18">
        <f>VLOOKUP(L308:L881,'[2]ANM Contact Deatils '!$B:$E,4,0)</f>
        <v>9577388561</v>
      </c>
      <c r="N310" s="18" t="s">
        <v>1289</v>
      </c>
      <c r="O310" s="18">
        <f>VLOOKUP(N308:N4415,[3]Sheet1!$B:$F,5,0)</f>
        <v>9854202987</v>
      </c>
      <c r="P310" s="24">
        <v>43475</v>
      </c>
      <c r="Q310" s="54">
        <v>43475</v>
      </c>
      <c r="R310" s="18" t="s">
        <v>1402</v>
      </c>
      <c r="S310" s="18" t="s">
        <v>1236</v>
      </c>
      <c r="T310" s="18"/>
    </row>
    <row r="311" spans="1:20" ht="33">
      <c r="A311" s="4">
        <v>307</v>
      </c>
      <c r="B311" s="17" t="s">
        <v>67</v>
      </c>
      <c r="C311" s="18" t="s">
        <v>583</v>
      </c>
      <c r="D311" s="18" t="s">
        <v>29</v>
      </c>
      <c r="E311" s="19">
        <v>17</v>
      </c>
      <c r="F311" s="18" t="s">
        <v>998</v>
      </c>
      <c r="G311" s="19">
        <f>VLOOKUP(C309:C882,'[1]main (3)'!$B:$T,19,0)</f>
        <v>16</v>
      </c>
      <c r="H311" s="19">
        <f>VLOOKUP(C309:C882,'[1]main (3)'!$B:$U,20,0)</f>
        <v>20</v>
      </c>
      <c r="I311" s="17">
        <f t="shared" si="5"/>
        <v>36</v>
      </c>
      <c r="J311" s="18">
        <v>9365914248</v>
      </c>
      <c r="K311" s="18" t="str">
        <f>VLOOKUP(C:C,'[1]main (3)'!$B:$D,3,0)</f>
        <v>Dongibil SC</v>
      </c>
      <c r="L311" s="18" t="s">
        <v>1285</v>
      </c>
      <c r="M311" s="18">
        <f>VLOOKUP(L309:L882,'[2]ANM Contact Deatils '!$B:$E,4,0)</f>
        <v>9401725810</v>
      </c>
      <c r="N311" s="18" t="s">
        <v>1290</v>
      </c>
      <c r="O311" s="18">
        <f>VLOOKUP(N309:N4416,[3]Sheet1!$B:$F,5,0)</f>
        <v>9706551838</v>
      </c>
      <c r="P311" s="24">
        <v>43475</v>
      </c>
      <c r="Q311" s="54">
        <v>43475</v>
      </c>
      <c r="R311" s="18" t="s">
        <v>1402</v>
      </c>
      <c r="S311" s="18" t="s">
        <v>1236</v>
      </c>
      <c r="T311" s="18"/>
    </row>
    <row r="312" spans="1:20" ht="33">
      <c r="A312" s="4">
        <v>308</v>
      </c>
      <c r="B312" s="17" t="s">
        <v>68</v>
      </c>
      <c r="C312" s="18" t="s">
        <v>584</v>
      </c>
      <c r="D312" s="18" t="s">
        <v>29</v>
      </c>
      <c r="E312" s="19">
        <v>12</v>
      </c>
      <c r="F312" s="18" t="s">
        <v>998</v>
      </c>
      <c r="G312" s="19">
        <f>VLOOKUP(C310:C883,'[1]main (3)'!$B:$T,19,0)</f>
        <v>46</v>
      </c>
      <c r="H312" s="19">
        <f>VLOOKUP(C310:C883,'[1]main (3)'!$B:$U,20,0)</f>
        <v>40</v>
      </c>
      <c r="I312" s="17">
        <f t="shared" si="5"/>
        <v>86</v>
      </c>
      <c r="J312" s="18">
        <v>9854645261</v>
      </c>
      <c r="K312" s="18" t="str">
        <f>VLOOKUP(C:C,'[1]main (3)'!$B:$D,3,0)</f>
        <v>kutubpur sc</v>
      </c>
      <c r="L312" s="18" t="s">
        <v>1336</v>
      </c>
      <c r="M312" s="18">
        <f>VLOOKUP(L310:L883,'[2]ANM Contact Deatils '!$B:$E,4,0)</f>
        <v>9859645063</v>
      </c>
      <c r="N312" s="18" t="s">
        <v>1338</v>
      </c>
      <c r="O312" s="18">
        <f>VLOOKUP(N310:N4417,[3]Sheet1!$B:$F,5,0)</f>
        <v>9954936060</v>
      </c>
      <c r="P312" s="24">
        <v>43475</v>
      </c>
      <c r="Q312" s="54">
        <v>43475</v>
      </c>
      <c r="R312" s="18" t="s">
        <v>1405</v>
      </c>
      <c r="S312" s="18" t="s">
        <v>1236</v>
      </c>
      <c r="T312" s="18"/>
    </row>
    <row r="313" spans="1:20" ht="33">
      <c r="A313" s="4">
        <v>309</v>
      </c>
      <c r="B313" s="17" t="s">
        <v>68</v>
      </c>
      <c r="C313" s="18" t="s">
        <v>585</v>
      </c>
      <c r="D313" s="18" t="s">
        <v>29</v>
      </c>
      <c r="E313" s="19">
        <v>11</v>
      </c>
      <c r="F313" s="18" t="s">
        <v>998</v>
      </c>
      <c r="G313" s="19">
        <f>VLOOKUP(C311:C884,'[1]main (3)'!$B:$T,19,0)</f>
        <v>21</v>
      </c>
      <c r="H313" s="19">
        <f>VLOOKUP(C311:C884,'[1]main (3)'!$B:$U,20,0)</f>
        <v>19</v>
      </c>
      <c r="I313" s="17">
        <f t="shared" si="5"/>
        <v>40</v>
      </c>
      <c r="J313" s="18">
        <v>8876717579</v>
      </c>
      <c r="K313" s="18" t="str">
        <f>VLOOKUP(C:C,'[1]main (3)'!$B:$D,3,0)</f>
        <v>kutubpur sc</v>
      </c>
      <c r="L313" s="18" t="s">
        <v>1336</v>
      </c>
      <c r="M313" s="18">
        <f>VLOOKUP(L311:L884,'[2]ANM Contact Deatils '!$B:$E,4,0)</f>
        <v>9859645063</v>
      </c>
      <c r="N313" s="18" t="s">
        <v>1338</v>
      </c>
      <c r="O313" s="18">
        <f>VLOOKUP(N311:N4418,[3]Sheet1!$B:$F,5,0)</f>
        <v>9954936060</v>
      </c>
      <c r="P313" s="24">
        <v>43475</v>
      </c>
      <c r="Q313" s="54">
        <v>43475</v>
      </c>
      <c r="R313" s="18" t="s">
        <v>1405</v>
      </c>
      <c r="S313" s="18" t="s">
        <v>1236</v>
      </c>
      <c r="T313" s="18"/>
    </row>
    <row r="314" spans="1:20" ht="33">
      <c r="A314" s="4">
        <v>310</v>
      </c>
      <c r="B314" s="17" t="s">
        <v>67</v>
      </c>
      <c r="C314" s="18" t="s">
        <v>586</v>
      </c>
      <c r="D314" s="18" t="s">
        <v>29</v>
      </c>
      <c r="E314" s="19">
        <v>10</v>
      </c>
      <c r="F314" s="18" t="s">
        <v>998</v>
      </c>
      <c r="G314" s="19">
        <f>VLOOKUP(C312:C885,'[1]main (3)'!$B:$T,19,0)</f>
        <v>27</v>
      </c>
      <c r="H314" s="19">
        <f>VLOOKUP(C312:C885,'[1]main (3)'!$B:$U,20,0)</f>
        <v>26</v>
      </c>
      <c r="I314" s="17">
        <f t="shared" si="5"/>
        <v>53</v>
      </c>
      <c r="J314" s="18">
        <v>9678994591</v>
      </c>
      <c r="K314" s="18" t="str">
        <f>VLOOKUP(C:C,'[1]main (3)'!$B:$D,3,0)</f>
        <v>Harmoti MPHC</v>
      </c>
      <c r="L314" s="18" t="s">
        <v>1304</v>
      </c>
      <c r="M314" s="18">
        <f>VLOOKUP(L312:L885,'[2]ANM Contact Deatils '!$B:$E,4,0)</f>
        <v>9854694191</v>
      </c>
      <c r="N314" s="18" t="s">
        <v>1308</v>
      </c>
      <c r="O314" s="18">
        <f>VLOOKUP(N312:N4419,[3]Sheet1!$B:$F,5,0)</f>
        <v>9577550934</v>
      </c>
      <c r="P314" s="24">
        <v>43476</v>
      </c>
      <c r="Q314" s="54">
        <v>43476</v>
      </c>
      <c r="R314" s="18" t="s">
        <v>1405</v>
      </c>
      <c r="S314" s="18" t="s">
        <v>1236</v>
      </c>
      <c r="T314" s="18"/>
    </row>
    <row r="315" spans="1:20" ht="33">
      <c r="A315" s="4">
        <v>311</v>
      </c>
      <c r="B315" s="17" t="s">
        <v>67</v>
      </c>
      <c r="C315" s="18" t="s">
        <v>587</v>
      </c>
      <c r="D315" s="18" t="s">
        <v>29</v>
      </c>
      <c r="E315" s="19">
        <v>14</v>
      </c>
      <c r="F315" s="18" t="s">
        <v>998</v>
      </c>
      <c r="G315" s="19">
        <f>VLOOKUP(C313:C886,'[1]main (3)'!$B:$T,19,0)</f>
        <v>16</v>
      </c>
      <c r="H315" s="19">
        <f>VLOOKUP(C313:C886,'[1]main (3)'!$B:$U,20,0)</f>
        <v>17</v>
      </c>
      <c r="I315" s="17">
        <f t="shared" si="5"/>
        <v>33</v>
      </c>
      <c r="J315" s="18">
        <v>9859514371</v>
      </c>
      <c r="K315" s="18" t="str">
        <f>VLOOKUP(C:C,'[1]main (3)'!$B:$D,3,0)</f>
        <v>Harmoti MPHC</v>
      </c>
      <c r="L315" s="18" t="s">
        <v>1304</v>
      </c>
      <c r="M315" s="18">
        <f>VLOOKUP(L313:L886,'[2]ANM Contact Deatils '!$B:$E,4,0)</f>
        <v>9854694191</v>
      </c>
      <c r="N315" s="18" t="s">
        <v>1308</v>
      </c>
      <c r="O315" s="18">
        <f>VLOOKUP(N313:N4420,[3]Sheet1!$B:$F,5,0)</f>
        <v>9577550934</v>
      </c>
      <c r="P315" s="24">
        <v>43476</v>
      </c>
      <c r="Q315" s="54">
        <v>43476</v>
      </c>
      <c r="R315" s="18" t="s">
        <v>1405</v>
      </c>
      <c r="S315" s="18" t="s">
        <v>1236</v>
      </c>
      <c r="T315" s="18"/>
    </row>
    <row r="316" spans="1:20" ht="33">
      <c r="A316" s="4">
        <v>312</v>
      </c>
      <c r="B316" s="17" t="s">
        <v>67</v>
      </c>
      <c r="C316" s="18" t="s">
        <v>588</v>
      </c>
      <c r="D316" s="18" t="s">
        <v>29</v>
      </c>
      <c r="E316" s="19">
        <v>18</v>
      </c>
      <c r="F316" s="18" t="s">
        <v>998</v>
      </c>
      <c r="G316" s="19">
        <f>VLOOKUP(C314:C887,'[1]main (3)'!$B:$T,19,0)</f>
        <v>20</v>
      </c>
      <c r="H316" s="19">
        <f>VLOOKUP(C314:C887,'[1]main (3)'!$B:$U,20,0)</f>
        <v>35</v>
      </c>
      <c r="I316" s="17">
        <f t="shared" si="5"/>
        <v>55</v>
      </c>
      <c r="J316" s="18" t="s">
        <v>1061</v>
      </c>
      <c r="K316" s="18" t="str">
        <f>VLOOKUP(C:C,'[1]main (3)'!$B:$D,3,0)</f>
        <v>Harmoti MPHC</v>
      </c>
      <c r="L316" s="18" t="s">
        <v>1304</v>
      </c>
      <c r="M316" s="18">
        <f>VLOOKUP(L314:L887,'[2]ANM Contact Deatils '!$B:$E,4,0)</f>
        <v>9854694191</v>
      </c>
      <c r="N316" s="18" t="s">
        <v>1308</v>
      </c>
      <c r="O316" s="18">
        <f>VLOOKUP(N314:N4421,[3]Sheet1!$B:$F,5,0)</f>
        <v>9577550934</v>
      </c>
      <c r="P316" s="24">
        <v>43476</v>
      </c>
      <c r="Q316" s="54">
        <v>43476</v>
      </c>
      <c r="R316" s="18" t="s">
        <v>1405</v>
      </c>
      <c r="S316" s="18" t="s">
        <v>1236</v>
      </c>
      <c r="T316" s="18"/>
    </row>
    <row r="317" spans="1:20" ht="33">
      <c r="A317" s="4">
        <v>313</v>
      </c>
      <c r="B317" s="17" t="s">
        <v>68</v>
      </c>
      <c r="C317" s="18" t="s">
        <v>589</v>
      </c>
      <c r="D317" s="18" t="s">
        <v>29</v>
      </c>
      <c r="E317" s="19">
        <v>25</v>
      </c>
      <c r="F317" s="18" t="s">
        <v>998</v>
      </c>
      <c r="G317" s="19">
        <f>VLOOKUP(C315:C888,'[1]main (3)'!$B:$T,19,0)</f>
        <v>29</v>
      </c>
      <c r="H317" s="19">
        <f>VLOOKUP(C315:C888,'[1]main (3)'!$B:$U,20,0)</f>
        <v>28</v>
      </c>
      <c r="I317" s="17">
        <f t="shared" si="5"/>
        <v>57</v>
      </c>
      <c r="J317" s="18">
        <v>7086569029</v>
      </c>
      <c r="K317" s="18" t="str">
        <f>VLOOKUP(C:C,'[1]main (3)'!$B:$D,3,0)</f>
        <v>kutubpur sc</v>
      </c>
      <c r="L317" s="18" t="s">
        <v>1336</v>
      </c>
      <c r="M317" s="18">
        <f>VLOOKUP(L315:L888,'[2]ANM Contact Deatils '!$B:$E,4,0)</f>
        <v>9859645063</v>
      </c>
      <c r="N317" s="18" t="s">
        <v>1338</v>
      </c>
      <c r="O317" s="18">
        <f>VLOOKUP(N315:N4422,[3]Sheet1!$B:$F,5,0)</f>
        <v>9954936060</v>
      </c>
      <c r="P317" s="24">
        <v>43476</v>
      </c>
      <c r="Q317" s="54">
        <v>43476</v>
      </c>
      <c r="R317" s="18" t="s">
        <v>1405</v>
      </c>
      <c r="S317" s="18" t="s">
        <v>1236</v>
      </c>
      <c r="T317" s="18"/>
    </row>
    <row r="318" spans="1:20" ht="33">
      <c r="A318" s="4">
        <v>314</v>
      </c>
      <c r="B318" s="17" t="s">
        <v>68</v>
      </c>
      <c r="C318" s="18" t="s">
        <v>590</v>
      </c>
      <c r="D318" s="18" t="s">
        <v>29</v>
      </c>
      <c r="E318" s="19">
        <v>13</v>
      </c>
      <c r="F318" s="18" t="s">
        <v>998</v>
      </c>
      <c r="G318" s="19">
        <f>VLOOKUP(C316:C889,'[1]main (3)'!$B:$T,19,0)</f>
        <v>24</v>
      </c>
      <c r="H318" s="19">
        <f>VLOOKUP(C316:C889,'[1]main (3)'!$B:$U,20,0)</f>
        <v>23</v>
      </c>
      <c r="I318" s="17">
        <f t="shared" si="5"/>
        <v>47</v>
      </c>
      <c r="J318" s="18" t="s">
        <v>1062</v>
      </c>
      <c r="K318" s="18" t="str">
        <f>VLOOKUP(C:C,'[1]main (3)'!$B:$D,3,0)</f>
        <v>kutubpur sc</v>
      </c>
      <c r="L318" s="18" t="s">
        <v>1336</v>
      </c>
      <c r="M318" s="18">
        <f>VLOOKUP(L316:L889,'[2]ANM Contact Deatils '!$B:$E,4,0)</f>
        <v>9859645063</v>
      </c>
      <c r="N318" s="18" t="s">
        <v>1339</v>
      </c>
      <c r="O318" s="18">
        <f>VLOOKUP(N316:N4423,[3]Sheet1!$B:$F,5,0)</f>
        <v>9957408894</v>
      </c>
      <c r="P318" s="24">
        <v>43476</v>
      </c>
      <c r="Q318" s="54">
        <v>43476</v>
      </c>
      <c r="R318" s="18" t="s">
        <v>1405</v>
      </c>
      <c r="S318" s="18" t="s">
        <v>1236</v>
      </c>
      <c r="T318" s="18"/>
    </row>
    <row r="319" spans="1:20" ht="33">
      <c r="A319" s="4">
        <v>315</v>
      </c>
      <c r="B319" s="17" t="s">
        <v>68</v>
      </c>
      <c r="C319" s="18" t="s">
        <v>591</v>
      </c>
      <c r="D319" s="18" t="s">
        <v>29</v>
      </c>
      <c r="E319" s="19">
        <v>6</v>
      </c>
      <c r="F319" s="18" t="s">
        <v>998</v>
      </c>
      <c r="G319" s="19">
        <f>VLOOKUP(C317:C890,'[1]main (3)'!$B:$T,19,0)</f>
        <v>18</v>
      </c>
      <c r="H319" s="19">
        <f>VLOOKUP(C317:C890,'[1]main (3)'!$B:$U,20,0)</f>
        <v>21</v>
      </c>
      <c r="I319" s="17">
        <f t="shared" si="5"/>
        <v>39</v>
      </c>
      <c r="J319" s="18">
        <v>7576891933</v>
      </c>
      <c r="K319" s="18" t="str">
        <f>VLOOKUP(C:C,'[1]main (3)'!$B:$D,3,0)</f>
        <v>Jubanagar SC</v>
      </c>
      <c r="L319" s="18" t="str">
        <f>VLOOKUP(C:C,'[1]main (3)'!$B:$E,4,0)</f>
        <v>Parul Dutta</v>
      </c>
      <c r="M319" s="18">
        <f>VLOOKUP(L317:L890,'[2]ANM Contact Deatils '!$B:$E,4,0)</f>
        <v>8876676027</v>
      </c>
      <c r="N319" s="18" t="s">
        <v>1208</v>
      </c>
      <c r="O319" s="18">
        <f>VLOOKUP(N317:N4424,[3]Sheet1!$B:$F,5,0)</f>
        <v>8011158093</v>
      </c>
      <c r="P319" s="24">
        <v>43477</v>
      </c>
      <c r="Q319" s="54">
        <v>43477</v>
      </c>
      <c r="R319" s="18" t="s">
        <v>1404</v>
      </c>
      <c r="S319" s="18" t="s">
        <v>1236</v>
      </c>
      <c r="T319" s="18"/>
    </row>
    <row r="320" spans="1:20" ht="33">
      <c r="A320" s="4">
        <v>316</v>
      </c>
      <c r="B320" s="17" t="s">
        <v>68</v>
      </c>
      <c r="C320" s="18" t="s">
        <v>592</v>
      </c>
      <c r="D320" s="18" t="s">
        <v>29</v>
      </c>
      <c r="E320" s="19">
        <v>22</v>
      </c>
      <c r="F320" s="18" t="s">
        <v>998</v>
      </c>
      <c r="G320" s="19">
        <f>VLOOKUP(C318:C891,'[1]main (3)'!$B:$T,19,0)</f>
        <v>46</v>
      </c>
      <c r="H320" s="19">
        <f>VLOOKUP(C318:C891,'[1]main (3)'!$B:$U,20,0)</f>
        <v>45</v>
      </c>
      <c r="I320" s="17">
        <f t="shared" si="5"/>
        <v>91</v>
      </c>
      <c r="J320" s="18">
        <v>7578965994</v>
      </c>
      <c r="K320" s="18" t="str">
        <f>VLOOKUP(C:C,'[1]main (3)'!$B:$D,3,0)</f>
        <v>Jubanagar SC</v>
      </c>
      <c r="L320" s="18" t="str">
        <f>VLOOKUP(C:C,'[1]main (3)'!$B:$E,4,0)</f>
        <v>Parul Dutta</v>
      </c>
      <c r="M320" s="18">
        <f>VLOOKUP(L318:L891,'[2]ANM Contact Deatils '!$B:$E,4,0)</f>
        <v>8876676027</v>
      </c>
      <c r="N320" s="18" t="s">
        <v>1186</v>
      </c>
      <c r="O320" s="18">
        <f>VLOOKUP(N318:N4425,[3]Sheet1!$B:$F,5,0)</f>
        <v>9954266476</v>
      </c>
      <c r="P320" s="24">
        <v>43477</v>
      </c>
      <c r="Q320" s="54">
        <v>43477</v>
      </c>
      <c r="R320" s="18" t="s">
        <v>1404</v>
      </c>
      <c r="S320" s="18" t="s">
        <v>1236</v>
      </c>
      <c r="T320" s="18"/>
    </row>
    <row r="321" spans="1:20" ht="33">
      <c r="A321" s="4">
        <v>317</v>
      </c>
      <c r="B321" s="17" t="s">
        <v>67</v>
      </c>
      <c r="C321" s="18" t="s">
        <v>593</v>
      </c>
      <c r="D321" s="18" t="s">
        <v>29</v>
      </c>
      <c r="E321" s="19">
        <v>6</v>
      </c>
      <c r="F321" s="18" t="s">
        <v>998</v>
      </c>
      <c r="G321" s="19">
        <f>VLOOKUP(C319:C892,'[1]main (3)'!$B:$T,19,0)</f>
        <v>6</v>
      </c>
      <c r="H321" s="19">
        <f>VLOOKUP(C319:C892,'[1]main (3)'!$B:$U,20,0)</f>
        <v>28</v>
      </c>
      <c r="I321" s="17">
        <f t="shared" si="5"/>
        <v>34</v>
      </c>
      <c r="J321" s="18">
        <v>8474838016</v>
      </c>
      <c r="K321" s="18" t="str">
        <f>VLOOKUP(C:C,'[1]main (3)'!$B:$D,3,0)</f>
        <v>Harmoti MPHC</v>
      </c>
      <c r="L321" s="18" t="s">
        <v>1304</v>
      </c>
      <c r="M321" s="18">
        <f>VLOOKUP(L319:L892,'[2]ANM Contact Deatils '!$B:$E,4,0)</f>
        <v>9854694191</v>
      </c>
      <c r="N321" s="18" t="s">
        <v>1209</v>
      </c>
      <c r="O321" s="18">
        <f>VLOOKUP(N319:N4426,[3]Sheet1!$B:$F,5,0)</f>
        <v>7896326693</v>
      </c>
      <c r="P321" s="24">
        <v>43477</v>
      </c>
      <c r="Q321" s="54">
        <v>43477</v>
      </c>
      <c r="R321" s="18" t="s">
        <v>1405</v>
      </c>
      <c r="S321" s="18" t="s">
        <v>1236</v>
      </c>
      <c r="T321" s="18"/>
    </row>
    <row r="322" spans="1:20" ht="33">
      <c r="A322" s="4">
        <v>318</v>
      </c>
      <c r="B322" s="17" t="s">
        <v>67</v>
      </c>
      <c r="C322" s="18" t="s">
        <v>594</v>
      </c>
      <c r="D322" s="18" t="s">
        <v>29</v>
      </c>
      <c r="E322" s="19">
        <v>12</v>
      </c>
      <c r="F322" s="18" t="s">
        <v>998</v>
      </c>
      <c r="G322" s="19">
        <f>VLOOKUP(C320:C893,'[1]main (3)'!$B:$T,19,0)</f>
        <v>22</v>
      </c>
      <c r="H322" s="19">
        <f>VLOOKUP(C320:C893,'[1]main (3)'!$B:$U,20,0)</f>
        <v>22</v>
      </c>
      <c r="I322" s="17">
        <f t="shared" si="5"/>
        <v>44</v>
      </c>
      <c r="J322" s="18">
        <v>9577381033</v>
      </c>
      <c r="K322" s="18" t="str">
        <f>VLOOKUP(C:C,'[1]main (3)'!$B:$D,3,0)</f>
        <v>Harmoti MPHC</v>
      </c>
      <c r="L322" s="18" t="s">
        <v>1304</v>
      </c>
      <c r="M322" s="18">
        <f>VLOOKUP(L320:L893,'[2]ANM Contact Deatils '!$B:$E,4,0)</f>
        <v>9854694191</v>
      </c>
      <c r="N322" s="18" t="s">
        <v>1209</v>
      </c>
      <c r="O322" s="18">
        <f>VLOOKUP(N320:N4427,[3]Sheet1!$B:$F,5,0)</f>
        <v>7896326693</v>
      </c>
      <c r="P322" s="24">
        <v>43477</v>
      </c>
      <c r="Q322" s="54">
        <v>43477</v>
      </c>
      <c r="R322" s="18" t="s">
        <v>1405</v>
      </c>
      <c r="S322" s="18" t="s">
        <v>1236</v>
      </c>
      <c r="T322" s="18"/>
    </row>
    <row r="323" spans="1:20" ht="33">
      <c r="A323" s="4">
        <v>319</v>
      </c>
      <c r="B323" s="17" t="s">
        <v>67</v>
      </c>
      <c r="C323" s="18" t="s">
        <v>595</v>
      </c>
      <c r="D323" s="18" t="s">
        <v>29</v>
      </c>
      <c r="E323" s="19">
        <v>13</v>
      </c>
      <c r="F323" s="18" t="s">
        <v>998</v>
      </c>
      <c r="G323" s="19">
        <f>VLOOKUP(C321:C894,'[1]main (3)'!$B:$T,19,0)</f>
        <v>33</v>
      </c>
      <c r="H323" s="19">
        <f>VLOOKUP(C321:C894,'[1]main (3)'!$B:$U,20,0)</f>
        <v>30</v>
      </c>
      <c r="I323" s="17">
        <f t="shared" si="5"/>
        <v>63</v>
      </c>
      <c r="J323" s="18">
        <v>9854340696</v>
      </c>
      <c r="K323" s="18" t="str">
        <f>VLOOKUP(C:C,'[1]main (3)'!$B:$D,3,0)</f>
        <v>Harmoti MPHC</v>
      </c>
      <c r="L323" s="18" t="s">
        <v>1304</v>
      </c>
      <c r="M323" s="18">
        <f>VLOOKUP(L321:L894,'[2]ANM Contact Deatils '!$B:$E,4,0)</f>
        <v>9854694191</v>
      </c>
      <c r="N323" s="18" t="s">
        <v>1309</v>
      </c>
      <c r="O323" s="18">
        <f>VLOOKUP(N321:N4428,[3]Sheet1!$B:$F,5,0)</f>
        <v>9101389510</v>
      </c>
      <c r="P323" s="24">
        <v>43477</v>
      </c>
      <c r="Q323" s="54">
        <v>43477</v>
      </c>
      <c r="R323" s="18" t="s">
        <v>1405</v>
      </c>
      <c r="S323" s="18" t="s">
        <v>1236</v>
      </c>
      <c r="T323" s="18"/>
    </row>
    <row r="324" spans="1:20" ht="33">
      <c r="A324" s="4">
        <v>320</v>
      </c>
      <c r="B324" s="17" t="s">
        <v>67</v>
      </c>
      <c r="C324" s="18" t="s">
        <v>596</v>
      </c>
      <c r="D324" s="18" t="s">
        <v>29</v>
      </c>
      <c r="E324" s="19">
        <v>12</v>
      </c>
      <c r="F324" s="18" t="s">
        <v>998</v>
      </c>
      <c r="G324" s="19">
        <f>VLOOKUP(C322:C895,'[1]main (3)'!$B:$T,19,0)</f>
        <v>15</v>
      </c>
      <c r="H324" s="19">
        <f>VLOOKUP(C322:C895,'[1]main (3)'!$B:$U,20,0)</f>
        <v>13</v>
      </c>
      <c r="I324" s="17">
        <f t="shared" si="5"/>
        <v>28</v>
      </c>
      <c r="J324" s="18">
        <v>9365397363</v>
      </c>
      <c r="K324" s="18" t="str">
        <f>VLOOKUP(C:C,'[1]main (3)'!$B:$D,3,0)</f>
        <v>Ronga Reserve SC</v>
      </c>
      <c r="L324" s="18" t="s">
        <v>1378</v>
      </c>
      <c r="M324" s="18">
        <f>VLOOKUP(L322:L895,'[2]ANM Contact Deatils '!$B:$E,4,0)</f>
        <v>9678954080</v>
      </c>
      <c r="N324" s="18" t="s">
        <v>1210</v>
      </c>
      <c r="O324" s="18">
        <f>VLOOKUP(N322:N4429,[3]Sheet1!$B:$F,5,0)</f>
        <v>9365065767</v>
      </c>
      <c r="P324" s="24">
        <v>43481</v>
      </c>
      <c r="Q324" s="54">
        <v>43481</v>
      </c>
      <c r="R324" s="18" t="s">
        <v>1407</v>
      </c>
      <c r="S324" s="18" t="s">
        <v>1236</v>
      </c>
      <c r="T324" s="18"/>
    </row>
    <row r="325" spans="1:20" ht="33">
      <c r="A325" s="4">
        <v>321</v>
      </c>
      <c r="B325" s="17" t="s">
        <v>67</v>
      </c>
      <c r="C325" s="18" t="s">
        <v>597</v>
      </c>
      <c r="D325" s="18" t="s">
        <v>29</v>
      </c>
      <c r="E325" s="19">
        <v>2</v>
      </c>
      <c r="F325" s="18" t="s">
        <v>998</v>
      </c>
      <c r="G325" s="19">
        <f>VLOOKUP(C323:C896,'[1]main (3)'!$B:$T,19,0)</f>
        <v>18</v>
      </c>
      <c r="H325" s="19">
        <f>VLOOKUP(C323:C896,'[1]main (3)'!$B:$U,20,0)</f>
        <v>21</v>
      </c>
      <c r="I325" s="17">
        <f t="shared" si="5"/>
        <v>39</v>
      </c>
      <c r="J325" s="18">
        <v>9859010569</v>
      </c>
      <c r="K325" s="18" t="str">
        <f>VLOOKUP(C:C,'[1]main (3)'!$B:$D,3,0)</f>
        <v>Meneha MPHC</v>
      </c>
      <c r="L325" s="18" t="str">
        <f>VLOOKUP(C:C,'[1]main (3)'!$B:$E,4,0)</f>
        <v>Gita Bharali</v>
      </c>
      <c r="M325" s="18">
        <f>VLOOKUP(L323:L896,'[2]ANM Contact Deatils '!$B:$E,4,0)</f>
        <v>9854336649</v>
      </c>
      <c r="N325" s="18" t="s">
        <v>1367</v>
      </c>
      <c r="O325" s="18">
        <f>VLOOKUP(N323:N4430,[3]Sheet1!$B:$F,5,0)</f>
        <v>8486797121</v>
      </c>
      <c r="P325" s="24">
        <v>43481</v>
      </c>
      <c r="Q325" s="54">
        <v>43481</v>
      </c>
      <c r="R325" s="18" t="s">
        <v>1404</v>
      </c>
      <c r="S325" s="18" t="s">
        <v>1236</v>
      </c>
      <c r="T325" s="18"/>
    </row>
    <row r="326" spans="1:20" ht="33">
      <c r="A326" s="4">
        <v>322</v>
      </c>
      <c r="B326" s="17" t="s">
        <v>68</v>
      </c>
      <c r="C326" s="18" t="s">
        <v>598</v>
      </c>
      <c r="D326" s="18" t="s">
        <v>27</v>
      </c>
      <c r="E326" s="19" t="s">
        <v>892</v>
      </c>
      <c r="F326" s="18" t="s">
        <v>999</v>
      </c>
      <c r="G326" s="19">
        <f>VLOOKUP(C324:C897,'[1]main (3)'!$B:$T,19,0)</f>
        <v>62</v>
      </c>
      <c r="H326" s="19">
        <f>VLOOKUP(C324:C897,'[1]main (3)'!$B:$U,20,0)</f>
        <v>58</v>
      </c>
      <c r="I326" s="17">
        <f t="shared" ref="I326:I389" si="6">+G326+H326</f>
        <v>120</v>
      </c>
      <c r="J326" s="18" t="s">
        <v>1063</v>
      </c>
      <c r="K326" s="18" t="str">
        <f>VLOOKUP(C:C,'[1]main (3)'!$B:$D,3,0)</f>
        <v>Jubanagar SC</v>
      </c>
      <c r="L326" s="18" t="str">
        <f>VLOOKUP(C:C,'[1]main (3)'!$B:$E,4,0)</f>
        <v>Minakhi Gogoi</v>
      </c>
      <c r="M326" s="18">
        <f>VLOOKUP(L324:L897,'[2]ANM Contact Deatils '!$B:$E,4,0)</f>
        <v>8011337077</v>
      </c>
      <c r="N326" s="18" t="s">
        <v>1200</v>
      </c>
      <c r="O326" s="18">
        <f>VLOOKUP(N324:N4431,[3]Sheet1!$B:$F,5,0)</f>
        <v>9954266476</v>
      </c>
      <c r="P326" s="24">
        <v>43481</v>
      </c>
      <c r="Q326" s="54">
        <v>43481</v>
      </c>
      <c r="R326" s="18" t="s">
        <v>1404</v>
      </c>
      <c r="S326" s="18" t="s">
        <v>1236</v>
      </c>
      <c r="T326" s="18"/>
    </row>
    <row r="327" spans="1:20" ht="33">
      <c r="A327" s="4">
        <v>323</v>
      </c>
      <c r="B327" s="17" t="s">
        <v>362</v>
      </c>
      <c r="C327" s="18" t="s">
        <v>599</v>
      </c>
      <c r="D327" s="18" t="s">
        <v>29</v>
      </c>
      <c r="E327" s="19">
        <v>7</v>
      </c>
      <c r="F327" s="18" t="s">
        <v>998</v>
      </c>
      <c r="G327" s="19">
        <f>VLOOKUP(C325:C898,'[1]main (3)'!$B:$T,19,0)</f>
        <v>33</v>
      </c>
      <c r="H327" s="19">
        <f>VLOOKUP(C325:C898,'[1]main (3)'!$B:$U,20,0)</f>
        <v>30</v>
      </c>
      <c r="I327" s="17">
        <f t="shared" si="6"/>
        <v>63</v>
      </c>
      <c r="J327" s="18">
        <v>9101264237</v>
      </c>
      <c r="K327" s="18" t="str">
        <f>VLOOKUP(C:C,'[1]main (3)'!$B:$D,3,0)</f>
        <v>Harmoti MPHC</v>
      </c>
      <c r="L327" s="18" t="s">
        <v>1304</v>
      </c>
      <c r="M327" s="18">
        <f>VLOOKUP(L325:L898,'[2]ANM Contact Deatils '!$B:$E,4,0)</f>
        <v>9854694191</v>
      </c>
      <c r="N327" s="18" t="s">
        <v>1310</v>
      </c>
      <c r="O327" s="18">
        <f>VLOOKUP(N325:N4432,[3]Sheet1!$B:$F,5,0)</f>
        <v>7399486617</v>
      </c>
      <c r="P327" s="24">
        <v>43482</v>
      </c>
      <c r="Q327" s="54">
        <v>43482</v>
      </c>
      <c r="R327" s="18" t="s">
        <v>1405</v>
      </c>
      <c r="S327" s="18" t="s">
        <v>1236</v>
      </c>
      <c r="T327" s="18"/>
    </row>
    <row r="328" spans="1:20" ht="33">
      <c r="A328" s="4">
        <v>324</v>
      </c>
      <c r="B328" s="17" t="s">
        <v>362</v>
      </c>
      <c r="C328" s="18" t="s">
        <v>600</v>
      </c>
      <c r="D328" s="18" t="s">
        <v>29</v>
      </c>
      <c r="E328" s="19">
        <v>8</v>
      </c>
      <c r="F328" s="18" t="s">
        <v>998</v>
      </c>
      <c r="G328" s="19">
        <f>VLOOKUP(C326:C899,'[1]main (3)'!$B:$T,19,0)</f>
        <v>24</v>
      </c>
      <c r="H328" s="19">
        <f>VLOOKUP(C326:C899,'[1]main (3)'!$B:$U,20,0)</f>
        <v>21</v>
      </c>
      <c r="I328" s="17">
        <f t="shared" si="6"/>
        <v>45</v>
      </c>
      <c r="J328" s="18">
        <v>9365805745</v>
      </c>
      <c r="K328" s="18" t="str">
        <f>VLOOKUP(C:C,'[1]main (3)'!$B:$D,3,0)</f>
        <v>Harmoti MPHC</v>
      </c>
      <c r="L328" s="18" t="s">
        <v>1304</v>
      </c>
      <c r="M328" s="18">
        <f>VLOOKUP(L326:L899,'[2]ANM Contact Deatils '!$B:$E,4,0)</f>
        <v>9854694191</v>
      </c>
      <c r="N328" s="18" t="s">
        <v>1311</v>
      </c>
      <c r="O328" s="18">
        <f>VLOOKUP(N326:N4433,[3]Sheet1!$B:$F,5,0)</f>
        <v>9613284364</v>
      </c>
      <c r="P328" s="24">
        <v>43482</v>
      </c>
      <c r="Q328" s="54">
        <v>43482</v>
      </c>
      <c r="R328" s="18" t="s">
        <v>1405</v>
      </c>
      <c r="S328" s="18" t="s">
        <v>1236</v>
      </c>
      <c r="T328" s="18"/>
    </row>
    <row r="329" spans="1:20" ht="33">
      <c r="A329" s="4">
        <v>325</v>
      </c>
      <c r="B329" s="17" t="s">
        <v>362</v>
      </c>
      <c r="C329" s="18" t="s">
        <v>601</v>
      </c>
      <c r="D329" s="18" t="s">
        <v>29</v>
      </c>
      <c r="E329" s="19">
        <v>1</v>
      </c>
      <c r="F329" s="18" t="s">
        <v>998</v>
      </c>
      <c r="G329" s="19">
        <f>VLOOKUP(C327:C900,'[1]main (3)'!$B:$T,19,0)</f>
        <v>11</v>
      </c>
      <c r="H329" s="19">
        <f>VLOOKUP(C327:C900,'[1]main (3)'!$B:$U,20,0)</f>
        <v>11</v>
      </c>
      <c r="I329" s="17">
        <f t="shared" si="6"/>
        <v>22</v>
      </c>
      <c r="J329" s="18">
        <v>9678282831</v>
      </c>
      <c r="K329" s="18" t="str">
        <f>VLOOKUP(C:C,'[1]main (3)'!$B:$D,3,0)</f>
        <v>Harmoti MPHC</v>
      </c>
      <c r="L329" s="18" t="s">
        <v>1304</v>
      </c>
      <c r="M329" s="18">
        <f>VLOOKUP(L327:L900,'[2]ANM Contact Deatils '!$B:$E,4,0)</f>
        <v>9854694191</v>
      </c>
      <c r="N329" s="18" t="s">
        <v>1211</v>
      </c>
      <c r="O329" s="18">
        <f>VLOOKUP(N327:N4434,[3]Sheet1!$B:$F,5,0)</f>
        <v>9577160794</v>
      </c>
      <c r="P329" s="24">
        <v>43482</v>
      </c>
      <c r="Q329" s="54">
        <v>43482</v>
      </c>
      <c r="R329" s="18" t="s">
        <v>1405</v>
      </c>
      <c r="S329" s="18" t="s">
        <v>1236</v>
      </c>
      <c r="T329" s="18"/>
    </row>
    <row r="330" spans="1:20" ht="33">
      <c r="A330" s="4">
        <v>326</v>
      </c>
      <c r="B330" s="17" t="s">
        <v>68</v>
      </c>
      <c r="C330" s="18" t="s">
        <v>602</v>
      </c>
      <c r="D330" s="18" t="s">
        <v>27</v>
      </c>
      <c r="E330" s="19" t="s">
        <v>893</v>
      </c>
      <c r="F330" s="18" t="s">
        <v>999</v>
      </c>
      <c r="G330" s="19">
        <f>VLOOKUP(C328:C901,'[1]main (3)'!$B:$T,19,0)</f>
        <v>92</v>
      </c>
      <c r="H330" s="19">
        <f>VLOOKUP(C328:C901,'[1]main (3)'!$B:$U,20,0)</f>
        <v>92</v>
      </c>
      <c r="I330" s="17">
        <f t="shared" si="6"/>
        <v>184</v>
      </c>
      <c r="J330" s="18" t="s">
        <v>1064</v>
      </c>
      <c r="K330" s="18" t="str">
        <f>VLOOKUP(C:C,'[1]main (3)'!$B:$D,3,0)</f>
        <v>Jubanagar SC</v>
      </c>
      <c r="L330" s="18" t="str">
        <f>VLOOKUP(C:C,'[1]main (3)'!$B:$E,4,0)</f>
        <v>Minakhi Gogoi</v>
      </c>
      <c r="M330" s="18">
        <f>VLOOKUP(L328:L901,'[2]ANM Contact Deatils '!$B:$E,4,0)</f>
        <v>8011337077</v>
      </c>
      <c r="N330" s="18" t="s">
        <v>1200</v>
      </c>
      <c r="O330" s="18">
        <f>VLOOKUP(N328:N4435,[3]Sheet1!$B:$F,5,0)</f>
        <v>9954266476</v>
      </c>
      <c r="P330" s="24">
        <v>43482</v>
      </c>
      <c r="Q330" s="54">
        <v>43482</v>
      </c>
      <c r="R330" s="18" t="s">
        <v>1404</v>
      </c>
      <c r="S330" s="18" t="s">
        <v>1236</v>
      </c>
      <c r="T330" s="18"/>
    </row>
    <row r="331" spans="1:20" ht="33">
      <c r="A331" s="4">
        <v>327</v>
      </c>
      <c r="B331" s="17" t="s">
        <v>67</v>
      </c>
      <c r="C331" s="18" t="s">
        <v>603</v>
      </c>
      <c r="D331" s="18" t="s">
        <v>29</v>
      </c>
      <c r="E331" s="19">
        <v>34</v>
      </c>
      <c r="F331" s="18" t="s">
        <v>998</v>
      </c>
      <c r="G331" s="19">
        <f>VLOOKUP(C329:C902,'[1]main (3)'!$B:$T,19,0)</f>
        <v>10</v>
      </c>
      <c r="H331" s="19">
        <f>VLOOKUP(C329:C902,'[1]main (3)'!$B:$U,20,0)</f>
        <v>10</v>
      </c>
      <c r="I331" s="17">
        <f t="shared" si="6"/>
        <v>20</v>
      </c>
      <c r="J331" s="18">
        <v>7896869954</v>
      </c>
      <c r="K331" s="18" t="str">
        <f>VLOOKUP(C:C,'[1]main (3)'!$B:$D,3,0)</f>
        <v>Gandhia SC</v>
      </c>
      <c r="L331" s="18" t="s">
        <v>1294</v>
      </c>
      <c r="M331" s="18">
        <f>VLOOKUP(L329:L902,'[2]ANM Contact Deatils '!$B:$E,4,0)</f>
        <v>9954993266</v>
      </c>
      <c r="N331" s="18" t="s">
        <v>1212</v>
      </c>
      <c r="O331" s="18">
        <f>VLOOKUP(N329:N4436,[3]Sheet1!$B:$F,5,0)</f>
        <v>8011916955</v>
      </c>
      <c r="P331" s="24">
        <v>43483</v>
      </c>
      <c r="Q331" s="54">
        <v>43483</v>
      </c>
      <c r="R331" s="18" t="s">
        <v>1402</v>
      </c>
      <c r="S331" s="18" t="s">
        <v>1236</v>
      </c>
      <c r="T331" s="18"/>
    </row>
    <row r="332" spans="1:20" ht="33">
      <c r="A332" s="4">
        <v>328</v>
      </c>
      <c r="B332" s="17" t="s">
        <v>67</v>
      </c>
      <c r="C332" s="18" t="s">
        <v>604</v>
      </c>
      <c r="D332" s="18" t="s">
        <v>29</v>
      </c>
      <c r="E332" s="19">
        <v>32</v>
      </c>
      <c r="F332" s="18" t="s">
        <v>998</v>
      </c>
      <c r="G332" s="19">
        <f>VLOOKUP(C330:C903,'[1]main (3)'!$B:$T,19,0)</f>
        <v>18</v>
      </c>
      <c r="H332" s="19">
        <f>VLOOKUP(C330:C903,'[1]main (3)'!$B:$U,20,0)</f>
        <v>18</v>
      </c>
      <c r="I332" s="17">
        <f t="shared" si="6"/>
        <v>36</v>
      </c>
      <c r="J332" s="18">
        <v>9613018873</v>
      </c>
      <c r="K332" s="18" t="str">
        <f>VLOOKUP(C:C,'[1]main (3)'!$B:$D,3,0)</f>
        <v>Lahalial SC</v>
      </c>
      <c r="L332" s="18" t="s">
        <v>1346</v>
      </c>
      <c r="M332" s="18">
        <f>VLOOKUP(L330:L903,'[2]ANM Contact Deatils '!$B:$E,4,0)</f>
        <v>9957372570</v>
      </c>
      <c r="N332" s="18" t="s">
        <v>1349</v>
      </c>
      <c r="O332" s="18">
        <f>VLOOKUP(N330:N4437,[3]Sheet1!$B:$F,5,0)</f>
        <v>9127859151</v>
      </c>
      <c r="P332" s="24">
        <v>43483</v>
      </c>
      <c r="Q332" s="54">
        <v>43483</v>
      </c>
      <c r="R332" s="18" t="s">
        <v>1402</v>
      </c>
      <c r="S332" s="18" t="s">
        <v>1236</v>
      </c>
      <c r="T332" s="18"/>
    </row>
    <row r="333" spans="1:20" ht="33">
      <c r="A333" s="4">
        <v>329</v>
      </c>
      <c r="B333" s="17" t="s">
        <v>67</v>
      </c>
      <c r="C333" s="18" t="s">
        <v>605</v>
      </c>
      <c r="D333" s="18" t="s">
        <v>29</v>
      </c>
      <c r="E333" s="19">
        <v>26</v>
      </c>
      <c r="F333" s="18" t="s">
        <v>998</v>
      </c>
      <c r="G333" s="19">
        <f>VLOOKUP(C331:C904,'[1]main (3)'!$B:$T,19,0)</f>
        <v>20</v>
      </c>
      <c r="H333" s="19">
        <f>VLOOKUP(C331:C904,'[1]main (3)'!$B:$U,20,0)</f>
        <v>12</v>
      </c>
      <c r="I333" s="17">
        <f t="shared" si="6"/>
        <v>32</v>
      </c>
      <c r="J333" s="18" t="s">
        <v>1065</v>
      </c>
      <c r="K333" s="18" t="str">
        <f>VLOOKUP(C:C,'[1]main (3)'!$B:$D,3,0)</f>
        <v>Gandhia SC</v>
      </c>
      <c r="L333" s="18" t="s">
        <v>1294</v>
      </c>
      <c r="M333" s="18">
        <f>VLOOKUP(L331:L904,'[2]ANM Contact Deatils '!$B:$E,4,0)</f>
        <v>9954993266</v>
      </c>
      <c r="N333" s="18" t="s">
        <v>1212</v>
      </c>
      <c r="O333" s="18">
        <f>VLOOKUP(N331:N4438,[3]Sheet1!$B:$F,5,0)</f>
        <v>8011916955</v>
      </c>
      <c r="P333" s="24">
        <v>43483</v>
      </c>
      <c r="Q333" s="54">
        <v>43483</v>
      </c>
      <c r="R333" s="18" t="s">
        <v>1402</v>
      </c>
      <c r="S333" s="18" t="s">
        <v>1236</v>
      </c>
      <c r="T333" s="18"/>
    </row>
    <row r="334" spans="1:20" ht="33">
      <c r="A334" s="4">
        <v>330</v>
      </c>
      <c r="B334" s="17" t="s">
        <v>68</v>
      </c>
      <c r="C334" s="18" t="s">
        <v>606</v>
      </c>
      <c r="D334" s="18" t="s">
        <v>27</v>
      </c>
      <c r="E334" s="19" t="s">
        <v>894</v>
      </c>
      <c r="F334" s="18" t="s">
        <v>1002</v>
      </c>
      <c r="G334" s="19">
        <f>VLOOKUP(C332:C905,'[1]main (3)'!$B:$T,19,0)</f>
        <v>200</v>
      </c>
      <c r="H334" s="19">
        <f>VLOOKUP(C332:C905,'[1]main (3)'!$B:$U,20,0)</f>
        <v>183</v>
      </c>
      <c r="I334" s="17">
        <f t="shared" si="6"/>
        <v>383</v>
      </c>
      <c r="J334" s="18">
        <v>9707722178</v>
      </c>
      <c r="K334" s="18" t="str">
        <f>VLOOKUP(C:C,'[1]main (3)'!$B:$D,3,0)</f>
        <v>kutubpur sc</v>
      </c>
      <c r="L334" s="18" t="s">
        <v>1336</v>
      </c>
      <c r="M334" s="18">
        <f>VLOOKUP(L332:L905,'[2]ANM Contact Deatils '!$B:$E,4,0)</f>
        <v>9859645063</v>
      </c>
      <c r="N334" s="18" t="s">
        <v>1339</v>
      </c>
      <c r="O334" s="18">
        <f>VLOOKUP(N332:N4439,[3]Sheet1!$B:$F,5,0)</f>
        <v>9957408894</v>
      </c>
      <c r="P334" s="24">
        <v>43483</v>
      </c>
      <c r="Q334" s="54">
        <v>43483</v>
      </c>
      <c r="R334" s="18" t="s">
        <v>1405</v>
      </c>
      <c r="S334" s="18" t="s">
        <v>1236</v>
      </c>
      <c r="T334" s="18"/>
    </row>
    <row r="335" spans="1:20" ht="33">
      <c r="A335" s="4">
        <v>331</v>
      </c>
      <c r="B335" s="17" t="s">
        <v>361</v>
      </c>
      <c r="C335" s="18" t="s">
        <v>607</v>
      </c>
      <c r="D335" s="18" t="s">
        <v>29</v>
      </c>
      <c r="E335" s="19">
        <v>17</v>
      </c>
      <c r="F335" s="18" t="s">
        <v>998</v>
      </c>
      <c r="G335" s="19">
        <f>VLOOKUP(C333:C906,'[1]main (3)'!$B:$T,19,0)</f>
        <v>27</v>
      </c>
      <c r="H335" s="19">
        <f>VLOOKUP(C333:C906,'[1]main (3)'!$B:$U,20,0)</f>
        <v>13</v>
      </c>
      <c r="I335" s="17">
        <f t="shared" si="6"/>
        <v>40</v>
      </c>
      <c r="J335" s="18">
        <v>7896150418</v>
      </c>
      <c r="K335" s="18" t="str">
        <f>VLOOKUP(C:C,'[1]main (3)'!$B:$D,3,0)</f>
        <v>Bihpuria PHC</v>
      </c>
      <c r="L335" s="18" t="s">
        <v>1258</v>
      </c>
      <c r="M335" s="18">
        <f>VLOOKUP(L333:L906,'[2]ANM Contact Deatils '!$B:$E,4,0)</f>
        <v>9854879212</v>
      </c>
      <c r="N335" s="18" t="s">
        <v>1168</v>
      </c>
      <c r="O335" s="18">
        <f>VLOOKUP(N333:N4440,[3]Sheet1!$B:$F,5,0)</f>
        <v>7896148240</v>
      </c>
      <c r="P335" s="24">
        <v>43484</v>
      </c>
      <c r="Q335" s="54">
        <v>43484</v>
      </c>
      <c r="R335" s="18" t="s">
        <v>1409</v>
      </c>
      <c r="S335" s="18" t="s">
        <v>1236</v>
      </c>
      <c r="T335" s="18"/>
    </row>
    <row r="336" spans="1:20" ht="33">
      <c r="A336" s="4">
        <v>332</v>
      </c>
      <c r="B336" s="17" t="s">
        <v>67</v>
      </c>
      <c r="C336" s="18" t="s">
        <v>608</v>
      </c>
      <c r="D336" s="18" t="s">
        <v>27</v>
      </c>
      <c r="E336" s="19" t="s">
        <v>895</v>
      </c>
      <c r="F336" s="18" t="s">
        <v>999</v>
      </c>
      <c r="G336" s="19">
        <f>VLOOKUP(C334:C907,'[1]main (3)'!$B:$T,19,0)</f>
        <v>28</v>
      </c>
      <c r="H336" s="19">
        <f>VLOOKUP(C334:C907,'[1]main (3)'!$B:$U,20,0)</f>
        <v>15</v>
      </c>
      <c r="I336" s="17">
        <f t="shared" si="6"/>
        <v>43</v>
      </c>
      <c r="J336" s="18" t="s">
        <v>1066</v>
      </c>
      <c r="K336" s="18" t="str">
        <f>VLOOKUP(C:C,'[1]main (3)'!$B:$D,3,0)</f>
        <v>Dongibil SC</v>
      </c>
      <c r="L336" s="18" t="s">
        <v>1285</v>
      </c>
      <c r="M336" s="18">
        <f>VLOOKUP(L334:L907,'[2]ANM Contact Deatils '!$B:$E,4,0)</f>
        <v>9401725810</v>
      </c>
      <c r="N336" s="18" t="s">
        <v>1290</v>
      </c>
      <c r="O336" s="18">
        <f>VLOOKUP(N334:N4441,[3]Sheet1!$B:$F,5,0)</f>
        <v>9706551838</v>
      </c>
      <c r="P336" s="24">
        <v>43484</v>
      </c>
      <c r="Q336" s="54">
        <v>43484</v>
      </c>
      <c r="R336" s="18" t="s">
        <v>1402</v>
      </c>
      <c r="S336" s="18" t="s">
        <v>1236</v>
      </c>
      <c r="T336" s="18"/>
    </row>
    <row r="337" spans="1:20" ht="33">
      <c r="A337" s="4">
        <v>333</v>
      </c>
      <c r="B337" s="17" t="s">
        <v>67</v>
      </c>
      <c r="C337" s="18" t="s">
        <v>609</v>
      </c>
      <c r="D337" s="18" t="s">
        <v>29</v>
      </c>
      <c r="E337" s="19">
        <v>11</v>
      </c>
      <c r="F337" s="18" t="s">
        <v>998</v>
      </c>
      <c r="G337" s="19">
        <f>VLOOKUP(C335:C908,'[1]main (3)'!$B:$T,19,0)</f>
        <v>18</v>
      </c>
      <c r="H337" s="19">
        <f>VLOOKUP(C335:C908,'[1]main (3)'!$B:$U,20,0)</f>
        <v>17</v>
      </c>
      <c r="I337" s="17">
        <f t="shared" si="6"/>
        <v>35</v>
      </c>
      <c r="J337" s="18" t="s">
        <v>1067</v>
      </c>
      <c r="K337" s="18" t="str">
        <f>VLOOKUP(C:C,'[1]main (3)'!$B:$D,3,0)</f>
        <v>Dongibil SC</v>
      </c>
      <c r="L337" s="18" t="s">
        <v>1286</v>
      </c>
      <c r="M337" s="18">
        <f>VLOOKUP(L335:L908,'[2]ANM Contact Deatils '!$B:$E,4,0)</f>
        <v>9577388561</v>
      </c>
      <c r="N337" s="18" t="s">
        <v>1289</v>
      </c>
      <c r="O337" s="18">
        <f>VLOOKUP(N335:N4442,[3]Sheet1!$B:$F,5,0)</f>
        <v>9854202987</v>
      </c>
      <c r="P337" s="24">
        <v>43484</v>
      </c>
      <c r="Q337" s="54">
        <v>43484</v>
      </c>
      <c r="R337" s="18" t="s">
        <v>1402</v>
      </c>
      <c r="S337" s="18" t="s">
        <v>1236</v>
      </c>
      <c r="T337" s="18"/>
    </row>
    <row r="338" spans="1:20" ht="33">
      <c r="A338" s="4">
        <v>334</v>
      </c>
      <c r="B338" s="17" t="s">
        <v>361</v>
      </c>
      <c r="C338" s="18" t="s">
        <v>610</v>
      </c>
      <c r="D338" s="18" t="s">
        <v>29</v>
      </c>
      <c r="E338" s="19">
        <v>106</v>
      </c>
      <c r="F338" s="18" t="s">
        <v>998</v>
      </c>
      <c r="G338" s="19">
        <f>VLOOKUP(C336:C909,'[1]main (3)'!$B:$T,19,0)</f>
        <v>17</v>
      </c>
      <c r="H338" s="19">
        <f>VLOOKUP(C336:C909,'[1]main (3)'!$B:$U,20,0)</f>
        <v>19</v>
      </c>
      <c r="I338" s="17">
        <f t="shared" si="6"/>
        <v>36</v>
      </c>
      <c r="J338" s="18">
        <v>9854580601</v>
      </c>
      <c r="K338" s="18" t="str">
        <f>VLOOKUP(C:C,'[1]main (3)'!$B:$D,3,0)</f>
        <v>Bihpuria PHC</v>
      </c>
      <c r="L338" s="18" t="s">
        <v>1258</v>
      </c>
      <c r="M338" s="18">
        <f>VLOOKUP(L336:L909,'[2]ANM Contact Deatils '!$B:$E,4,0)</f>
        <v>9854879212</v>
      </c>
      <c r="N338" s="18" t="s">
        <v>1168</v>
      </c>
      <c r="O338" s="18">
        <f>VLOOKUP(N336:N4443,[3]Sheet1!$B:$F,5,0)</f>
        <v>7896148240</v>
      </c>
      <c r="P338" s="24">
        <v>43484</v>
      </c>
      <c r="Q338" s="54">
        <v>43484</v>
      </c>
      <c r="R338" s="18" t="s">
        <v>1409</v>
      </c>
      <c r="S338" s="18" t="s">
        <v>1236</v>
      </c>
      <c r="T338" s="18"/>
    </row>
    <row r="339" spans="1:20" ht="33">
      <c r="A339" s="4">
        <v>335</v>
      </c>
      <c r="B339" s="17" t="s">
        <v>361</v>
      </c>
      <c r="C339" s="18" t="s">
        <v>611</v>
      </c>
      <c r="D339" s="18" t="s">
        <v>29</v>
      </c>
      <c r="E339" s="19">
        <v>101</v>
      </c>
      <c r="F339" s="18" t="s">
        <v>998</v>
      </c>
      <c r="G339" s="19">
        <f>VLOOKUP(C337:C910,'[1]main (3)'!$B:$T,19,0)</f>
        <v>17</v>
      </c>
      <c r="H339" s="19">
        <f>VLOOKUP(C337:C910,'[1]main (3)'!$B:$U,20,0)</f>
        <v>25</v>
      </c>
      <c r="I339" s="17">
        <f t="shared" si="6"/>
        <v>42</v>
      </c>
      <c r="J339" s="18">
        <v>9854566166</v>
      </c>
      <c r="K339" s="18" t="str">
        <f>VLOOKUP(C:C,'[1]main (3)'!$B:$D,3,0)</f>
        <v>Bihpuria PHC</v>
      </c>
      <c r="L339" s="18" t="s">
        <v>1258</v>
      </c>
      <c r="M339" s="18">
        <f>VLOOKUP(L337:L910,'[2]ANM Contact Deatils '!$B:$E,4,0)</f>
        <v>9854879212</v>
      </c>
      <c r="N339" s="18" t="s">
        <v>1168</v>
      </c>
      <c r="O339" s="18">
        <f>VLOOKUP(N337:N4444,[3]Sheet1!$B:$F,5,0)</f>
        <v>7896148240</v>
      </c>
      <c r="P339" s="24">
        <v>43484</v>
      </c>
      <c r="Q339" s="54">
        <v>43484</v>
      </c>
      <c r="R339" s="18" t="s">
        <v>1409</v>
      </c>
      <c r="S339" s="18" t="s">
        <v>1236</v>
      </c>
      <c r="T339" s="18"/>
    </row>
    <row r="340" spans="1:20" ht="33">
      <c r="A340" s="4">
        <v>336</v>
      </c>
      <c r="B340" s="17" t="s">
        <v>67</v>
      </c>
      <c r="C340" s="18" t="s">
        <v>612</v>
      </c>
      <c r="D340" s="18" t="s">
        <v>29</v>
      </c>
      <c r="E340" s="19">
        <v>12</v>
      </c>
      <c r="F340" s="18" t="s">
        <v>998</v>
      </c>
      <c r="G340" s="19">
        <f>VLOOKUP(C338:C911,'[1]main (3)'!$B:$T,19,0)</f>
        <v>12</v>
      </c>
      <c r="H340" s="19">
        <f>VLOOKUP(C338:C911,'[1]main (3)'!$B:$U,20,0)</f>
        <v>24</v>
      </c>
      <c r="I340" s="17">
        <f t="shared" si="6"/>
        <v>36</v>
      </c>
      <c r="J340" s="18">
        <v>7634895053</v>
      </c>
      <c r="K340" s="18" t="str">
        <f>VLOOKUP(C:C,'[1]main (3)'!$B:$D,3,0)</f>
        <v>Tunijan SC</v>
      </c>
      <c r="L340" s="18" t="s">
        <v>1397</v>
      </c>
      <c r="M340" s="18">
        <f>VLOOKUP(L338:L911,'[2]ANM Contact Deatils '!$B:$E,4,0)</f>
        <v>9854349738</v>
      </c>
      <c r="N340" s="18" t="s">
        <v>1213</v>
      </c>
      <c r="O340" s="18">
        <f>VLOOKUP(N338:N4445,[3]Sheet1!$B:$F,5,0)</f>
        <v>9954405992</v>
      </c>
      <c r="P340" s="24">
        <v>43486</v>
      </c>
      <c r="Q340" s="54">
        <v>43486</v>
      </c>
      <c r="R340" s="18" t="s">
        <v>1405</v>
      </c>
      <c r="S340" s="18" t="s">
        <v>1236</v>
      </c>
      <c r="T340" s="18"/>
    </row>
    <row r="341" spans="1:20" ht="33">
      <c r="A341" s="4">
        <v>337</v>
      </c>
      <c r="B341" s="17" t="s">
        <v>67</v>
      </c>
      <c r="C341" s="18" t="s">
        <v>613</v>
      </c>
      <c r="D341" s="18" t="s">
        <v>29</v>
      </c>
      <c r="E341" s="19">
        <v>5</v>
      </c>
      <c r="F341" s="18" t="s">
        <v>998</v>
      </c>
      <c r="G341" s="19">
        <f>VLOOKUP(C339:C912,'[1]main (3)'!$B:$T,19,0)</f>
        <v>12</v>
      </c>
      <c r="H341" s="19">
        <f>VLOOKUP(C339:C912,'[1]main (3)'!$B:$U,20,0)</f>
        <v>11</v>
      </c>
      <c r="I341" s="17">
        <f t="shared" si="6"/>
        <v>23</v>
      </c>
      <c r="J341" s="18">
        <v>9365873811</v>
      </c>
      <c r="K341" s="18" t="str">
        <f>VLOOKUP(C:C,'[1]main (3)'!$B:$D,3,0)</f>
        <v>Tunijan SC</v>
      </c>
      <c r="L341" s="18" t="s">
        <v>1397</v>
      </c>
      <c r="M341" s="18">
        <f>VLOOKUP(L339:L912,'[2]ANM Contact Deatils '!$B:$E,4,0)</f>
        <v>9854349738</v>
      </c>
      <c r="N341" s="18" t="s">
        <v>1213</v>
      </c>
      <c r="O341" s="18">
        <f>VLOOKUP(N339:N4446,[3]Sheet1!$B:$F,5,0)</f>
        <v>9954405992</v>
      </c>
      <c r="P341" s="24">
        <v>43486</v>
      </c>
      <c r="Q341" s="54">
        <v>43486</v>
      </c>
      <c r="R341" s="18" t="s">
        <v>1405</v>
      </c>
      <c r="S341" s="18" t="s">
        <v>1236</v>
      </c>
      <c r="T341" s="18"/>
    </row>
    <row r="342" spans="1:20" ht="33">
      <c r="A342" s="4">
        <v>338</v>
      </c>
      <c r="B342" s="17" t="s">
        <v>361</v>
      </c>
      <c r="C342" s="18" t="s">
        <v>614</v>
      </c>
      <c r="D342" s="18" t="s">
        <v>29</v>
      </c>
      <c r="E342" s="19">
        <v>7</v>
      </c>
      <c r="F342" s="18" t="s">
        <v>998</v>
      </c>
      <c r="G342" s="19">
        <f>VLOOKUP(C340:C913,'[1]main (3)'!$B:$T,19,0)</f>
        <v>15</v>
      </c>
      <c r="H342" s="19">
        <f>VLOOKUP(C340:C913,'[1]main (3)'!$B:$U,20,0)</f>
        <v>16</v>
      </c>
      <c r="I342" s="17">
        <f t="shared" si="6"/>
        <v>31</v>
      </c>
      <c r="J342" s="18">
        <v>9401107869</v>
      </c>
      <c r="K342" s="18" t="str">
        <f>VLOOKUP(C:C,'[1]main (3)'!$B:$D,3,0)</f>
        <v>Meneha MPHC</v>
      </c>
      <c r="L342" s="18" t="str">
        <f>VLOOKUP(C:C,'[1]main (3)'!$B:$E,4,0)</f>
        <v>Gita Bharali</v>
      </c>
      <c r="M342" s="18">
        <f>VLOOKUP(L340:L913,'[2]ANM Contact Deatils '!$B:$E,4,0)</f>
        <v>9854336649</v>
      </c>
      <c r="N342" s="18" t="s">
        <v>1371</v>
      </c>
      <c r="O342" s="18">
        <f>VLOOKUP(N340:N4447,[3]Sheet1!$B:$F,5,0)</f>
        <v>8011709814</v>
      </c>
      <c r="P342" s="24">
        <v>43486</v>
      </c>
      <c r="Q342" s="54">
        <v>43486</v>
      </c>
      <c r="R342" s="18" t="s">
        <v>1404</v>
      </c>
      <c r="S342" s="18" t="s">
        <v>1236</v>
      </c>
      <c r="T342" s="18"/>
    </row>
    <row r="343" spans="1:20" ht="33">
      <c r="A343" s="4">
        <v>339</v>
      </c>
      <c r="B343" s="17" t="s">
        <v>67</v>
      </c>
      <c r="C343" s="18" t="s">
        <v>615</v>
      </c>
      <c r="D343" s="18" t="s">
        <v>27</v>
      </c>
      <c r="E343" s="19" t="s">
        <v>896</v>
      </c>
      <c r="F343" s="18" t="s">
        <v>999</v>
      </c>
      <c r="G343" s="19">
        <f>VLOOKUP(C341:C914,'[1]main (3)'!$B:$T,19,0)</f>
        <v>20</v>
      </c>
      <c r="H343" s="19">
        <f>VLOOKUP(C341:C914,'[1]main (3)'!$B:$U,20,0)</f>
        <v>19</v>
      </c>
      <c r="I343" s="17">
        <f t="shared" si="6"/>
        <v>39</v>
      </c>
      <c r="J343" s="18" t="s">
        <v>1068</v>
      </c>
      <c r="K343" s="18" t="str">
        <f>VLOOKUP(C:C,'[1]main (3)'!$B:$D,3,0)</f>
        <v>Tunijan SC</v>
      </c>
      <c r="L343" s="18" t="s">
        <v>1397</v>
      </c>
      <c r="M343" s="18">
        <f>VLOOKUP(L341:L914,'[2]ANM Contact Deatils '!$B:$E,4,0)</f>
        <v>9854349738</v>
      </c>
      <c r="N343" s="18" t="s">
        <v>1213</v>
      </c>
      <c r="O343" s="18">
        <f>VLOOKUP(N341:N4448,[3]Sheet1!$B:$F,5,0)</f>
        <v>9954405992</v>
      </c>
      <c r="P343" s="24">
        <v>43486</v>
      </c>
      <c r="Q343" s="54">
        <v>43486</v>
      </c>
      <c r="R343" s="18" t="s">
        <v>1405</v>
      </c>
      <c r="S343" s="18" t="s">
        <v>1236</v>
      </c>
      <c r="T343" s="18"/>
    </row>
    <row r="344" spans="1:20" ht="33">
      <c r="A344" s="4">
        <v>340</v>
      </c>
      <c r="B344" s="17" t="s">
        <v>68</v>
      </c>
      <c r="C344" s="18" t="s">
        <v>616</v>
      </c>
      <c r="D344" s="18" t="s">
        <v>27</v>
      </c>
      <c r="E344" s="19" t="s">
        <v>897</v>
      </c>
      <c r="F344" s="18" t="s">
        <v>1000</v>
      </c>
      <c r="G344" s="19">
        <f>VLOOKUP(C342:C915,'[1]main (3)'!$B:$T,19,0)</f>
        <v>215</v>
      </c>
      <c r="H344" s="19">
        <f>VLOOKUP(C342:C915,'[1]main (3)'!$B:$U,20,0)</f>
        <v>230</v>
      </c>
      <c r="I344" s="17">
        <f t="shared" si="6"/>
        <v>445</v>
      </c>
      <c r="J344" s="18">
        <v>9854935936</v>
      </c>
      <c r="K344" s="18" t="str">
        <f>VLOOKUP(C:C,'[1]main (3)'!$B:$D,3,0)</f>
        <v>kutubpur sc</v>
      </c>
      <c r="L344" s="18" t="s">
        <v>1336</v>
      </c>
      <c r="M344" s="18">
        <f>VLOOKUP(L342:L915,'[2]ANM Contact Deatils '!$B:$E,4,0)</f>
        <v>9859645063</v>
      </c>
      <c r="N344" s="18" t="s">
        <v>1339</v>
      </c>
      <c r="O344" s="18">
        <f>VLOOKUP(N342:N4449,[3]Sheet1!$B:$F,5,0)</f>
        <v>9957408894</v>
      </c>
      <c r="P344" s="24">
        <v>43486</v>
      </c>
      <c r="Q344" s="54">
        <v>43486</v>
      </c>
      <c r="R344" s="18" t="s">
        <v>1405</v>
      </c>
      <c r="S344" s="18" t="s">
        <v>1236</v>
      </c>
      <c r="T344" s="18"/>
    </row>
    <row r="345" spans="1:20" ht="33">
      <c r="A345" s="4">
        <v>341</v>
      </c>
      <c r="B345" s="17" t="s">
        <v>67</v>
      </c>
      <c r="C345" s="18" t="s">
        <v>617</v>
      </c>
      <c r="D345" s="18" t="s">
        <v>29</v>
      </c>
      <c r="E345" s="19">
        <v>29</v>
      </c>
      <c r="F345" s="18" t="s">
        <v>998</v>
      </c>
      <c r="G345" s="19">
        <f>VLOOKUP(C343:C916,'[1]main (3)'!$B:$T,19,0)</f>
        <v>12</v>
      </c>
      <c r="H345" s="19">
        <f>VLOOKUP(C343:C916,'[1]main (3)'!$B:$U,20,0)</f>
        <v>11</v>
      </c>
      <c r="I345" s="17">
        <f t="shared" si="6"/>
        <v>23</v>
      </c>
      <c r="J345" s="18">
        <v>7576008419</v>
      </c>
      <c r="K345" s="18" t="str">
        <f>VLOOKUP(C:C,'[1]main (3)'!$B:$D,3,0)</f>
        <v>Gandhia SC</v>
      </c>
      <c r="L345" s="18" t="s">
        <v>1294</v>
      </c>
      <c r="M345" s="18">
        <f>VLOOKUP(L343:L916,'[2]ANM Contact Deatils '!$B:$E,4,0)</f>
        <v>9954993266</v>
      </c>
      <c r="N345" s="18" t="s">
        <v>1297</v>
      </c>
      <c r="O345" s="18">
        <f>VLOOKUP(N343:N4450,[3]Sheet1!$B:$F,5,0)</f>
        <v>9954144636</v>
      </c>
      <c r="P345" s="24">
        <v>43487</v>
      </c>
      <c r="Q345" s="54">
        <v>43487</v>
      </c>
      <c r="R345" s="18" t="s">
        <v>1402</v>
      </c>
      <c r="S345" s="18" t="s">
        <v>1236</v>
      </c>
      <c r="T345" s="18"/>
    </row>
    <row r="346" spans="1:20" ht="33">
      <c r="A346" s="4">
        <v>342</v>
      </c>
      <c r="B346" s="17" t="s">
        <v>67</v>
      </c>
      <c r="C346" s="18" t="s">
        <v>618</v>
      </c>
      <c r="D346" s="18" t="s">
        <v>27</v>
      </c>
      <c r="E346" s="19" t="s">
        <v>898</v>
      </c>
      <c r="F346" s="18" t="s">
        <v>99</v>
      </c>
      <c r="G346" s="19">
        <f>VLOOKUP(C344:C917,'[1]main (3)'!$B:$T,19,0)</f>
        <v>26</v>
      </c>
      <c r="H346" s="19">
        <f>VLOOKUP(C344:C917,'[1]main (3)'!$B:$U,20,0)</f>
        <v>28</v>
      </c>
      <c r="I346" s="17">
        <f t="shared" si="6"/>
        <v>54</v>
      </c>
      <c r="J346" s="18" t="s">
        <v>1069</v>
      </c>
      <c r="K346" s="18" t="str">
        <f>VLOOKUP(C:C,'[1]main (3)'!$B:$D,3,0)</f>
        <v>Gandhia SC</v>
      </c>
      <c r="L346" s="18" t="s">
        <v>1294</v>
      </c>
      <c r="M346" s="18">
        <f>VLOOKUP(L344:L917,'[2]ANM Contact Deatils '!$B:$E,4,0)</f>
        <v>9954993266</v>
      </c>
      <c r="N346" s="18" t="s">
        <v>1297</v>
      </c>
      <c r="O346" s="18">
        <f>VLOOKUP(N344:N4451,[3]Sheet1!$B:$F,5,0)</f>
        <v>9954144636</v>
      </c>
      <c r="P346" s="24">
        <v>43487</v>
      </c>
      <c r="Q346" s="54">
        <v>43487</v>
      </c>
      <c r="R346" s="18" t="s">
        <v>1402</v>
      </c>
      <c r="S346" s="18" t="s">
        <v>1236</v>
      </c>
      <c r="T346" s="18"/>
    </row>
    <row r="347" spans="1:20" ht="33">
      <c r="A347" s="4">
        <v>343</v>
      </c>
      <c r="B347" s="17" t="s">
        <v>67</v>
      </c>
      <c r="C347" s="18" t="s">
        <v>619</v>
      </c>
      <c r="D347" s="18" t="s">
        <v>29</v>
      </c>
      <c r="E347" s="19">
        <v>74</v>
      </c>
      <c r="F347" s="18" t="s">
        <v>998</v>
      </c>
      <c r="G347" s="19">
        <f>VLOOKUP(C345:C918,'[1]main (3)'!$B:$T,19,0)</f>
        <v>16</v>
      </c>
      <c r="H347" s="19">
        <f>VLOOKUP(C345:C918,'[1]main (3)'!$B:$U,20,0)</f>
        <v>14</v>
      </c>
      <c r="I347" s="17">
        <f t="shared" si="6"/>
        <v>30</v>
      </c>
      <c r="J347" s="18">
        <v>9957708340</v>
      </c>
      <c r="K347" s="18" t="str">
        <f>VLOOKUP(C:C,'[1]main (3)'!$B:$D,3,0)</f>
        <v>Lahalial SC</v>
      </c>
      <c r="L347" s="18" t="s">
        <v>1346</v>
      </c>
      <c r="M347" s="18">
        <f>VLOOKUP(L345:L918,'[2]ANM Contact Deatils '!$B:$E,4,0)</f>
        <v>9957372570</v>
      </c>
      <c r="N347" s="18" t="s">
        <v>1297</v>
      </c>
      <c r="O347" s="18">
        <f>VLOOKUP(N345:N4452,[3]Sheet1!$B:$F,5,0)</f>
        <v>9954144636</v>
      </c>
      <c r="P347" s="24">
        <v>43487</v>
      </c>
      <c r="Q347" s="54">
        <v>43487</v>
      </c>
      <c r="R347" s="18" t="s">
        <v>1402</v>
      </c>
      <c r="S347" s="18" t="s">
        <v>1236</v>
      </c>
      <c r="T347" s="18"/>
    </row>
    <row r="348" spans="1:20" ht="33">
      <c r="A348" s="4">
        <v>344</v>
      </c>
      <c r="B348" s="17" t="s">
        <v>361</v>
      </c>
      <c r="C348" s="18" t="s">
        <v>620</v>
      </c>
      <c r="D348" s="18" t="s">
        <v>27</v>
      </c>
      <c r="E348" s="19" t="s">
        <v>899</v>
      </c>
      <c r="F348" s="18" t="s">
        <v>999</v>
      </c>
      <c r="G348" s="19">
        <f>VLOOKUP(C346:C919,'[1]main (3)'!$B:$T,19,0)</f>
        <v>16</v>
      </c>
      <c r="H348" s="19">
        <f>VLOOKUP(C346:C919,'[1]main (3)'!$B:$U,20,0)</f>
        <v>27</v>
      </c>
      <c r="I348" s="17">
        <f t="shared" si="6"/>
        <v>43</v>
      </c>
      <c r="J348" s="18">
        <v>9132269540</v>
      </c>
      <c r="K348" s="18" t="str">
        <f>VLOOKUP(C:C,'[1]main (3)'!$B:$D,3,0)</f>
        <v>Dhekiajuli SC</v>
      </c>
      <c r="L348" s="18" t="s">
        <v>1273</v>
      </c>
      <c r="M348" s="18">
        <f>VLOOKUP(L346:L919,'[2]ANM Contact Deatils '!$B:$E,4,0)</f>
        <v>8876961626</v>
      </c>
      <c r="N348" s="18" t="s">
        <v>1276</v>
      </c>
      <c r="O348" s="18">
        <f>VLOOKUP(N346:N4453,[3]Sheet1!$B:$F,5,0)</f>
        <v>9577932124</v>
      </c>
      <c r="P348" s="24">
        <v>43487</v>
      </c>
      <c r="Q348" s="54">
        <v>43487</v>
      </c>
      <c r="R348" s="18" t="s">
        <v>1405</v>
      </c>
      <c r="S348" s="18" t="s">
        <v>1236</v>
      </c>
      <c r="T348" s="18"/>
    </row>
    <row r="349" spans="1:20" ht="33">
      <c r="A349" s="4">
        <v>345</v>
      </c>
      <c r="B349" s="17" t="s">
        <v>361</v>
      </c>
      <c r="C349" s="18" t="s">
        <v>621</v>
      </c>
      <c r="D349" s="18" t="s">
        <v>27</v>
      </c>
      <c r="E349" s="19" t="s">
        <v>900</v>
      </c>
      <c r="F349" s="18" t="s">
        <v>999</v>
      </c>
      <c r="G349" s="19">
        <f>VLOOKUP(C347:C920,'[1]main (3)'!$B:$T,19,0)</f>
        <v>65</v>
      </c>
      <c r="H349" s="19">
        <f>VLOOKUP(C347:C920,'[1]main (3)'!$B:$U,20,0)</f>
        <v>55</v>
      </c>
      <c r="I349" s="17">
        <f t="shared" si="6"/>
        <v>120</v>
      </c>
      <c r="J349" s="18" t="s">
        <v>1070</v>
      </c>
      <c r="K349" s="18" t="str">
        <f>VLOOKUP(C:C,'[1]main (3)'!$B:$D,3,0)</f>
        <v>Dhekiajuli SC</v>
      </c>
      <c r="L349" s="18" t="s">
        <v>1273</v>
      </c>
      <c r="M349" s="18">
        <f>VLOOKUP(L347:L920,'[2]ANM Contact Deatils '!$B:$E,4,0)</f>
        <v>8876961626</v>
      </c>
      <c r="N349" s="18" t="s">
        <v>1276</v>
      </c>
      <c r="O349" s="18">
        <f>VLOOKUP(N347:N4454,[3]Sheet1!$B:$F,5,0)</f>
        <v>9577932124</v>
      </c>
      <c r="P349" s="24">
        <v>43487</v>
      </c>
      <c r="Q349" s="54">
        <v>43487</v>
      </c>
      <c r="R349" s="18" t="s">
        <v>1405</v>
      </c>
      <c r="S349" s="18" t="s">
        <v>1236</v>
      </c>
      <c r="T349" s="18"/>
    </row>
    <row r="350" spans="1:20" ht="33">
      <c r="A350" s="4">
        <v>346</v>
      </c>
      <c r="B350" s="17" t="s">
        <v>361</v>
      </c>
      <c r="C350" s="18" t="s">
        <v>622</v>
      </c>
      <c r="D350" s="18" t="s">
        <v>27</v>
      </c>
      <c r="E350" s="19" t="s">
        <v>901</v>
      </c>
      <c r="F350" s="18" t="s">
        <v>1003</v>
      </c>
      <c r="G350" s="19">
        <f>VLOOKUP(C348:C921,'[1]main (3)'!$B:$T,19,0)</f>
        <v>51</v>
      </c>
      <c r="H350" s="19">
        <f>VLOOKUP(C348:C921,'[1]main (3)'!$B:$U,20,0)</f>
        <v>40</v>
      </c>
      <c r="I350" s="17">
        <f t="shared" si="6"/>
        <v>91</v>
      </c>
      <c r="J350" s="18">
        <v>9854462171</v>
      </c>
      <c r="K350" s="18" t="str">
        <f>VLOOKUP(C:C,'[1]main (3)'!$B:$D,3,0)</f>
        <v>Dhekiajuli SC</v>
      </c>
      <c r="L350" s="18" t="s">
        <v>1273</v>
      </c>
      <c r="M350" s="18">
        <f>VLOOKUP(L348:L921,'[2]ANM Contact Deatils '!$B:$E,4,0)</f>
        <v>8876961626</v>
      </c>
      <c r="N350" s="18" t="s">
        <v>1276</v>
      </c>
      <c r="O350" s="18">
        <f>VLOOKUP(N348:N4455,[3]Sheet1!$B:$F,5,0)</f>
        <v>9577932124</v>
      </c>
      <c r="P350" s="24">
        <v>43487</v>
      </c>
      <c r="Q350" s="54">
        <v>43487</v>
      </c>
      <c r="R350" s="18" t="s">
        <v>1405</v>
      </c>
      <c r="S350" s="18" t="s">
        <v>1236</v>
      </c>
      <c r="T350" s="18"/>
    </row>
    <row r="351" spans="1:20" ht="33">
      <c r="A351" s="4">
        <v>347</v>
      </c>
      <c r="B351" s="17" t="s">
        <v>67</v>
      </c>
      <c r="C351" s="18" t="s">
        <v>623</v>
      </c>
      <c r="D351" s="18" t="s">
        <v>29</v>
      </c>
      <c r="E351" s="19">
        <v>77</v>
      </c>
      <c r="F351" s="18" t="s">
        <v>998</v>
      </c>
      <c r="G351" s="19">
        <f>VLOOKUP(C349:C922,'[1]main (3)'!$B:$T,19,0)</f>
        <v>14</v>
      </c>
      <c r="H351" s="19">
        <f>VLOOKUP(C349:C922,'[1]main (3)'!$B:$U,20,0)</f>
        <v>13</v>
      </c>
      <c r="I351" s="17">
        <f t="shared" si="6"/>
        <v>27</v>
      </c>
      <c r="J351" s="18">
        <v>9577646973</v>
      </c>
      <c r="K351" s="18" t="str">
        <f>VLOOKUP(C:C,'[1]main (3)'!$B:$D,3,0)</f>
        <v>Dohgharia SC</v>
      </c>
      <c r="L351" s="18" t="str">
        <f>VLOOKUP(C:C,'[1]main (3)'!$B:$E,4,0)</f>
        <v>Jonali Pegu</v>
      </c>
      <c r="M351" s="18">
        <f>VLOOKUP(L349:L922,'[2]ANM Contact Deatils '!$B:$E,4,0)</f>
        <v>7399553485</v>
      </c>
      <c r="N351" s="18" t="s">
        <v>1284</v>
      </c>
      <c r="O351" s="18">
        <f>VLOOKUP(N349:N4456,[3]Sheet1!$B:$F,5,0)</f>
        <v>8403879607</v>
      </c>
      <c r="P351" s="24">
        <v>43489</v>
      </c>
      <c r="Q351" s="54">
        <v>43489</v>
      </c>
      <c r="R351" s="18" t="s">
        <v>1404</v>
      </c>
      <c r="S351" s="18" t="s">
        <v>1236</v>
      </c>
      <c r="T351" s="18"/>
    </row>
    <row r="352" spans="1:20" ht="49.5">
      <c r="A352" s="4">
        <v>348</v>
      </c>
      <c r="B352" s="17" t="s">
        <v>67</v>
      </c>
      <c r="C352" s="18" t="s">
        <v>624</v>
      </c>
      <c r="D352" s="18" t="s">
        <v>27</v>
      </c>
      <c r="E352" s="19" t="s">
        <v>902</v>
      </c>
      <c r="F352" s="18" t="s">
        <v>1003</v>
      </c>
      <c r="G352" s="19">
        <f>VLOOKUP(C350:C923,'[1]main (3)'!$B:$T,19,0)</f>
        <v>24</v>
      </c>
      <c r="H352" s="19">
        <f>VLOOKUP(C350:C923,'[1]main (3)'!$B:$U,20,0)</f>
        <v>31</v>
      </c>
      <c r="I352" s="17">
        <f t="shared" si="6"/>
        <v>55</v>
      </c>
      <c r="J352" s="18" t="s">
        <v>1071</v>
      </c>
      <c r="K352" s="18" t="str">
        <f>VLOOKUP(C:C,'[1]main (3)'!$B:$D,3,0)</f>
        <v>Dohgharia SC</v>
      </c>
      <c r="L352" s="18" t="str">
        <f>VLOOKUP(C:C,'[1]main (3)'!$B:$E,4,0)</f>
        <v>Jonali Pegu</v>
      </c>
      <c r="M352" s="18">
        <f>VLOOKUP(L350:L923,'[2]ANM Contact Deatils '!$B:$E,4,0)</f>
        <v>7399553485</v>
      </c>
      <c r="N352" s="18" t="s">
        <v>1284</v>
      </c>
      <c r="O352" s="18">
        <f>VLOOKUP(N350:N4457,[3]Sheet1!$B:$F,5,0)</f>
        <v>8403879607</v>
      </c>
      <c r="P352" s="24">
        <v>43489</v>
      </c>
      <c r="Q352" s="54">
        <v>43489</v>
      </c>
      <c r="R352" s="18" t="s">
        <v>1404</v>
      </c>
      <c r="S352" s="18" t="s">
        <v>1236</v>
      </c>
      <c r="T352" s="18"/>
    </row>
    <row r="353" spans="1:20" ht="33">
      <c r="A353" s="4">
        <v>349</v>
      </c>
      <c r="B353" s="17" t="s">
        <v>68</v>
      </c>
      <c r="C353" s="18" t="s">
        <v>625</v>
      </c>
      <c r="D353" s="18" t="s">
        <v>29</v>
      </c>
      <c r="E353" s="19">
        <v>8</v>
      </c>
      <c r="F353" s="18" t="s">
        <v>998</v>
      </c>
      <c r="G353" s="19">
        <f>VLOOKUP(C351:C924,'[1]main (3)'!$B:$T,19,0)</f>
        <v>31</v>
      </c>
      <c r="H353" s="19">
        <f>VLOOKUP(C351:C924,'[1]main (3)'!$B:$U,20,0)</f>
        <v>37</v>
      </c>
      <c r="I353" s="17">
        <f t="shared" si="6"/>
        <v>68</v>
      </c>
      <c r="J353" s="18" t="s">
        <v>1072</v>
      </c>
      <c r="K353" s="18" t="str">
        <f>VLOOKUP(C:C,'[1]main (3)'!$B:$D,3,0)</f>
        <v>SONAPUR SC</v>
      </c>
      <c r="L353" s="18" t="s">
        <v>1387</v>
      </c>
      <c r="M353" s="18">
        <f>VLOOKUP(L351:L924,'[2]ANM Contact Deatils '!$B:$E,4,0)</f>
        <v>9577269359</v>
      </c>
      <c r="N353" s="18" t="s">
        <v>1394</v>
      </c>
      <c r="O353" s="18">
        <f>VLOOKUP(N351:N4458,[3]Sheet1!$B:$F,5,0)</f>
        <v>9577381179</v>
      </c>
      <c r="P353" s="24">
        <v>43489</v>
      </c>
      <c r="Q353" s="54">
        <v>43489</v>
      </c>
      <c r="R353" s="18" t="s">
        <v>1405</v>
      </c>
      <c r="S353" s="18" t="s">
        <v>1236</v>
      </c>
      <c r="T353" s="18"/>
    </row>
    <row r="354" spans="1:20" ht="33">
      <c r="A354" s="4">
        <v>350</v>
      </c>
      <c r="B354" s="17" t="s">
        <v>68</v>
      </c>
      <c r="C354" s="18" t="s">
        <v>626</v>
      </c>
      <c r="D354" s="18" t="s">
        <v>27</v>
      </c>
      <c r="E354" s="19" t="s">
        <v>903</v>
      </c>
      <c r="F354" s="18" t="s">
        <v>999</v>
      </c>
      <c r="G354" s="19">
        <f>VLOOKUP(C352:C925,'[1]main (3)'!$B:$T,19,0)</f>
        <v>39</v>
      </c>
      <c r="H354" s="19">
        <f>VLOOKUP(C352:C925,'[1]main (3)'!$B:$U,20,0)</f>
        <v>42</v>
      </c>
      <c r="I354" s="17">
        <f t="shared" si="6"/>
        <v>81</v>
      </c>
      <c r="J354" s="18" t="s">
        <v>1073</v>
      </c>
      <c r="K354" s="18" t="str">
        <f>VLOOKUP(C:C,'[1]main (3)'!$B:$D,3,0)</f>
        <v>Kutubpur sc</v>
      </c>
      <c r="L354" s="18" t="s">
        <v>1336</v>
      </c>
      <c r="M354" s="18">
        <f>VLOOKUP(L352:L925,'[2]ANM Contact Deatils '!$B:$E,4,0)</f>
        <v>9859645063</v>
      </c>
      <c r="N354" s="18" t="s">
        <v>1339</v>
      </c>
      <c r="O354" s="18">
        <f>VLOOKUP(N352:N4459,[3]Sheet1!$B:$F,5,0)</f>
        <v>9957408894</v>
      </c>
      <c r="P354" s="24">
        <v>43489</v>
      </c>
      <c r="Q354" s="54">
        <v>43489</v>
      </c>
      <c r="R354" s="18" t="s">
        <v>1405</v>
      </c>
      <c r="S354" s="18" t="s">
        <v>1236</v>
      </c>
      <c r="T354" s="18"/>
    </row>
    <row r="355" spans="1:20" ht="33">
      <c r="A355" s="4">
        <v>351</v>
      </c>
      <c r="B355" s="17" t="s">
        <v>67</v>
      </c>
      <c r="C355" s="18" t="s">
        <v>627</v>
      </c>
      <c r="D355" s="18" t="s">
        <v>27</v>
      </c>
      <c r="E355" s="19" t="s">
        <v>904</v>
      </c>
      <c r="F355" s="18" t="s">
        <v>1000</v>
      </c>
      <c r="G355" s="19">
        <f>VLOOKUP(C353:C926,'[1]main (3)'!$B:$T,19,0)</f>
        <v>130</v>
      </c>
      <c r="H355" s="19">
        <f>VLOOKUP(C353:C926,'[1]main (3)'!$B:$U,20,0)</f>
        <v>108</v>
      </c>
      <c r="I355" s="17">
        <f t="shared" si="6"/>
        <v>238</v>
      </c>
      <c r="J355" s="18">
        <v>8403999161</v>
      </c>
      <c r="K355" s="18" t="str">
        <f>VLOOKUP(C:C,'[1]main (3)'!$B:$D,3,0)</f>
        <v>Bahgorah MPHC</v>
      </c>
      <c r="L355" s="18" t="s">
        <v>1247</v>
      </c>
      <c r="M355" s="18">
        <f>VLOOKUP(L353:L926,'[2]ANM Contact Deatils '!$B:$E,4,0)</f>
        <v>9577018386</v>
      </c>
      <c r="N355" s="18" t="s">
        <v>1251</v>
      </c>
      <c r="O355" s="18">
        <f>VLOOKUP(N353:N4460,[3]Sheet1!$B:$F,5,0)</f>
        <v>7576897290</v>
      </c>
      <c r="P355" s="24">
        <v>43490</v>
      </c>
      <c r="Q355" s="54">
        <v>43490</v>
      </c>
      <c r="R355" s="18" t="s">
        <v>1402</v>
      </c>
      <c r="S355" s="18" t="s">
        <v>1236</v>
      </c>
      <c r="T355" s="18"/>
    </row>
    <row r="356" spans="1:20" ht="33">
      <c r="A356" s="4">
        <v>352</v>
      </c>
      <c r="B356" s="17" t="s">
        <v>67</v>
      </c>
      <c r="C356" s="18" t="s">
        <v>628</v>
      </c>
      <c r="D356" s="18" t="s">
        <v>29</v>
      </c>
      <c r="E356" s="19">
        <v>12</v>
      </c>
      <c r="F356" s="18" t="s">
        <v>998</v>
      </c>
      <c r="G356" s="19">
        <f>VLOOKUP(C354:C927,'[1]main (3)'!$B:$T,19,0)</f>
        <v>22</v>
      </c>
      <c r="H356" s="19">
        <f>VLOOKUP(C354:C927,'[1]main (3)'!$B:$U,20,0)</f>
        <v>21</v>
      </c>
      <c r="I356" s="17">
        <f t="shared" si="6"/>
        <v>43</v>
      </c>
      <c r="J356" s="18">
        <v>9577730785</v>
      </c>
      <c r="K356" s="18" t="str">
        <f>VLOOKUP(C:C,'[1]main (3)'!$B:$D,3,0)</f>
        <v>Bahgorah MPHC</v>
      </c>
      <c r="L356" s="18" t="s">
        <v>1247</v>
      </c>
      <c r="M356" s="18">
        <f>VLOOKUP(L354:L927,'[2]ANM Contact Deatils '!$B:$E,4,0)</f>
        <v>9577018386</v>
      </c>
      <c r="N356" s="18" t="s">
        <v>1249</v>
      </c>
      <c r="O356" s="18">
        <f>VLOOKUP(N354:N4461,[3]Sheet1!$B:$F,5,0)</f>
        <v>8723082148</v>
      </c>
      <c r="P356" s="24">
        <v>43490</v>
      </c>
      <c r="Q356" s="54">
        <v>43490</v>
      </c>
      <c r="R356" s="18" t="s">
        <v>1402</v>
      </c>
      <c r="S356" s="18" t="s">
        <v>1236</v>
      </c>
      <c r="T356" s="18"/>
    </row>
    <row r="357" spans="1:20" ht="33">
      <c r="A357" s="4">
        <v>353</v>
      </c>
      <c r="B357" s="17" t="s">
        <v>68</v>
      </c>
      <c r="C357" s="18" t="s">
        <v>629</v>
      </c>
      <c r="D357" s="18" t="s">
        <v>27</v>
      </c>
      <c r="E357" s="19" t="s">
        <v>905</v>
      </c>
      <c r="F357" s="18" t="s">
        <v>999</v>
      </c>
      <c r="G357" s="19">
        <f>VLOOKUP(C355:C928,'[1]main (3)'!$B:$T,19,0)</f>
        <v>0</v>
      </c>
      <c r="H357" s="19">
        <f>VLOOKUP(C355:C928,'[1]main (3)'!$B:$U,20,0)</f>
        <v>239</v>
      </c>
      <c r="I357" s="17">
        <f t="shared" si="6"/>
        <v>239</v>
      </c>
      <c r="J357" s="18" t="s">
        <v>1074</v>
      </c>
      <c r="K357" s="18" t="str">
        <f>VLOOKUP(C:C,'[1]main (3)'!$B:$D,3,0)</f>
        <v>Jubanagar SC</v>
      </c>
      <c r="L357" s="18" t="str">
        <f>VLOOKUP(C:C,'[1]main (3)'!$B:$E,4,0)</f>
        <v>Minakhi Gogoi</v>
      </c>
      <c r="M357" s="18">
        <f>VLOOKUP(L355:L928,'[2]ANM Contact Deatils '!$B:$E,4,0)</f>
        <v>8011337077</v>
      </c>
      <c r="N357" s="18" t="s">
        <v>1200</v>
      </c>
      <c r="O357" s="18">
        <f>VLOOKUP(N355:N4462,[3]Sheet1!$B:$F,5,0)</f>
        <v>9954266476</v>
      </c>
      <c r="P357" s="24">
        <v>43490</v>
      </c>
      <c r="Q357" s="54">
        <v>43490</v>
      </c>
      <c r="R357" s="18" t="s">
        <v>1404</v>
      </c>
      <c r="S357" s="18" t="s">
        <v>1236</v>
      </c>
      <c r="T357" s="18"/>
    </row>
    <row r="358" spans="1:20" ht="33">
      <c r="A358" s="4">
        <v>354</v>
      </c>
      <c r="B358" s="17" t="s">
        <v>67</v>
      </c>
      <c r="C358" s="18" t="s">
        <v>630</v>
      </c>
      <c r="D358" s="18" t="s">
        <v>27</v>
      </c>
      <c r="E358" s="19" t="s">
        <v>906</v>
      </c>
      <c r="F358" s="18" t="s">
        <v>999</v>
      </c>
      <c r="G358" s="19">
        <f>VLOOKUP(C356:C929,'[1]main (3)'!$B:$T,19,0)</f>
        <v>0</v>
      </c>
      <c r="H358" s="19">
        <f>VLOOKUP(C356:C929,'[1]main (3)'!$B:$U,20,0)</f>
        <v>80</v>
      </c>
      <c r="I358" s="17">
        <f t="shared" si="6"/>
        <v>80</v>
      </c>
      <c r="J358" s="18" t="s">
        <v>1075</v>
      </c>
      <c r="K358" s="18" t="str">
        <f>VLOOKUP(C:C,'[1]main (3)'!$B:$D,3,0)</f>
        <v>Bahgorah MPHC</v>
      </c>
      <c r="L358" s="18" t="s">
        <v>1247</v>
      </c>
      <c r="M358" s="18">
        <f>VLOOKUP(L356:L929,'[2]ANM Contact Deatils '!$B:$E,4,0)</f>
        <v>9577018386</v>
      </c>
      <c r="N358" s="18" t="s">
        <v>1252</v>
      </c>
      <c r="O358" s="18">
        <f>VLOOKUP(N356:N4463,[3]Sheet1!$B:$F,5,0)</f>
        <v>8011915597</v>
      </c>
      <c r="P358" s="24">
        <v>43493</v>
      </c>
      <c r="Q358" s="54">
        <v>43493</v>
      </c>
      <c r="R358" s="18" t="s">
        <v>1402</v>
      </c>
      <c r="S358" s="18" t="s">
        <v>1236</v>
      </c>
      <c r="T358" s="18"/>
    </row>
    <row r="359" spans="1:20" ht="33">
      <c r="A359" s="4">
        <v>355</v>
      </c>
      <c r="B359" s="17" t="s">
        <v>67</v>
      </c>
      <c r="C359" s="18" t="s">
        <v>631</v>
      </c>
      <c r="D359" s="18" t="s">
        <v>27</v>
      </c>
      <c r="E359" s="19" t="s">
        <v>907</v>
      </c>
      <c r="F359" s="18" t="s">
        <v>999</v>
      </c>
      <c r="G359" s="19">
        <f>VLOOKUP(C357:C930,'[1]main (3)'!$B:$T,19,0)</f>
        <v>0</v>
      </c>
      <c r="H359" s="19">
        <f>VLOOKUP(C357:C930,'[1]main (3)'!$B:$U,20,0)</f>
        <v>77</v>
      </c>
      <c r="I359" s="17">
        <f t="shared" si="6"/>
        <v>77</v>
      </c>
      <c r="J359" s="18" t="s">
        <v>1076</v>
      </c>
      <c r="K359" s="18" t="str">
        <f>VLOOKUP(C:C,'[1]main (3)'!$B:$D,3,0)</f>
        <v>Midihijaba SC</v>
      </c>
      <c r="L359" s="18" t="s">
        <v>1377</v>
      </c>
      <c r="M359" s="18">
        <f>VLOOKUP(L357:L930,'[2]ANM Contact Deatils '!$B:$E,4,0)</f>
        <v>8812892840</v>
      </c>
      <c r="N359" s="18" t="s">
        <v>1375</v>
      </c>
      <c r="O359" s="18">
        <f>VLOOKUP(N357:N4464,[3]Sheet1!$B:$F,5,0)</f>
        <v>7896470923</v>
      </c>
      <c r="P359" s="24">
        <v>43493</v>
      </c>
      <c r="Q359" s="54">
        <v>43493</v>
      </c>
      <c r="R359" s="18" t="s">
        <v>1405</v>
      </c>
      <c r="S359" s="18" t="s">
        <v>1406</v>
      </c>
      <c r="T359" s="18"/>
    </row>
    <row r="360" spans="1:20" ht="33">
      <c r="A360" s="4">
        <v>356</v>
      </c>
      <c r="B360" s="17" t="s">
        <v>67</v>
      </c>
      <c r="C360" s="18" t="s">
        <v>632</v>
      </c>
      <c r="D360" s="18" t="s">
        <v>27</v>
      </c>
      <c r="E360" s="19" t="s">
        <v>908</v>
      </c>
      <c r="F360" s="18" t="s">
        <v>1003</v>
      </c>
      <c r="G360" s="19">
        <f>VLOOKUP(C358:C931,'[1]main (3)'!$B:$T,19,0)</f>
        <v>0</v>
      </c>
      <c r="H360" s="19">
        <f>VLOOKUP(C358:C931,'[1]main (3)'!$B:$U,20,0)</f>
        <v>35</v>
      </c>
      <c r="I360" s="17">
        <f t="shared" si="6"/>
        <v>35</v>
      </c>
      <c r="J360" s="18" t="s">
        <v>1077</v>
      </c>
      <c r="K360" s="18" t="str">
        <f>VLOOKUP(C:C,'[1]main (3)'!$B:$D,3,0)</f>
        <v>Midihijaba SC</v>
      </c>
      <c r="L360" s="18" t="s">
        <v>1377</v>
      </c>
      <c r="M360" s="18">
        <f>VLOOKUP(L358:L931,'[2]ANM Contact Deatils '!$B:$E,4,0)</f>
        <v>8812892840</v>
      </c>
      <c r="N360" s="18" t="s">
        <v>1376</v>
      </c>
      <c r="O360" s="18">
        <f>VLOOKUP(N358:N4465,[3]Sheet1!$B:$F,5,0)</f>
        <v>9554123043</v>
      </c>
      <c r="P360" s="24">
        <v>43493</v>
      </c>
      <c r="Q360" s="54">
        <v>43493</v>
      </c>
      <c r="R360" s="18" t="s">
        <v>1405</v>
      </c>
      <c r="S360" s="18" t="s">
        <v>1406</v>
      </c>
      <c r="T360" s="18"/>
    </row>
    <row r="361" spans="1:20" ht="33">
      <c r="A361" s="4">
        <v>357</v>
      </c>
      <c r="B361" s="17" t="s">
        <v>67</v>
      </c>
      <c r="C361" s="18" t="s">
        <v>633</v>
      </c>
      <c r="D361" s="18" t="s">
        <v>27</v>
      </c>
      <c r="E361" s="19" t="s">
        <v>909</v>
      </c>
      <c r="F361" s="18" t="s">
        <v>999</v>
      </c>
      <c r="G361" s="19">
        <f>VLOOKUP(C359:C932,'[1]main (3)'!$B:$T,19,0)</f>
        <v>0</v>
      </c>
      <c r="H361" s="19">
        <f>VLOOKUP(C359:C932,'[1]main (3)'!$B:$U,20,0)</f>
        <v>59</v>
      </c>
      <c r="I361" s="17">
        <f t="shared" si="6"/>
        <v>59</v>
      </c>
      <c r="J361" s="18" t="s">
        <v>1078</v>
      </c>
      <c r="K361" s="18" t="str">
        <f>VLOOKUP(C:C,'[1]main (3)'!$B:$D,3,0)</f>
        <v>Midihijaba SC</v>
      </c>
      <c r="L361" s="18" t="s">
        <v>1377</v>
      </c>
      <c r="M361" s="18">
        <f>VLOOKUP(L359:L932,'[2]ANM Contact Deatils '!$B:$E,4,0)</f>
        <v>8812892840</v>
      </c>
      <c r="N361" s="18" t="s">
        <v>1376</v>
      </c>
      <c r="O361" s="18">
        <f>VLOOKUP(N359:N4466,[3]Sheet1!$B:$F,5,0)</f>
        <v>9554123043</v>
      </c>
      <c r="P361" s="24">
        <v>43493</v>
      </c>
      <c r="Q361" s="54">
        <v>43493</v>
      </c>
      <c r="R361" s="18" t="s">
        <v>1405</v>
      </c>
      <c r="S361" s="18" t="s">
        <v>1406</v>
      </c>
      <c r="T361" s="18"/>
    </row>
    <row r="362" spans="1:20" ht="33">
      <c r="A362" s="4">
        <v>358</v>
      </c>
      <c r="B362" s="17" t="s">
        <v>67</v>
      </c>
      <c r="C362" s="18" t="s">
        <v>634</v>
      </c>
      <c r="D362" s="18" t="s">
        <v>27</v>
      </c>
      <c r="E362" s="19" t="s">
        <v>910</v>
      </c>
      <c r="F362" s="18" t="s">
        <v>1003</v>
      </c>
      <c r="G362" s="19">
        <f>VLOOKUP(C360:C933,'[1]main (3)'!$B:$T,19,0)</f>
        <v>0</v>
      </c>
      <c r="H362" s="19">
        <f>VLOOKUP(C360:C933,'[1]main (3)'!$B:$U,20,0)</f>
        <v>0</v>
      </c>
      <c r="I362" s="17">
        <f t="shared" si="6"/>
        <v>0</v>
      </c>
      <c r="J362" s="18" t="s">
        <v>1079</v>
      </c>
      <c r="K362" s="18" t="str">
        <f>VLOOKUP(C:C,'[1]main (3)'!$B:$D,3,0)</f>
        <v>Midihijaba SC</v>
      </c>
      <c r="L362" s="18" t="s">
        <v>1377</v>
      </c>
      <c r="M362" s="18">
        <f>VLOOKUP(L360:L933,'[2]ANM Contact Deatils '!$B:$E,4,0)</f>
        <v>8812892840</v>
      </c>
      <c r="N362" s="18" t="s">
        <v>1376</v>
      </c>
      <c r="O362" s="18">
        <f>VLOOKUP(N360:N4467,[3]Sheet1!$B:$F,5,0)</f>
        <v>9554123043</v>
      </c>
      <c r="P362" s="24">
        <v>43493</v>
      </c>
      <c r="Q362" s="54">
        <v>43493</v>
      </c>
      <c r="R362" s="18" t="s">
        <v>1405</v>
      </c>
      <c r="S362" s="18" t="s">
        <v>1406</v>
      </c>
      <c r="T362" s="18"/>
    </row>
    <row r="363" spans="1:20" ht="33">
      <c r="A363" s="4">
        <v>359</v>
      </c>
      <c r="B363" s="17" t="s">
        <v>68</v>
      </c>
      <c r="C363" s="18" t="s">
        <v>635</v>
      </c>
      <c r="D363" s="18" t="s">
        <v>29</v>
      </c>
      <c r="E363" s="19">
        <v>5</v>
      </c>
      <c r="F363" s="18" t="s">
        <v>998</v>
      </c>
      <c r="G363" s="19">
        <f>VLOOKUP(C361:C934,'[1]main (3)'!$B:$T,19,0)</f>
        <v>56</v>
      </c>
      <c r="H363" s="19">
        <f>VLOOKUP(C361:C934,'[1]main (3)'!$B:$U,20,0)</f>
        <v>42</v>
      </c>
      <c r="I363" s="17">
        <f t="shared" si="6"/>
        <v>98</v>
      </c>
      <c r="J363" s="18">
        <v>9854505885</v>
      </c>
      <c r="K363" s="18" t="str">
        <f>VLOOKUP(C:C,'[1]main (3)'!$B:$D,3,0)</f>
        <v>SONAPUR SC</v>
      </c>
      <c r="L363" s="18" t="s">
        <v>1387</v>
      </c>
      <c r="M363" s="18">
        <f>VLOOKUP(L361:L934,'[2]ANM Contact Deatils '!$B:$E,4,0)</f>
        <v>9577269359</v>
      </c>
      <c r="N363" s="18" t="s">
        <v>1395</v>
      </c>
      <c r="O363" s="18">
        <f>VLOOKUP(N361:N4468,[3]Sheet1!$B:$F,5,0)</f>
        <v>9613540214</v>
      </c>
      <c r="P363" s="24">
        <v>43493</v>
      </c>
      <c r="Q363" s="54">
        <v>43493</v>
      </c>
      <c r="R363" s="18" t="s">
        <v>1405</v>
      </c>
      <c r="S363" s="18" t="s">
        <v>1236</v>
      </c>
      <c r="T363" s="18"/>
    </row>
    <row r="364" spans="1:20" ht="33">
      <c r="A364" s="4">
        <v>360</v>
      </c>
      <c r="B364" s="17" t="s">
        <v>68</v>
      </c>
      <c r="C364" s="18" t="s">
        <v>636</v>
      </c>
      <c r="D364" s="18" t="s">
        <v>27</v>
      </c>
      <c r="E364" s="19" t="s">
        <v>911</v>
      </c>
      <c r="F364" s="18" t="s">
        <v>999</v>
      </c>
      <c r="G364" s="19">
        <f>VLOOKUP(C362:C935,'[1]main (3)'!$B:$T,19,0)</f>
        <v>0</v>
      </c>
      <c r="H364" s="19">
        <f>VLOOKUP(C362:C935,'[1]main (3)'!$B:$U,20,0)</f>
        <v>58</v>
      </c>
      <c r="I364" s="17">
        <f t="shared" si="6"/>
        <v>58</v>
      </c>
      <c r="J364" s="18" t="s">
        <v>1080</v>
      </c>
      <c r="K364" s="18" t="str">
        <f>VLOOKUP(C:C,'[1]main (3)'!$B:$D,3,0)</f>
        <v>kutubpur sc</v>
      </c>
      <c r="L364" s="18" t="s">
        <v>1337</v>
      </c>
      <c r="M364" s="18">
        <f>VLOOKUP(L362:L935,'[2]ANM Contact Deatils '!$B:$E,4,0)</f>
        <v>9957132639</v>
      </c>
      <c r="N364" s="18" t="s">
        <v>1339</v>
      </c>
      <c r="O364" s="18">
        <f>VLOOKUP(N362:N4469,[3]Sheet1!$B:$F,5,0)</f>
        <v>9957408894</v>
      </c>
      <c r="P364" s="24">
        <v>43493</v>
      </c>
      <c r="Q364" s="54">
        <v>43493</v>
      </c>
      <c r="R364" s="18" t="s">
        <v>1405</v>
      </c>
      <c r="S364" s="18" t="s">
        <v>1236</v>
      </c>
      <c r="T364" s="18"/>
    </row>
    <row r="365" spans="1:20" ht="33">
      <c r="A365" s="4">
        <v>361</v>
      </c>
      <c r="B365" s="17" t="s">
        <v>67</v>
      </c>
      <c r="C365" s="18" t="s">
        <v>637</v>
      </c>
      <c r="D365" s="18" t="s">
        <v>29</v>
      </c>
      <c r="E365" s="19">
        <v>57</v>
      </c>
      <c r="F365" s="18" t="s">
        <v>998</v>
      </c>
      <c r="G365" s="19">
        <f>VLOOKUP(C363:C936,'[1]main (3)'!$B:$T,19,0)</f>
        <v>17</v>
      </c>
      <c r="H365" s="19">
        <f>VLOOKUP(C363:C936,'[1]main (3)'!$B:$U,20,0)</f>
        <v>21</v>
      </c>
      <c r="I365" s="17">
        <f t="shared" si="6"/>
        <v>38</v>
      </c>
      <c r="J365" s="18">
        <v>8812896631</v>
      </c>
      <c r="K365" s="18" t="str">
        <f>VLOOKUP(C:C,'[1]main (3)'!$B:$D,3,0)</f>
        <v>Bahgorah MPHC</v>
      </c>
      <c r="L365" s="18" t="s">
        <v>1247</v>
      </c>
      <c r="M365" s="18">
        <f>VLOOKUP(L363:L936,'[2]ANM Contact Deatils '!$B:$E,4,0)</f>
        <v>9577018386</v>
      </c>
      <c r="N365" s="18" t="s">
        <v>1252</v>
      </c>
      <c r="O365" s="18">
        <f>VLOOKUP(N363:N4470,[3]Sheet1!$B:$F,5,0)</f>
        <v>8011915597</v>
      </c>
      <c r="P365" s="24">
        <v>43494</v>
      </c>
      <c r="Q365" s="54">
        <v>43494</v>
      </c>
      <c r="R365" s="18" t="s">
        <v>1402</v>
      </c>
      <c r="S365" s="18" t="s">
        <v>1236</v>
      </c>
      <c r="T365" s="18"/>
    </row>
    <row r="366" spans="1:20" ht="33">
      <c r="A366" s="4">
        <v>362</v>
      </c>
      <c r="B366" s="17" t="s">
        <v>67</v>
      </c>
      <c r="C366" s="18" t="s">
        <v>638</v>
      </c>
      <c r="D366" s="18" t="s">
        <v>29</v>
      </c>
      <c r="E366" s="19">
        <v>60</v>
      </c>
      <c r="F366" s="18" t="s">
        <v>998</v>
      </c>
      <c r="G366" s="19">
        <f>VLOOKUP(C364:C937,'[1]main (3)'!$B:$T,19,0)</f>
        <v>17</v>
      </c>
      <c r="H366" s="19">
        <f>VLOOKUP(C364:C937,'[1]main (3)'!$B:$U,20,0)</f>
        <v>21</v>
      </c>
      <c r="I366" s="17">
        <f t="shared" si="6"/>
        <v>38</v>
      </c>
      <c r="J366" s="18">
        <v>9954809748</v>
      </c>
      <c r="K366" s="18" t="str">
        <f>VLOOKUP(C:C,'[1]main (3)'!$B:$D,3,0)</f>
        <v>Midihijaba SC</v>
      </c>
      <c r="L366" s="18" t="s">
        <v>1377</v>
      </c>
      <c r="M366" s="18">
        <f>VLOOKUP(L364:L937,'[2]ANM Contact Deatils '!$B:$E,4,0)</f>
        <v>8812892840</v>
      </c>
      <c r="N366" s="18" t="s">
        <v>1376</v>
      </c>
      <c r="O366" s="18">
        <f>VLOOKUP(N364:N4471,[3]Sheet1!$B:$F,5,0)</f>
        <v>9554123043</v>
      </c>
      <c r="P366" s="24">
        <v>43494</v>
      </c>
      <c r="Q366" s="54">
        <v>43494</v>
      </c>
      <c r="R366" s="18" t="s">
        <v>1405</v>
      </c>
      <c r="S366" s="18" t="s">
        <v>1406</v>
      </c>
      <c r="T366" s="18"/>
    </row>
    <row r="367" spans="1:20" ht="33">
      <c r="A367" s="4">
        <v>363</v>
      </c>
      <c r="B367" s="17" t="s">
        <v>67</v>
      </c>
      <c r="C367" s="18" t="s">
        <v>639</v>
      </c>
      <c r="D367" s="18" t="s">
        <v>27</v>
      </c>
      <c r="E367" s="19" t="s">
        <v>912</v>
      </c>
      <c r="F367" s="18" t="s">
        <v>999</v>
      </c>
      <c r="G367" s="19">
        <f>VLOOKUP(C365:C938,'[1]main (3)'!$B:$T,19,0)</f>
        <v>33</v>
      </c>
      <c r="H367" s="19">
        <f>VLOOKUP(C365:C938,'[1]main (3)'!$B:$U,20,0)</f>
        <v>23</v>
      </c>
      <c r="I367" s="17">
        <f t="shared" si="6"/>
        <v>56</v>
      </c>
      <c r="J367" s="18" t="s">
        <v>1081</v>
      </c>
      <c r="K367" s="18" t="str">
        <f>VLOOKUP(C:C,'[1]main (3)'!$B:$D,3,0)</f>
        <v>Midihijaba SC</v>
      </c>
      <c r="L367" s="18" t="s">
        <v>1377</v>
      </c>
      <c r="M367" s="18">
        <f>VLOOKUP(L365:L938,'[2]ANM Contact Deatils '!$B:$E,4,0)</f>
        <v>8812892840</v>
      </c>
      <c r="N367" s="18" t="s">
        <v>1252</v>
      </c>
      <c r="O367" s="18">
        <f>VLOOKUP(N365:N4472,[3]Sheet1!$B:$F,5,0)</f>
        <v>8011915597</v>
      </c>
      <c r="P367" s="24">
        <v>43494</v>
      </c>
      <c r="Q367" s="54">
        <v>43494</v>
      </c>
      <c r="R367" s="18" t="s">
        <v>1405</v>
      </c>
      <c r="S367" s="18" t="s">
        <v>1406</v>
      </c>
      <c r="T367" s="18"/>
    </row>
    <row r="368" spans="1:20" ht="33">
      <c r="A368" s="4">
        <v>364</v>
      </c>
      <c r="B368" s="17" t="s">
        <v>67</v>
      </c>
      <c r="C368" s="18" t="s">
        <v>640</v>
      </c>
      <c r="D368" s="18" t="s">
        <v>29</v>
      </c>
      <c r="E368" s="19">
        <v>26</v>
      </c>
      <c r="F368" s="18" t="s">
        <v>998</v>
      </c>
      <c r="G368" s="19">
        <f>VLOOKUP(C366:C939,'[1]main (3)'!$B:$T,19,0)</f>
        <v>17</v>
      </c>
      <c r="H368" s="19">
        <f>VLOOKUP(C366:C939,'[1]main (3)'!$B:$U,20,0)</f>
        <v>21</v>
      </c>
      <c r="I368" s="17">
        <f t="shared" si="6"/>
        <v>38</v>
      </c>
      <c r="J368" s="18">
        <v>9678325186</v>
      </c>
      <c r="K368" s="18" t="str">
        <f>VLOOKUP(C:C,'[1]main (3)'!$B:$D,3,0)</f>
        <v>Dhunaguri SC</v>
      </c>
      <c r="L368" s="18" t="s">
        <v>1282</v>
      </c>
      <c r="M368" s="18">
        <f>VLOOKUP(L366:L939,'[2]ANM Contact Deatils '!$B:$E,4,0)</f>
        <v>9957678232</v>
      </c>
      <c r="N368" s="18" t="s">
        <v>1281</v>
      </c>
      <c r="O368" s="18">
        <f>VLOOKUP(N366:N4473,[3]Sheet1!$B:$F,5,0)</f>
        <v>965310766</v>
      </c>
      <c r="P368" s="24">
        <v>43494</v>
      </c>
      <c r="Q368" s="54">
        <v>43494</v>
      </c>
      <c r="R368" s="18" t="s">
        <v>1404</v>
      </c>
      <c r="S368" s="18" t="s">
        <v>1236</v>
      </c>
      <c r="T368" s="18"/>
    </row>
    <row r="369" spans="1:20" ht="33">
      <c r="A369" s="4">
        <v>365</v>
      </c>
      <c r="B369" s="17" t="s">
        <v>67</v>
      </c>
      <c r="C369" s="18" t="s">
        <v>641</v>
      </c>
      <c r="D369" s="18" t="s">
        <v>29</v>
      </c>
      <c r="E369" s="19">
        <v>54</v>
      </c>
      <c r="F369" s="18" t="s">
        <v>998</v>
      </c>
      <c r="G369" s="19">
        <f>VLOOKUP(C367:C940,'[1]main (3)'!$B:$T,19,0)</f>
        <v>17</v>
      </c>
      <c r="H369" s="19">
        <f>VLOOKUP(C367:C940,'[1]main (3)'!$B:$U,20,0)</f>
        <v>21</v>
      </c>
      <c r="I369" s="17">
        <f t="shared" si="6"/>
        <v>38</v>
      </c>
      <c r="J369" s="18">
        <v>9508047807</v>
      </c>
      <c r="K369" s="18" t="str">
        <f>VLOOKUP(C:C,'[1]main (3)'!$B:$D,3,0)</f>
        <v>Midihijaba SC</v>
      </c>
      <c r="L369" s="18" t="s">
        <v>1377</v>
      </c>
      <c r="M369" s="18">
        <f>VLOOKUP(L367:L940,'[2]ANM Contact Deatils '!$B:$E,4,0)</f>
        <v>8812892840</v>
      </c>
      <c r="N369" s="18" t="s">
        <v>1252</v>
      </c>
      <c r="O369" s="18">
        <f>VLOOKUP(N367:N4474,[3]Sheet1!$B:$F,5,0)</f>
        <v>8011915597</v>
      </c>
      <c r="P369" s="24">
        <v>43494</v>
      </c>
      <c r="Q369" s="54">
        <v>43494</v>
      </c>
      <c r="R369" s="18" t="s">
        <v>1405</v>
      </c>
      <c r="S369" s="18" t="s">
        <v>1406</v>
      </c>
      <c r="T369" s="18"/>
    </row>
    <row r="370" spans="1:20" ht="33">
      <c r="A370" s="4">
        <v>366</v>
      </c>
      <c r="B370" s="17" t="s">
        <v>68</v>
      </c>
      <c r="C370" s="18" t="s">
        <v>642</v>
      </c>
      <c r="D370" s="18" t="s">
        <v>27</v>
      </c>
      <c r="E370" s="19" t="s">
        <v>913</v>
      </c>
      <c r="F370" s="18" t="s">
        <v>999</v>
      </c>
      <c r="G370" s="19">
        <f>VLOOKUP(C368:C941,'[1]main (3)'!$B:$T,19,0)</f>
        <v>118</v>
      </c>
      <c r="H370" s="19">
        <f>VLOOKUP(C368:C941,'[1]main (3)'!$B:$U,20,0)</f>
        <v>120</v>
      </c>
      <c r="I370" s="17">
        <f t="shared" si="6"/>
        <v>238</v>
      </c>
      <c r="J370" s="18" t="s">
        <v>1082</v>
      </c>
      <c r="K370" s="18" t="str">
        <f>VLOOKUP(C:C,'[1]main (3)'!$B:$D,3,0)</f>
        <v>Jubanagar SC</v>
      </c>
      <c r="L370" s="18" t="str">
        <f>VLOOKUP(C:C,'[1]main (3)'!$B:$E,4,0)</f>
        <v>Parul Dutta</v>
      </c>
      <c r="M370" s="18">
        <f>VLOOKUP(L368:L941,'[2]ANM Contact Deatils '!$B:$E,4,0)</f>
        <v>8876676027</v>
      </c>
      <c r="N370" s="18" t="s">
        <v>1200</v>
      </c>
      <c r="O370" s="18">
        <f>VLOOKUP(N368:N4475,[3]Sheet1!$B:$F,5,0)</f>
        <v>9954266476</v>
      </c>
      <c r="P370" s="24">
        <v>43494</v>
      </c>
      <c r="Q370" s="54">
        <v>43494</v>
      </c>
      <c r="R370" s="18" t="s">
        <v>1404</v>
      </c>
      <c r="S370" s="18" t="s">
        <v>1236</v>
      </c>
      <c r="T370" s="18"/>
    </row>
    <row r="371" spans="1:20" ht="33">
      <c r="A371" s="4">
        <v>367</v>
      </c>
      <c r="B371" s="17" t="s">
        <v>67</v>
      </c>
      <c r="C371" s="18" t="s">
        <v>643</v>
      </c>
      <c r="D371" s="18" t="s">
        <v>29</v>
      </c>
      <c r="E371" s="19">
        <v>24</v>
      </c>
      <c r="F371" s="18" t="s">
        <v>998</v>
      </c>
      <c r="G371" s="19">
        <f>VLOOKUP(C369:C942,'[1]main (3)'!$B:$T,19,0)</f>
        <v>17</v>
      </c>
      <c r="H371" s="19">
        <f>VLOOKUP(C369:C942,'[1]main (3)'!$B:$U,20,0)</f>
        <v>21</v>
      </c>
      <c r="I371" s="17">
        <f t="shared" si="6"/>
        <v>38</v>
      </c>
      <c r="J371" s="18">
        <v>9957852443</v>
      </c>
      <c r="K371" s="18" t="str">
        <f>VLOOKUP(C:C,'[1]main (3)'!$B:$D,3,0)</f>
        <v>Dhunaguri SC</v>
      </c>
      <c r="L371" s="18" t="s">
        <v>1282</v>
      </c>
      <c r="M371" s="18">
        <f>VLOOKUP(L369:L942,'[2]ANM Contact Deatils '!$B:$E,4,0)</f>
        <v>9957678232</v>
      </c>
      <c r="N371" s="18" t="s">
        <v>1281</v>
      </c>
      <c r="O371" s="18">
        <f>VLOOKUP(N369:N4476,[3]Sheet1!$B:$F,5,0)</f>
        <v>965310766</v>
      </c>
      <c r="P371" s="24">
        <v>43495</v>
      </c>
      <c r="Q371" s="54">
        <v>43495</v>
      </c>
      <c r="R371" s="18" t="s">
        <v>1404</v>
      </c>
      <c r="S371" s="18" t="s">
        <v>1236</v>
      </c>
      <c r="T371" s="18"/>
    </row>
    <row r="372" spans="1:20" ht="33">
      <c r="A372" s="4">
        <v>368</v>
      </c>
      <c r="B372" s="17" t="s">
        <v>67</v>
      </c>
      <c r="C372" s="18" t="s">
        <v>644</v>
      </c>
      <c r="D372" s="18" t="s">
        <v>27</v>
      </c>
      <c r="E372" s="19" t="s">
        <v>914</v>
      </c>
      <c r="F372" s="18" t="s">
        <v>999</v>
      </c>
      <c r="G372" s="19">
        <f>VLOOKUP(C370:C943,'[1]main (3)'!$B:$T,19,0)</f>
        <v>0</v>
      </c>
      <c r="H372" s="19">
        <f>VLOOKUP(C370:C943,'[1]main (3)'!$B:$U,20,0)</f>
        <v>128</v>
      </c>
      <c r="I372" s="17">
        <f t="shared" si="6"/>
        <v>128</v>
      </c>
      <c r="J372" s="18" t="s">
        <v>1083</v>
      </c>
      <c r="K372" s="18" t="str">
        <f>VLOOKUP(C:C,'[1]main (3)'!$B:$D,3,0)</f>
        <v>Bahgorah MPHC</v>
      </c>
      <c r="L372" s="18" t="s">
        <v>1247</v>
      </c>
      <c r="M372" s="18">
        <f>VLOOKUP(L370:L943,'[2]ANM Contact Deatils '!$B:$E,4,0)</f>
        <v>9577018386</v>
      </c>
      <c r="N372" s="18" t="s">
        <v>1252</v>
      </c>
      <c r="O372" s="18">
        <f>VLOOKUP(N370:N4477,[3]Sheet1!$B:$F,5,0)</f>
        <v>8011915597</v>
      </c>
      <c r="P372" s="24">
        <v>43495</v>
      </c>
      <c r="Q372" s="54">
        <v>43495</v>
      </c>
      <c r="R372" s="18" t="s">
        <v>1402</v>
      </c>
      <c r="S372" s="18" t="s">
        <v>1236</v>
      </c>
      <c r="T372" s="18"/>
    </row>
    <row r="373" spans="1:20" ht="33">
      <c r="A373" s="4">
        <v>369</v>
      </c>
      <c r="B373" s="17" t="s">
        <v>67</v>
      </c>
      <c r="C373" s="18" t="s">
        <v>645</v>
      </c>
      <c r="D373" s="18" t="s">
        <v>27</v>
      </c>
      <c r="E373" s="19" t="s">
        <v>915</v>
      </c>
      <c r="F373" s="18" t="s">
        <v>999</v>
      </c>
      <c r="G373" s="19">
        <f>VLOOKUP(C371:C944,'[1]main (3)'!$B:$T,19,0)</f>
        <v>0</v>
      </c>
      <c r="H373" s="19">
        <f>VLOOKUP(C371:C944,'[1]main (3)'!$B:$U,20,0)</f>
        <v>51</v>
      </c>
      <c r="I373" s="17">
        <f t="shared" si="6"/>
        <v>51</v>
      </c>
      <c r="J373" s="18" t="s">
        <v>1084</v>
      </c>
      <c r="K373" s="18" t="str">
        <f>VLOOKUP(C:C,'[1]main (3)'!$B:$D,3,0)</f>
        <v>Dhunaguri SC</v>
      </c>
      <c r="L373" s="18" t="s">
        <v>1282</v>
      </c>
      <c r="M373" s="18">
        <f>VLOOKUP(L371:L944,'[2]ANM Contact Deatils '!$B:$E,4,0)</f>
        <v>9957678232</v>
      </c>
      <c r="N373" s="18" t="s">
        <v>1281</v>
      </c>
      <c r="O373" s="18">
        <f>VLOOKUP(N371:N4478,[3]Sheet1!$B:$F,5,0)</f>
        <v>965310766</v>
      </c>
      <c r="P373" s="24">
        <v>43495</v>
      </c>
      <c r="Q373" s="54">
        <v>43495</v>
      </c>
      <c r="R373" s="18" t="s">
        <v>1404</v>
      </c>
      <c r="S373" s="18" t="s">
        <v>1236</v>
      </c>
      <c r="T373" s="18"/>
    </row>
    <row r="374" spans="1:20" ht="33">
      <c r="A374" s="4">
        <v>370</v>
      </c>
      <c r="B374" s="17" t="s">
        <v>68</v>
      </c>
      <c r="C374" s="18" t="s">
        <v>646</v>
      </c>
      <c r="D374" s="18" t="s">
        <v>27</v>
      </c>
      <c r="E374" s="19" t="s">
        <v>916</v>
      </c>
      <c r="F374" s="18" t="s">
        <v>1002</v>
      </c>
      <c r="G374" s="19">
        <f>VLOOKUP(C372:C945,'[1]main (3)'!$B:$T,19,0)</f>
        <v>0</v>
      </c>
      <c r="H374" s="19">
        <f>VLOOKUP(C372:C945,'[1]main (3)'!$B:$U,20,0)</f>
        <v>64</v>
      </c>
      <c r="I374" s="17">
        <f t="shared" si="6"/>
        <v>64</v>
      </c>
      <c r="J374" s="18" t="s">
        <v>1085</v>
      </c>
      <c r="K374" s="18" t="str">
        <f>VLOOKUP(C:C,'[1]main (3)'!$B:$D,3,0)</f>
        <v>Jubanagar SC</v>
      </c>
      <c r="L374" s="18" t="str">
        <f>VLOOKUP(C:C,'[1]main (3)'!$B:$E,4,0)</f>
        <v>Minakhi Gogoi</v>
      </c>
      <c r="M374" s="18">
        <f>VLOOKUP(L372:L945,'[2]ANM Contact Deatils '!$B:$E,4,0)</f>
        <v>8011337077</v>
      </c>
      <c r="N374" s="18" t="s">
        <v>1200</v>
      </c>
      <c r="O374" s="18">
        <f>VLOOKUP(N372:N4479,[3]Sheet1!$B:$F,5,0)</f>
        <v>9954266476</v>
      </c>
      <c r="P374" s="24">
        <v>43495</v>
      </c>
      <c r="Q374" s="54">
        <v>43495</v>
      </c>
      <c r="R374" s="18" t="s">
        <v>1404</v>
      </c>
      <c r="S374" s="18" t="s">
        <v>1236</v>
      </c>
      <c r="T374" s="18"/>
    </row>
    <row r="375" spans="1:20" ht="33">
      <c r="A375" s="4">
        <v>371</v>
      </c>
      <c r="B375" s="17" t="s">
        <v>68</v>
      </c>
      <c r="C375" s="18" t="s">
        <v>642</v>
      </c>
      <c r="D375" s="18" t="s">
        <v>27</v>
      </c>
      <c r="E375" s="19" t="s">
        <v>913</v>
      </c>
      <c r="F375" s="18" t="s">
        <v>999</v>
      </c>
      <c r="G375" s="19">
        <f>VLOOKUP(C373:C946,'[1]main (3)'!$B:$T,19,0)</f>
        <v>118</v>
      </c>
      <c r="H375" s="19">
        <f>VLOOKUP(C373:C946,'[1]main (3)'!$B:$U,20,0)</f>
        <v>120</v>
      </c>
      <c r="I375" s="17">
        <f t="shared" si="6"/>
        <v>238</v>
      </c>
      <c r="J375" s="18" t="s">
        <v>1082</v>
      </c>
      <c r="K375" s="18" t="str">
        <f>VLOOKUP(C:C,'[1]main (3)'!$B:$D,3,0)</f>
        <v>Jubanagar SC</v>
      </c>
      <c r="L375" s="18" t="str">
        <f>VLOOKUP(C:C,'[1]main (3)'!$B:$E,4,0)</f>
        <v>Parul Dutta</v>
      </c>
      <c r="M375" s="18">
        <f>VLOOKUP(L373:L946,'[2]ANM Contact Deatils '!$B:$E,4,0)</f>
        <v>8876676027</v>
      </c>
      <c r="N375" s="18" t="s">
        <v>1200</v>
      </c>
      <c r="O375" s="18">
        <f>VLOOKUP(N373:N4480,[3]Sheet1!$B:$F,5,0)</f>
        <v>9954266476</v>
      </c>
      <c r="P375" s="24">
        <v>43495</v>
      </c>
      <c r="Q375" s="54">
        <v>43495</v>
      </c>
      <c r="R375" s="18" t="s">
        <v>1404</v>
      </c>
      <c r="S375" s="18" t="s">
        <v>1236</v>
      </c>
      <c r="T375" s="18"/>
    </row>
    <row r="376" spans="1:20" ht="33">
      <c r="A376" s="4">
        <v>372</v>
      </c>
      <c r="B376" s="17" t="s">
        <v>68</v>
      </c>
      <c r="C376" s="18" t="s">
        <v>647</v>
      </c>
      <c r="D376" s="18" t="s">
        <v>29</v>
      </c>
      <c r="E376" s="19">
        <v>9</v>
      </c>
      <c r="F376" s="18" t="s">
        <v>998</v>
      </c>
      <c r="G376" s="19">
        <f>VLOOKUP(C374:C947,'[1]main (3)'!$B:$T,19,0)</f>
        <v>17</v>
      </c>
      <c r="H376" s="19">
        <f>VLOOKUP(C374:C947,'[1]main (3)'!$B:$U,20,0)</f>
        <v>21</v>
      </c>
      <c r="I376" s="17">
        <f t="shared" si="6"/>
        <v>38</v>
      </c>
      <c r="J376" s="18">
        <v>8011163716</v>
      </c>
      <c r="K376" s="18" t="str">
        <f>VLOOKUP(C:C,'[1]main (3)'!$B:$D,3,0)</f>
        <v>kutubpur sc</v>
      </c>
      <c r="L376" s="18" t="s">
        <v>1337</v>
      </c>
      <c r="M376" s="18">
        <f>VLOOKUP(L374:L947,'[2]ANM Contact Deatils '!$B:$E,4,0)</f>
        <v>9957132639</v>
      </c>
      <c r="N376" s="18" t="s">
        <v>1339</v>
      </c>
      <c r="O376" s="18">
        <f>VLOOKUP(N374:N4481,[3]Sheet1!$B:$F,5,0)</f>
        <v>9957408894</v>
      </c>
      <c r="P376" s="24">
        <v>43497</v>
      </c>
      <c r="Q376" s="54">
        <v>43497</v>
      </c>
      <c r="R376" s="18" t="s">
        <v>1405</v>
      </c>
      <c r="S376" s="18" t="s">
        <v>1236</v>
      </c>
      <c r="T376" s="18"/>
    </row>
    <row r="377" spans="1:20" ht="33">
      <c r="A377" s="4">
        <v>373</v>
      </c>
      <c r="B377" s="17" t="s">
        <v>67</v>
      </c>
      <c r="C377" s="18" t="s">
        <v>648</v>
      </c>
      <c r="D377" s="18" t="s">
        <v>29</v>
      </c>
      <c r="E377" s="19">
        <v>109</v>
      </c>
      <c r="F377" s="18" t="s">
        <v>998</v>
      </c>
      <c r="G377" s="19">
        <f>VLOOKUP(C375:C948,'[1]main (3)'!$B:$T,19,0)</f>
        <v>25</v>
      </c>
      <c r="H377" s="19">
        <f>VLOOKUP(C375:C948,'[1]main (3)'!$B:$U,20,0)</f>
        <v>24</v>
      </c>
      <c r="I377" s="17">
        <f t="shared" si="6"/>
        <v>49</v>
      </c>
      <c r="J377" s="18" t="s">
        <v>1086</v>
      </c>
      <c r="K377" s="18" t="str">
        <f>VLOOKUP(C:C,'[1]main (3)'!$B:$D,3,0)</f>
        <v>Bihpuria PHC</v>
      </c>
      <c r="L377" s="18" t="s">
        <v>1258</v>
      </c>
      <c r="M377" s="18">
        <f>VLOOKUP(L375:L948,'[2]ANM Contact Deatils '!$B:$E,4,0)</f>
        <v>9854879212</v>
      </c>
      <c r="N377" s="18" t="s">
        <v>1168</v>
      </c>
      <c r="O377" s="18">
        <f>VLOOKUP(N375:N4482,[3]Sheet1!$B:$F,5,0)</f>
        <v>7896148240</v>
      </c>
      <c r="P377" s="24">
        <v>43497</v>
      </c>
      <c r="Q377" s="54">
        <v>43497</v>
      </c>
      <c r="R377" s="18" t="s">
        <v>1409</v>
      </c>
      <c r="S377" s="18" t="s">
        <v>1236</v>
      </c>
      <c r="T377" s="18"/>
    </row>
    <row r="378" spans="1:20" ht="33">
      <c r="A378" s="4">
        <v>374</v>
      </c>
      <c r="B378" s="17" t="s">
        <v>67</v>
      </c>
      <c r="C378" s="18" t="s">
        <v>649</v>
      </c>
      <c r="D378" s="18" t="s">
        <v>27</v>
      </c>
      <c r="E378" s="19" t="s">
        <v>917</v>
      </c>
      <c r="F378" s="18" t="s">
        <v>99</v>
      </c>
      <c r="G378" s="19">
        <f>VLOOKUP(C376:C949,'[1]main (3)'!$B:$T,19,0)</f>
        <v>90</v>
      </c>
      <c r="H378" s="19">
        <f>VLOOKUP(C376:C949,'[1]main (3)'!$B:$U,20,0)</f>
        <v>85</v>
      </c>
      <c r="I378" s="17">
        <f t="shared" si="6"/>
        <v>175</v>
      </c>
      <c r="J378" s="18" t="s">
        <v>1087</v>
      </c>
      <c r="K378" s="18" t="str">
        <f>VLOOKUP(C:C,'[1]main (3)'!$B:$D,3,0)</f>
        <v>Bihpuria PHC</v>
      </c>
      <c r="L378" s="18" t="s">
        <v>1258</v>
      </c>
      <c r="M378" s="18">
        <f>VLOOKUP(L376:L949,'[2]ANM Contact Deatils '!$B:$E,4,0)</f>
        <v>9854879212</v>
      </c>
      <c r="N378" s="18" t="s">
        <v>1168</v>
      </c>
      <c r="O378" s="18">
        <f>VLOOKUP(N376:N4483,[3]Sheet1!$B:$F,5,0)</f>
        <v>7896148240</v>
      </c>
      <c r="P378" s="24">
        <v>43497</v>
      </c>
      <c r="Q378" s="54">
        <v>43497</v>
      </c>
      <c r="R378" s="18" t="s">
        <v>1409</v>
      </c>
      <c r="S378" s="18" t="s">
        <v>1236</v>
      </c>
      <c r="T378" s="18"/>
    </row>
    <row r="379" spans="1:20" ht="33">
      <c r="A379" s="4">
        <v>375</v>
      </c>
      <c r="B379" s="17" t="s">
        <v>68</v>
      </c>
      <c r="C379" s="18" t="s">
        <v>650</v>
      </c>
      <c r="D379" s="18" t="s">
        <v>27</v>
      </c>
      <c r="E379" s="19" t="s">
        <v>918</v>
      </c>
      <c r="F379" s="18" t="s">
        <v>999</v>
      </c>
      <c r="G379" s="19">
        <f>VLOOKUP(C377:C950,'[1]main (3)'!$B:$T,19,0)</f>
        <v>105</v>
      </c>
      <c r="H379" s="19">
        <f>VLOOKUP(C377:C950,'[1]main (3)'!$B:$U,20,0)</f>
        <v>139</v>
      </c>
      <c r="I379" s="17">
        <f t="shared" si="6"/>
        <v>244</v>
      </c>
      <c r="J379" s="18" t="s">
        <v>1088</v>
      </c>
      <c r="K379" s="18" t="str">
        <f>VLOOKUP(C:C,'[1]main (3)'!$B:$D,3,0)</f>
        <v>SONAPUR SC</v>
      </c>
      <c r="L379" s="18" t="s">
        <v>1387</v>
      </c>
      <c r="M379" s="18">
        <f>VLOOKUP(L377:L950,'[2]ANM Contact Deatils '!$B:$E,4,0)</f>
        <v>9577269359</v>
      </c>
      <c r="N379" s="18" t="s">
        <v>1395</v>
      </c>
      <c r="O379" s="18">
        <f>VLOOKUP(N377:N4484,[3]Sheet1!$B:$F,5,0)</f>
        <v>9613540214</v>
      </c>
      <c r="P379" s="24">
        <v>43497</v>
      </c>
      <c r="Q379" s="54">
        <v>43497</v>
      </c>
      <c r="R379" s="18" t="s">
        <v>1405</v>
      </c>
      <c r="S379" s="18" t="s">
        <v>1236</v>
      </c>
      <c r="T379" s="18"/>
    </row>
    <row r="380" spans="1:20" ht="33">
      <c r="A380" s="4">
        <v>376</v>
      </c>
      <c r="B380" s="17" t="s">
        <v>67</v>
      </c>
      <c r="C380" s="18" t="s">
        <v>651</v>
      </c>
      <c r="D380" s="18" t="s">
        <v>29</v>
      </c>
      <c r="E380" s="19">
        <v>104</v>
      </c>
      <c r="F380" s="18" t="s">
        <v>998</v>
      </c>
      <c r="G380" s="19">
        <f>VLOOKUP(C378:C951,'[1]main (3)'!$B:$T,19,0)</f>
        <v>17</v>
      </c>
      <c r="H380" s="19">
        <f>VLOOKUP(C378:C951,'[1]main (3)'!$B:$U,20,0)</f>
        <v>19</v>
      </c>
      <c r="I380" s="17">
        <f t="shared" si="6"/>
        <v>36</v>
      </c>
      <c r="J380" s="18">
        <v>9854493698</v>
      </c>
      <c r="K380" s="18" t="str">
        <f>VLOOKUP(C:C,'[1]main (3)'!$B:$D,3,0)</f>
        <v>Bihpuria PHC</v>
      </c>
      <c r="L380" s="18" t="s">
        <v>1258</v>
      </c>
      <c r="M380" s="18">
        <f>VLOOKUP(L378:L951,'[2]ANM Contact Deatils '!$B:$E,4,0)</f>
        <v>9854879212</v>
      </c>
      <c r="N380" s="18" t="s">
        <v>1168</v>
      </c>
      <c r="O380" s="18">
        <f>VLOOKUP(N378:N4485,[3]Sheet1!$B:$F,5,0)</f>
        <v>7896148240</v>
      </c>
      <c r="P380" s="24">
        <v>43498</v>
      </c>
      <c r="Q380" s="54">
        <v>43498</v>
      </c>
      <c r="R380" s="18" t="s">
        <v>1409</v>
      </c>
      <c r="S380" s="18" t="s">
        <v>1236</v>
      </c>
      <c r="T380" s="18"/>
    </row>
    <row r="381" spans="1:20" ht="33">
      <c r="A381" s="4">
        <v>377</v>
      </c>
      <c r="B381" s="17" t="s">
        <v>67</v>
      </c>
      <c r="C381" s="18" t="s">
        <v>652</v>
      </c>
      <c r="D381" s="18" t="s">
        <v>27</v>
      </c>
      <c r="E381" s="19" t="s">
        <v>919</v>
      </c>
      <c r="F381" s="18" t="s">
        <v>999</v>
      </c>
      <c r="G381" s="19">
        <f>VLOOKUP(C379:C952,'[1]main (3)'!$B:$T,19,0)</f>
        <v>0</v>
      </c>
      <c r="H381" s="19">
        <f>VLOOKUP(C379:C952,'[1]main (3)'!$B:$U,20,0)</f>
        <v>0</v>
      </c>
      <c r="I381" s="17">
        <f t="shared" si="6"/>
        <v>0</v>
      </c>
      <c r="J381" s="18" t="s">
        <v>1089</v>
      </c>
      <c r="K381" s="18" t="str">
        <f>VLOOKUP(C:C,'[1]main (3)'!$B:$D,3,0)</f>
        <v>Bihpuria PHC</v>
      </c>
      <c r="L381" s="18" t="s">
        <v>1258</v>
      </c>
      <c r="M381" s="18">
        <f>VLOOKUP(L379:L952,'[2]ANM Contact Deatils '!$B:$E,4,0)</f>
        <v>9854879212</v>
      </c>
      <c r="N381" s="18" t="s">
        <v>1168</v>
      </c>
      <c r="O381" s="18">
        <f>VLOOKUP(N379:N4486,[3]Sheet1!$B:$F,5,0)</f>
        <v>7896148240</v>
      </c>
      <c r="P381" s="24">
        <v>43498</v>
      </c>
      <c r="Q381" s="54">
        <v>43498</v>
      </c>
      <c r="R381" s="18" t="s">
        <v>1409</v>
      </c>
      <c r="S381" s="18" t="s">
        <v>1236</v>
      </c>
      <c r="T381" s="18"/>
    </row>
    <row r="382" spans="1:20" ht="33">
      <c r="A382" s="4">
        <v>378</v>
      </c>
      <c r="B382" s="17" t="s">
        <v>68</v>
      </c>
      <c r="C382" s="18" t="s">
        <v>653</v>
      </c>
      <c r="D382" s="18" t="s">
        <v>27</v>
      </c>
      <c r="E382" s="19" t="s">
        <v>920</v>
      </c>
      <c r="F382" s="18" t="s">
        <v>999</v>
      </c>
      <c r="G382" s="19">
        <f>VLOOKUP(C380:C953,'[1]main (3)'!$B:$T,19,0)</f>
        <v>0</v>
      </c>
      <c r="H382" s="19">
        <f>VLOOKUP(C380:C953,'[1]main (3)'!$B:$U,20,0)</f>
        <v>120</v>
      </c>
      <c r="I382" s="17">
        <f t="shared" si="6"/>
        <v>120</v>
      </c>
      <c r="J382" s="18" t="s">
        <v>1090</v>
      </c>
      <c r="K382" s="18" t="str">
        <f>VLOOKUP(C:C,'[1]main (3)'!$B:$D,3,0)</f>
        <v>kutubpur sc</v>
      </c>
      <c r="L382" s="18" t="s">
        <v>1337</v>
      </c>
      <c r="M382" s="18">
        <f>VLOOKUP(L380:L953,'[2]ANM Contact Deatils '!$B:$E,4,0)</f>
        <v>9957132639</v>
      </c>
      <c r="N382" s="18" t="s">
        <v>1339</v>
      </c>
      <c r="O382" s="18">
        <f>VLOOKUP(N380:N4487,[3]Sheet1!$B:$F,5,0)</f>
        <v>9957408894</v>
      </c>
      <c r="P382" s="24">
        <v>43498</v>
      </c>
      <c r="Q382" s="54">
        <v>43498</v>
      </c>
      <c r="R382" s="18" t="s">
        <v>1405</v>
      </c>
      <c r="S382" s="18" t="s">
        <v>1236</v>
      </c>
      <c r="T382" s="18"/>
    </row>
    <row r="383" spans="1:20" ht="33">
      <c r="A383" s="4">
        <v>379</v>
      </c>
      <c r="B383" s="17" t="s">
        <v>67</v>
      </c>
      <c r="C383" s="18" t="s">
        <v>654</v>
      </c>
      <c r="D383" s="18" t="s">
        <v>29</v>
      </c>
      <c r="E383" s="19">
        <v>13</v>
      </c>
      <c r="F383" s="18" t="s">
        <v>998</v>
      </c>
      <c r="G383" s="19">
        <f>VLOOKUP(C381:C954,'[1]main (3)'!$B:$T,19,0)</f>
        <v>14</v>
      </c>
      <c r="H383" s="19">
        <f>VLOOKUP(C381:C954,'[1]main (3)'!$B:$U,20,0)</f>
        <v>12</v>
      </c>
      <c r="I383" s="17">
        <f t="shared" si="6"/>
        <v>26</v>
      </c>
      <c r="J383" s="18">
        <v>7896430752</v>
      </c>
      <c r="K383" s="18" t="str">
        <f>VLOOKUP(C:C,'[1]main (3)'!$B:$D,3,0)</f>
        <v>Bagicha SC</v>
      </c>
      <c r="L383" s="18" t="s">
        <v>1245</v>
      </c>
      <c r="M383" s="18">
        <f>VLOOKUP(L381:L954,'[2]ANM Contact Deatils '!$B:$E,4,0)</f>
        <v>9854573434</v>
      </c>
      <c r="N383" s="18" t="s">
        <v>1214</v>
      </c>
      <c r="O383" s="18">
        <f>VLOOKUP(N381:N4488,[3]Sheet1!$B:$F,5,0)</f>
        <v>9957510793</v>
      </c>
      <c r="P383" s="24">
        <v>43500</v>
      </c>
      <c r="Q383" s="54">
        <v>43500</v>
      </c>
      <c r="R383" s="18" t="s">
        <v>1403</v>
      </c>
      <c r="S383" s="18" t="s">
        <v>1236</v>
      </c>
      <c r="T383" s="18"/>
    </row>
    <row r="384" spans="1:20" ht="33">
      <c r="A384" s="4">
        <v>380</v>
      </c>
      <c r="B384" s="17" t="s">
        <v>68</v>
      </c>
      <c r="C384" s="18" t="s">
        <v>655</v>
      </c>
      <c r="D384" s="18" t="s">
        <v>29</v>
      </c>
      <c r="E384" s="19">
        <v>10</v>
      </c>
      <c r="F384" s="18" t="s">
        <v>998</v>
      </c>
      <c r="G384" s="19">
        <f>VLOOKUP(C382:C955,'[1]main (3)'!$B:$T,19,0)</f>
        <v>17</v>
      </c>
      <c r="H384" s="19">
        <f>VLOOKUP(C382:C955,'[1]main (3)'!$B:$U,20,0)</f>
        <v>21</v>
      </c>
      <c r="I384" s="17">
        <f t="shared" si="6"/>
        <v>38</v>
      </c>
      <c r="J384" s="18">
        <v>8822714608</v>
      </c>
      <c r="K384" s="18" t="str">
        <f>VLOOKUP(C:C,'[1]main (3)'!$B:$D,3,0)</f>
        <v>kutubpur sc</v>
      </c>
      <c r="L384" s="18" t="s">
        <v>1337</v>
      </c>
      <c r="M384" s="18">
        <f>VLOOKUP(L382:L955,'[2]ANM Contact Deatils '!$B:$E,4,0)</f>
        <v>9957132639</v>
      </c>
      <c r="N384" s="18" t="s">
        <v>1339</v>
      </c>
      <c r="O384" s="18">
        <f>VLOOKUP(N382:N4489,[3]Sheet1!$B:$F,5,0)</f>
        <v>9957408894</v>
      </c>
      <c r="P384" s="24">
        <v>43500</v>
      </c>
      <c r="Q384" s="54">
        <v>43500</v>
      </c>
      <c r="R384" s="18" t="s">
        <v>1405</v>
      </c>
      <c r="S384" s="18" t="s">
        <v>1236</v>
      </c>
      <c r="T384" s="18"/>
    </row>
    <row r="385" spans="1:20" ht="33">
      <c r="A385" s="4">
        <v>381</v>
      </c>
      <c r="B385" s="17" t="s">
        <v>67</v>
      </c>
      <c r="C385" s="18" t="s">
        <v>656</v>
      </c>
      <c r="D385" s="18" t="s">
        <v>29</v>
      </c>
      <c r="E385" s="19">
        <v>15</v>
      </c>
      <c r="F385" s="18" t="s">
        <v>998</v>
      </c>
      <c r="G385" s="19">
        <f>VLOOKUP(C383:C956,'[1]main (3)'!$B:$T,19,0)</f>
        <v>29</v>
      </c>
      <c r="H385" s="19">
        <f>VLOOKUP(C383:C956,'[1]main (3)'!$B:$U,20,0)</f>
        <v>15</v>
      </c>
      <c r="I385" s="17">
        <f t="shared" si="6"/>
        <v>44</v>
      </c>
      <c r="J385" s="18">
        <v>9678300699</v>
      </c>
      <c r="K385" s="18" t="str">
        <f>VLOOKUP(C:C,'[1]main (3)'!$B:$D,3,0)</f>
        <v>Bagicha SC</v>
      </c>
      <c r="L385" s="18" t="s">
        <v>1245</v>
      </c>
      <c r="M385" s="18">
        <f>VLOOKUP(L383:L956,'[2]ANM Contact Deatils '!$B:$E,4,0)</f>
        <v>9854573434</v>
      </c>
      <c r="N385" s="18" t="s">
        <v>1214</v>
      </c>
      <c r="O385" s="18">
        <f>VLOOKUP(N383:N4490,[3]Sheet1!$B:$F,5,0)</f>
        <v>9957510793</v>
      </c>
      <c r="P385" s="24">
        <v>43500</v>
      </c>
      <c r="Q385" s="54">
        <v>43500</v>
      </c>
      <c r="R385" s="18" t="s">
        <v>1403</v>
      </c>
      <c r="S385" s="18" t="s">
        <v>1236</v>
      </c>
      <c r="T385" s="18"/>
    </row>
    <row r="386" spans="1:20" ht="33">
      <c r="A386" s="4">
        <v>382</v>
      </c>
      <c r="B386" s="17" t="s">
        <v>67</v>
      </c>
      <c r="C386" s="18" t="s">
        <v>657</v>
      </c>
      <c r="D386" s="18" t="s">
        <v>27</v>
      </c>
      <c r="E386" s="19" t="s">
        <v>921</v>
      </c>
      <c r="F386" s="18" t="s">
        <v>999</v>
      </c>
      <c r="G386" s="19">
        <f>VLOOKUP(C384:C957,'[1]main (3)'!$B:$T,19,0)</f>
        <v>12</v>
      </c>
      <c r="H386" s="19">
        <f>VLOOKUP(C384:C957,'[1]main (3)'!$B:$U,20,0)</f>
        <v>16</v>
      </c>
      <c r="I386" s="17">
        <f t="shared" si="6"/>
        <v>28</v>
      </c>
      <c r="J386" s="18" t="s">
        <v>1091</v>
      </c>
      <c r="K386" s="18" t="str">
        <f>VLOOKUP(C:C,'[1]main (3)'!$B:$D,3,0)</f>
        <v>Bagicha SC</v>
      </c>
      <c r="L386" s="18" t="s">
        <v>1246</v>
      </c>
      <c r="M386" s="18">
        <f>VLOOKUP(L384:L957,'[2]ANM Contact Deatils '!$B:$E,4,0)</f>
        <v>8134904930</v>
      </c>
      <c r="N386" s="18" t="s">
        <v>1214</v>
      </c>
      <c r="O386" s="18">
        <f>VLOOKUP(N384:N4491,[3]Sheet1!$B:$F,5,0)</f>
        <v>9957510793</v>
      </c>
      <c r="P386" s="24">
        <v>43500</v>
      </c>
      <c r="Q386" s="54">
        <v>43500</v>
      </c>
      <c r="R386" s="18" t="s">
        <v>1403</v>
      </c>
      <c r="S386" s="18" t="s">
        <v>1236</v>
      </c>
      <c r="T386" s="18"/>
    </row>
    <row r="387" spans="1:20" ht="33">
      <c r="A387" s="4">
        <v>383</v>
      </c>
      <c r="B387" s="17" t="s">
        <v>68</v>
      </c>
      <c r="C387" s="18" t="s">
        <v>658</v>
      </c>
      <c r="D387" s="18" t="s">
        <v>27</v>
      </c>
      <c r="E387" s="19"/>
      <c r="F387" s="18" t="s">
        <v>999</v>
      </c>
      <c r="G387" s="19">
        <f>VLOOKUP(C385:C958,'[1]main (3)'!$B:$T,19,0)</f>
        <v>48</v>
      </c>
      <c r="H387" s="19">
        <f>VLOOKUP(C385:C958,'[1]main (3)'!$B:$U,20,0)</f>
        <v>47</v>
      </c>
      <c r="I387" s="17">
        <f t="shared" si="6"/>
        <v>95</v>
      </c>
      <c r="J387" s="18"/>
      <c r="K387" s="18" t="str">
        <f>VLOOKUP(C:C,'[1]main (3)'!$B:$D,3,0)</f>
        <v>kutubpur sc</v>
      </c>
      <c r="L387" s="18" t="s">
        <v>1337</v>
      </c>
      <c r="M387" s="18">
        <f>VLOOKUP(L385:L958,'[2]ANM Contact Deatils '!$B:$E,4,0)</f>
        <v>9957132639</v>
      </c>
      <c r="N387" s="18" t="s">
        <v>1339</v>
      </c>
      <c r="O387" s="18">
        <f>VLOOKUP(N385:N4492,[3]Sheet1!$B:$F,5,0)</f>
        <v>9957408894</v>
      </c>
      <c r="P387" s="24">
        <v>43500</v>
      </c>
      <c r="Q387" s="54">
        <v>43500</v>
      </c>
      <c r="R387" s="18" t="s">
        <v>1405</v>
      </c>
      <c r="S387" s="18" t="s">
        <v>1236</v>
      </c>
      <c r="T387" s="18"/>
    </row>
    <row r="388" spans="1:20" ht="33">
      <c r="A388" s="4">
        <v>384</v>
      </c>
      <c r="B388" s="17" t="s">
        <v>67</v>
      </c>
      <c r="C388" s="18" t="s">
        <v>659</v>
      </c>
      <c r="D388" s="18" t="s">
        <v>29</v>
      </c>
      <c r="E388" s="19">
        <v>1</v>
      </c>
      <c r="F388" s="18" t="s">
        <v>998</v>
      </c>
      <c r="G388" s="19">
        <f>VLOOKUP(C386:C959,'[1]main (3)'!$B:$T,19,0)</f>
        <v>17</v>
      </c>
      <c r="H388" s="19">
        <f>VLOOKUP(C386:C959,'[1]main (3)'!$B:$U,20,0)</f>
        <v>12</v>
      </c>
      <c r="I388" s="17">
        <f t="shared" si="6"/>
        <v>29</v>
      </c>
      <c r="J388" s="18">
        <v>9577381118</v>
      </c>
      <c r="K388" s="18" t="str">
        <f>VLOOKUP(C:C,'[1]main (3)'!$B:$D,3,0)</f>
        <v>Sandhakhowa SC</v>
      </c>
      <c r="L388" s="18" t="s">
        <v>1381</v>
      </c>
      <c r="M388" s="18">
        <f>VLOOKUP(L386:L959,'[2]ANM Contact Deatils '!$B:$E,4,0)</f>
        <v>8721057814</v>
      </c>
      <c r="N388" s="18" t="s">
        <v>1383</v>
      </c>
      <c r="O388" s="18">
        <f>VLOOKUP(N386:N4493,[3]Sheet1!$B:$F,5,0)</f>
        <v>9678667708</v>
      </c>
      <c r="P388" s="24">
        <v>43501</v>
      </c>
      <c r="Q388" s="54">
        <v>43501</v>
      </c>
      <c r="R388" s="18" t="s">
        <v>1402</v>
      </c>
      <c r="S388" s="18" t="s">
        <v>1236</v>
      </c>
      <c r="T388" s="18"/>
    </row>
    <row r="389" spans="1:20" ht="33">
      <c r="A389" s="4">
        <v>385</v>
      </c>
      <c r="B389" s="17" t="s">
        <v>361</v>
      </c>
      <c r="C389" s="18" t="s">
        <v>660</v>
      </c>
      <c r="D389" s="18" t="s">
        <v>29</v>
      </c>
      <c r="E389" s="19">
        <v>19</v>
      </c>
      <c r="F389" s="18" t="s">
        <v>998</v>
      </c>
      <c r="G389" s="19">
        <f>VLOOKUP(C387:C960,'[1]main (3)'!$B:$T,19,0)</f>
        <v>34</v>
      </c>
      <c r="H389" s="19">
        <f>VLOOKUP(C387:C960,'[1]main (3)'!$B:$U,20,0)</f>
        <v>46</v>
      </c>
      <c r="I389" s="17">
        <f t="shared" si="6"/>
        <v>80</v>
      </c>
      <c r="J389" s="18">
        <v>9957079858</v>
      </c>
      <c r="K389" s="18" t="str">
        <f>VLOOKUP(C:C,'[1]main (3)'!$B:$D,3,0)</f>
        <v>SONAPUR SC</v>
      </c>
      <c r="L389" s="18" t="s">
        <v>1387</v>
      </c>
      <c r="M389" s="18">
        <f>VLOOKUP(L387:L960,'[2]ANM Contact Deatils '!$B:$E,4,0)</f>
        <v>9577269359</v>
      </c>
      <c r="N389" s="18" t="s">
        <v>1394</v>
      </c>
      <c r="O389" s="18">
        <f>VLOOKUP(N387:N4494,[3]Sheet1!$B:$F,5,0)</f>
        <v>9577381179</v>
      </c>
      <c r="P389" s="24">
        <v>43501</v>
      </c>
      <c r="Q389" s="54">
        <v>43501</v>
      </c>
      <c r="R389" s="18" t="s">
        <v>1405</v>
      </c>
      <c r="S389" s="18" t="s">
        <v>1236</v>
      </c>
      <c r="T389" s="18"/>
    </row>
    <row r="390" spans="1:20" ht="33">
      <c r="A390" s="4">
        <v>386</v>
      </c>
      <c r="B390" s="17" t="s">
        <v>67</v>
      </c>
      <c r="C390" s="18" t="s">
        <v>661</v>
      </c>
      <c r="D390" s="18" t="s">
        <v>27</v>
      </c>
      <c r="E390" s="19" t="s">
        <v>922</v>
      </c>
      <c r="F390" s="18" t="s">
        <v>99</v>
      </c>
      <c r="G390" s="19">
        <f>VLOOKUP(C388:C961,'[1]main (3)'!$B:$T,19,0)</f>
        <v>0</v>
      </c>
      <c r="H390" s="19">
        <f>VLOOKUP(C388:C961,'[1]main (3)'!$B:$U,20,0)</f>
        <v>63</v>
      </c>
      <c r="I390" s="17">
        <f t="shared" ref="I390:I453" si="7">+G390+H390</f>
        <v>63</v>
      </c>
      <c r="J390" s="18">
        <v>9854392935</v>
      </c>
      <c r="K390" s="18" t="str">
        <f>VLOOKUP(C:C,'[1]main (3)'!$B:$D,3,0)</f>
        <v>Bahgorah MPHC</v>
      </c>
      <c r="L390" s="18" t="s">
        <v>1247</v>
      </c>
      <c r="M390" s="18">
        <f>VLOOKUP(L388:L961,'[2]ANM Contact Deatils '!$B:$E,4,0)</f>
        <v>9577018386</v>
      </c>
      <c r="N390" s="18" t="s">
        <v>270</v>
      </c>
      <c r="O390" s="18">
        <f>VLOOKUP(N388:N4495,[3]Sheet1!$B:$F,5,0)</f>
        <v>8486673879</v>
      </c>
      <c r="P390" s="24">
        <v>43501</v>
      </c>
      <c r="Q390" s="54">
        <v>43501</v>
      </c>
      <c r="R390" s="18" t="s">
        <v>1402</v>
      </c>
      <c r="S390" s="18" t="s">
        <v>1236</v>
      </c>
      <c r="T390" s="18"/>
    </row>
    <row r="391" spans="1:20" ht="33">
      <c r="A391" s="4">
        <v>387</v>
      </c>
      <c r="B391" s="17" t="s">
        <v>68</v>
      </c>
      <c r="C391" s="18" t="s">
        <v>662</v>
      </c>
      <c r="D391" s="18" t="s">
        <v>27</v>
      </c>
      <c r="E391" s="19" t="s">
        <v>923</v>
      </c>
      <c r="F391" s="18" t="s">
        <v>999</v>
      </c>
      <c r="G391" s="19">
        <f>VLOOKUP(C389:C962,'[1]main (3)'!$B:$T,19,0)</f>
        <v>182</v>
      </c>
      <c r="H391" s="19">
        <f>VLOOKUP(C389:C962,'[1]main (3)'!$B:$U,20,0)</f>
        <v>190</v>
      </c>
      <c r="I391" s="17">
        <f t="shared" si="7"/>
        <v>372</v>
      </c>
      <c r="J391" s="18" t="s">
        <v>1092</v>
      </c>
      <c r="K391" s="18" t="str">
        <f>VLOOKUP(C:C,'[1]main (3)'!$B:$D,3,0)</f>
        <v>SONAPUR SC</v>
      </c>
      <c r="L391" s="18" t="s">
        <v>1387</v>
      </c>
      <c r="M391" s="18">
        <f>VLOOKUP(L389:L962,'[2]ANM Contact Deatils '!$B:$E,4,0)</f>
        <v>9577269359</v>
      </c>
      <c r="N391" s="18" t="s">
        <v>1394</v>
      </c>
      <c r="O391" s="18">
        <f>VLOOKUP(N389:N4496,[3]Sheet1!$B:$F,5,0)</f>
        <v>9577381179</v>
      </c>
      <c r="P391" s="24">
        <v>43501</v>
      </c>
      <c r="Q391" s="54">
        <v>43501</v>
      </c>
      <c r="R391" s="18" t="s">
        <v>1405</v>
      </c>
      <c r="S391" s="18" t="s">
        <v>1236</v>
      </c>
      <c r="T391" s="18"/>
    </row>
    <row r="392" spans="1:20" ht="33">
      <c r="A392" s="4">
        <v>388</v>
      </c>
      <c r="B392" s="17" t="s">
        <v>67</v>
      </c>
      <c r="C392" s="18" t="s">
        <v>663</v>
      </c>
      <c r="D392" s="18" t="s">
        <v>27</v>
      </c>
      <c r="E392" s="19" t="s">
        <v>924</v>
      </c>
      <c r="F392" s="18" t="s">
        <v>999</v>
      </c>
      <c r="G392" s="19">
        <f>VLOOKUP(C390:C963,'[1]main (3)'!$B:$T,19,0)</f>
        <v>32</v>
      </c>
      <c r="H392" s="19">
        <f>VLOOKUP(C390:C963,'[1]main (3)'!$B:$U,20,0)</f>
        <v>31</v>
      </c>
      <c r="I392" s="17">
        <f t="shared" si="7"/>
        <v>63</v>
      </c>
      <c r="J392" s="18" t="s">
        <v>1093</v>
      </c>
      <c r="K392" s="18" t="str">
        <f>VLOOKUP(C:C,'[1]main (3)'!$B:$D,3,0)</f>
        <v>Dhunaguri SC</v>
      </c>
      <c r="L392" s="18" t="s">
        <v>1282</v>
      </c>
      <c r="M392" s="18">
        <f>VLOOKUP(L390:L963,'[2]ANM Contact Deatils '!$B:$E,4,0)</f>
        <v>9957678232</v>
      </c>
      <c r="N392" s="18" t="s">
        <v>1278</v>
      </c>
      <c r="O392" s="18">
        <f>VLOOKUP(N390:N4497,[3]Sheet1!$B:$F,5,0)</f>
        <v>7896810076</v>
      </c>
      <c r="P392" s="24">
        <v>43502</v>
      </c>
      <c r="Q392" s="54">
        <v>43502</v>
      </c>
      <c r="R392" s="18" t="s">
        <v>1404</v>
      </c>
      <c r="S392" s="18" t="s">
        <v>1236</v>
      </c>
      <c r="T392" s="18"/>
    </row>
    <row r="393" spans="1:20" ht="33">
      <c r="A393" s="4">
        <v>389</v>
      </c>
      <c r="B393" s="17" t="s">
        <v>67</v>
      </c>
      <c r="C393" s="18" t="s">
        <v>664</v>
      </c>
      <c r="D393" s="18" t="s">
        <v>27</v>
      </c>
      <c r="E393" s="19" t="s">
        <v>925</v>
      </c>
      <c r="F393" s="18" t="s">
        <v>1003</v>
      </c>
      <c r="G393" s="19">
        <f>VLOOKUP(C391:C964,'[1]main (3)'!$B:$T,19,0)</f>
        <v>0</v>
      </c>
      <c r="H393" s="19">
        <f>VLOOKUP(C391:C964,'[1]main (3)'!$B:$U,20,0)</f>
        <v>65</v>
      </c>
      <c r="I393" s="17">
        <f t="shared" si="7"/>
        <v>65</v>
      </c>
      <c r="J393" s="18" t="s">
        <v>1094</v>
      </c>
      <c r="K393" s="18" t="str">
        <f>VLOOKUP(C:C,'[1]main (3)'!$B:$D,3,0)</f>
        <v>Dhunaguri SC</v>
      </c>
      <c r="L393" s="18" t="s">
        <v>1282</v>
      </c>
      <c r="M393" s="18">
        <f>VLOOKUP(L391:L964,'[2]ANM Contact Deatils '!$B:$E,4,0)</f>
        <v>9957678232</v>
      </c>
      <c r="N393" s="18" t="s">
        <v>1278</v>
      </c>
      <c r="O393" s="18">
        <f>VLOOKUP(N391:N4498,[3]Sheet1!$B:$F,5,0)</f>
        <v>7896810076</v>
      </c>
      <c r="P393" s="24">
        <v>43502</v>
      </c>
      <c r="Q393" s="54">
        <v>43502</v>
      </c>
      <c r="R393" s="18" t="s">
        <v>1404</v>
      </c>
      <c r="S393" s="18" t="s">
        <v>1236</v>
      </c>
      <c r="T393" s="18"/>
    </row>
    <row r="394" spans="1:20" ht="33">
      <c r="A394" s="4">
        <v>390</v>
      </c>
      <c r="B394" s="17" t="s">
        <v>67</v>
      </c>
      <c r="C394" s="18" t="s">
        <v>665</v>
      </c>
      <c r="D394" s="18" t="s">
        <v>27</v>
      </c>
      <c r="E394" s="19" t="s">
        <v>926</v>
      </c>
      <c r="F394" s="18" t="s">
        <v>999</v>
      </c>
      <c r="G394" s="19">
        <f>VLOOKUP(C392:C965,'[1]main (3)'!$B:$T,19,0)</f>
        <v>0</v>
      </c>
      <c r="H394" s="19">
        <f>VLOOKUP(C392:C965,'[1]main (3)'!$B:$U,20,0)</f>
        <v>32</v>
      </c>
      <c r="I394" s="17">
        <f t="shared" si="7"/>
        <v>32</v>
      </c>
      <c r="J394" s="18" t="s">
        <v>1095</v>
      </c>
      <c r="K394" s="18" t="str">
        <f>VLOOKUP(C:C,'[1]main (3)'!$B:$D,3,0)</f>
        <v>Dhunaguri SC</v>
      </c>
      <c r="L394" s="18" t="s">
        <v>1282</v>
      </c>
      <c r="M394" s="18">
        <f>VLOOKUP(L392:L965,'[2]ANM Contact Deatils '!$B:$E,4,0)</f>
        <v>9957678232</v>
      </c>
      <c r="N394" s="18" t="s">
        <v>1279</v>
      </c>
      <c r="O394" s="18">
        <f>VLOOKUP(N392:N4499,[3]Sheet1!$B:$F,5,0)</f>
        <v>9577094295</v>
      </c>
      <c r="P394" s="24">
        <v>43502</v>
      </c>
      <c r="Q394" s="54">
        <v>43502</v>
      </c>
      <c r="R394" s="18" t="s">
        <v>1404</v>
      </c>
      <c r="S394" s="18" t="s">
        <v>1236</v>
      </c>
      <c r="T394" s="18"/>
    </row>
    <row r="395" spans="1:20" ht="33">
      <c r="A395" s="4">
        <v>391</v>
      </c>
      <c r="B395" s="17" t="s">
        <v>68</v>
      </c>
      <c r="C395" s="18" t="s">
        <v>666</v>
      </c>
      <c r="D395" s="18" t="s">
        <v>27</v>
      </c>
      <c r="E395" s="19" t="s">
        <v>927</v>
      </c>
      <c r="F395" s="18" t="s">
        <v>1002</v>
      </c>
      <c r="G395" s="19">
        <f>VLOOKUP(C393:C966,'[1]main (3)'!$B:$T,19,0)</f>
        <v>124</v>
      </c>
      <c r="H395" s="19">
        <f>VLOOKUP(C393:C966,'[1]main (3)'!$B:$U,20,0)</f>
        <v>147</v>
      </c>
      <c r="I395" s="17">
        <f t="shared" si="7"/>
        <v>271</v>
      </c>
      <c r="J395" s="18" t="s">
        <v>1096</v>
      </c>
      <c r="K395" s="18" t="str">
        <f>VLOOKUP(C:C,'[1]main (3)'!$B:$D,3,0)</f>
        <v>kutubpur sc</v>
      </c>
      <c r="L395" s="18" t="s">
        <v>1337</v>
      </c>
      <c r="M395" s="18">
        <f>VLOOKUP(L393:L966,'[2]ANM Contact Deatils '!$B:$E,4,0)</f>
        <v>9957132639</v>
      </c>
      <c r="N395" s="18" t="s">
        <v>1339</v>
      </c>
      <c r="O395" s="18">
        <f>VLOOKUP(N393:N4500,[3]Sheet1!$B:$F,5,0)</f>
        <v>9957408894</v>
      </c>
      <c r="P395" s="24">
        <v>43502</v>
      </c>
      <c r="Q395" s="54">
        <v>43502</v>
      </c>
      <c r="R395" s="18" t="s">
        <v>1405</v>
      </c>
      <c r="S395" s="18" t="s">
        <v>1236</v>
      </c>
      <c r="T395" s="18"/>
    </row>
    <row r="396" spans="1:20" ht="33">
      <c r="A396" s="4">
        <v>392</v>
      </c>
      <c r="B396" s="17" t="s">
        <v>67</v>
      </c>
      <c r="C396" s="18" t="s">
        <v>667</v>
      </c>
      <c r="D396" s="18" t="s">
        <v>27</v>
      </c>
      <c r="E396" s="19" t="s">
        <v>928</v>
      </c>
      <c r="F396" s="18" t="s">
        <v>999</v>
      </c>
      <c r="G396" s="19">
        <f>VLOOKUP(C394:C967,'[1]main (3)'!$B:$T,19,0)</f>
        <v>20</v>
      </c>
      <c r="H396" s="19">
        <f>VLOOKUP(C394:C967,'[1]main (3)'!$B:$U,20,0)</f>
        <v>18</v>
      </c>
      <c r="I396" s="17">
        <f t="shared" si="7"/>
        <v>38</v>
      </c>
      <c r="J396" s="18" t="s">
        <v>1097</v>
      </c>
      <c r="K396" s="18" t="str">
        <f>VLOOKUP(C:C,'[1]main (3)'!$B:$D,3,0)</f>
        <v>Dhunaguri SC</v>
      </c>
      <c r="L396" s="18" t="s">
        <v>1282</v>
      </c>
      <c r="M396" s="18">
        <f>VLOOKUP(L394:L967,'[2]ANM Contact Deatils '!$B:$E,4,0)</f>
        <v>9957678232</v>
      </c>
      <c r="N396" s="18" t="s">
        <v>1279</v>
      </c>
      <c r="O396" s="18">
        <f>VLOOKUP(N394:N4501,[3]Sheet1!$B:$F,5,0)</f>
        <v>9577094295</v>
      </c>
      <c r="P396" s="24">
        <v>43503</v>
      </c>
      <c r="Q396" s="54">
        <v>43503</v>
      </c>
      <c r="R396" s="18" t="s">
        <v>1404</v>
      </c>
      <c r="S396" s="18" t="s">
        <v>1236</v>
      </c>
      <c r="T396" s="18"/>
    </row>
    <row r="397" spans="1:20" ht="33">
      <c r="A397" s="4">
        <v>393</v>
      </c>
      <c r="B397" s="17" t="s">
        <v>67</v>
      </c>
      <c r="C397" s="18" t="s">
        <v>668</v>
      </c>
      <c r="D397" s="18" t="s">
        <v>29</v>
      </c>
      <c r="E397" s="19">
        <v>55</v>
      </c>
      <c r="F397" s="18" t="s">
        <v>998</v>
      </c>
      <c r="G397" s="19">
        <f>VLOOKUP(C395:C968,'[1]main (3)'!$B:$T,19,0)</f>
        <v>17</v>
      </c>
      <c r="H397" s="19">
        <f>VLOOKUP(C395:C968,'[1]main (3)'!$B:$U,20,0)</f>
        <v>21</v>
      </c>
      <c r="I397" s="17">
        <f t="shared" si="7"/>
        <v>38</v>
      </c>
      <c r="J397" s="18">
        <v>9678322335</v>
      </c>
      <c r="K397" s="18" t="str">
        <f>VLOOKUP(C:C,'[1]main (3)'!$B:$D,3,0)</f>
        <v>Midihijaba SC</v>
      </c>
      <c r="L397" s="18" t="s">
        <v>1377</v>
      </c>
      <c r="M397" s="18">
        <f>VLOOKUP(L395:L968,'[2]ANM Contact Deatils '!$B:$E,4,0)</f>
        <v>8812892840</v>
      </c>
      <c r="N397" s="18" t="s">
        <v>1252</v>
      </c>
      <c r="O397" s="18">
        <f>VLOOKUP(N395:N4502,[3]Sheet1!$B:$F,5,0)</f>
        <v>8011915597</v>
      </c>
      <c r="P397" s="24">
        <v>43503</v>
      </c>
      <c r="Q397" s="54">
        <v>43503</v>
      </c>
      <c r="R397" s="18" t="s">
        <v>1405</v>
      </c>
      <c r="S397" s="18" t="s">
        <v>1406</v>
      </c>
      <c r="T397" s="18"/>
    </row>
    <row r="398" spans="1:20" ht="33">
      <c r="A398" s="4">
        <v>394</v>
      </c>
      <c r="B398" s="17" t="s">
        <v>68</v>
      </c>
      <c r="C398" s="18" t="s">
        <v>669</v>
      </c>
      <c r="D398" s="18" t="s">
        <v>27</v>
      </c>
      <c r="E398" s="19" t="s">
        <v>929</v>
      </c>
      <c r="F398" s="18" t="s">
        <v>1002</v>
      </c>
      <c r="G398" s="19">
        <f>VLOOKUP(C396:C969,'[1]main (3)'!$B:$T,19,0)</f>
        <v>136</v>
      </c>
      <c r="H398" s="19">
        <f>VLOOKUP(C396:C969,'[1]main (3)'!$B:$U,20,0)</f>
        <v>144</v>
      </c>
      <c r="I398" s="17">
        <f t="shared" si="7"/>
        <v>280</v>
      </c>
      <c r="J398" s="18" t="s">
        <v>1098</v>
      </c>
      <c r="K398" s="18" t="str">
        <f>VLOOKUP(C:C,'[1]main (3)'!$B:$D,3,0)</f>
        <v>kutubpur sc</v>
      </c>
      <c r="L398" s="18" t="s">
        <v>1337</v>
      </c>
      <c r="M398" s="18">
        <f>VLOOKUP(L396:L969,'[2]ANM Contact Deatils '!$B:$E,4,0)</f>
        <v>9957132639</v>
      </c>
      <c r="N398" s="18" t="s">
        <v>1339</v>
      </c>
      <c r="O398" s="18">
        <f>VLOOKUP(N396:N4503,[3]Sheet1!$B:$F,5,0)</f>
        <v>9957408894</v>
      </c>
      <c r="P398" s="24">
        <v>43503</v>
      </c>
      <c r="Q398" s="54">
        <v>43503</v>
      </c>
      <c r="R398" s="18" t="s">
        <v>1405</v>
      </c>
      <c r="S398" s="18" t="s">
        <v>1236</v>
      </c>
      <c r="T398" s="18"/>
    </row>
    <row r="399" spans="1:20" ht="33">
      <c r="A399" s="4">
        <v>395</v>
      </c>
      <c r="B399" s="17" t="s">
        <v>67</v>
      </c>
      <c r="C399" s="18" t="s">
        <v>670</v>
      </c>
      <c r="D399" s="18" t="s">
        <v>29</v>
      </c>
      <c r="E399" s="19">
        <v>37</v>
      </c>
      <c r="F399" s="18" t="s">
        <v>998</v>
      </c>
      <c r="G399" s="19">
        <f>VLOOKUP(C397:C970,'[1]main (3)'!$B:$T,19,0)</f>
        <v>12</v>
      </c>
      <c r="H399" s="19">
        <f>VLOOKUP(C397:C970,'[1]main (3)'!$B:$U,20,0)</f>
        <v>11</v>
      </c>
      <c r="I399" s="17">
        <f t="shared" si="7"/>
        <v>23</v>
      </c>
      <c r="J399" s="18">
        <v>8399045716</v>
      </c>
      <c r="K399" s="18" t="str">
        <f>VLOOKUP(C:C,'[1]main (3)'!$B:$D,3,0)</f>
        <v>Lahalial SC</v>
      </c>
      <c r="L399" s="18" t="s">
        <v>1347</v>
      </c>
      <c r="M399" s="18">
        <f>VLOOKUP(L397:L970,'[2]ANM Contact Deatils '!$B:$E,4,0)</f>
        <v>7399188419</v>
      </c>
      <c r="N399" s="18" t="s">
        <v>1352</v>
      </c>
      <c r="O399" s="18">
        <f>VLOOKUP(N397:N4504,[3]Sheet1!$B:$F,5,0)</f>
        <v>9365359181</v>
      </c>
      <c r="P399" s="24">
        <v>43504</v>
      </c>
      <c r="Q399" s="54">
        <v>43504</v>
      </c>
      <c r="R399" s="18" t="s">
        <v>1402</v>
      </c>
      <c r="S399" s="18" t="s">
        <v>1236</v>
      </c>
      <c r="T399" s="18"/>
    </row>
    <row r="400" spans="1:20" ht="33">
      <c r="A400" s="4">
        <v>396</v>
      </c>
      <c r="B400" s="17" t="s">
        <v>67</v>
      </c>
      <c r="C400" s="18" t="s">
        <v>671</v>
      </c>
      <c r="D400" s="18" t="s">
        <v>29</v>
      </c>
      <c r="E400" s="19">
        <v>35</v>
      </c>
      <c r="F400" s="18" t="s">
        <v>998</v>
      </c>
      <c r="G400" s="19">
        <f>VLOOKUP(C398:C971,'[1]main (3)'!$B:$T,19,0)</f>
        <v>23</v>
      </c>
      <c r="H400" s="19">
        <f>VLOOKUP(C398:C971,'[1]main (3)'!$B:$U,20,0)</f>
        <v>21</v>
      </c>
      <c r="I400" s="17">
        <f t="shared" si="7"/>
        <v>44</v>
      </c>
      <c r="J400" s="18" t="s">
        <v>1099</v>
      </c>
      <c r="K400" s="18" t="str">
        <f>VLOOKUP(C:C,'[1]main (3)'!$B:$D,3,0)</f>
        <v>Gandhia SC</v>
      </c>
      <c r="L400" s="18" t="s">
        <v>1294</v>
      </c>
      <c r="M400" s="18">
        <f>VLOOKUP(L398:L971,'[2]ANM Contact Deatils '!$B:$E,4,0)</f>
        <v>9954993266</v>
      </c>
      <c r="N400" s="18" t="s">
        <v>1297</v>
      </c>
      <c r="O400" s="18">
        <f>VLOOKUP(N398:N4505,[3]Sheet1!$B:$F,5,0)</f>
        <v>9954144636</v>
      </c>
      <c r="P400" s="24">
        <v>43504</v>
      </c>
      <c r="Q400" s="54">
        <v>43504</v>
      </c>
      <c r="R400" s="18" t="s">
        <v>1402</v>
      </c>
      <c r="S400" s="18" t="s">
        <v>1236</v>
      </c>
      <c r="T400" s="18"/>
    </row>
    <row r="401" spans="1:20" ht="33">
      <c r="A401" s="4">
        <v>397</v>
      </c>
      <c r="B401" s="17" t="s">
        <v>67</v>
      </c>
      <c r="C401" s="18" t="s">
        <v>672</v>
      </c>
      <c r="D401" s="18" t="s">
        <v>27</v>
      </c>
      <c r="E401" s="19" t="s">
        <v>930</v>
      </c>
      <c r="F401" s="18" t="s">
        <v>999</v>
      </c>
      <c r="G401" s="19">
        <f>VLOOKUP(C399:C972,'[1]main (3)'!$B:$T,19,0)</f>
        <v>21</v>
      </c>
      <c r="H401" s="19">
        <f>VLOOKUP(C399:C972,'[1]main (3)'!$B:$U,20,0)</f>
        <v>20</v>
      </c>
      <c r="I401" s="17">
        <f t="shared" si="7"/>
        <v>41</v>
      </c>
      <c r="J401" s="18" t="s">
        <v>1100</v>
      </c>
      <c r="K401" s="18" t="str">
        <f>VLOOKUP(C:C,'[1]main (3)'!$B:$D,3,0)</f>
        <v>Gandhia SC</v>
      </c>
      <c r="L401" s="18" t="s">
        <v>1294</v>
      </c>
      <c r="M401" s="18">
        <f>VLOOKUP(L399:L972,'[2]ANM Contact Deatils '!$B:$E,4,0)</f>
        <v>9954993266</v>
      </c>
      <c r="N401" s="18" t="s">
        <v>1297</v>
      </c>
      <c r="O401" s="18">
        <f>VLOOKUP(N399:N4506,[3]Sheet1!$B:$F,5,0)</f>
        <v>9954144636</v>
      </c>
      <c r="P401" s="24">
        <v>43504</v>
      </c>
      <c r="Q401" s="54">
        <v>43504</v>
      </c>
      <c r="R401" s="18" t="s">
        <v>1402</v>
      </c>
      <c r="S401" s="18" t="s">
        <v>1236</v>
      </c>
      <c r="T401" s="18"/>
    </row>
    <row r="402" spans="1:20" ht="33">
      <c r="A402" s="4">
        <v>398</v>
      </c>
      <c r="B402" s="17" t="s">
        <v>68</v>
      </c>
      <c r="C402" s="18" t="s">
        <v>673</v>
      </c>
      <c r="D402" s="18" t="s">
        <v>29</v>
      </c>
      <c r="E402" s="19">
        <v>20</v>
      </c>
      <c r="F402" s="18" t="s">
        <v>998</v>
      </c>
      <c r="G402" s="19">
        <f>VLOOKUP(C400:C973,'[1]main (3)'!$B:$T,19,0)</f>
        <v>18</v>
      </c>
      <c r="H402" s="19">
        <f>VLOOKUP(C400:C973,'[1]main (3)'!$B:$U,20,0)</f>
        <v>21</v>
      </c>
      <c r="I402" s="17">
        <f t="shared" si="7"/>
        <v>39</v>
      </c>
      <c r="J402" s="18">
        <v>9957224261</v>
      </c>
      <c r="K402" s="18" t="str">
        <f>VLOOKUP(C:C,'[1]main (3)'!$B:$D,3,0)</f>
        <v>Jubanagar SC</v>
      </c>
      <c r="L402" s="18" t="str">
        <f>VLOOKUP(C:C,'[1]main (3)'!$B:$E,4,0)</f>
        <v>Minakhi Gogoi</v>
      </c>
      <c r="M402" s="18">
        <f>VLOOKUP(L400:L973,'[2]ANM Contact Deatils '!$B:$E,4,0)</f>
        <v>8011337077</v>
      </c>
      <c r="N402" s="18" t="s">
        <v>1215</v>
      </c>
      <c r="O402" s="18">
        <f>VLOOKUP(N400:N4507,[3]Sheet1!$B:$F,5,0)</f>
        <v>9613108078</v>
      </c>
      <c r="P402" s="24">
        <v>43504</v>
      </c>
      <c r="Q402" s="54">
        <v>43504</v>
      </c>
      <c r="R402" s="18" t="s">
        <v>1404</v>
      </c>
      <c r="S402" s="18" t="s">
        <v>1236</v>
      </c>
      <c r="T402" s="18"/>
    </row>
    <row r="403" spans="1:20" ht="33">
      <c r="A403" s="4">
        <v>399</v>
      </c>
      <c r="B403" s="17" t="s">
        <v>68</v>
      </c>
      <c r="C403" s="18" t="s">
        <v>674</v>
      </c>
      <c r="D403" s="18" t="s">
        <v>27</v>
      </c>
      <c r="E403" s="19" t="s">
        <v>931</v>
      </c>
      <c r="F403" s="18" t="s">
        <v>999</v>
      </c>
      <c r="G403" s="19">
        <f>VLOOKUP(C401:C974,'[1]main (3)'!$B:$T,19,0)</f>
        <v>18</v>
      </c>
      <c r="H403" s="19">
        <f>VLOOKUP(C401:C974,'[1]main (3)'!$B:$U,20,0)</f>
        <v>33</v>
      </c>
      <c r="I403" s="17">
        <f t="shared" si="7"/>
        <v>51</v>
      </c>
      <c r="J403" s="18" t="s">
        <v>1101</v>
      </c>
      <c r="K403" s="18" t="str">
        <f>VLOOKUP(C:C,'[1]main (3)'!$B:$D,3,0)</f>
        <v>kutubpur sc</v>
      </c>
      <c r="L403" s="18" t="s">
        <v>1337</v>
      </c>
      <c r="M403" s="18">
        <f>VLOOKUP(L401:L974,'[2]ANM Contact Deatils '!$B:$E,4,0)</f>
        <v>9957132639</v>
      </c>
      <c r="N403" s="18" t="s">
        <v>1339</v>
      </c>
      <c r="O403" s="18">
        <f>VLOOKUP(N401:N4508,[3]Sheet1!$B:$F,5,0)</f>
        <v>9957408894</v>
      </c>
      <c r="P403" s="24">
        <v>43504</v>
      </c>
      <c r="Q403" s="54">
        <v>43504</v>
      </c>
      <c r="R403" s="18" t="s">
        <v>1405</v>
      </c>
      <c r="S403" s="18" t="s">
        <v>1236</v>
      </c>
      <c r="T403" s="18"/>
    </row>
    <row r="404" spans="1:20" ht="33">
      <c r="A404" s="4">
        <v>400</v>
      </c>
      <c r="B404" s="17" t="s">
        <v>68</v>
      </c>
      <c r="C404" s="18" t="s">
        <v>675</v>
      </c>
      <c r="D404" s="18" t="s">
        <v>29</v>
      </c>
      <c r="E404" s="19">
        <v>2</v>
      </c>
      <c r="F404" s="18" t="s">
        <v>998</v>
      </c>
      <c r="G404" s="19">
        <f>VLOOKUP(C402:C975,'[1]main (3)'!$B:$T,19,0)</f>
        <v>23</v>
      </c>
      <c r="H404" s="19">
        <f>VLOOKUP(C402:C975,'[1]main (3)'!$B:$U,20,0)</f>
        <v>19</v>
      </c>
      <c r="I404" s="17">
        <f t="shared" si="7"/>
        <v>42</v>
      </c>
      <c r="J404" s="18">
        <v>6900667987</v>
      </c>
      <c r="K404" s="18" t="str">
        <f>VLOOKUP(C:C,'[1]main (3)'!$B:$D,3,0)</f>
        <v>Bongalmora CHC</v>
      </c>
      <c r="L404" s="18" t="s">
        <v>1266</v>
      </c>
      <c r="M404" s="18">
        <f>VLOOKUP(L402:L975,'[2]ANM Contact Deatils '!$B:$E,4,0)</f>
        <v>9854231262</v>
      </c>
      <c r="N404" s="18" t="s">
        <v>1267</v>
      </c>
      <c r="O404" s="18">
        <f>VLOOKUP(N402:N4509,[3]Sheet1!$B:$F,5,0)</f>
        <v>8876619128</v>
      </c>
      <c r="P404" s="24">
        <v>43505</v>
      </c>
      <c r="Q404" s="54">
        <v>43505</v>
      </c>
      <c r="R404" s="18" t="s">
        <v>1402</v>
      </c>
      <c r="S404" s="18" t="s">
        <v>1236</v>
      </c>
      <c r="T404" s="18"/>
    </row>
    <row r="405" spans="1:20" ht="33">
      <c r="A405" s="4">
        <v>401</v>
      </c>
      <c r="B405" s="17" t="s">
        <v>68</v>
      </c>
      <c r="C405" s="18" t="s">
        <v>676</v>
      </c>
      <c r="D405" s="18" t="s">
        <v>29</v>
      </c>
      <c r="E405" s="19">
        <v>7</v>
      </c>
      <c r="F405" s="18" t="s">
        <v>998</v>
      </c>
      <c r="G405" s="19">
        <f>VLOOKUP(C403:C976,'[1]main (3)'!$B:$T,19,0)</f>
        <v>3</v>
      </c>
      <c r="H405" s="19">
        <f>VLOOKUP(C403:C976,'[1]main (3)'!$B:$U,20,0)</f>
        <v>13</v>
      </c>
      <c r="I405" s="17">
        <f t="shared" si="7"/>
        <v>16</v>
      </c>
      <c r="J405" s="18">
        <v>8011282422</v>
      </c>
      <c r="K405" s="18" t="str">
        <f>VLOOKUP(C:C,'[1]main (3)'!$B:$D,3,0)</f>
        <v>Sandhakhowa SC</v>
      </c>
      <c r="L405" s="18" t="s">
        <v>1381</v>
      </c>
      <c r="M405" s="18">
        <f>VLOOKUP(L403:L976,'[2]ANM Contact Deatils '!$B:$E,4,0)</f>
        <v>8721057814</v>
      </c>
      <c r="N405" s="18" t="s">
        <v>1384</v>
      </c>
      <c r="O405" s="18">
        <f>VLOOKUP(N403:N4510,[3]Sheet1!$B:$F,5,0)</f>
        <v>8403997797</v>
      </c>
      <c r="P405" s="24">
        <v>43505</v>
      </c>
      <c r="Q405" s="54">
        <v>43505</v>
      </c>
      <c r="R405" s="18" t="s">
        <v>1402</v>
      </c>
      <c r="S405" s="18" t="s">
        <v>1236</v>
      </c>
      <c r="T405" s="18"/>
    </row>
    <row r="406" spans="1:20" ht="33">
      <c r="A406" s="4">
        <v>402</v>
      </c>
      <c r="B406" s="17" t="s">
        <v>67</v>
      </c>
      <c r="C406" s="18" t="s">
        <v>677</v>
      </c>
      <c r="D406" s="18" t="s">
        <v>29</v>
      </c>
      <c r="E406" s="19">
        <v>1</v>
      </c>
      <c r="F406" s="18" t="s">
        <v>998</v>
      </c>
      <c r="G406" s="19">
        <f>VLOOKUP(C404:C977,'[1]main (3)'!$B:$T,19,0)</f>
        <v>22</v>
      </c>
      <c r="H406" s="19">
        <f>VLOOKUP(C404:C977,'[1]main (3)'!$B:$U,20,0)</f>
        <v>31</v>
      </c>
      <c r="I406" s="17">
        <f t="shared" si="7"/>
        <v>53</v>
      </c>
      <c r="J406" s="18">
        <v>8812013434</v>
      </c>
      <c r="K406" s="18" t="str">
        <f>VLOOKUP(C:C,'[1]main (3)'!$B:$D,3,0)</f>
        <v>Bagicha SC</v>
      </c>
      <c r="L406" s="18" t="s">
        <v>1246</v>
      </c>
      <c r="M406" s="18">
        <f>VLOOKUP(L404:L977,'[2]ANM Contact Deatils '!$B:$E,4,0)</f>
        <v>8134904930</v>
      </c>
      <c r="N406" s="18" t="s">
        <v>1216</v>
      </c>
      <c r="O406" s="18">
        <f>VLOOKUP(N404:N4511,[3]Sheet1!$B:$F,5,0)</f>
        <v>8723969040</v>
      </c>
      <c r="P406" s="24">
        <v>43505</v>
      </c>
      <c r="Q406" s="54">
        <v>43505</v>
      </c>
      <c r="R406" s="18" t="s">
        <v>1403</v>
      </c>
      <c r="S406" s="18" t="s">
        <v>1236</v>
      </c>
      <c r="T406" s="18"/>
    </row>
    <row r="407" spans="1:20" ht="33">
      <c r="A407" s="4">
        <v>403</v>
      </c>
      <c r="B407" s="17" t="s">
        <v>67</v>
      </c>
      <c r="C407" s="18" t="s">
        <v>678</v>
      </c>
      <c r="D407" s="18" t="s">
        <v>29</v>
      </c>
      <c r="E407" s="19">
        <v>10</v>
      </c>
      <c r="F407" s="18" t="s">
        <v>998</v>
      </c>
      <c r="G407" s="19">
        <f>VLOOKUP(C405:C978,'[1]main (3)'!$B:$T,19,0)</f>
        <v>27</v>
      </c>
      <c r="H407" s="19">
        <f>VLOOKUP(C405:C978,'[1]main (3)'!$B:$U,20,0)</f>
        <v>21</v>
      </c>
      <c r="I407" s="17">
        <f t="shared" si="7"/>
        <v>48</v>
      </c>
      <c r="J407" s="18">
        <v>9954198327</v>
      </c>
      <c r="K407" s="18" t="str">
        <f>VLOOKUP(C:C,'[1]main (3)'!$B:$D,3,0)</f>
        <v>Bagicha SC</v>
      </c>
      <c r="L407" s="18" t="s">
        <v>1246</v>
      </c>
      <c r="M407" s="18">
        <f>VLOOKUP(L405:L978,'[2]ANM Contact Deatils '!$B:$E,4,0)</f>
        <v>8134904930</v>
      </c>
      <c r="N407" s="18" t="s">
        <v>1216</v>
      </c>
      <c r="O407" s="18">
        <f>VLOOKUP(N405:N4512,[3]Sheet1!$B:$F,5,0)</f>
        <v>8723969040</v>
      </c>
      <c r="P407" s="24">
        <v>43505</v>
      </c>
      <c r="Q407" s="54">
        <v>43505</v>
      </c>
      <c r="R407" s="18" t="s">
        <v>1403</v>
      </c>
      <c r="S407" s="18" t="s">
        <v>1236</v>
      </c>
      <c r="T407" s="18"/>
    </row>
    <row r="408" spans="1:20" ht="33">
      <c r="A408" s="4">
        <v>404</v>
      </c>
      <c r="B408" s="17" t="s">
        <v>68</v>
      </c>
      <c r="C408" s="18" t="s">
        <v>679</v>
      </c>
      <c r="D408" s="18" t="s">
        <v>29</v>
      </c>
      <c r="E408" s="19">
        <v>17</v>
      </c>
      <c r="F408" s="18" t="s">
        <v>998</v>
      </c>
      <c r="G408" s="19">
        <f>VLOOKUP(C406:C979,'[1]main (3)'!$B:$T,19,0)</f>
        <v>27</v>
      </c>
      <c r="H408" s="19">
        <f>VLOOKUP(C406:C979,'[1]main (3)'!$B:$U,20,0)</f>
        <v>17</v>
      </c>
      <c r="I408" s="17">
        <f t="shared" si="7"/>
        <v>44</v>
      </c>
      <c r="J408" s="18" t="s">
        <v>1102</v>
      </c>
      <c r="K408" s="18" t="str">
        <f>VLOOKUP(C:C,'[1]main (3)'!$B:$D,3,0)</f>
        <v>Bongalmora CHC</v>
      </c>
      <c r="L408" s="18" t="s">
        <v>1266</v>
      </c>
      <c r="M408" s="18">
        <f>VLOOKUP(L406:L979,'[2]ANM Contact Deatils '!$B:$E,4,0)</f>
        <v>9854231262</v>
      </c>
      <c r="N408" s="18" t="s">
        <v>1217</v>
      </c>
      <c r="O408" s="18">
        <f>VLOOKUP(N406:N4513,[3]Sheet1!$B:$F,5,0)</f>
        <v>9854163325</v>
      </c>
      <c r="P408" s="24">
        <v>43505</v>
      </c>
      <c r="Q408" s="54">
        <v>43505</v>
      </c>
      <c r="R408" s="18" t="s">
        <v>1402</v>
      </c>
      <c r="S408" s="18" t="s">
        <v>1236</v>
      </c>
      <c r="T408" s="18"/>
    </row>
    <row r="409" spans="1:20" ht="33">
      <c r="A409" s="4">
        <v>405</v>
      </c>
      <c r="B409" s="17" t="s">
        <v>68</v>
      </c>
      <c r="C409" s="18" t="s">
        <v>680</v>
      </c>
      <c r="D409" s="18" t="s">
        <v>27</v>
      </c>
      <c r="E409" s="19" t="s">
        <v>932</v>
      </c>
      <c r="F409" s="18" t="s">
        <v>999</v>
      </c>
      <c r="G409" s="19">
        <f>VLOOKUP(C407:C980,'[1]main (3)'!$B:$T,19,0)</f>
        <v>27</v>
      </c>
      <c r="H409" s="19">
        <f>VLOOKUP(C407:C980,'[1]main (3)'!$B:$U,20,0)</f>
        <v>11</v>
      </c>
      <c r="I409" s="17">
        <f t="shared" si="7"/>
        <v>38</v>
      </c>
      <c r="J409" s="18" t="s">
        <v>1103</v>
      </c>
      <c r="K409" s="18" t="str">
        <f>VLOOKUP(C:C,'[1]main (3)'!$B:$D,3,0)</f>
        <v>Sandhakhowa SC</v>
      </c>
      <c r="L409" s="18" t="s">
        <v>1381</v>
      </c>
      <c r="M409" s="18">
        <f>VLOOKUP(L407:L980,'[2]ANM Contact Deatils '!$B:$E,4,0)</f>
        <v>8721057814</v>
      </c>
      <c r="N409" s="18" t="s">
        <v>1384</v>
      </c>
      <c r="O409" s="18">
        <f>VLOOKUP(N407:N4514,[3]Sheet1!$B:$F,5,0)</f>
        <v>8403997797</v>
      </c>
      <c r="P409" s="24">
        <v>43505</v>
      </c>
      <c r="Q409" s="54">
        <v>43505</v>
      </c>
      <c r="R409" s="18" t="s">
        <v>1402</v>
      </c>
      <c r="S409" s="18" t="s">
        <v>1236</v>
      </c>
      <c r="T409" s="18"/>
    </row>
    <row r="410" spans="1:20" ht="33">
      <c r="A410" s="4">
        <v>406</v>
      </c>
      <c r="B410" s="17" t="s">
        <v>67</v>
      </c>
      <c r="C410" s="18" t="s">
        <v>681</v>
      </c>
      <c r="D410" s="18" t="s">
        <v>29</v>
      </c>
      <c r="E410" s="19">
        <v>20</v>
      </c>
      <c r="F410" s="18" t="s">
        <v>998</v>
      </c>
      <c r="G410" s="19">
        <f>VLOOKUP(C408:C981,'[1]main (3)'!$B:$T,19,0)</f>
        <v>16</v>
      </c>
      <c r="H410" s="19">
        <f>VLOOKUP(C408:C981,'[1]main (3)'!$B:$U,20,0)</f>
        <v>13</v>
      </c>
      <c r="I410" s="17">
        <f t="shared" si="7"/>
        <v>29</v>
      </c>
      <c r="J410" s="18">
        <v>7399667067</v>
      </c>
      <c r="K410" s="18" t="str">
        <f>VLOOKUP(C:C,'[1]main (3)'!$B:$D,3,0)</f>
        <v>Dhekiajuli SC</v>
      </c>
      <c r="L410" s="18" t="s">
        <v>1273</v>
      </c>
      <c r="M410" s="18">
        <f>VLOOKUP(L408:L981,'[2]ANM Contact Deatils '!$B:$E,4,0)</f>
        <v>8876961626</v>
      </c>
      <c r="N410" s="18" t="s">
        <v>1274</v>
      </c>
      <c r="O410" s="18">
        <f>VLOOKUP(N408:N4515,[3]Sheet1!$B:$F,5,0)</f>
        <v>9859213313</v>
      </c>
      <c r="P410" s="24">
        <v>43507</v>
      </c>
      <c r="Q410" s="54">
        <v>43507</v>
      </c>
      <c r="R410" s="18" t="s">
        <v>1405</v>
      </c>
      <c r="S410" s="18" t="s">
        <v>1236</v>
      </c>
      <c r="T410" s="18"/>
    </row>
    <row r="411" spans="1:20" ht="33">
      <c r="A411" s="4">
        <v>407</v>
      </c>
      <c r="B411" s="17" t="s">
        <v>67</v>
      </c>
      <c r="C411" s="18" t="s">
        <v>682</v>
      </c>
      <c r="D411" s="18" t="s">
        <v>27</v>
      </c>
      <c r="E411" s="19" t="s">
        <v>933</v>
      </c>
      <c r="F411" s="18" t="s">
        <v>1003</v>
      </c>
      <c r="G411" s="19">
        <f>VLOOKUP(C409:C982,'[1]main (3)'!$B:$T,19,0)</f>
        <v>22</v>
      </c>
      <c r="H411" s="19">
        <f>VLOOKUP(C409:C982,'[1]main (3)'!$B:$U,20,0)</f>
        <v>28</v>
      </c>
      <c r="I411" s="17">
        <f t="shared" si="7"/>
        <v>50</v>
      </c>
      <c r="J411" s="18" t="s">
        <v>1104</v>
      </c>
      <c r="K411" s="18" t="str">
        <f>VLOOKUP(C:C,'[1]main (3)'!$B:$D,3,0)</f>
        <v>Tunijan SC</v>
      </c>
      <c r="L411" s="18" t="s">
        <v>1397</v>
      </c>
      <c r="M411" s="18">
        <f>VLOOKUP(L409:L982,'[2]ANM Contact Deatils '!$B:$E,4,0)</f>
        <v>9854349738</v>
      </c>
      <c r="N411" s="18" t="s">
        <v>1213</v>
      </c>
      <c r="O411" s="18">
        <f>VLOOKUP(N409:N4516,[3]Sheet1!$B:$F,5,0)</f>
        <v>9954405992</v>
      </c>
      <c r="P411" s="24">
        <v>43507</v>
      </c>
      <c r="Q411" s="54">
        <v>43507</v>
      </c>
      <c r="R411" s="18" t="s">
        <v>1405</v>
      </c>
      <c r="S411" s="18" t="s">
        <v>1236</v>
      </c>
      <c r="T411" s="18"/>
    </row>
    <row r="412" spans="1:20" ht="33">
      <c r="A412" s="4">
        <v>408</v>
      </c>
      <c r="B412" s="17" t="s">
        <v>68</v>
      </c>
      <c r="C412" s="18" t="s">
        <v>683</v>
      </c>
      <c r="D412" s="18" t="s">
        <v>27</v>
      </c>
      <c r="E412" s="19" t="s">
        <v>934</v>
      </c>
      <c r="F412" s="18" t="s">
        <v>999</v>
      </c>
      <c r="G412" s="19">
        <f>VLOOKUP(C410:C983,'[1]main (3)'!$B:$T,19,0)</f>
        <v>0</v>
      </c>
      <c r="H412" s="19">
        <f>VLOOKUP(C410:C983,'[1]main (3)'!$B:$U,20,0)</f>
        <v>135</v>
      </c>
      <c r="I412" s="17">
        <f t="shared" si="7"/>
        <v>135</v>
      </c>
      <c r="J412" s="18" t="s">
        <v>1105</v>
      </c>
      <c r="K412" s="18" t="str">
        <f>VLOOKUP(C:C,'[1]main (3)'!$B:$D,3,0)</f>
        <v>kutubpur sc</v>
      </c>
      <c r="L412" s="18" t="s">
        <v>1337</v>
      </c>
      <c r="M412" s="18">
        <f>VLOOKUP(L410:L983,'[2]ANM Contact Deatils '!$B:$E,4,0)</f>
        <v>9957132639</v>
      </c>
      <c r="N412" s="18" t="s">
        <v>1339</v>
      </c>
      <c r="O412" s="18">
        <f>VLOOKUP(N410:N4517,[3]Sheet1!$B:$F,5,0)</f>
        <v>9957408894</v>
      </c>
      <c r="P412" s="24">
        <v>43507</v>
      </c>
      <c r="Q412" s="54">
        <v>43507</v>
      </c>
      <c r="R412" s="18" t="s">
        <v>1405</v>
      </c>
      <c r="S412" s="18" t="s">
        <v>1236</v>
      </c>
      <c r="T412" s="18"/>
    </row>
    <row r="413" spans="1:20" ht="33">
      <c r="A413" s="4">
        <v>409</v>
      </c>
      <c r="B413" s="17" t="s">
        <v>67</v>
      </c>
      <c r="C413" s="18" t="s">
        <v>684</v>
      </c>
      <c r="D413" s="18" t="s">
        <v>29</v>
      </c>
      <c r="E413" s="19">
        <v>13</v>
      </c>
      <c r="F413" s="18" t="s">
        <v>998</v>
      </c>
      <c r="G413" s="19">
        <f>VLOOKUP(C411:C984,'[1]main (3)'!$B:$T,19,0)</f>
        <v>16</v>
      </c>
      <c r="H413" s="19">
        <f>VLOOKUP(C411:C984,'[1]main (3)'!$B:$U,20,0)</f>
        <v>15</v>
      </c>
      <c r="I413" s="17">
        <f t="shared" si="7"/>
        <v>31</v>
      </c>
      <c r="J413" s="18">
        <v>7086815312</v>
      </c>
      <c r="K413" s="18" t="str">
        <f>VLOOKUP(C:C,'[1]main (3)'!$B:$D,3,0)</f>
        <v>Laluk MPHC</v>
      </c>
      <c r="L413" s="18" t="s">
        <v>1353</v>
      </c>
      <c r="M413" s="18">
        <f>VLOOKUP(L411:L984,'[2]ANM Contact Deatils '!$B:$E,4,0)</f>
        <v>8486292021</v>
      </c>
      <c r="N413" s="18" t="s">
        <v>1363</v>
      </c>
      <c r="O413" s="18">
        <f>VLOOKUP(N411:N4518,[3]Sheet1!$B:$F,5,0)</f>
        <v>8721058689</v>
      </c>
      <c r="P413" s="24">
        <v>43508</v>
      </c>
      <c r="Q413" s="54">
        <v>43508</v>
      </c>
      <c r="R413" s="18" t="s">
        <v>1404</v>
      </c>
      <c r="S413" s="18" t="s">
        <v>1236</v>
      </c>
      <c r="T413" s="18"/>
    </row>
    <row r="414" spans="1:20" ht="33">
      <c r="A414" s="4">
        <v>410</v>
      </c>
      <c r="B414" s="17" t="s">
        <v>67</v>
      </c>
      <c r="C414" s="18" t="s">
        <v>685</v>
      </c>
      <c r="D414" s="18" t="s">
        <v>27</v>
      </c>
      <c r="E414" s="19" t="s">
        <v>935</v>
      </c>
      <c r="F414" s="18" t="s">
        <v>1000</v>
      </c>
      <c r="G414" s="19">
        <f>VLOOKUP(C412:C985,'[1]main (3)'!$B:$T,19,0)</f>
        <v>402</v>
      </c>
      <c r="H414" s="19">
        <f>VLOOKUP(C412:C985,'[1]main (3)'!$B:$U,20,0)</f>
        <v>371</v>
      </c>
      <c r="I414" s="17">
        <f t="shared" si="7"/>
        <v>773</v>
      </c>
      <c r="J414" s="18">
        <v>9854208874</v>
      </c>
      <c r="K414" s="18" t="str">
        <f>VLOOKUP(C:C,'[1]main (3)'!$B:$D,3,0)</f>
        <v>Laluk MPHC</v>
      </c>
      <c r="L414" s="18" t="s">
        <v>1353</v>
      </c>
      <c r="M414" s="18">
        <f>VLOOKUP(L412:L985,'[2]ANM Contact Deatils '!$B:$E,4,0)</f>
        <v>8486292021</v>
      </c>
      <c r="N414" s="18" t="s">
        <v>1363</v>
      </c>
      <c r="O414" s="18">
        <f>VLOOKUP(N412:N4519,[3]Sheet1!$B:$F,5,0)</f>
        <v>8721058689</v>
      </c>
      <c r="P414" s="24">
        <v>43508</v>
      </c>
      <c r="Q414" s="54">
        <v>43508</v>
      </c>
      <c r="R414" s="18" t="s">
        <v>1404</v>
      </c>
      <c r="S414" s="18" t="s">
        <v>1236</v>
      </c>
      <c r="T414" s="18"/>
    </row>
    <row r="415" spans="1:20" ht="33">
      <c r="A415" s="4">
        <v>411</v>
      </c>
      <c r="B415" s="17" t="s">
        <v>68</v>
      </c>
      <c r="C415" s="18" t="s">
        <v>686</v>
      </c>
      <c r="D415" s="18" t="s">
        <v>27</v>
      </c>
      <c r="E415" s="19" t="s">
        <v>936</v>
      </c>
      <c r="F415" s="18" t="s">
        <v>999</v>
      </c>
      <c r="G415" s="19">
        <f>VLOOKUP(C413:C986,'[1]main (3)'!$B:$T,19,0)</f>
        <v>88</v>
      </c>
      <c r="H415" s="19">
        <f>VLOOKUP(C413:C986,'[1]main (3)'!$B:$U,20,0)</f>
        <v>88</v>
      </c>
      <c r="I415" s="17">
        <f t="shared" si="7"/>
        <v>176</v>
      </c>
      <c r="J415" s="18" t="s">
        <v>1106</v>
      </c>
      <c r="K415" s="18" t="str">
        <f>VLOOKUP(C:C,'[1]main (3)'!$B:$D,3,0)</f>
        <v>SONAPUR SC</v>
      </c>
      <c r="L415" s="18" t="s">
        <v>1387</v>
      </c>
      <c r="M415" s="18">
        <f>VLOOKUP(L413:L986,'[2]ANM Contact Deatils '!$B:$E,4,0)</f>
        <v>9577269359</v>
      </c>
      <c r="N415" s="18" t="s">
        <v>1394</v>
      </c>
      <c r="O415" s="18">
        <f>VLOOKUP(N413:N4520,[3]Sheet1!$B:$F,5,0)</f>
        <v>9577381179</v>
      </c>
      <c r="P415" s="24">
        <v>43508</v>
      </c>
      <c r="Q415" s="54">
        <v>43508</v>
      </c>
      <c r="R415" s="18" t="s">
        <v>1405</v>
      </c>
      <c r="S415" s="18" t="s">
        <v>1236</v>
      </c>
      <c r="T415" s="18"/>
    </row>
    <row r="416" spans="1:20" ht="33">
      <c r="A416" s="4">
        <v>412</v>
      </c>
      <c r="B416" s="17" t="s">
        <v>68</v>
      </c>
      <c r="C416" s="18" t="s">
        <v>85</v>
      </c>
      <c r="D416" s="18" t="s">
        <v>29</v>
      </c>
      <c r="E416" s="19">
        <v>5</v>
      </c>
      <c r="F416" s="18" t="s">
        <v>998</v>
      </c>
      <c r="G416" s="19">
        <f>VLOOKUP(C414:C987,'[1]main (3)'!$B:$T,19,0)</f>
        <v>16</v>
      </c>
      <c r="H416" s="19">
        <f>VLOOKUP(C414:C987,'[1]main (3)'!$B:$U,20,0)</f>
        <v>10</v>
      </c>
      <c r="I416" s="17">
        <f t="shared" si="7"/>
        <v>26</v>
      </c>
      <c r="J416" s="18">
        <v>8723083040</v>
      </c>
      <c r="K416" s="18" t="str">
        <f>VLOOKUP(C:C,'[1]main (3)'!$B:$D,3,0)</f>
        <v>Bihpuria PHC</v>
      </c>
      <c r="L416" s="18" t="s">
        <v>1258</v>
      </c>
      <c r="M416" s="18">
        <f>VLOOKUP(L414:L987,'[2]ANM Contact Deatils '!$B:$E,4,0)</f>
        <v>9854879212</v>
      </c>
      <c r="N416" s="18" t="s">
        <v>1259</v>
      </c>
      <c r="O416" s="18">
        <f>VLOOKUP(N414:N4521,[3]Sheet1!$B:$F,5,0)</f>
        <v>7896148240</v>
      </c>
      <c r="P416" s="24">
        <v>43509</v>
      </c>
      <c r="Q416" s="54">
        <v>43509</v>
      </c>
      <c r="R416" s="18" t="s">
        <v>1409</v>
      </c>
      <c r="S416" s="18" t="s">
        <v>1236</v>
      </c>
      <c r="T416" s="18"/>
    </row>
    <row r="417" spans="1:20" ht="33">
      <c r="A417" s="4">
        <v>413</v>
      </c>
      <c r="B417" s="17" t="s">
        <v>67</v>
      </c>
      <c r="C417" s="18" t="s">
        <v>687</v>
      </c>
      <c r="D417" s="18" t="s">
        <v>29</v>
      </c>
      <c r="E417" s="19">
        <v>11</v>
      </c>
      <c r="F417" s="18" t="s">
        <v>998</v>
      </c>
      <c r="G417" s="19">
        <f>VLOOKUP(C415:C988,'[1]main (3)'!$B:$T,19,0)</f>
        <v>13</v>
      </c>
      <c r="H417" s="19">
        <f>VLOOKUP(C415:C988,'[1]main (3)'!$B:$U,20,0)</f>
        <v>13</v>
      </c>
      <c r="I417" s="17">
        <f t="shared" si="7"/>
        <v>26</v>
      </c>
      <c r="J417" s="18">
        <v>9854755584</v>
      </c>
      <c r="K417" s="18" t="str">
        <f>VLOOKUP(C:C,'[1]main (3)'!$B:$D,3,0)</f>
        <v>Laluk MPHC</v>
      </c>
      <c r="L417" s="18" t="s">
        <v>1353</v>
      </c>
      <c r="M417" s="18">
        <f>VLOOKUP(L415:L988,'[2]ANM Contact Deatils '!$B:$E,4,0)</f>
        <v>8486292021</v>
      </c>
      <c r="N417" s="18" t="s">
        <v>1366</v>
      </c>
      <c r="O417" s="18">
        <f>VLOOKUP(N415:N4522,[3]Sheet1!$B:$F,5,0)</f>
        <v>8486911616</v>
      </c>
      <c r="P417" s="24">
        <v>43509</v>
      </c>
      <c r="Q417" s="54">
        <v>43509</v>
      </c>
      <c r="R417" s="18" t="s">
        <v>1404</v>
      </c>
      <c r="S417" s="18" t="s">
        <v>1236</v>
      </c>
      <c r="T417" s="18"/>
    </row>
    <row r="418" spans="1:20" ht="33">
      <c r="A418" s="4">
        <v>414</v>
      </c>
      <c r="B418" s="17" t="s">
        <v>68</v>
      </c>
      <c r="C418" s="18" t="s">
        <v>688</v>
      </c>
      <c r="D418" s="18" t="s">
        <v>27</v>
      </c>
      <c r="E418" s="19" t="s">
        <v>937</v>
      </c>
      <c r="F418" s="18" t="s">
        <v>1003</v>
      </c>
      <c r="G418" s="19">
        <f>VLOOKUP(C416:C989,'[1]main (3)'!$B:$T,19,0)</f>
        <v>0</v>
      </c>
      <c r="H418" s="19">
        <f>VLOOKUP(C416:C989,'[1]main (3)'!$B:$U,20,0)</f>
        <v>29</v>
      </c>
      <c r="I418" s="17">
        <f t="shared" si="7"/>
        <v>29</v>
      </c>
      <c r="J418" s="18">
        <v>8822163908</v>
      </c>
      <c r="K418" s="18" t="str">
        <f>VLOOKUP(C:C,'[1]main (3)'!$B:$D,3,0)</f>
        <v>Kholaguri SC</v>
      </c>
      <c r="L418" s="18" t="s">
        <v>1332</v>
      </c>
      <c r="M418" s="18">
        <f>VLOOKUP(L416:L989,'[2]ANM Contact Deatils '!$B:$E,4,0)</f>
        <v>7896150427</v>
      </c>
      <c r="N418" s="18" t="s">
        <v>1334</v>
      </c>
      <c r="O418" s="18">
        <f>VLOOKUP(N416:N4523,[3]Sheet1!$B:$F,5,0)</f>
        <v>9613079258</v>
      </c>
      <c r="P418" s="24">
        <v>43509</v>
      </c>
      <c r="Q418" s="54">
        <v>43509</v>
      </c>
      <c r="R418" s="18" t="s">
        <v>1403</v>
      </c>
      <c r="S418" s="18" t="s">
        <v>1236</v>
      </c>
      <c r="T418" s="18"/>
    </row>
    <row r="419" spans="1:20" ht="33">
      <c r="A419" s="4">
        <v>415</v>
      </c>
      <c r="B419" s="17" t="s">
        <v>68</v>
      </c>
      <c r="C419" s="18" t="s">
        <v>689</v>
      </c>
      <c r="D419" s="18" t="s">
        <v>27</v>
      </c>
      <c r="E419" s="19" t="s">
        <v>938</v>
      </c>
      <c r="F419" s="18" t="s">
        <v>1003</v>
      </c>
      <c r="G419" s="19">
        <f>VLOOKUP(C417:C990,'[1]main (3)'!$B:$T,19,0)</f>
        <v>18</v>
      </c>
      <c r="H419" s="19">
        <f>VLOOKUP(C417:C990,'[1]main (3)'!$B:$U,20,0)</f>
        <v>12</v>
      </c>
      <c r="I419" s="17">
        <f t="shared" si="7"/>
        <v>30</v>
      </c>
      <c r="J419" s="18">
        <v>7576053505</v>
      </c>
      <c r="K419" s="18" t="str">
        <f>VLOOKUP(C:C,'[1]main (3)'!$B:$D,3,0)</f>
        <v>Bagicha SC</v>
      </c>
      <c r="L419" s="18" t="s">
        <v>1246</v>
      </c>
      <c r="M419" s="18">
        <f>VLOOKUP(L417:L990,'[2]ANM Contact Deatils '!$B:$E,4,0)</f>
        <v>8134904930</v>
      </c>
      <c r="N419" s="18" t="s">
        <v>1243</v>
      </c>
      <c r="O419" s="18">
        <f>VLOOKUP(N417:N4524,[3]Sheet1!$B:$F,5,0)</f>
        <v>8723083026</v>
      </c>
      <c r="P419" s="24">
        <v>43509</v>
      </c>
      <c r="Q419" s="54">
        <v>43509</v>
      </c>
      <c r="R419" s="18" t="s">
        <v>1403</v>
      </c>
      <c r="S419" s="18" t="s">
        <v>1236</v>
      </c>
      <c r="T419" s="18"/>
    </row>
    <row r="420" spans="1:20" ht="33">
      <c r="A420" s="4">
        <v>416</v>
      </c>
      <c r="B420" s="17" t="s">
        <v>68</v>
      </c>
      <c r="C420" s="18" t="s">
        <v>690</v>
      </c>
      <c r="D420" s="18" t="s">
        <v>29</v>
      </c>
      <c r="E420" s="19">
        <v>14</v>
      </c>
      <c r="F420" s="18" t="s">
        <v>998</v>
      </c>
      <c r="G420" s="19">
        <f>VLOOKUP(C418:C991,'[1]main (3)'!$B:$T,19,0)</f>
        <v>18</v>
      </c>
      <c r="H420" s="19">
        <f>VLOOKUP(C418:C991,'[1]main (3)'!$B:$U,20,0)</f>
        <v>28</v>
      </c>
      <c r="I420" s="17">
        <f t="shared" si="7"/>
        <v>46</v>
      </c>
      <c r="J420" s="18">
        <v>8011283612</v>
      </c>
      <c r="K420" s="18" t="str">
        <f>VLOOKUP(C:C,'[1]main (3)'!$B:$D,3,0)</f>
        <v>kutubpur sc</v>
      </c>
      <c r="L420" s="18" t="s">
        <v>1337</v>
      </c>
      <c r="M420" s="18">
        <f>VLOOKUP(L418:L991,'[2]ANM Contact Deatils '!$B:$E,4,0)</f>
        <v>9957132639</v>
      </c>
      <c r="N420" s="18" t="s">
        <v>1344</v>
      </c>
      <c r="O420" s="18">
        <f>VLOOKUP(N418:N4525,[3]Sheet1!$B:$F,5,0)</f>
        <v>8011411496</v>
      </c>
      <c r="P420" s="24">
        <v>43510</v>
      </c>
      <c r="Q420" s="54">
        <v>43510</v>
      </c>
      <c r="R420" s="18" t="s">
        <v>1405</v>
      </c>
      <c r="S420" s="18" t="s">
        <v>1236</v>
      </c>
      <c r="T420" s="18"/>
    </row>
    <row r="421" spans="1:20" ht="33">
      <c r="A421" s="4">
        <v>417</v>
      </c>
      <c r="B421" s="17" t="s">
        <v>68</v>
      </c>
      <c r="C421" s="18" t="s">
        <v>691</v>
      </c>
      <c r="D421" s="18" t="s">
        <v>29</v>
      </c>
      <c r="E421" s="19">
        <v>26</v>
      </c>
      <c r="F421" s="18" t="s">
        <v>998</v>
      </c>
      <c r="G421" s="19">
        <f>VLOOKUP(C419:C992,'[1]main (3)'!$B:$T,19,0)</f>
        <v>18</v>
      </c>
      <c r="H421" s="19">
        <f>VLOOKUP(C419:C992,'[1]main (3)'!$B:$U,20,0)</f>
        <v>21</v>
      </c>
      <c r="I421" s="17">
        <f t="shared" si="7"/>
        <v>39</v>
      </c>
      <c r="J421" s="18">
        <v>9957922507</v>
      </c>
      <c r="K421" s="18" t="str">
        <f>VLOOKUP(C:C,'[1]main (3)'!$B:$D,3,0)</f>
        <v>kutubpur sc</v>
      </c>
      <c r="L421" s="18" t="s">
        <v>1337</v>
      </c>
      <c r="M421" s="18">
        <f>VLOOKUP(L419:L992,'[2]ANM Contact Deatils '!$B:$E,4,0)</f>
        <v>9957132639</v>
      </c>
      <c r="N421" s="18" t="s">
        <v>1345</v>
      </c>
      <c r="O421" s="18">
        <f>VLOOKUP(N419:N4526,[3]Sheet1!$B:$F,5,0)</f>
        <v>9954222424</v>
      </c>
      <c r="P421" s="24">
        <v>43510</v>
      </c>
      <c r="Q421" s="54">
        <v>43510</v>
      </c>
      <c r="R421" s="18" t="s">
        <v>1405</v>
      </c>
      <c r="S421" s="18" t="s">
        <v>1236</v>
      </c>
      <c r="T421" s="18"/>
    </row>
    <row r="422" spans="1:20" ht="33">
      <c r="A422" s="4">
        <v>418</v>
      </c>
      <c r="B422" s="17" t="s">
        <v>67</v>
      </c>
      <c r="C422" s="18" t="s">
        <v>692</v>
      </c>
      <c r="D422" s="18" t="s">
        <v>29</v>
      </c>
      <c r="E422" s="19">
        <v>10</v>
      </c>
      <c r="F422" s="18" t="s">
        <v>998</v>
      </c>
      <c r="G422" s="19">
        <f>VLOOKUP(C420:C993,'[1]main (3)'!$B:$T,19,0)</f>
        <v>17</v>
      </c>
      <c r="H422" s="19">
        <f>VLOOKUP(C420:C993,'[1]main (3)'!$B:$U,20,0)</f>
        <v>21</v>
      </c>
      <c r="I422" s="17">
        <f t="shared" si="7"/>
        <v>38</v>
      </c>
      <c r="J422" s="18" t="s">
        <v>1107</v>
      </c>
      <c r="K422" s="18" t="str">
        <f>VLOOKUP(C:C,'[1]main (3)'!$B:$D,3,0)</f>
        <v>Laluk MPHC</v>
      </c>
      <c r="L422" s="18" t="s">
        <v>1353</v>
      </c>
      <c r="M422" s="18">
        <f>VLOOKUP(L420:L993,'[2]ANM Contact Deatils '!$B:$E,4,0)</f>
        <v>8486292021</v>
      </c>
      <c r="N422" s="18" t="s">
        <v>1218</v>
      </c>
      <c r="O422" s="18">
        <f>VLOOKUP(N420:N4527,[3]Sheet1!$B:$F,5,0)</f>
        <v>9678087307</v>
      </c>
      <c r="P422" s="24">
        <v>43510</v>
      </c>
      <c r="Q422" s="54">
        <v>43510</v>
      </c>
      <c r="R422" s="18" t="s">
        <v>1404</v>
      </c>
      <c r="S422" s="18" t="s">
        <v>1236</v>
      </c>
      <c r="T422" s="18"/>
    </row>
    <row r="423" spans="1:20" ht="33">
      <c r="A423" s="4">
        <v>419</v>
      </c>
      <c r="B423" s="17" t="s">
        <v>67</v>
      </c>
      <c r="C423" s="18" t="s">
        <v>693</v>
      </c>
      <c r="D423" s="18" t="s">
        <v>29</v>
      </c>
      <c r="E423" s="19">
        <v>23</v>
      </c>
      <c r="F423" s="18" t="s">
        <v>998</v>
      </c>
      <c r="G423" s="19">
        <f>VLOOKUP(C421:C994,'[1]main (3)'!$B:$T,19,0)</f>
        <v>33</v>
      </c>
      <c r="H423" s="19">
        <f>VLOOKUP(C421:C994,'[1]main (3)'!$B:$U,20,0)</f>
        <v>30</v>
      </c>
      <c r="I423" s="17">
        <f t="shared" si="7"/>
        <v>63</v>
      </c>
      <c r="J423" s="18">
        <v>7896460640</v>
      </c>
      <c r="K423" s="18" t="str">
        <f>VLOOKUP(C:C,'[1]main (3)'!$B:$D,3,0)</f>
        <v>Laluk MPHC</v>
      </c>
      <c r="L423" s="18" t="s">
        <v>1353</v>
      </c>
      <c r="M423" s="18">
        <f>VLOOKUP(L421:L994,'[2]ANM Contact Deatils '!$B:$E,4,0)</f>
        <v>8486292021</v>
      </c>
      <c r="N423" s="18" t="s">
        <v>1359</v>
      </c>
      <c r="O423" s="18">
        <f>VLOOKUP(N421:N4528,[3]Sheet1!$B:$F,5,0)</f>
        <v>8486372008</v>
      </c>
      <c r="P423" s="24">
        <v>43511</v>
      </c>
      <c r="Q423" s="54">
        <v>43511</v>
      </c>
      <c r="R423" s="18" t="s">
        <v>1404</v>
      </c>
      <c r="S423" s="18" t="s">
        <v>1236</v>
      </c>
      <c r="T423" s="18"/>
    </row>
    <row r="424" spans="1:20" ht="33">
      <c r="A424" s="4">
        <v>420</v>
      </c>
      <c r="B424" s="17" t="s">
        <v>67</v>
      </c>
      <c r="C424" s="18" t="s">
        <v>694</v>
      </c>
      <c r="D424" s="18" t="s">
        <v>27</v>
      </c>
      <c r="E424" s="19" t="s">
        <v>939</v>
      </c>
      <c r="F424" s="18" t="s">
        <v>999</v>
      </c>
      <c r="G424" s="19">
        <f>VLOOKUP(C422:C995,'[1]main (3)'!$B:$T,19,0)</f>
        <v>59</v>
      </c>
      <c r="H424" s="19">
        <f>VLOOKUP(C422:C995,'[1]main (3)'!$B:$U,20,0)</f>
        <v>68</v>
      </c>
      <c r="I424" s="17">
        <f t="shared" si="7"/>
        <v>127</v>
      </c>
      <c r="J424" s="18" t="s">
        <v>1108</v>
      </c>
      <c r="K424" s="18" t="str">
        <f>VLOOKUP(C:C,'[1]main (3)'!$B:$D,3,0)</f>
        <v>Laluk MPHC</v>
      </c>
      <c r="L424" s="18" t="s">
        <v>1355</v>
      </c>
      <c r="M424" s="18">
        <f>VLOOKUP(L422:L995,'[2]ANM Contact Deatils '!$B:$E,4,0)</f>
        <v>9854301436</v>
      </c>
      <c r="N424" s="18" t="s">
        <v>1359</v>
      </c>
      <c r="O424" s="18">
        <f>VLOOKUP(N422:N4529,[3]Sheet1!$B:$F,5,0)</f>
        <v>8486372008</v>
      </c>
      <c r="P424" s="24">
        <v>43511</v>
      </c>
      <c r="Q424" s="54">
        <v>43511</v>
      </c>
      <c r="R424" s="18" t="s">
        <v>1404</v>
      </c>
      <c r="S424" s="18" t="s">
        <v>1236</v>
      </c>
      <c r="T424" s="18"/>
    </row>
    <row r="425" spans="1:20" ht="33">
      <c r="A425" s="4">
        <v>421</v>
      </c>
      <c r="B425" s="17" t="s">
        <v>68</v>
      </c>
      <c r="C425" s="18" t="s">
        <v>695</v>
      </c>
      <c r="D425" s="18" t="s">
        <v>29</v>
      </c>
      <c r="E425" s="19">
        <v>24</v>
      </c>
      <c r="F425" s="18" t="s">
        <v>998</v>
      </c>
      <c r="G425" s="19">
        <f>VLOOKUP(C423:C996,'[1]main (3)'!$B:$T,19,0)</f>
        <v>40</v>
      </c>
      <c r="H425" s="19">
        <f>VLOOKUP(C423:C996,'[1]main (3)'!$B:$U,20,0)</f>
        <v>39</v>
      </c>
      <c r="I425" s="17">
        <f t="shared" si="7"/>
        <v>79</v>
      </c>
      <c r="J425" s="18">
        <v>8133061662</v>
      </c>
      <c r="K425" s="18" t="str">
        <f>VLOOKUP(C:C,'[1]main (3)'!$B:$D,3,0)</f>
        <v>kutubpur sc</v>
      </c>
      <c r="L425" s="18" t="s">
        <v>1337</v>
      </c>
      <c r="M425" s="18">
        <f>VLOOKUP(L423:L996,'[2]ANM Contact Deatils '!$B:$E,4,0)</f>
        <v>9957132639</v>
      </c>
      <c r="N425" s="18" t="s">
        <v>1345</v>
      </c>
      <c r="O425" s="18">
        <f>VLOOKUP(N423:N4530,[3]Sheet1!$B:$F,5,0)</f>
        <v>9954222424</v>
      </c>
      <c r="P425" s="24">
        <v>43511</v>
      </c>
      <c r="Q425" s="54">
        <v>43511</v>
      </c>
      <c r="R425" s="18" t="s">
        <v>1405</v>
      </c>
      <c r="S425" s="18" t="s">
        <v>1236</v>
      </c>
      <c r="T425" s="18"/>
    </row>
    <row r="426" spans="1:20" ht="33">
      <c r="A426" s="4">
        <v>422</v>
      </c>
      <c r="B426" s="17" t="s">
        <v>68</v>
      </c>
      <c r="C426" s="18" t="s">
        <v>696</v>
      </c>
      <c r="D426" s="18" t="s">
        <v>29</v>
      </c>
      <c r="E426" s="19"/>
      <c r="F426" s="18" t="s">
        <v>998</v>
      </c>
      <c r="G426" s="19">
        <f>VLOOKUP(C424:C997,'[1]main (3)'!$B:$T,19,0)</f>
        <v>0</v>
      </c>
      <c r="H426" s="19">
        <f>VLOOKUP(C424:C997,'[1]main (3)'!$B:$U,20,0)</f>
        <v>0</v>
      </c>
      <c r="I426" s="17">
        <f t="shared" si="7"/>
        <v>0</v>
      </c>
      <c r="J426" s="18"/>
      <c r="K426" s="18" t="str">
        <f>VLOOKUP(C:C,'[1]main (3)'!$B:$D,3,0)</f>
        <v>kutubpur sc</v>
      </c>
      <c r="L426" s="18" t="s">
        <v>1337</v>
      </c>
      <c r="M426" s="18">
        <f>VLOOKUP(L424:L997,'[2]ANM Contact Deatils '!$B:$E,4,0)</f>
        <v>9957132639</v>
      </c>
      <c r="N426" s="18" t="s">
        <v>1345</v>
      </c>
      <c r="O426" s="18">
        <f>VLOOKUP(N424:N4531,[3]Sheet1!$B:$F,5,0)</f>
        <v>9954222424</v>
      </c>
      <c r="P426" s="24">
        <v>43511</v>
      </c>
      <c r="Q426" s="54">
        <v>43511</v>
      </c>
      <c r="R426" s="18" t="s">
        <v>1405</v>
      </c>
      <c r="S426" s="18" t="s">
        <v>1236</v>
      </c>
      <c r="T426" s="18"/>
    </row>
    <row r="427" spans="1:20" ht="33">
      <c r="A427" s="4">
        <v>423</v>
      </c>
      <c r="B427" s="17" t="s">
        <v>67</v>
      </c>
      <c r="C427" s="18" t="s">
        <v>697</v>
      </c>
      <c r="D427" s="18" t="s">
        <v>29</v>
      </c>
      <c r="E427" s="19">
        <v>2</v>
      </c>
      <c r="F427" s="18" t="s">
        <v>998</v>
      </c>
      <c r="G427" s="19">
        <f>VLOOKUP(C425:C998,'[1]main (3)'!$B:$T,19,0)</f>
        <v>18</v>
      </c>
      <c r="H427" s="19">
        <f>VLOOKUP(C425:C998,'[1]main (3)'!$B:$U,20,0)</f>
        <v>17</v>
      </c>
      <c r="I427" s="17">
        <f t="shared" si="7"/>
        <v>35</v>
      </c>
      <c r="J427" s="18">
        <v>7578951083</v>
      </c>
      <c r="K427" s="18" t="str">
        <f>VLOOKUP(C:C,'[1]main (3)'!$B:$D,3,0)</f>
        <v>Kholaguri SC</v>
      </c>
      <c r="L427" s="18" t="s">
        <v>1332</v>
      </c>
      <c r="M427" s="18">
        <f>VLOOKUP(L425:L998,'[2]ANM Contact Deatils '!$B:$E,4,0)</f>
        <v>7896150427</v>
      </c>
      <c r="N427" s="18" t="s">
        <v>1334</v>
      </c>
      <c r="O427" s="18">
        <f>VLOOKUP(N425:N4532,[3]Sheet1!$B:$F,5,0)</f>
        <v>9613079258</v>
      </c>
      <c r="P427" s="24">
        <v>43512</v>
      </c>
      <c r="Q427" s="54">
        <v>43512</v>
      </c>
      <c r="R427" s="18" t="s">
        <v>1403</v>
      </c>
      <c r="S427" s="18" t="s">
        <v>1236</v>
      </c>
      <c r="T427" s="18"/>
    </row>
    <row r="428" spans="1:20" ht="33">
      <c r="A428" s="4">
        <v>424</v>
      </c>
      <c r="B428" s="17" t="s">
        <v>67</v>
      </c>
      <c r="C428" s="18" t="s">
        <v>698</v>
      </c>
      <c r="D428" s="18" t="s">
        <v>29</v>
      </c>
      <c r="E428" s="19">
        <v>92</v>
      </c>
      <c r="F428" s="18" t="s">
        <v>998</v>
      </c>
      <c r="G428" s="19">
        <f>VLOOKUP(C426:C999,'[1]main (3)'!$B:$T,19,0)</f>
        <v>11</v>
      </c>
      <c r="H428" s="19">
        <f>VLOOKUP(C426:C999,'[1]main (3)'!$B:$U,20,0)</f>
        <v>9</v>
      </c>
      <c r="I428" s="17">
        <f t="shared" si="7"/>
        <v>20</v>
      </c>
      <c r="J428" s="18">
        <v>8721824657</v>
      </c>
      <c r="K428" s="18" t="str">
        <f>VLOOKUP(C:C,'[1]main (3)'!$B:$D,3,0)</f>
        <v>Kholaguri SC</v>
      </c>
      <c r="L428" s="18" t="s">
        <v>1332</v>
      </c>
      <c r="M428" s="18">
        <f>VLOOKUP(L426:L999,'[2]ANM Contact Deatils '!$B:$E,4,0)</f>
        <v>7896150427</v>
      </c>
      <c r="N428" s="18" t="s">
        <v>1334</v>
      </c>
      <c r="O428" s="18">
        <f>VLOOKUP(N426:N4533,[3]Sheet1!$B:$F,5,0)</f>
        <v>9613079258</v>
      </c>
      <c r="P428" s="24">
        <v>43512</v>
      </c>
      <c r="Q428" s="54">
        <v>43512</v>
      </c>
      <c r="R428" s="18" t="s">
        <v>1403</v>
      </c>
      <c r="S428" s="18" t="s">
        <v>1236</v>
      </c>
      <c r="T428" s="18"/>
    </row>
    <row r="429" spans="1:20" ht="33">
      <c r="A429" s="4">
        <v>425</v>
      </c>
      <c r="B429" s="17" t="s">
        <v>68</v>
      </c>
      <c r="C429" s="18" t="s">
        <v>699</v>
      </c>
      <c r="D429" s="18" t="s">
        <v>29</v>
      </c>
      <c r="E429" s="19">
        <v>6</v>
      </c>
      <c r="F429" s="18" t="s">
        <v>998</v>
      </c>
      <c r="G429" s="19">
        <f>VLOOKUP(C427:C1000,'[1]main (3)'!$B:$T,19,0)</f>
        <v>14</v>
      </c>
      <c r="H429" s="19">
        <f>VLOOKUP(C427:C1000,'[1]main (3)'!$B:$U,20,0)</f>
        <v>18</v>
      </c>
      <c r="I429" s="17">
        <f t="shared" si="7"/>
        <v>32</v>
      </c>
      <c r="J429" s="18">
        <v>9577456544</v>
      </c>
      <c r="K429" s="18" t="str">
        <f>VLOOKUP(C:C,'[1]main (3)'!$B:$D,3,0)</f>
        <v>Sandhakhowa SC</v>
      </c>
      <c r="L429" s="18" t="s">
        <v>1381</v>
      </c>
      <c r="M429" s="18">
        <f>VLOOKUP(L427:L1000,'[2]ANM Contact Deatils '!$B:$E,4,0)</f>
        <v>8721057814</v>
      </c>
      <c r="N429" s="18" t="s">
        <v>1384</v>
      </c>
      <c r="O429" s="18">
        <f>VLOOKUP(N427:N4534,[3]Sheet1!$B:$F,5,0)</f>
        <v>8403997797</v>
      </c>
      <c r="P429" s="24">
        <v>43512</v>
      </c>
      <c r="Q429" s="54">
        <v>43512</v>
      </c>
      <c r="R429" s="18" t="s">
        <v>1402</v>
      </c>
      <c r="S429" s="18" t="s">
        <v>1236</v>
      </c>
      <c r="T429" s="18"/>
    </row>
    <row r="430" spans="1:20" ht="33">
      <c r="A430" s="4">
        <v>426</v>
      </c>
      <c r="B430" s="17" t="s">
        <v>67</v>
      </c>
      <c r="C430" s="18" t="s">
        <v>700</v>
      </c>
      <c r="D430" s="18" t="s">
        <v>29</v>
      </c>
      <c r="E430" s="19">
        <v>12</v>
      </c>
      <c r="F430" s="18" t="s">
        <v>998</v>
      </c>
      <c r="G430" s="19">
        <f>VLOOKUP(C428:C1001,'[1]main (3)'!$B:$T,19,0)</f>
        <v>6</v>
      </c>
      <c r="H430" s="19">
        <f>VLOOKUP(C428:C1001,'[1]main (3)'!$B:$U,20,0)</f>
        <v>7</v>
      </c>
      <c r="I430" s="17">
        <f t="shared" si="7"/>
        <v>13</v>
      </c>
      <c r="J430" s="18">
        <v>9854462334</v>
      </c>
      <c r="K430" s="18" t="str">
        <f>VLOOKUP(C:C,'[1]main (3)'!$B:$D,3,0)</f>
        <v>Kholaguri SC</v>
      </c>
      <c r="L430" s="18" t="s">
        <v>1333</v>
      </c>
      <c r="M430" s="18">
        <f>VLOOKUP(L428:L1001,'[2]ANM Contact Deatils '!$B:$E,4,0)</f>
        <v>9859400710</v>
      </c>
      <c r="N430" s="18" t="s">
        <v>1334</v>
      </c>
      <c r="O430" s="18">
        <f>VLOOKUP(N428:N4535,[3]Sheet1!$B:$F,5,0)</f>
        <v>9613079258</v>
      </c>
      <c r="P430" s="24">
        <v>43512</v>
      </c>
      <c r="Q430" s="54">
        <v>43512</v>
      </c>
      <c r="R430" s="18" t="s">
        <v>1403</v>
      </c>
      <c r="S430" s="18" t="s">
        <v>1236</v>
      </c>
      <c r="T430" s="18"/>
    </row>
    <row r="431" spans="1:20" ht="33">
      <c r="A431" s="4">
        <v>427</v>
      </c>
      <c r="B431" s="17" t="s">
        <v>68</v>
      </c>
      <c r="C431" s="18" t="s">
        <v>701</v>
      </c>
      <c r="D431" s="18" t="s">
        <v>29</v>
      </c>
      <c r="E431" s="19">
        <v>3</v>
      </c>
      <c r="F431" s="18" t="s">
        <v>998</v>
      </c>
      <c r="G431" s="19">
        <f>VLOOKUP(C429:C1002,'[1]main (3)'!$B:$T,19,0)</f>
        <v>17</v>
      </c>
      <c r="H431" s="19">
        <f>VLOOKUP(C429:C1002,'[1]main (3)'!$B:$U,20,0)</f>
        <v>14</v>
      </c>
      <c r="I431" s="17">
        <f t="shared" si="7"/>
        <v>31</v>
      </c>
      <c r="J431" s="18">
        <v>9957511552</v>
      </c>
      <c r="K431" s="18" t="str">
        <f>VLOOKUP(C:C,'[1]main (3)'!$B:$D,3,0)</f>
        <v>Sandhakhowa SC</v>
      </c>
      <c r="L431" s="18" t="s">
        <v>1381</v>
      </c>
      <c r="M431" s="18">
        <f>VLOOKUP(L429:L1002,'[2]ANM Contact Deatils '!$B:$E,4,0)</f>
        <v>8721057814</v>
      </c>
      <c r="N431" s="18" t="s">
        <v>1385</v>
      </c>
      <c r="O431" s="18">
        <f>VLOOKUP(N429:N4536,[3]Sheet1!$B:$F,5,0)</f>
        <v>8876644454</v>
      </c>
      <c r="P431" s="24">
        <v>43512</v>
      </c>
      <c r="Q431" s="54">
        <v>43512</v>
      </c>
      <c r="R431" s="18" t="s">
        <v>1402</v>
      </c>
      <c r="S431" s="18" t="s">
        <v>1236</v>
      </c>
      <c r="T431" s="18"/>
    </row>
    <row r="432" spans="1:20" ht="33">
      <c r="A432" s="4">
        <v>428</v>
      </c>
      <c r="B432" s="17" t="s">
        <v>68</v>
      </c>
      <c r="C432" s="18" t="s">
        <v>702</v>
      </c>
      <c r="D432" s="18" t="s">
        <v>27</v>
      </c>
      <c r="E432" s="19" t="s">
        <v>940</v>
      </c>
      <c r="F432" s="18" t="s">
        <v>1003</v>
      </c>
      <c r="G432" s="19">
        <f>VLOOKUP(C430:C1003,'[1]main (3)'!$B:$T,19,0)</f>
        <v>0</v>
      </c>
      <c r="H432" s="19">
        <f>VLOOKUP(C430:C1003,'[1]main (3)'!$B:$U,20,0)</f>
        <v>23</v>
      </c>
      <c r="I432" s="17">
        <f t="shared" si="7"/>
        <v>23</v>
      </c>
      <c r="J432" s="18">
        <v>9854337269</v>
      </c>
      <c r="K432" s="18" t="str">
        <f>VLOOKUP(C:C,'[1]main (3)'!$B:$D,3,0)</f>
        <v>Sandhakhowa SC</v>
      </c>
      <c r="L432" s="18" t="s">
        <v>1381</v>
      </c>
      <c r="M432" s="18">
        <f>VLOOKUP(L430:L1003,'[2]ANM Contact Deatils '!$B:$E,4,0)</f>
        <v>8721057814</v>
      </c>
      <c r="N432" s="18" t="s">
        <v>1385</v>
      </c>
      <c r="O432" s="18">
        <f>VLOOKUP(N430:N4537,[3]Sheet1!$B:$F,5,0)</f>
        <v>8876644454</v>
      </c>
      <c r="P432" s="24">
        <v>43512</v>
      </c>
      <c r="Q432" s="54">
        <v>43512</v>
      </c>
      <c r="R432" s="18" t="s">
        <v>1402</v>
      </c>
      <c r="S432" s="18" t="s">
        <v>1236</v>
      </c>
      <c r="T432" s="18"/>
    </row>
    <row r="433" spans="1:20" ht="33">
      <c r="A433" s="4">
        <v>429</v>
      </c>
      <c r="B433" s="17" t="s">
        <v>67</v>
      </c>
      <c r="C433" s="18" t="s">
        <v>703</v>
      </c>
      <c r="D433" s="18" t="s">
        <v>29</v>
      </c>
      <c r="E433" s="19">
        <v>35</v>
      </c>
      <c r="F433" s="18" t="s">
        <v>998</v>
      </c>
      <c r="G433" s="19">
        <f>VLOOKUP(C431:C1004,'[1]main (3)'!$B:$T,19,0)</f>
        <v>18</v>
      </c>
      <c r="H433" s="19">
        <f>VLOOKUP(C431:C1004,'[1]main (3)'!$B:$U,20,0)</f>
        <v>21</v>
      </c>
      <c r="I433" s="17">
        <f t="shared" si="7"/>
        <v>39</v>
      </c>
      <c r="J433" s="18">
        <v>8724007673</v>
      </c>
      <c r="K433" s="18" t="str">
        <f>VLOOKUP(C:C,'[1]main (3)'!$B:$D,3,0)</f>
        <v>Lahalial SC</v>
      </c>
      <c r="L433" s="18" t="s">
        <v>1347</v>
      </c>
      <c r="M433" s="18">
        <f>VLOOKUP(L431:L1004,'[2]ANM Contact Deatils '!$B:$E,4,0)</f>
        <v>7399188419</v>
      </c>
      <c r="N433" s="18" t="s">
        <v>1212</v>
      </c>
      <c r="O433" s="18">
        <f>VLOOKUP(N431:N4538,[3]Sheet1!$B:$F,5,0)</f>
        <v>8011916955</v>
      </c>
      <c r="P433" s="24">
        <v>43514</v>
      </c>
      <c r="Q433" s="54">
        <v>43514</v>
      </c>
      <c r="R433" s="18" t="s">
        <v>1402</v>
      </c>
      <c r="S433" s="18" t="s">
        <v>1236</v>
      </c>
      <c r="T433" s="18"/>
    </row>
    <row r="434" spans="1:20" ht="33">
      <c r="A434" s="4">
        <v>430</v>
      </c>
      <c r="B434" s="17" t="s">
        <v>67</v>
      </c>
      <c r="C434" s="18" t="s">
        <v>704</v>
      </c>
      <c r="D434" s="18" t="s">
        <v>27</v>
      </c>
      <c r="E434" s="19" t="s">
        <v>941</v>
      </c>
      <c r="F434" s="18" t="s">
        <v>999</v>
      </c>
      <c r="G434" s="19">
        <f>VLOOKUP(C432:C1005,'[1]main (3)'!$B:$T,19,0)</f>
        <v>21</v>
      </c>
      <c r="H434" s="19">
        <f>VLOOKUP(C432:C1005,'[1]main (3)'!$B:$U,20,0)</f>
        <v>26</v>
      </c>
      <c r="I434" s="17">
        <f t="shared" si="7"/>
        <v>47</v>
      </c>
      <c r="J434" s="18" t="s">
        <v>1109</v>
      </c>
      <c r="K434" s="18" t="str">
        <f>VLOOKUP(C:C,'[1]main (3)'!$B:$D,3,0)</f>
        <v>Lahalial SC</v>
      </c>
      <c r="L434" s="18" t="s">
        <v>1347</v>
      </c>
      <c r="M434" s="18">
        <f>VLOOKUP(L432:L1005,'[2]ANM Contact Deatils '!$B:$E,4,0)</f>
        <v>7399188419</v>
      </c>
      <c r="N434" s="18" t="s">
        <v>1350</v>
      </c>
      <c r="O434" s="18">
        <f>VLOOKUP(N432:N4539,[3]Sheet1!$B:$F,5,0)</f>
        <v>8011916955</v>
      </c>
      <c r="P434" s="24">
        <v>43514</v>
      </c>
      <c r="Q434" s="54">
        <v>43514</v>
      </c>
      <c r="R434" s="18" t="s">
        <v>1402</v>
      </c>
      <c r="S434" s="18" t="s">
        <v>1236</v>
      </c>
      <c r="T434" s="18"/>
    </row>
    <row r="435" spans="1:20" ht="33">
      <c r="A435" s="4">
        <v>431</v>
      </c>
      <c r="B435" s="17" t="s">
        <v>68</v>
      </c>
      <c r="C435" s="18" t="s">
        <v>705</v>
      </c>
      <c r="D435" s="18" t="s">
        <v>27</v>
      </c>
      <c r="E435" s="19" t="s">
        <v>942</v>
      </c>
      <c r="F435" s="18" t="s">
        <v>999</v>
      </c>
      <c r="G435" s="19">
        <f>VLOOKUP(C433:C1006,'[1]main (3)'!$B:$T,19,0)</f>
        <v>0</v>
      </c>
      <c r="H435" s="19">
        <f>VLOOKUP(C433:C1006,'[1]main (3)'!$B:$U,20,0)</f>
        <v>156</v>
      </c>
      <c r="I435" s="17">
        <f t="shared" si="7"/>
        <v>156</v>
      </c>
      <c r="J435" s="18" t="s">
        <v>1110</v>
      </c>
      <c r="K435" s="18" t="str">
        <f>VLOOKUP(C:C,'[1]main (3)'!$B:$D,3,0)</f>
        <v>kutubpur sc</v>
      </c>
      <c r="L435" s="18" t="s">
        <v>1337</v>
      </c>
      <c r="M435" s="18">
        <f>VLOOKUP(L433:L1006,'[2]ANM Contact Deatils '!$B:$E,4,0)</f>
        <v>9957132639</v>
      </c>
      <c r="N435" s="18" t="s">
        <v>1345</v>
      </c>
      <c r="O435" s="18">
        <f>VLOOKUP(N433:N4540,[3]Sheet1!$B:$F,5,0)</f>
        <v>9954222424</v>
      </c>
      <c r="P435" s="24">
        <v>43514</v>
      </c>
      <c r="Q435" s="54">
        <v>43514</v>
      </c>
      <c r="R435" s="18" t="s">
        <v>1405</v>
      </c>
      <c r="S435" s="18" t="s">
        <v>1236</v>
      </c>
      <c r="T435" s="18"/>
    </row>
    <row r="436" spans="1:20" ht="33">
      <c r="A436" s="4">
        <v>432</v>
      </c>
      <c r="B436" s="17" t="s">
        <v>67</v>
      </c>
      <c r="C436" s="18" t="s">
        <v>706</v>
      </c>
      <c r="D436" s="18" t="s">
        <v>29</v>
      </c>
      <c r="E436" s="19">
        <v>21</v>
      </c>
      <c r="F436" s="18" t="s">
        <v>998</v>
      </c>
      <c r="G436" s="19">
        <f>VLOOKUP(C434:C1007,'[1]main (3)'!$B:$T,19,0)</f>
        <v>23</v>
      </c>
      <c r="H436" s="19">
        <f>VLOOKUP(C434:C1007,'[1]main (3)'!$B:$U,20,0)</f>
        <v>19</v>
      </c>
      <c r="I436" s="17">
        <f t="shared" si="7"/>
        <v>42</v>
      </c>
      <c r="J436" s="18">
        <v>9613953241</v>
      </c>
      <c r="K436" s="18" t="str">
        <f>VLOOKUP(C:C,'[1]main (3)'!$B:$D,3,0)</f>
        <v>Dhekiajuli SC</v>
      </c>
      <c r="L436" s="18" t="s">
        <v>1273</v>
      </c>
      <c r="M436" s="18">
        <f>VLOOKUP(L434:L1007,'[2]ANM Contact Deatils '!$B:$E,4,0)</f>
        <v>8876961626</v>
      </c>
      <c r="N436" s="18" t="s">
        <v>1277</v>
      </c>
      <c r="O436" s="18">
        <f>VLOOKUP(N434:N4541,[3]Sheet1!$B:$F,5,0)</f>
        <v>7637907625</v>
      </c>
      <c r="P436" s="24">
        <v>43515</v>
      </c>
      <c r="Q436" s="54">
        <v>43515</v>
      </c>
      <c r="R436" s="18" t="s">
        <v>1405</v>
      </c>
      <c r="S436" s="18" t="s">
        <v>1236</v>
      </c>
      <c r="T436" s="18"/>
    </row>
    <row r="437" spans="1:20" ht="33">
      <c r="A437" s="4">
        <v>433</v>
      </c>
      <c r="B437" s="17" t="s">
        <v>67</v>
      </c>
      <c r="C437" s="18" t="s">
        <v>707</v>
      </c>
      <c r="D437" s="18" t="s">
        <v>27</v>
      </c>
      <c r="E437" s="19" t="s">
        <v>943</v>
      </c>
      <c r="F437" s="18" t="s">
        <v>999</v>
      </c>
      <c r="G437" s="19">
        <f>VLOOKUP(C435:C1008,'[1]main (3)'!$B:$T,19,0)</f>
        <v>0</v>
      </c>
      <c r="H437" s="19">
        <f>VLOOKUP(C435:C1008,'[1]main (3)'!$B:$U,20,0)</f>
        <v>55</v>
      </c>
      <c r="I437" s="17">
        <f t="shared" si="7"/>
        <v>55</v>
      </c>
      <c r="J437" s="18" t="s">
        <v>1111</v>
      </c>
      <c r="K437" s="18" t="str">
        <f>VLOOKUP(C:C,'[1]main (3)'!$B:$D,3,0)</f>
        <v>Meneha MPHC</v>
      </c>
      <c r="L437" s="18" t="str">
        <f>VLOOKUP(C:C,'[1]main (3)'!$B:$E,4,0)</f>
        <v>Gita Bharali</v>
      </c>
      <c r="M437" s="18">
        <f>VLOOKUP(L435:L1008,'[2]ANM Contact Deatils '!$B:$E,4,0)</f>
        <v>9854336649</v>
      </c>
      <c r="N437" s="18" t="s">
        <v>1371</v>
      </c>
      <c r="O437" s="18">
        <f>VLOOKUP(N435:N4542,[3]Sheet1!$B:$F,5,0)</f>
        <v>8011709814</v>
      </c>
      <c r="P437" s="24">
        <v>43515</v>
      </c>
      <c r="Q437" s="54">
        <v>43515</v>
      </c>
      <c r="R437" s="18" t="s">
        <v>1404</v>
      </c>
      <c r="S437" s="18" t="s">
        <v>1236</v>
      </c>
      <c r="T437" s="18"/>
    </row>
    <row r="438" spans="1:20" ht="33">
      <c r="A438" s="4">
        <v>434</v>
      </c>
      <c r="B438" s="17" t="s">
        <v>68</v>
      </c>
      <c r="C438" s="18" t="s">
        <v>708</v>
      </c>
      <c r="D438" s="18" t="s">
        <v>27</v>
      </c>
      <c r="E438" s="19"/>
      <c r="F438" s="18" t="s">
        <v>999</v>
      </c>
      <c r="G438" s="19">
        <f>VLOOKUP(C436:C1009,'[1]main (3)'!$B:$T,19,0)</f>
        <v>75</v>
      </c>
      <c r="H438" s="19">
        <f>VLOOKUP(C436:C1009,'[1]main (3)'!$B:$U,20,0)</f>
        <v>80</v>
      </c>
      <c r="I438" s="17">
        <f t="shared" si="7"/>
        <v>155</v>
      </c>
      <c r="J438" s="18"/>
      <c r="K438" s="18" t="str">
        <f>VLOOKUP(C:C,'[1]main (3)'!$B:$D,3,0)</f>
        <v>kutubpur sc</v>
      </c>
      <c r="L438" s="18" t="s">
        <v>1337</v>
      </c>
      <c r="M438" s="18">
        <f>VLOOKUP(L436:L1009,'[2]ANM Contact Deatils '!$B:$E,4,0)</f>
        <v>9957132639</v>
      </c>
      <c r="N438" s="18" t="s">
        <v>1345</v>
      </c>
      <c r="O438" s="18">
        <f>VLOOKUP(N436:N4543,[3]Sheet1!$B:$F,5,0)</f>
        <v>9954222424</v>
      </c>
      <c r="P438" s="24">
        <v>43515</v>
      </c>
      <c r="Q438" s="54">
        <v>43515</v>
      </c>
      <c r="R438" s="18" t="s">
        <v>1405</v>
      </c>
      <c r="S438" s="18" t="s">
        <v>1236</v>
      </c>
      <c r="T438" s="18"/>
    </row>
    <row r="439" spans="1:20" ht="33">
      <c r="A439" s="4">
        <v>435</v>
      </c>
      <c r="B439" s="17" t="s">
        <v>68</v>
      </c>
      <c r="C439" s="18" t="s">
        <v>709</v>
      </c>
      <c r="D439" s="18" t="s">
        <v>29</v>
      </c>
      <c r="E439" s="19">
        <v>20</v>
      </c>
      <c r="F439" s="18" t="s">
        <v>998</v>
      </c>
      <c r="G439" s="19">
        <f>VLOOKUP(C437:C1010,'[1]main (3)'!$B:$T,19,0)</f>
        <v>26</v>
      </c>
      <c r="H439" s="19">
        <f>VLOOKUP(C437:C1010,'[1]main (3)'!$B:$U,20,0)</f>
        <v>24</v>
      </c>
      <c r="I439" s="17">
        <f t="shared" si="7"/>
        <v>50</v>
      </c>
      <c r="J439" s="18">
        <v>9678989404</v>
      </c>
      <c r="K439" s="18" t="str">
        <f>VLOOKUP(C:C,'[1]main (3)'!$B:$D,3,0)</f>
        <v>Meneha MPHC</v>
      </c>
      <c r="L439" s="18" t="str">
        <f>VLOOKUP(C:C,'[1]main (3)'!$B:$E,4,0)</f>
        <v>Gita Bharali</v>
      </c>
      <c r="M439" s="18">
        <f>VLOOKUP(L437:L1010,'[2]ANM Contact Deatils '!$B:$E,4,0)</f>
        <v>9854336649</v>
      </c>
      <c r="N439" s="18" t="s">
        <v>1371</v>
      </c>
      <c r="O439" s="18">
        <f>VLOOKUP(N437:N4544,[3]Sheet1!$B:$F,5,0)</f>
        <v>8011709814</v>
      </c>
      <c r="P439" s="24">
        <v>43516</v>
      </c>
      <c r="Q439" s="54">
        <v>43516</v>
      </c>
      <c r="R439" s="18" t="s">
        <v>1404</v>
      </c>
      <c r="S439" s="18" t="s">
        <v>1236</v>
      </c>
      <c r="T439" s="18"/>
    </row>
    <row r="440" spans="1:20" ht="33">
      <c r="A440" s="4">
        <v>436</v>
      </c>
      <c r="B440" s="17" t="s">
        <v>67</v>
      </c>
      <c r="C440" s="18" t="s">
        <v>710</v>
      </c>
      <c r="D440" s="18" t="s">
        <v>29</v>
      </c>
      <c r="E440" s="19">
        <v>23</v>
      </c>
      <c r="F440" s="18" t="s">
        <v>998</v>
      </c>
      <c r="G440" s="19">
        <f>VLOOKUP(C438:C1011,'[1]main (3)'!$B:$T,19,0)</f>
        <v>30</v>
      </c>
      <c r="H440" s="19">
        <f>VLOOKUP(C438:C1011,'[1]main (3)'!$B:$U,20,0)</f>
        <v>27</v>
      </c>
      <c r="I440" s="17">
        <f t="shared" si="7"/>
        <v>57</v>
      </c>
      <c r="J440" s="18">
        <v>9132041176</v>
      </c>
      <c r="K440" s="18" t="str">
        <f>VLOOKUP(C:C,'[1]main (3)'!$B:$D,3,0)</f>
        <v>SONAPUR SC</v>
      </c>
      <c r="L440" s="18" t="s">
        <v>1387</v>
      </c>
      <c r="M440" s="18">
        <f>VLOOKUP(L438:L1011,'[2]ANM Contact Deatils '!$B:$E,4,0)</f>
        <v>9577269359</v>
      </c>
      <c r="N440" s="18" t="s">
        <v>1394</v>
      </c>
      <c r="O440" s="18">
        <f>VLOOKUP(N438:N4545,[3]Sheet1!$B:$F,5,0)</f>
        <v>9577381179</v>
      </c>
      <c r="P440" s="24">
        <v>43516</v>
      </c>
      <c r="Q440" s="54">
        <v>43516</v>
      </c>
      <c r="R440" s="18" t="s">
        <v>1405</v>
      </c>
      <c r="S440" s="18" t="s">
        <v>1236</v>
      </c>
      <c r="T440" s="18"/>
    </row>
    <row r="441" spans="1:20" ht="33">
      <c r="A441" s="4">
        <v>437</v>
      </c>
      <c r="B441" s="17" t="s">
        <v>67</v>
      </c>
      <c r="C441" s="18" t="s">
        <v>711</v>
      </c>
      <c r="D441" s="18" t="s">
        <v>27</v>
      </c>
      <c r="E441" s="19" t="s">
        <v>944</v>
      </c>
      <c r="F441" s="18" t="s">
        <v>99</v>
      </c>
      <c r="G441" s="19">
        <f>VLOOKUP(C439:C1012,'[1]main (3)'!$B:$T,19,0)</f>
        <v>47</v>
      </c>
      <c r="H441" s="19">
        <f>VLOOKUP(C439:C1012,'[1]main (3)'!$B:$U,20,0)</f>
        <v>44</v>
      </c>
      <c r="I441" s="17">
        <f t="shared" si="7"/>
        <v>91</v>
      </c>
      <c r="J441" s="18">
        <v>9613357554</v>
      </c>
      <c r="K441" s="18" t="str">
        <f>VLOOKUP(C:C,'[1]main (3)'!$B:$D,3,0)</f>
        <v>Meneha MPHC</v>
      </c>
      <c r="L441" s="18" t="str">
        <f>VLOOKUP(C:C,'[1]main (3)'!$B:$E,4,0)</f>
        <v>Gita Bharali</v>
      </c>
      <c r="M441" s="18">
        <f>VLOOKUP(L439:L1012,'[2]ANM Contact Deatils '!$B:$E,4,0)</f>
        <v>9854336649</v>
      </c>
      <c r="N441" s="18" t="s">
        <v>1371</v>
      </c>
      <c r="O441" s="18">
        <f>VLOOKUP(N439:N4546,[3]Sheet1!$B:$F,5,0)</f>
        <v>8011709814</v>
      </c>
      <c r="P441" s="24">
        <v>43516</v>
      </c>
      <c r="Q441" s="54">
        <v>43516</v>
      </c>
      <c r="R441" s="18" t="s">
        <v>1404</v>
      </c>
      <c r="S441" s="18" t="s">
        <v>1236</v>
      </c>
      <c r="T441" s="18"/>
    </row>
    <row r="442" spans="1:20" ht="33">
      <c r="A442" s="4">
        <v>438</v>
      </c>
      <c r="B442" s="17" t="s">
        <v>67</v>
      </c>
      <c r="C442" s="18" t="s">
        <v>712</v>
      </c>
      <c r="D442" s="18" t="s">
        <v>27</v>
      </c>
      <c r="E442" s="19"/>
      <c r="F442" s="18" t="s">
        <v>999</v>
      </c>
      <c r="G442" s="19">
        <f>VLOOKUP(C440:C1013,'[1]main (3)'!$B:$T,19,0)</f>
        <v>0</v>
      </c>
      <c r="H442" s="19">
        <f>VLOOKUP(C440:C1013,'[1]main (3)'!$B:$U,20,0)</f>
        <v>0</v>
      </c>
      <c r="I442" s="17">
        <f t="shared" si="7"/>
        <v>0</v>
      </c>
      <c r="J442" s="18"/>
      <c r="K442" s="18" t="str">
        <f>VLOOKUP(C:C,'[1]main (3)'!$B:$D,3,0)</f>
        <v>Dhekiajuli SC</v>
      </c>
      <c r="L442" s="18" t="s">
        <v>1273</v>
      </c>
      <c r="M442" s="18">
        <f>VLOOKUP(L440:L1013,'[2]ANM Contact Deatils '!$B:$E,4,0)</f>
        <v>8876961626</v>
      </c>
      <c r="N442" s="18" t="s">
        <v>1277</v>
      </c>
      <c r="O442" s="18">
        <f>VLOOKUP(N440:N4547,[3]Sheet1!$B:$F,5,0)</f>
        <v>7637907625</v>
      </c>
      <c r="P442" s="24">
        <v>43516</v>
      </c>
      <c r="Q442" s="54">
        <v>43516</v>
      </c>
      <c r="R442" s="18" t="s">
        <v>1405</v>
      </c>
      <c r="S442" s="18" t="s">
        <v>1236</v>
      </c>
      <c r="T442" s="18"/>
    </row>
    <row r="443" spans="1:20" ht="33">
      <c r="A443" s="4">
        <v>439</v>
      </c>
      <c r="B443" s="17" t="s">
        <v>68</v>
      </c>
      <c r="C443" s="18" t="s">
        <v>713</v>
      </c>
      <c r="D443" s="18" t="s">
        <v>27</v>
      </c>
      <c r="E443" s="19"/>
      <c r="F443" s="18" t="s">
        <v>1001</v>
      </c>
      <c r="G443" s="19">
        <f>VLOOKUP(C441:C1014,'[1]main (3)'!$B:$T,19,0)</f>
        <v>84</v>
      </c>
      <c r="H443" s="19">
        <f>VLOOKUP(C441:C1014,'[1]main (3)'!$B:$U,20,0)</f>
        <v>0</v>
      </c>
      <c r="I443" s="17">
        <f t="shared" si="7"/>
        <v>84</v>
      </c>
      <c r="J443" s="18" t="s">
        <v>1112</v>
      </c>
      <c r="K443" s="18" t="str">
        <f>VLOOKUP(C:C,'[1]main (3)'!$B:$D,3,0)</f>
        <v>Laluk MPHC</v>
      </c>
      <c r="L443" s="18" t="s">
        <v>1355</v>
      </c>
      <c r="M443" s="18">
        <f>VLOOKUP(L441:L1014,'[2]ANM Contact Deatils '!$B:$E,4,0)</f>
        <v>9854301436</v>
      </c>
      <c r="N443" s="18" t="s">
        <v>1359</v>
      </c>
      <c r="O443" s="18">
        <f>VLOOKUP(N441:N4548,[3]Sheet1!$B:$F,5,0)</f>
        <v>8486372008</v>
      </c>
      <c r="P443" s="24">
        <v>43516</v>
      </c>
      <c r="Q443" s="54">
        <v>43516</v>
      </c>
      <c r="R443" s="18" t="s">
        <v>1404</v>
      </c>
      <c r="S443" s="18" t="s">
        <v>1236</v>
      </c>
      <c r="T443" s="18"/>
    </row>
    <row r="444" spans="1:20" ht="33">
      <c r="A444" s="4">
        <v>440</v>
      </c>
      <c r="B444" s="17" t="s">
        <v>68</v>
      </c>
      <c r="C444" s="18" t="s">
        <v>714</v>
      </c>
      <c r="D444" s="18" t="s">
        <v>29</v>
      </c>
      <c r="E444" s="19">
        <v>7</v>
      </c>
      <c r="F444" s="18" t="s">
        <v>998</v>
      </c>
      <c r="G444" s="19">
        <f>VLOOKUP(C442:C1015,'[1]main (3)'!$B:$T,19,0)</f>
        <v>18</v>
      </c>
      <c r="H444" s="19">
        <f>VLOOKUP(C442:C1015,'[1]main (3)'!$B:$U,20,0)</f>
        <v>21</v>
      </c>
      <c r="I444" s="17">
        <f t="shared" si="7"/>
        <v>39</v>
      </c>
      <c r="J444" s="18">
        <v>8876009107</v>
      </c>
      <c r="K444" s="18" t="str">
        <f>VLOOKUP(C:C,'[1]main (3)'!$B:$D,3,0)</f>
        <v>Kholaguri SC</v>
      </c>
      <c r="L444" s="18" t="s">
        <v>1333</v>
      </c>
      <c r="M444" s="18">
        <f>VLOOKUP(L442:L1015,'[2]ANM Contact Deatils '!$B:$E,4,0)</f>
        <v>9859400710</v>
      </c>
      <c r="N444" s="18" t="s">
        <v>1219</v>
      </c>
      <c r="O444" s="18">
        <f>VLOOKUP(N442:N4549,[3]Sheet1!$B:$F,5,0)</f>
        <v>7399575102</v>
      </c>
      <c r="P444" s="24">
        <v>43517</v>
      </c>
      <c r="Q444" s="54">
        <v>43517</v>
      </c>
      <c r="R444" s="18" t="s">
        <v>1403</v>
      </c>
      <c r="S444" s="18" t="s">
        <v>1236</v>
      </c>
      <c r="T444" s="18"/>
    </row>
    <row r="445" spans="1:20" ht="33">
      <c r="A445" s="4">
        <v>441</v>
      </c>
      <c r="B445" s="17" t="s">
        <v>67</v>
      </c>
      <c r="C445" s="18" t="s">
        <v>715</v>
      </c>
      <c r="D445" s="18" t="s">
        <v>29</v>
      </c>
      <c r="E445" s="19">
        <v>13</v>
      </c>
      <c r="F445" s="18" t="s">
        <v>998</v>
      </c>
      <c r="G445" s="19">
        <f>VLOOKUP(C443:C1016,'[1]main (3)'!$B:$T,19,0)</f>
        <v>15</v>
      </c>
      <c r="H445" s="19">
        <f>VLOOKUP(C443:C1016,'[1]main (3)'!$B:$U,20,0)</f>
        <v>24</v>
      </c>
      <c r="I445" s="17">
        <f t="shared" si="7"/>
        <v>39</v>
      </c>
      <c r="J445" s="18">
        <v>9957699217</v>
      </c>
      <c r="K445" s="18" t="str">
        <f>VLOOKUP(C:C,'[1]main (3)'!$B:$D,3,0)</f>
        <v>Bihpuria PHC</v>
      </c>
      <c r="L445" s="18" t="s">
        <v>1258</v>
      </c>
      <c r="M445" s="18">
        <f>VLOOKUP(L443:L1016,'[2]ANM Contact Deatils '!$B:$E,4,0)</f>
        <v>9854879212</v>
      </c>
      <c r="N445" s="18" t="s">
        <v>1262</v>
      </c>
      <c r="O445" s="18">
        <f>VLOOKUP(N443:N4550,[3]Sheet1!$B:$F,5,0)</f>
        <v>9957910945</v>
      </c>
      <c r="P445" s="24">
        <v>43517</v>
      </c>
      <c r="Q445" s="54">
        <v>43517</v>
      </c>
      <c r="R445" s="18" t="s">
        <v>1409</v>
      </c>
      <c r="S445" s="18" t="s">
        <v>1236</v>
      </c>
      <c r="T445" s="18"/>
    </row>
    <row r="446" spans="1:20" ht="33">
      <c r="A446" s="4">
        <v>442</v>
      </c>
      <c r="B446" s="17" t="s">
        <v>67</v>
      </c>
      <c r="C446" s="18" t="s">
        <v>716</v>
      </c>
      <c r="D446" s="18" t="s">
        <v>27</v>
      </c>
      <c r="E446" s="19" t="s">
        <v>945</v>
      </c>
      <c r="F446" s="18" t="s">
        <v>1000</v>
      </c>
      <c r="G446" s="19">
        <f>VLOOKUP(C444:C1017,'[1]main (3)'!$B:$T,19,0)</f>
        <v>274</v>
      </c>
      <c r="H446" s="19">
        <f>VLOOKUP(C444:C1017,'[1]main (3)'!$B:$U,20,0)</f>
        <v>213</v>
      </c>
      <c r="I446" s="17">
        <f t="shared" si="7"/>
        <v>487</v>
      </c>
      <c r="J446" s="18" t="s">
        <v>1113</v>
      </c>
      <c r="K446" s="18" t="str">
        <f>VLOOKUP(C:C,'[1]main (3)'!$B:$D,3,0)</f>
        <v>Bihpuria PHC</v>
      </c>
      <c r="L446" s="18" t="s">
        <v>1258</v>
      </c>
      <c r="M446" s="18">
        <f>VLOOKUP(L444:L1017,'[2]ANM Contact Deatils '!$B:$E,4,0)</f>
        <v>9854879212</v>
      </c>
      <c r="N446" s="18" t="s">
        <v>1262</v>
      </c>
      <c r="O446" s="18">
        <f>VLOOKUP(N444:N4551,[3]Sheet1!$B:$F,5,0)</f>
        <v>9957910945</v>
      </c>
      <c r="P446" s="24">
        <v>43517</v>
      </c>
      <c r="Q446" s="54">
        <v>43517</v>
      </c>
      <c r="R446" s="18" t="s">
        <v>1409</v>
      </c>
      <c r="S446" s="18" t="s">
        <v>1236</v>
      </c>
      <c r="T446" s="18"/>
    </row>
    <row r="447" spans="1:20" ht="33">
      <c r="A447" s="4">
        <v>443</v>
      </c>
      <c r="B447" s="17" t="s">
        <v>68</v>
      </c>
      <c r="C447" s="18" t="s">
        <v>717</v>
      </c>
      <c r="D447" s="18" t="s">
        <v>27</v>
      </c>
      <c r="E447" s="19" t="s">
        <v>946</v>
      </c>
      <c r="F447" s="18" t="s">
        <v>999</v>
      </c>
      <c r="G447" s="19">
        <f>VLOOKUP(C445:C1018,'[1]main (3)'!$B:$T,19,0)</f>
        <v>142</v>
      </c>
      <c r="H447" s="19">
        <f>VLOOKUP(C445:C1018,'[1]main (3)'!$B:$U,20,0)</f>
        <v>126</v>
      </c>
      <c r="I447" s="17">
        <f t="shared" si="7"/>
        <v>268</v>
      </c>
      <c r="J447" s="18" t="s">
        <v>1114</v>
      </c>
      <c r="K447" s="18" t="str">
        <f>VLOOKUP(C:C,'[1]main (3)'!$B:$D,3,0)</f>
        <v>Jubanagar SC</v>
      </c>
      <c r="L447" s="18" t="str">
        <f>VLOOKUP(C:C,'[1]main (3)'!$B:$E,4,0)</f>
        <v>Minakhi Gogoi</v>
      </c>
      <c r="M447" s="18">
        <f>VLOOKUP(L445:L1018,'[2]ANM Contact Deatils '!$B:$E,4,0)</f>
        <v>8011337077</v>
      </c>
      <c r="N447" s="18" t="s">
        <v>1215</v>
      </c>
      <c r="O447" s="18">
        <f>VLOOKUP(N445:N4552,[3]Sheet1!$B:$F,5,0)</f>
        <v>9613108078</v>
      </c>
      <c r="P447" s="24">
        <v>43517</v>
      </c>
      <c r="Q447" s="54">
        <v>43517</v>
      </c>
      <c r="R447" s="18" t="s">
        <v>1404</v>
      </c>
      <c r="S447" s="18" t="s">
        <v>1236</v>
      </c>
      <c r="T447" s="18"/>
    </row>
    <row r="448" spans="1:20" ht="33">
      <c r="A448" s="4">
        <v>444</v>
      </c>
      <c r="B448" s="17" t="s">
        <v>68</v>
      </c>
      <c r="C448" s="18" t="s">
        <v>718</v>
      </c>
      <c r="D448" s="18" t="s">
        <v>27</v>
      </c>
      <c r="E448" s="19"/>
      <c r="F448" s="18" t="s">
        <v>1002</v>
      </c>
      <c r="G448" s="19">
        <f>VLOOKUP(C446:C1019,'[1]main (3)'!$B:$T,19,0)</f>
        <v>105</v>
      </c>
      <c r="H448" s="19">
        <f>VLOOKUP(C446:C1019,'[1]main (3)'!$B:$U,20,0)</f>
        <v>105</v>
      </c>
      <c r="I448" s="17">
        <f t="shared" si="7"/>
        <v>210</v>
      </c>
      <c r="J448" s="18"/>
      <c r="K448" s="18" t="str">
        <f>VLOOKUP(C:C,'[1]main (3)'!$B:$D,3,0)</f>
        <v>kutubpur sc</v>
      </c>
      <c r="L448" s="18" t="s">
        <v>1337</v>
      </c>
      <c r="M448" s="18">
        <f>VLOOKUP(L446:L1019,'[2]ANM Contact Deatils '!$B:$E,4,0)</f>
        <v>9957132639</v>
      </c>
      <c r="N448" s="18" t="s">
        <v>1345</v>
      </c>
      <c r="O448" s="18">
        <f>VLOOKUP(N446:N4553,[3]Sheet1!$B:$F,5,0)</f>
        <v>9954222424</v>
      </c>
      <c r="P448" s="24">
        <v>43517</v>
      </c>
      <c r="Q448" s="54">
        <v>43517</v>
      </c>
      <c r="R448" s="18" t="s">
        <v>1405</v>
      </c>
      <c r="S448" s="18" t="s">
        <v>1236</v>
      </c>
      <c r="T448" s="18"/>
    </row>
    <row r="449" spans="1:20" ht="33">
      <c r="A449" s="4">
        <v>445</v>
      </c>
      <c r="B449" s="17" t="s">
        <v>362</v>
      </c>
      <c r="C449" s="18" t="s">
        <v>719</v>
      </c>
      <c r="D449" s="18" t="s">
        <v>29</v>
      </c>
      <c r="E449" s="19">
        <v>14</v>
      </c>
      <c r="F449" s="18" t="s">
        <v>998</v>
      </c>
      <c r="G449" s="19">
        <f>VLOOKUP(C447:C1020,'[1]main (3)'!$B:$T,19,0)</f>
        <v>15</v>
      </c>
      <c r="H449" s="19">
        <f>VLOOKUP(C447:C1020,'[1]main (3)'!$B:$U,20,0)</f>
        <v>19</v>
      </c>
      <c r="I449" s="17">
        <f t="shared" si="7"/>
        <v>34</v>
      </c>
      <c r="J449" s="18">
        <v>7896876750</v>
      </c>
      <c r="K449" s="18" t="str">
        <f>VLOOKUP(C:C,'[1]main (3)'!$B:$D,3,0)</f>
        <v>Bihpuria PHC</v>
      </c>
      <c r="L449" s="18" t="s">
        <v>1258</v>
      </c>
      <c r="M449" s="18">
        <f>VLOOKUP(L447:L1020,'[2]ANM Contact Deatils '!$B:$E,4,0)</f>
        <v>9854879212</v>
      </c>
      <c r="N449" s="18" t="s">
        <v>1263</v>
      </c>
      <c r="O449" s="18">
        <f>VLOOKUP(N447:N4554,[3]Sheet1!$B:$F,5,0)</f>
        <v>9957952650</v>
      </c>
      <c r="P449" s="24">
        <v>43518</v>
      </c>
      <c r="Q449" s="54">
        <v>43518</v>
      </c>
      <c r="R449" s="18" t="s">
        <v>1409</v>
      </c>
      <c r="S449" s="18" t="s">
        <v>1236</v>
      </c>
      <c r="T449" s="18"/>
    </row>
    <row r="450" spans="1:20" ht="33">
      <c r="A450" s="4">
        <v>446</v>
      </c>
      <c r="B450" s="17" t="s">
        <v>362</v>
      </c>
      <c r="C450" s="18" t="s">
        <v>720</v>
      </c>
      <c r="D450" s="18" t="s">
        <v>27</v>
      </c>
      <c r="E450" s="19" t="s">
        <v>947</v>
      </c>
      <c r="F450" s="18" t="s">
        <v>999</v>
      </c>
      <c r="G450" s="19">
        <f>VLOOKUP(C448:C1021,'[1]main (3)'!$B:$T,19,0)</f>
        <v>103</v>
      </c>
      <c r="H450" s="19">
        <f>VLOOKUP(C448:C1021,'[1]main (3)'!$B:$U,20,0)</f>
        <v>128</v>
      </c>
      <c r="I450" s="17">
        <f t="shared" si="7"/>
        <v>231</v>
      </c>
      <c r="J450" s="18" t="s">
        <v>1115</v>
      </c>
      <c r="K450" s="18" t="str">
        <f>VLOOKUP(C:C,'[1]main (3)'!$B:$D,3,0)</f>
        <v>Bihpuria PHC</v>
      </c>
      <c r="L450" s="18" t="s">
        <v>1258</v>
      </c>
      <c r="M450" s="18">
        <f>VLOOKUP(L448:L1021,'[2]ANM Contact Deatils '!$B:$E,4,0)</f>
        <v>9854879212</v>
      </c>
      <c r="N450" s="18" t="s">
        <v>1263</v>
      </c>
      <c r="O450" s="18">
        <f>VLOOKUP(N448:N4555,[3]Sheet1!$B:$F,5,0)</f>
        <v>9957952650</v>
      </c>
      <c r="P450" s="24">
        <v>43518</v>
      </c>
      <c r="Q450" s="54">
        <v>43518</v>
      </c>
      <c r="R450" s="18" t="s">
        <v>1409</v>
      </c>
      <c r="S450" s="18" t="s">
        <v>1236</v>
      </c>
      <c r="T450" s="18"/>
    </row>
    <row r="451" spans="1:20" ht="33">
      <c r="A451" s="4">
        <v>447</v>
      </c>
      <c r="B451" s="17" t="s">
        <v>68</v>
      </c>
      <c r="C451" s="18" t="s">
        <v>721</v>
      </c>
      <c r="D451" s="18" t="s">
        <v>27</v>
      </c>
      <c r="E451" s="19" t="s">
        <v>948</v>
      </c>
      <c r="F451" s="18" t="s">
        <v>99</v>
      </c>
      <c r="G451" s="19">
        <f>VLOOKUP(C449:C1022,'[1]main (3)'!$B:$T,19,0)</f>
        <v>72</v>
      </c>
      <c r="H451" s="19">
        <f>VLOOKUP(C449:C1022,'[1]main (3)'!$B:$U,20,0)</f>
        <v>88</v>
      </c>
      <c r="I451" s="17">
        <f t="shared" si="7"/>
        <v>160</v>
      </c>
      <c r="J451" s="18">
        <v>9577269021</v>
      </c>
      <c r="K451" s="18" t="str">
        <f>VLOOKUP(C:C,'[1]main (3)'!$B:$D,3,0)</f>
        <v>Jubanagar SC</v>
      </c>
      <c r="L451" s="18" t="str">
        <f>VLOOKUP(C:C,'[1]main (3)'!$B:$E,4,0)</f>
        <v>Minakhi Gogoi</v>
      </c>
      <c r="M451" s="18">
        <f>VLOOKUP(L449:L1022,'[2]ANM Contact Deatils '!$B:$E,4,0)</f>
        <v>8011337077</v>
      </c>
      <c r="N451" s="18" t="s">
        <v>1215</v>
      </c>
      <c r="O451" s="18">
        <f>VLOOKUP(N449:N4556,[3]Sheet1!$B:$F,5,0)</f>
        <v>9613108078</v>
      </c>
      <c r="P451" s="24">
        <v>43518</v>
      </c>
      <c r="Q451" s="54">
        <v>43518</v>
      </c>
      <c r="R451" s="18" t="s">
        <v>1404</v>
      </c>
      <c r="S451" s="18" t="s">
        <v>1236</v>
      </c>
      <c r="T451" s="18"/>
    </row>
    <row r="452" spans="1:20" ht="33">
      <c r="A452" s="4">
        <v>448</v>
      </c>
      <c r="B452" s="17" t="s">
        <v>67</v>
      </c>
      <c r="C452" s="18" t="s">
        <v>722</v>
      </c>
      <c r="D452" s="18" t="s">
        <v>29</v>
      </c>
      <c r="E452" s="19">
        <v>14</v>
      </c>
      <c r="F452" s="18" t="s">
        <v>998</v>
      </c>
      <c r="G452" s="19">
        <f>VLOOKUP(C450:C1023,'[1]main (3)'!$B:$T,19,0)</f>
        <v>17</v>
      </c>
      <c r="H452" s="19">
        <f>VLOOKUP(C450:C1023,'[1]main (3)'!$B:$U,20,0)</f>
        <v>28</v>
      </c>
      <c r="I452" s="17">
        <f t="shared" si="7"/>
        <v>45</v>
      </c>
      <c r="J452" s="18">
        <v>9707628354</v>
      </c>
      <c r="K452" s="18" t="str">
        <f>VLOOKUP(C:C,'[1]main (3)'!$B:$D,3,0)</f>
        <v>Bihpuria PHC</v>
      </c>
      <c r="L452" s="18" t="s">
        <v>1258</v>
      </c>
      <c r="M452" s="18">
        <f>VLOOKUP(L450:L1023,'[2]ANM Contact Deatils '!$B:$E,4,0)</f>
        <v>9854879212</v>
      </c>
      <c r="N452" s="18" t="s">
        <v>1262</v>
      </c>
      <c r="O452" s="18">
        <f>VLOOKUP(N450:N4557,[3]Sheet1!$B:$F,5,0)</f>
        <v>9957910945</v>
      </c>
      <c r="P452" s="24">
        <v>43519</v>
      </c>
      <c r="Q452" s="54">
        <v>43519</v>
      </c>
      <c r="R452" s="18" t="s">
        <v>1409</v>
      </c>
      <c r="S452" s="18" t="s">
        <v>1236</v>
      </c>
      <c r="T452" s="18"/>
    </row>
    <row r="453" spans="1:20" ht="33">
      <c r="A453" s="4">
        <v>449</v>
      </c>
      <c r="B453" s="17" t="s">
        <v>67</v>
      </c>
      <c r="C453" s="18" t="s">
        <v>723</v>
      </c>
      <c r="D453" s="18" t="s">
        <v>29</v>
      </c>
      <c r="E453" s="19">
        <v>103</v>
      </c>
      <c r="F453" s="18" t="s">
        <v>998</v>
      </c>
      <c r="G453" s="19">
        <f>VLOOKUP(C451:C1024,'[1]main (3)'!$B:$T,19,0)</f>
        <v>18</v>
      </c>
      <c r="H453" s="19">
        <f>VLOOKUP(C451:C1024,'[1]main (3)'!$B:$U,20,0)</f>
        <v>18</v>
      </c>
      <c r="I453" s="17">
        <f t="shared" si="7"/>
        <v>36</v>
      </c>
      <c r="J453" s="18">
        <v>9613956638</v>
      </c>
      <c r="K453" s="18" t="str">
        <f>VLOOKUP(C:C,'[1]main (3)'!$B:$D,3,0)</f>
        <v>Bihpuria PHC</v>
      </c>
      <c r="L453" s="18" t="s">
        <v>1258</v>
      </c>
      <c r="M453" s="18">
        <f>VLOOKUP(L451:L1024,'[2]ANM Contact Deatils '!$B:$E,4,0)</f>
        <v>9854879212</v>
      </c>
      <c r="N453" s="18" t="s">
        <v>1262</v>
      </c>
      <c r="O453" s="18">
        <f>VLOOKUP(N451:N4558,[3]Sheet1!$B:$F,5,0)</f>
        <v>9957910945</v>
      </c>
      <c r="P453" s="24">
        <v>43519</v>
      </c>
      <c r="Q453" s="54">
        <v>43519</v>
      </c>
      <c r="R453" s="18" t="s">
        <v>1409</v>
      </c>
      <c r="S453" s="18" t="s">
        <v>1236</v>
      </c>
      <c r="T453" s="18"/>
    </row>
    <row r="454" spans="1:20" ht="33">
      <c r="A454" s="4">
        <v>450</v>
      </c>
      <c r="B454" s="17" t="s">
        <v>68</v>
      </c>
      <c r="C454" s="18" t="s">
        <v>724</v>
      </c>
      <c r="D454" s="18" t="s">
        <v>27</v>
      </c>
      <c r="E454" s="19" t="s">
        <v>949</v>
      </c>
      <c r="F454" s="18" t="s">
        <v>1002</v>
      </c>
      <c r="G454" s="19">
        <f>VLOOKUP(C452:C1025,'[1]main (3)'!$B:$T,19,0)</f>
        <v>0</v>
      </c>
      <c r="H454" s="19">
        <f>VLOOKUP(C452:C1025,'[1]main (3)'!$B:$U,20,0)</f>
        <v>360</v>
      </c>
      <c r="I454" s="17">
        <f t="shared" ref="I454:I517" si="8">+G454+H454</f>
        <v>360</v>
      </c>
      <c r="J454" s="18" t="s">
        <v>1116</v>
      </c>
      <c r="K454" s="18" t="str">
        <f>VLOOKUP(C:C,'[1]main (3)'!$B:$D,3,0)</f>
        <v>Jubanagar SC</v>
      </c>
      <c r="L454" s="18" t="str">
        <f>VLOOKUP(C:C,'[1]main (3)'!$B:$E,4,0)</f>
        <v>Parul Dutta</v>
      </c>
      <c r="M454" s="18">
        <f>VLOOKUP(L452:L1025,'[2]ANM Contact Deatils '!$B:$E,4,0)</f>
        <v>8876676027</v>
      </c>
      <c r="N454" s="18" t="s">
        <v>1215</v>
      </c>
      <c r="O454" s="18">
        <f>VLOOKUP(N452:N4559,[3]Sheet1!$B:$F,5,0)</f>
        <v>9613108078</v>
      </c>
      <c r="P454" s="24">
        <v>43519</v>
      </c>
      <c r="Q454" s="54">
        <v>43519</v>
      </c>
      <c r="R454" s="18" t="s">
        <v>1404</v>
      </c>
      <c r="S454" s="18" t="s">
        <v>1236</v>
      </c>
      <c r="T454" s="18"/>
    </row>
    <row r="455" spans="1:20" ht="33">
      <c r="A455" s="4">
        <v>451</v>
      </c>
      <c r="B455" s="17" t="s">
        <v>67</v>
      </c>
      <c r="C455" s="18" t="s">
        <v>725</v>
      </c>
      <c r="D455" s="18" t="s">
        <v>27</v>
      </c>
      <c r="E455" s="19" t="s">
        <v>950</v>
      </c>
      <c r="F455" s="18" t="s">
        <v>1003</v>
      </c>
      <c r="G455" s="19">
        <f>VLOOKUP(C453:C1026,'[1]main (3)'!$B:$T,19,0)</f>
        <v>26</v>
      </c>
      <c r="H455" s="19">
        <f>VLOOKUP(C453:C1026,'[1]main (3)'!$B:$U,20,0)</f>
        <v>25</v>
      </c>
      <c r="I455" s="17">
        <f t="shared" si="8"/>
        <v>51</v>
      </c>
      <c r="J455" s="18">
        <v>9859077970</v>
      </c>
      <c r="K455" s="18" t="str">
        <f>VLOOKUP(C:C,'[1]main (3)'!$B:$D,3,0)</f>
        <v>Laluk MPHC</v>
      </c>
      <c r="L455" s="18" t="s">
        <v>1355</v>
      </c>
      <c r="M455" s="18">
        <f>VLOOKUP(L453:L1026,'[2]ANM Contact Deatils '!$B:$E,4,0)</f>
        <v>9854301436</v>
      </c>
      <c r="N455" s="18" t="s">
        <v>1359</v>
      </c>
      <c r="O455" s="18">
        <f>VLOOKUP(N453:N4560,[3]Sheet1!$B:$F,5,0)</f>
        <v>8486372008</v>
      </c>
      <c r="P455" s="24">
        <v>43521</v>
      </c>
      <c r="Q455" s="54">
        <v>43521</v>
      </c>
      <c r="R455" s="18" t="s">
        <v>1404</v>
      </c>
      <c r="S455" s="18" t="s">
        <v>1236</v>
      </c>
      <c r="T455" s="18"/>
    </row>
    <row r="456" spans="1:20" ht="33">
      <c r="A456" s="4">
        <v>452</v>
      </c>
      <c r="B456" s="17" t="s">
        <v>67</v>
      </c>
      <c r="C456" s="18" t="s">
        <v>726</v>
      </c>
      <c r="D456" s="18" t="s">
        <v>27</v>
      </c>
      <c r="E456" s="19" t="s">
        <v>951</v>
      </c>
      <c r="F456" s="18" t="s">
        <v>1003</v>
      </c>
      <c r="G456" s="19">
        <f>VLOOKUP(C454:C1027,'[1]main (3)'!$B:$T,19,0)</f>
        <v>10</v>
      </c>
      <c r="H456" s="19">
        <f>VLOOKUP(C454:C1027,'[1]main (3)'!$B:$U,20,0)</f>
        <v>16</v>
      </c>
      <c r="I456" s="17">
        <f t="shared" si="8"/>
        <v>26</v>
      </c>
      <c r="J456" s="18" t="s">
        <v>1117</v>
      </c>
      <c r="K456" s="18" t="str">
        <f>VLOOKUP(C:C,'[1]main (3)'!$B:$D,3,0)</f>
        <v>Laluk MPHC</v>
      </c>
      <c r="L456" s="18" t="s">
        <v>1355</v>
      </c>
      <c r="M456" s="18">
        <f>VLOOKUP(L454:L1027,'[2]ANM Contact Deatils '!$B:$E,4,0)</f>
        <v>9854301436</v>
      </c>
      <c r="N456" s="18" t="s">
        <v>1359</v>
      </c>
      <c r="O456" s="18">
        <f>VLOOKUP(N454:N4561,[3]Sheet1!$B:$F,5,0)</f>
        <v>8486372008</v>
      </c>
      <c r="P456" s="24">
        <v>43521</v>
      </c>
      <c r="Q456" s="54">
        <v>43521</v>
      </c>
      <c r="R456" s="18" t="s">
        <v>1404</v>
      </c>
      <c r="S456" s="18" t="s">
        <v>1236</v>
      </c>
      <c r="T456" s="18"/>
    </row>
    <row r="457" spans="1:20" ht="33">
      <c r="A457" s="4">
        <v>453</v>
      </c>
      <c r="B457" s="17" t="s">
        <v>67</v>
      </c>
      <c r="C457" s="18" t="s">
        <v>727</v>
      </c>
      <c r="D457" s="18" t="s">
        <v>27</v>
      </c>
      <c r="E457" s="19"/>
      <c r="F457" s="18" t="s">
        <v>1003</v>
      </c>
      <c r="G457" s="19">
        <f>VLOOKUP(C455:C1028,'[1]main (3)'!$B:$T,19,0)</f>
        <v>16</v>
      </c>
      <c r="H457" s="19">
        <f>VLOOKUP(C455:C1028,'[1]main (3)'!$B:$U,20,0)</f>
        <v>27</v>
      </c>
      <c r="I457" s="17">
        <f t="shared" si="8"/>
        <v>43</v>
      </c>
      <c r="J457" s="18"/>
      <c r="K457" s="18" t="str">
        <f>VLOOKUP(C:C,'[1]main (3)'!$B:$D,3,0)</f>
        <v>Laluk MPHC</v>
      </c>
      <c r="L457" s="18" t="s">
        <v>1355</v>
      </c>
      <c r="M457" s="18">
        <f>VLOOKUP(L455:L1028,'[2]ANM Contact Deatils '!$B:$E,4,0)</f>
        <v>9854301436</v>
      </c>
      <c r="N457" s="18" t="s">
        <v>1359</v>
      </c>
      <c r="O457" s="18">
        <f>VLOOKUP(N455:N4562,[3]Sheet1!$B:$F,5,0)</f>
        <v>8486372008</v>
      </c>
      <c r="P457" s="24">
        <v>43521</v>
      </c>
      <c r="Q457" s="54">
        <v>43521</v>
      </c>
      <c r="R457" s="18" t="s">
        <v>1404</v>
      </c>
      <c r="S457" s="18" t="s">
        <v>1236</v>
      </c>
      <c r="T457" s="18"/>
    </row>
    <row r="458" spans="1:20" ht="33">
      <c r="A458" s="4">
        <v>454</v>
      </c>
      <c r="B458" s="17" t="s">
        <v>68</v>
      </c>
      <c r="C458" s="18" t="s">
        <v>728</v>
      </c>
      <c r="D458" s="18" t="s">
        <v>27</v>
      </c>
      <c r="E458" s="19" t="s">
        <v>952</v>
      </c>
      <c r="F458" s="18" t="s">
        <v>999</v>
      </c>
      <c r="G458" s="19">
        <f>VLOOKUP(C456:C1029,'[1]main (3)'!$B:$T,19,0)</f>
        <v>66</v>
      </c>
      <c r="H458" s="19">
        <f>VLOOKUP(C456:C1029,'[1]main (3)'!$B:$U,20,0)</f>
        <v>67</v>
      </c>
      <c r="I458" s="17">
        <f t="shared" si="8"/>
        <v>133</v>
      </c>
      <c r="J458" s="18" t="s">
        <v>1118</v>
      </c>
      <c r="K458" s="18" t="str">
        <f>VLOOKUP(C:C,'[1]main (3)'!$B:$D,3,0)</f>
        <v>kutubpur sc</v>
      </c>
      <c r="L458" s="18" t="s">
        <v>1337</v>
      </c>
      <c r="M458" s="18">
        <f>VLOOKUP(L456:L1029,'[2]ANM Contact Deatils '!$B:$E,4,0)</f>
        <v>9957132639</v>
      </c>
      <c r="N458" s="18" t="s">
        <v>1345</v>
      </c>
      <c r="O458" s="18">
        <f>VLOOKUP(N456:N4563,[3]Sheet1!$B:$F,5,0)</f>
        <v>9954222424</v>
      </c>
      <c r="P458" s="24">
        <v>43521</v>
      </c>
      <c r="Q458" s="54">
        <v>43521</v>
      </c>
      <c r="R458" s="18" t="s">
        <v>1405</v>
      </c>
      <c r="S458" s="18" t="s">
        <v>1236</v>
      </c>
      <c r="T458" s="18"/>
    </row>
    <row r="459" spans="1:20" ht="33">
      <c r="A459" s="4">
        <v>455</v>
      </c>
      <c r="B459" s="17" t="s">
        <v>67</v>
      </c>
      <c r="C459" s="18" t="s">
        <v>729</v>
      </c>
      <c r="D459" s="18" t="s">
        <v>29</v>
      </c>
      <c r="E459" s="19">
        <v>5</v>
      </c>
      <c r="F459" s="18" t="s">
        <v>998</v>
      </c>
      <c r="G459" s="19">
        <f>VLOOKUP(C457:C1030,'[1]main (3)'!$B:$T,19,0)</f>
        <v>11</v>
      </c>
      <c r="H459" s="19">
        <f>VLOOKUP(C457:C1030,'[1]main (3)'!$B:$U,20,0)</f>
        <v>12</v>
      </c>
      <c r="I459" s="17">
        <f t="shared" si="8"/>
        <v>23</v>
      </c>
      <c r="J459" s="18">
        <v>6001286328</v>
      </c>
      <c r="K459" s="18" t="str">
        <f>VLOOKUP(C:C,'[1]main (3)'!$B:$D,3,0)</f>
        <v>Kachajuli SC</v>
      </c>
      <c r="L459" s="18" t="s">
        <v>1322</v>
      </c>
      <c r="M459" s="18">
        <f>VLOOKUP(L457:L1030,'[2]ANM Contact Deatils '!$B:$E,4,0)</f>
        <v>9859065662</v>
      </c>
      <c r="N459" s="18" t="s">
        <v>1329</v>
      </c>
      <c r="O459" s="18">
        <f>VLOOKUP(N457:N4564,[3]Sheet1!$B:$F,5,0)</f>
        <v>7399806765</v>
      </c>
      <c r="P459" s="24">
        <v>43522</v>
      </c>
      <c r="Q459" s="54">
        <v>43522</v>
      </c>
      <c r="R459" s="18" t="s">
        <v>1405</v>
      </c>
      <c r="S459" s="18" t="s">
        <v>1236</v>
      </c>
      <c r="T459" s="18"/>
    </row>
    <row r="460" spans="1:20" ht="33">
      <c r="A460" s="4">
        <v>456</v>
      </c>
      <c r="B460" s="17" t="s">
        <v>67</v>
      </c>
      <c r="C460" s="18" t="s">
        <v>730</v>
      </c>
      <c r="D460" s="18" t="s">
        <v>29</v>
      </c>
      <c r="E460" s="19">
        <v>7</v>
      </c>
      <c r="F460" s="18" t="s">
        <v>998</v>
      </c>
      <c r="G460" s="19">
        <f>VLOOKUP(C458:C1031,'[1]main (3)'!$B:$T,19,0)</f>
        <v>18</v>
      </c>
      <c r="H460" s="19">
        <f>VLOOKUP(C458:C1031,'[1]main (3)'!$B:$U,20,0)</f>
        <v>21</v>
      </c>
      <c r="I460" s="17">
        <f t="shared" si="8"/>
        <v>39</v>
      </c>
      <c r="J460" s="18">
        <v>7896192328</v>
      </c>
      <c r="K460" s="18" t="str">
        <f>VLOOKUP(C:C,'[1]main (3)'!$B:$D,3,0)</f>
        <v>Kachajuli SC</v>
      </c>
      <c r="L460" s="18" t="s">
        <v>1322</v>
      </c>
      <c r="M460" s="18">
        <f>VLOOKUP(L458:L1031,'[2]ANM Contact Deatils '!$B:$E,4,0)</f>
        <v>9859065662</v>
      </c>
      <c r="N460" s="18" t="s">
        <v>1330</v>
      </c>
      <c r="O460" s="18">
        <f>VLOOKUP(N458:N4565,[3]Sheet1!$B:$F,5,0)</f>
        <v>9859373867</v>
      </c>
      <c r="P460" s="24">
        <v>43522</v>
      </c>
      <c r="Q460" s="54">
        <v>43522</v>
      </c>
      <c r="R460" s="18" t="s">
        <v>1405</v>
      </c>
      <c r="S460" s="18" t="s">
        <v>1236</v>
      </c>
      <c r="T460" s="18"/>
    </row>
    <row r="461" spans="1:20" ht="33">
      <c r="A461" s="4">
        <v>457</v>
      </c>
      <c r="B461" s="17" t="s">
        <v>68</v>
      </c>
      <c r="C461" s="18" t="s">
        <v>731</v>
      </c>
      <c r="D461" s="18" t="s">
        <v>27</v>
      </c>
      <c r="E461" s="19" t="s">
        <v>953</v>
      </c>
      <c r="F461" s="18" t="s">
        <v>1002</v>
      </c>
      <c r="G461" s="19">
        <f>VLOOKUP(C459:C1032,'[1]main (3)'!$B:$T,19,0)</f>
        <v>0</v>
      </c>
      <c r="H461" s="19">
        <f>VLOOKUP(C459:C1032,'[1]main (3)'!$B:$U,20,0)</f>
        <v>191</v>
      </c>
      <c r="I461" s="17">
        <f t="shared" si="8"/>
        <v>191</v>
      </c>
      <c r="J461" s="18" t="s">
        <v>1119</v>
      </c>
      <c r="K461" s="18" t="str">
        <f>VLOOKUP(C:C,'[1]main (3)'!$B:$D,3,0)</f>
        <v>kutubpur sc</v>
      </c>
      <c r="L461" s="18" t="s">
        <v>1337</v>
      </c>
      <c r="M461" s="18">
        <f>VLOOKUP(L459:L1032,'[2]ANM Contact Deatils '!$B:$E,4,0)</f>
        <v>9957132639</v>
      </c>
      <c r="N461" s="18" t="s">
        <v>1345</v>
      </c>
      <c r="O461" s="18">
        <f>VLOOKUP(N459:N4566,[3]Sheet1!$B:$F,5,0)</f>
        <v>9954222424</v>
      </c>
      <c r="P461" s="24">
        <v>43522</v>
      </c>
      <c r="Q461" s="54">
        <v>43522</v>
      </c>
      <c r="R461" s="18" t="s">
        <v>1405</v>
      </c>
      <c r="S461" s="18" t="s">
        <v>1236</v>
      </c>
      <c r="T461" s="18"/>
    </row>
    <row r="462" spans="1:20" ht="33">
      <c r="A462" s="4">
        <v>458</v>
      </c>
      <c r="B462" s="17" t="s">
        <v>68</v>
      </c>
      <c r="C462" s="18" t="s">
        <v>732</v>
      </c>
      <c r="D462" s="18" t="s">
        <v>29</v>
      </c>
      <c r="E462" s="19">
        <v>9</v>
      </c>
      <c r="F462" s="18" t="s">
        <v>998</v>
      </c>
      <c r="G462" s="19">
        <f>VLOOKUP(C460:C1033,'[1]main (3)'!$B:$T,19,0)</f>
        <v>55</v>
      </c>
      <c r="H462" s="19">
        <f>VLOOKUP(C460:C1033,'[1]main (3)'!$B:$U,20,0)</f>
        <v>42</v>
      </c>
      <c r="I462" s="17">
        <f t="shared" si="8"/>
        <v>97</v>
      </c>
      <c r="J462" s="18">
        <v>8011491370</v>
      </c>
      <c r="K462" s="18" t="str">
        <f>VLOOKUP(C:C,'[1]main (3)'!$B:$D,3,0)</f>
        <v>Jubanagar SC</v>
      </c>
      <c r="L462" s="18" t="str">
        <f>VLOOKUP(C:C,'[1]main (3)'!$B:$E,4,0)</f>
        <v>Minakhi Gogoi</v>
      </c>
      <c r="M462" s="18">
        <f>VLOOKUP(L460:L1033,'[2]ANM Contact Deatils '!$B:$E,4,0)</f>
        <v>8011337077</v>
      </c>
      <c r="N462" s="18" t="s">
        <v>1182</v>
      </c>
      <c r="O462" s="18">
        <f>VLOOKUP(N460:N4567,[3]Sheet1!$B:$F,5,0)</f>
        <v>9864671715</v>
      </c>
      <c r="P462" s="24">
        <v>43523</v>
      </c>
      <c r="Q462" s="54">
        <v>43523</v>
      </c>
      <c r="R462" s="18" t="s">
        <v>1404</v>
      </c>
      <c r="S462" s="18" t="s">
        <v>1236</v>
      </c>
      <c r="T462" s="18"/>
    </row>
    <row r="463" spans="1:20" ht="33">
      <c r="A463" s="4">
        <v>459</v>
      </c>
      <c r="B463" s="17" t="s">
        <v>67</v>
      </c>
      <c r="C463" s="18" t="s">
        <v>733</v>
      </c>
      <c r="D463" s="18" t="s">
        <v>29</v>
      </c>
      <c r="E463" s="19">
        <v>4</v>
      </c>
      <c r="F463" s="18" t="s">
        <v>998</v>
      </c>
      <c r="G463" s="19">
        <f>VLOOKUP(C461:C1034,'[1]main (3)'!$B:$T,19,0)</f>
        <v>21</v>
      </c>
      <c r="H463" s="19">
        <f>VLOOKUP(C461:C1034,'[1]main (3)'!$B:$U,20,0)</f>
        <v>13</v>
      </c>
      <c r="I463" s="17">
        <f t="shared" si="8"/>
        <v>34</v>
      </c>
      <c r="J463" s="18">
        <v>8403809416</v>
      </c>
      <c r="K463" s="18" t="str">
        <f>VLOOKUP(C:C,'[1]main (3)'!$B:$D,3,0)</f>
        <v>Bagicha SC</v>
      </c>
      <c r="L463" s="18" t="s">
        <v>1246</v>
      </c>
      <c r="M463" s="18">
        <f>VLOOKUP(L461:L1034,'[2]ANM Contact Deatils '!$B:$E,4,0)</f>
        <v>8134904930</v>
      </c>
      <c r="N463" s="18" t="s">
        <v>1243</v>
      </c>
      <c r="O463" s="18">
        <f>VLOOKUP(N461:N4568,[3]Sheet1!$B:$F,5,0)</f>
        <v>8723083026</v>
      </c>
      <c r="P463" s="24">
        <v>43523</v>
      </c>
      <c r="Q463" s="54">
        <v>43523</v>
      </c>
      <c r="R463" s="18" t="s">
        <v>1403</v>
      </c>
      <c r="S463" s="18" t="s">
        <v>1236</v>
      </c>
      <c r="T463" s="18"/>
    </row>
    <row r="464" spans="1:20" ht="33">
      <c r="A464" s="4">
        <v>460</v>
      </c>
      <c r="B464" s="17" t="s">
        <v>67</v>
      </c>
      <c r="C464" s="18" t="s">
        <v>734</v>
      </c>
      <c r="D464" s="18" t="s">
        <v>29</v>
      </c>
      <c r="E464" s="19">
        <v>91</v>
      </c>
      <c r="F464" s="18" t="s">
        <v>998</v>
      </c>
      <c r="G464" s="19">
        <f>VLOOKUP(C462:C1035,'[1]main (3)'!$B:$T,19,0)</f>
        <v>14</v>
      </c>
      <c r="H464" s="19">
        <f>VLOOKUP(C462:C1035,'[1]main (3)'!$B:$U,20,0)</f>
        <v>13</v>
      </c>
      <c r="I464" s="17">
        <f t="shared" si="8"/>
        <v>27</v>
      </c>
      <c r="J464" s="18">
        <v>9854409268</v>
      </c>
      <c r="K464" s="18" t="str">
        <f>VLOOKUP(C:C,'[1]main (3)'!$B:$D,3,0)</f>
        <v>Bagicha SC</v>
      </c>
      <c r="L464" s="18" t="s">
        <v>1245</v>
      </c>
      <c r="M464" s="18">
        <f>VLOOKUP(L462:L1035,'[2]ANM Contact Deatils '!$B:$E,4,0)</f>
        <v>9854573434</v>
      </c>
      <c r="N464" s="18" t="s">
        <v>1243</v>
      </c>
      <c r="O464" s="18">
        <f>VLOOKUP(N462:N4569,[3]Sheet1!$B:$F,5,0)</f>
        <v>8723083026</v>
      </c>
      <c r="P464" s="24">
        <v>43523</v>
      </c>
      <c r="Q464" s="54">
        <v>43523</v>
      </c>
      <c r="R464" s="18" t="s">
        <v>1403</v>
      </c>
      <c r="S464" s="18" t="s">
        <v>1236</v>
      </c>
      <c r="T464" s="18"/>
    </row>
    <row r="465" spans="1:20" ht="33">
      <c r="A465" s="4">
        <v>461</v>
      </c>
      <c r="B465" s="17" t="s">
        <v>67</v>
      </c>
      <c r="C465" s="18" t="s">
        <v>735</v>
      </c>
      <c r="D465" s="18" t="s">
        <v>29</v>
      </c>
      <c r="E465" s="19">
        <v>2</v>
      </c>
      <c r="F465" s="18" t="s">
        <v>998</v>
      </c>
      <c r="G465" s="19">
        <f>VLOOKUP(C463:C1036,'[1]main (3)'!$B:$T,19,0)</f>
        <v>11</v>
      </c>
      <c r="H465" s="19">
        <f>VLOOKUP(C463:C1036,'[1]main (3)'!$B:$U,20,0)</f>
        <v>13</v>
      </c>
      <c r="I465" s="17">
        <f t="shared" si="8"/>
        <v>24</v>
      </c>
      <c r="J465" s="18">
        <v>9859844093</v>
      </c>
      <c r="K465" s="18" t="str">
        <f>VLOOKUP(C:C,'[1]main (3)'!$B:$D,3,0)</f>
        <v>Bagicha SC</v>
      </c>
      <c r="L465" s="18" t="s">
        <v>1245</v>
      </c>
      <c r="M465" s="18">
        <f>VLOOKUP(L463:L1036,'[2]ANM Contact Deatils '!$B:$E,4,0)</f>
        <v>9854573434</v>
      </c>
      <c r="N465" s="18" t="s">
        <v>1244</v>
      </c>
      <c r="O465" s="18">
        <f>VLOOKUP(N463:N4570,[3]Sheet1!$B:$F,5,0)</f>
        <v>9127501998</v>
      </c>
      <c r="P465" s="24">
        <v>43523</v>
      </c>
      <c r="Q465" s="54">
        <v>43523</v>
      </c>
      <c r="R465" s="18" t="s">
        <v>1403</v>
      </c>
      <c r="S465" s="18" t="s">
        <v>1236</v>
      </c>
      <c r="T465" s="18"/>
    </row>
    <row r="466" spans="1:20" ht="49.5">
      <c r="A466" s="4">
        <v>462</v>
      </c>
      <c r="B466" s="17" t="s">
        <v>68</v>
      </c>
      <c r="C466" s="18" t="s">
        <v>736</v>
      </c>
      <c r="D466" s="18" t="s">
        <v>27</v>
      </c>
      <c r="E466" s="19" t="s">
        <v>954</v>
      </c>
      <c r="F466" s="18" t="s">
        <v>1002</v>
      </c>
      <c r="G466" s="19">
        <f>VLOOKUP(C464:C1037,'[1]main (3)'!$B:$T,19,0)</f>
        <v>52</v>
      </c>
      <c r="H466" s="19">
        <f>VLOOKUP(C464:C1037,'[1]main (3)'!$B:$U,20,0)</f>
        <v>56</v>
      </c>
      <c r="I466" s="17">
        <f t="shared" si="8"/>
        <v>108</v>
      </c>
      <c r="J466" s="18" t="s">
        <v>1120</v>
      </c>
      <c r="K466" s="18" t="str">
        <f>VLOOKUP(C:C,'[1]main (3)'!$B:$D,3,0)</f>
        <v>Jubanagar SC</v>
      </c>
      <c r="L466" s="18" t="str">
        <f>VLOOKUP(C:C,'[1]main (3)'!$B:$E,4,0)</f>
        <v>Parul Dutta</v>
      </c>
      <c r="M466" s="18">
        <f>VLOOKUP(L464:L1037,'[2]ANM Contact Deatils '!$B:$E,4,0)</f>
        <v>8876676027</v>
      </c>
      <c r="N466" s="18" t="s">
        <v>1182</v>
      </c>
      <c r="O466" s="18">
        <f>VLOOKUP(N464:N4571,[3]Sheet1!$B:$F,5,0)</f>
        <v>9864671715</v>
      </c>
      <c r="P466" s="24">
        <v>43523</v>
      </c>
      <c r="Q466" s="54">
        <v>43523</v>
      </c>
      <c r="R466" s="18" t="s">
        <v>1404</v>
      </c>
      <c r="S466" s="18" t="s">
        <v>1236</v>
      </c>
      <c r="T466" s="18"/>
    </row>
    <row r="467" spans="1:20" ht="33">
      <c r="A467" s="4">
        <v>463</v>
      </c>
      <c r="B467" s="17" t="s">
        <v>67</v>
      </c>
      <c r="C467" s="18" t="s">
        <v>737</v>
      </c>
      <c r="D467" s="18" t="s">
        <v>29</v>
      </c>
      <c r="E467" s="19">
        <v>39</v>
      </c>
      <c r="F467" s="18" t="s">
        <v>998</v>
      </c>
      <c r="G467" s="19">
        <f>VLOOKUP(C465:C1038,'[1]main (3)'!$B:$T,19,0)</f>
        <v>18</v>
      </c>
      <c r="H467" s="19">
        <f>VLOOKUP(C465:C1038,'[1]main (3)'!$B:$U,20,0)</f>
        <v>21</v>
      </c>
      <c r="I467" s="17">
        <f t="shared" si="8"/>
        <v>39</v>
      </c>
      <c r="J467" s="18">
        <v>8721932774</v>
      </c>
      <c r="K467" s="18" t="str">
        <f>VLOOKUP(C:C,'[1]main (3)'!$B:$D,3,0)</f>
        <v>Bihpuria PHC</v>
      </c>
      <c r="L467" s="18" t="s">
        <v>1257</v>
      </c>
      <c r="M467" s="18">
        <f>VLOOKUP(L465:L1038,'[2]ANM Contact Deatils '!$B:$E,4,0)</f>
        <v>8473008297</v>
      </c>
      <c r="N467" s="18" t="s">
        <v>1264</v>
      </c>
      <c r="O467" s="18">
        <f>VLOOKUP(N465:N4572,[3]Sheet1!$B:$F,5,0)</f>
        <v>9954144605</v>
      </c>
      <c r="P467" s="24">
        <v>43524</v>
      </c>
      <c r="Q467" s="54">
        <v>43524</v>
      </c>
      <c r="R467" s="18" t="s">
        <v>1410</v>
      </c>
      <c r="S467" s="18" t="s">
        <v>1236</v>
      </c>
      <c r="T467" s="18"/>
    </row>
    <row r="468" spans="1:20" ht="33">
      <c r="A468" s="4">
        <v>464</v>
      </c>
      <c r="B468" s="17" t="s">
        <v>67</v>
      </c>
      <c r="C468" s="18" t="s">
        <v>738</v>
      </c>
      <c r="D468" s="18" t="s">
        <v>29</v>
      </c>
      <c r="E468" s="19">
        <v>2</v>
      </c>
      <c r="F468" s="18" t="s">
        <v>998</v>
      </c>
      <c r="G468" s="19">
        <f>VLOOKUP(C466:C1039,'[1]main (3)'!$B:$T,19,0)</f>
        <v>16</v>
      </c>
      <c r="H468" s="19">
        <f>VLOOKUP(C466:C1039,'[1]main (3)'!$B:$U,20,0)</f>
        <v>21</v>
      </c>
      <c r="I468" s="17">
        <f t="shared" si="8"/>
        <v>37</v>
      </c>
      <c r="J468" s="18">
        <v>9365598831</v>
      </c>
      <c r="K468" s="18" t="str">
        <f>VLOOKUP(C:C,'[1]main (3)'!$B:$D,3,0)</f>
        <v>Bihpuria PHC</v>
      </c>
      <c r="L468" s="18" t="s">
        <v>1257</v>
      </c>
      <c r="M468" s="18">
        <f>VLOOKUP(L466:L1039,'[2]ANM Contact Deatils '!$B:$E,4,0)</f>
        <v>8473008297</v>
      </c>
      <c r="N468" s="18" t="s">
        <v>1220</v>
      </c>
      <c r="O468" s="18">
        <f>VLOOKUP(N466:N4573,[3]Sheet1!$B:$F,5,0)</f>
        <v>9707062457</v>
      </c>
      <c r="P468" s="24">
        <v>43524</v>
      </c>
      <c r="Q468" s="54">
        <v>43524</v>
      </c>
      <c r="R468" s="18" t="s">
        <v>1410</v>
      </c>
      <c r="S468" s="18" t="s">
        <v>1236</v>
      </c>
      <c r="T468" s="18"/>
    </row>
    <row r="469" spans="1:20" ht="33">
      <c r="A469" s="4">
        <v>465</v>
      </c>
      <c r="B469" s="17" t="s">
        <v>67</v>
      </c>
      <c r="C469" s="18" t="s">
        <v>739</v>
      </c>
      <c r="D469" s="18" t="s">
        <v>29</v>
      </c>
      <c r="E469" s="19">
        <v>3</v>
      </c>
      <c r="F469" s="18" t="s">
        <v>998</v>
      </c>
      <c r="G469" s="19">
        <f>VLOOKUP(C467:C1040,'[1]main (3)'!$B:$T,19,0)</f>
        <v>20</v>
      </c>
      <c r="H469" s="19">
        <f>VLOOKUP(C467:C1040,'[1]main (3)'!$B:$U,20,0)</f>
        <v>28</v>
      </c>
      <c r="I469" s="17">
        <f t="shared" si="8"/>
        <v>48</v>
      </c>
      <c r="J469" s="18">
        <v>9954400675</v>
      </c>
      <c r="K469" s="18" t="str">
        <f>VLOOKUP(C:C,'[1]main (3)'!$B:$D,3,0)</f>
        <v>Bihpuria PHC</v>
      </c>
      <c r="L469" s="18" t="s">
        <v>1257</v>
      </c>
      <c r="M469" s="18">
        <f>VLOOKUP(L467:L1040,'[2]ANM Contact Deatils '!$B:$E,4,0)</f>
        <v>8473008297</v>
      </c>
      <c r="N469" s="18" t="s">
        <v>1265</v>
      </c>
      <c r="O469" s="18">
        <f>VLOOKUP(N467:N4574,[3]Sheet1!$B:$F,5,0)</f>
        <v>6900020711</v>
      </c>
      <c r="P469" s="24">
        <v>43524</v>
      </c>
      <c r="Q469" s="54">
        <v>43524</v>
      </c>
      <c r="R469" s="18" t="s">
        <v>1410</v>
      </c>
      <c r="S469" s="18" t="s">
        <v>1236</v>
      </c>
      <c r="T469" s="18"/>
    </row>
    <row r="470" spans="1:20" ht="33">
      <c r="A470" s="4">
        <v>466</v>
      </c>
      <c r="B470" s="17" t="s">
        <v>68</v>
      </c>
      <c r="C470" s="18" t="s">
        <v>740</v>
      </c>
      <c r="D470" s="18" t="s">
        <v>27</v>
      </c>
      <c r="E470" s="19" t="s">
        <v>955</v>
      </c>
      <c r="F470" s="18" t="s">
        <v>1002</v>
      </c>
      <c r="G470" s="19">
        <f>VLOOKUP(C468:C1041,'[1]main (3)'!$B:$T,19,0)</f>
        <v>80</v>
      </c>
      <c r="H470" s="19">
        <f>VLOOKUP(C468:C1041,'[1]main (3)'!$B:$U,20,0)</f>
        <v>139</v>
      </c>
      <c r="I470" s="17">
        <f t="shared" si="8"/>
        <v>219</v>
      </c>
      <c r="J470" s="18" t="s">
        <v>1121</v>
      </c>
      <c r="K470" s="18" t="str">
        <f>VLOOKUP(C:C,'[1]main (3)'!$B:$D,3,0)</f>
        <v>Jubanagar SC</v>
      </c>
      <c r="L470" s="18" t="str">
        <f>VLOOKUP(C:C,'[1]main (3)'!$B:$E,4,0)</f>
        <v>Parul Dutta</v>
      </c>
      <c r="M470" s="18">
        <f>VLOOKUP(L468:L1041,'[2]ANM Contact Deatils '!$B:$E,4,0)</f>
        <v>8876676027</v>
      </c>
      <c r="N470" s="18" t="s">
        <v>1182</v>
      </c>
      <c r="O470" s="18">
        <f>VLOOKUP(N468:N4575,[3]Sheet1!$B:$F,5,0)</f>
        <v>9864671715</v>
      </c>
      <c r="P470" s="24">
        <v>43524</v>
      </c>
      <c r="Q470" s="54">
        <v>43524</v>
      </c>
      <c r="R470" s="18" t="s">
        <v>1404</v>
      </c>
      <c r="S470" s="18" t="s">
        <v>1236</v>
      </c>
      <c r="T470" s="18"/>
    </row>
    <row r="471" spans="1:20" ht="33">
      <c r="A471" s="4">
        <v>467</v>
      </c>
      <c r="B471" s="17" t="s">
        <v>67</v>
      </c>
      <c r="C471" s="18" t="s">
        <v>741</v>
      </c>
      <c r="D471" s="18" t="s">
        <v>29</v>
      </c>
      <c r="E471" s="19">
        <v>31</v>
      </c>
      <c r="F471" s="18" t="s">
        <v>998</v>
      </c>
      <c r="G471" s="19">
        <f>VLOOKUP(C469:C1042,'[1]main (3)'!$B:$T,19,0)</f>
        <v>20</v>
      </c>
      <c r="H471" s="19">
        <f>VLOOKUP(C469:C1042,'[1]main (3)'!$B:$U,20,0)</f>
        <v>20</v>
      </c>
      <c r="I471" s="17">
        <f t="shared" si="8"/>
        <v>40</v>
      </c>
      <c r="J471" s="18">
        <v>8403986603</v>
      </c>
      <c r="K471" s="18" t="str">
        <f>VLOOKUP(C:C,'[1]main (3)'!$B:$D,3,0)</f>
        <v>Lahalial SC</v>
      </c>
      <c r="L471" s="18" t="s">
        <v>1347</v>
      </c>
      <c r="M471" s="18">
        <f>VLOOKUP(L469:L1042,'[2]ANM Contact Deatils '!$B:$E,4,0)</f>
        <v>7399188419</v>
      </c>
      <c r="N471" s="18" t="s">
        <v>1221</v>
      </c>
      <c r="O471" s="18">
        <f>VLOOKUP(N469:N4576,[3]Sheet1!$B:$F,5,0)</f>
        <v>8486743506</v>
      </c>
      <c r="P471" s="24">
        <v>43525</v>
      </c>
      <c r="Q471" s="54">
        <v>43525</v>
      </c>
      <c r="R471" s="18" t="s">
        <v>1402</v>
      </c>
      <c r="S471" s="18" t="s">
        <v>1236</v>
      </c>
      <c r="T471" s="18"/>
    </row>
    <row r="472" spans="1:20" ht="33">
      <c r="A472" s="4">
        <v>468</v>
      </c>
      <c r="B472" s="17" t="s">
        <v>67</v>
      </c>
      <c r="C472" s="18" t="s">
        <v>742</v>
      </c>
      <c r="D472" s="18" t="s">
        <v>29</v>
      </c>
      <c r="E472" s="19">
        <v>30</v>
      </c>
      <c r="F472" s="18" t="s">
        <v>998</v>
      </c>
      <c r="G472" s="19">
        <f>VLOOKUP(C470:C1043,'[1]main (3)'!$B:$T,19,0)</f>
        <v>10</v>
      </c>
      <c r="H472" s="19">
        <f>VLOOKUP(C470:C1043,'[1]main (3)'!$B:$U,20,0)</f>
        <v>20</v>
      </c>
      <c r="I472" s="17">
        <f t="shared" si="8"/>
        <v>30</v>
      </c>
      <c r="J472" s="18">
        <v>9127481508</v>
      </c>
      <c r="K472" s="18" t="str">
        <f>VLOOKUP(C:C,'[1]main (3)'!$B:$D,3,0)</f>
        <v>Lahalial SC</v>
      </c>
      <c r="L472" s="18" t="s">
        <v>1347</v>
      </c>
      <c r="M472" s="18">
        <f>VLOOKUP(L470:L1043,'[2]ANM Contact Deatils '!$B:$E,4,0)</f>
        <v>7399188419</v>
      </c>
      <c r="N472" s="18" t="s">
        <v>1297</v>
      </c>
      <c r="O472" s="18">
        <f>VLOOKUP(N470:N4577,[3]Sheet1!$B:$F,5,0)</f>
        <v>9954144636</v>
      </c>
      <c r="P472" s="24">
        <v>43525</v>
      </c>
      <c r="Q472" s="54">
        <v>43525</v>
      </c>
      <c r="R472" s="18" t="s">
        <v>1402</v>
      </c>
      <c r="S472" s="18" t="s">
        <v>1236</v>
      </c>
      <c r="T472" s="18"/>
    </row>
    <row r="473" spans="1:20" ht="33">
      <c r="A473" s="4">
        <v>469</v>
      </c>
      <c r="B473" s="17" t="s">
        <v>68</v>
      </c>
      <c r="C473" s="18" t="s">
        <v>743</v>
      </c>
      <c r="D473" s="18" t="s">
        <v>29</v>
      </c>
      <c r="E473" s="19">
        <v>88</v>
      </c>
      <c r="F473" s="18" t="s">
        <v>998</v>
      </c>
      <c r="G473" s="19">
        <f>VLOOKUP(C471:C1044,'[1]main (3)'!$B:$T,19,0)</f>
        <v>18</v>
      </c>
      <c r="H473" s="19">
        <f>VLOOKUP(C471:C1044,'[1]main (3)'!$B:$U,20,0)</f>
        <v>13</v>
      </c>
      <c r="I473" s="17">
        <f t="shared" si="8"/>
        <v>31</v>
      </c>
      <c r="J473" s="18">
        <v>9954633541</v>
      </c>
      <c r="K473" s="18" t="str">
        <f>VLOOKUP(C:C,'[1]main (3)'!$B:$D,3,0)</f>
        <v>Bihpuria PHC</v>
      </c>
      <c r="L473" s="18" t="s">
        <v>1257</v>
      </c>
      <c r="M473" s="18">
        <f>VLOOKUP(L471:L1044,'[2]ANM Contact Deatils '!$B:$E,4,0)</f>
        <v>8473008297</v>
      </c>
      <c r="N473" s="18" t="s">
        <v>1265</v>
      </c>
      <c r="O473" s="18">
        <f>VLOOKUP(N471:N4578,[3]Sheet1!$B:$F,5,0)</f>
        <v>6900020711</v>
      </c>
      <c r="P473" s="24">
        <v>43525</v>
      </c>
      <c r="Q473" s="54">
        <v>43525</v>
      </c>
      <c r="R473" s="18" t="s">
        <v>1409</v>
      </c>
      <c r="S473" s="18" t="s">
        <v>1236</v>
      </c>
      <c r="T473" s="18"/>
    </row>
    <row r="474" spans="1:20" ht="33">
      <c r="A474" s="4">
        <v>470</v>
      </c>
      <c r="B474" s="17" t="s">
        <v>67</v>
      </c>
      <c r="C474" s="18" t="s">
        <v>744</v>
      </c>
      <c r="D474" s="18" t="s">
        <v>29</v>
      </c>
      <c r="E474" s="19">
        <v>30</v>
      </c>
      <c r="F474" s="18" t="s">
        <v>998</v>
      </c>
      <c r="G474" s="19">
        <f>VLOOKUP(C472:C1045,'[1]main (3)'!$B:$T,19,0)</f>
        <v>26</v>
      </c>
      <c r="H474" s="19">
        <f>VLOOKUP(C472:C1045,'[1]main (3)'!$B:$U,20,0)</f>
        <v>23</v>
      </c>
      <c r="I474" s="17">
        <f t="shared" si="8"/>
        <v>49</v>
      </c>
      <c r="J474" s="18" t="s">
        <v>1122</v>
      </c>
      <c r="K474" s="18" t="str">
        <f>VLOOKUP(C:C,'[1]main (3)'!$B:$D,3,0)</f>
        <v>Lahalial SC</v>
      </c>
      <c r="L474" s="18" t="s">
        <v>1347</v>
      </c>
      <c r="M474" s="18">
        <f>VLOOKUP(L472:L1045,'[2]ANM Contact Deatils '!$B:$E,4,0)</f>
        <v>7399188419</v>
      </c>
      <c r="N474" s="18" t="s">
        <v>1222</v>
      </c>
      <c r="O474" s="18">
        <f>VLOOKUP(N472:N4579,[3]Sheet1!$B:$F,5,0)</f>
        <v>7399838397</v>
      </c>
      <c r="P474" s="24">
        <v>43525</v>
      </c>
      <c r="Q474" s="54">
        <v>43525</v>
      </c>
      <c r="R474" s="18" t="s">
        <v>1402</v>
      </c>
      <c r="S474" s="18" t="s">
        <v>1236</v>
      </c>
      <c r="T474" s="18"/>
    </row>
    <row r="475" spans="1:20" ht="33">
      <c r="A475" s="4">
        <v>471</v>
      </c>
      <c r="B475" s="17" t="s">
        <v>68</v>
      </c>
      <c r="C475" s="18" t="s">
        <v>745</v>
      </c>
      <c r="D475" s="18" t="s">
        <v>27</v>
      </c>
      <c r="E475" s="19" t="s">
        <v>956</v>
      </c>
      <c r="F475" s="18" t="s">
        <v>999</v>
      </c>
      <c r="G475" s="19">
        <f>VLOOKUP(C473:C1046,'[1]main (3)'!$B:$T,19,0)</f>
        <v>114</v>
      </c>
      <c r="H475" s="19">
        <f>VLOOKUP(C473:C1046,'[1]main (3)'!$B:$U,20,0)</f>
        <v>108</v>
      </c>
      <c r="I475" s="17">
        <f t="shared" si="8"/>
        <v>222</v>
      </c>
      <c r="J475" s="18" t="s">
        <v>1123</v>
      </c>
      <c r="K475" s="18" t="str">
        <f>VLOOKUP(C:C,'[1]main (3)'!$B:$D,3,0)</f>
        <v>Bihpuria PHC</v>
      </c>
      <c r="L475" s="18" t="s">
        <v>1257</v>
      </c>
      <c r="M475" s="18">
        <f>VLOOKUP(L473:L1046,'[2]ANM Contact Deatils '!$B:$E,4,0)</f>
        <v>8473008297</v>
      </c>
      <c r="N475" s="18" t="s">
        <v>1265</v>
      </c>
      <c r="O475" s="18">
        <f>VLOOKUP(N473:N4580,[3]Sheet1!$B:$F,5,0)</f>
        <v>6900020711</v>
      </c>
      <c r="P475" s="24">
        <v>43525</v>
      </c>
      <c r="Q475" s="54">
        <v>43525</v>
      </c>
      <c r="R475" s="18" t="s">
        <v>1409</v>
      </c>
      <c r="S475" s="18" t="s">
        <v>1236</v>
      </c>
      <c r="T475" s="18"/>
    </row>
    <row r="476" spans="1:20" ht="33">
      <c r="A476" s="4">
        <v>472</v>
      </c>
      <c r="B476" s="17" t="s">
        <v>68</v>
      </c>
      <c r="C476" s="18" t="s">
        <v>442</v>
      </c>
      <c r="D476" s="18" t="s">
        <v>27</v>
      </c>
      <c r="E476" s="19" t="s">
        <v>888</v>
      </c>
      <c r="F476" s="18" t="s">
        <v>1002</v>
      </c>
      <c r="G476" s="19">
        <f>VLOOKUP(C474:C1047,'[1]main (3)'!$B:$T,19,0)</f>
        <v>64</v>
      </c>
      <c r="H476" s="19">
        <f>VLOOKUP(C474:C1047,'[1]main (3)'!$B:$U,20,0)</f>
        <v>84</v>
      </c>
      <c r="I476" s="17">
        <f t="shared" si="8"/>
        <v>148</v>
      </c>
      <c r="J476" s="18" t="s">
        <v>1043</v>
      </c>
      <c r="K476" s="18" t="str">
        <f>VLOOKUP(C:C,'[1]main (3)'!$B:$D,3,0)</f>
        <v>SONAPUR SC</v>
      </c>
      <c r="L476" s="18" t="s">
        <v>1387</v>
      </c>
      <c r="M476" s="18">
        <f>VLOOKUP(L474:L1047,'[2]ANM Contact Deatils '!$B:$E,4,0)</f>
        <v>9577269359</v>
      </c>
      <c r="N476" s="18" t="s">
        <v>1396</v>
      </c>
      <c r="O476" s="18">
        <f>VLOOKUP(N474:N4581,[3]Sheet1!$B:$F,5,0)</f>
        <v>9957882908</v>
      </c>
      <c r="P476" s="24">
        <v>43525</v>
      </c>
      <c r="Q476" s="54">
        <v>43525</v>
      </c>
      <c r="R476" s="18" t="s">
        <v>1405</v>
      </c>
      <c r="S476" s="18" t="s">
        <v>1236</v>
      </c>
      <c r="T476" s="18"/>
    </row>
    <row r="477" spans="1:20" ht="33">
      <c r="A477" s="4">
        <v>473</v>
      </c>
      <c r="B477" s="17" t="s">
        <v>67</v>
      </c>
      <c r="C477" s="18" t="s">
        <v>746</v>
      </c>
      <c r="D477" s="18" t="s">
        <v>29</v>
      </c>
      <c r="E477" s="19">
        <v>16</v>
      </c>
      <c r="F477" s="18" t="s">
        <v>998</v>
      </c>
      <c r="G477" s="19">
        <f>VLOOKUP(C475:C1048,'[1]main (3)'!$B:$T,19,0)</f>
        <v>16</v>
      </c>
      <c r="H477" s="19">
        <f>VLOOKUP(C475:C1048,'[1]main (3)'!$B:$U,20,0)</f>
        <v>21</v>
      </c>
      <c r="I477" s="17">
        <f t="shared" si="8"/>
        <v>37</v>
      </c>
      <c r="J477" s="18">
        <v>9678270228</v>
      </c>
      <c r="K477" s="18" t="str">
        <f>VLOOKUP(C:C,'[1]main (3)'!$B:$D,3,0)</f>
        <v>Harmoti MPHC</v>
      </c>
      <c r="L477" s="18" t="s">
        <v>1304</v>
      </c>
      <c r="M477" s="18">
        <f>VLOOKUP(L475:L1048,'[2]ANM Contact Deatils '!$B:$E,4,0)</f>
        <v>9854694191</v>
      </c>
      <c r="N477" s="18" t="s">
        <v>1211</v>
      </c>
      <c r="O477" s="18">
        <f>VLOOKUP(N475:N4582,[3]Sheet1!$B:$F,5,0)</f>
        <v>9577160794</v>
      </c>
      <c r="P477" s="24">
        <v>43526</v>
      </c>
      <c r="Q477" s="54">
        <v>43526</v>
      </c>
      <c r="R477" s="18" t="s">
        <v>1405</v>
      </c>
      <c r="S477" s="18" t="s">
        <v>1236</v>
      </c>
      <c r="T477" s="18"/>
    </row>
    <row r="478" spans="1:20" ht="33">
      <c r="A478" s="4">
        <v>474</v>
      </c>
      <c r="B478" s="17" t="s">
        <v>67</v>
      </c>
      <c r="C478" s="18" t="s">
        <v>747</v>
      </c>
      <c r="D478" s="18" t="s">
        <v>29</v>
      </c>
      <c r="E478" s="19">
        <v>26</v>
      </c>
      <c r="F478" s="18" t="s">
        <v>998</v>
      </c>
      <c r="G478" s="19">
        <f>VLOOKUP(C476:C1049,'[1]main (3)'!$B:$T,19,0)</f>
        <v>18</v>
      </c>
      <c r="H478" s="19">
        <f>VLOOKUP(C476:C1049,'[1]main (3)'!$B:$U,20,0)</f>
        <v>21</v>
      </c>
      <c r="I478" s="17">
        <f t="shared" si="8"/>
        <v>39</v>
      </c>
      <c r="J478" s="18">
        <v>7896435117</v>
      </c>
      <c r="K478" s="18" t="str">
        <f>VLOOKUP(C:C,'[1]main (3)'!$B:$D,3,0)</f>
        <v>Harmoti MPHC</v>
      </c>
      <c r="L478" s="18" t="s">
        <v>1304</v>
      </c>
      <c r="M478" s="18">
        <f>VLOOKUP(L476:L1049,'[2]ANM Contact Deatils '!$B:$E,4,0)</f>
        <v>9854694191</v>
      </c>
      <c r="N478" s="18" t="s">
        <v>1211</v>
      </c>
      <c r="O478" s="18">
        <f>VLOOKUP(N476:N4583,[3]Sheet1!$B:$F,5,0)</f>
        <v>9577160794</v>
      </c>
      <c r="P478" s="24">
        <v>43526</v>
      </c>
      <c r="Q478" s="54">
        <v>43526</v>
      </c>
      <c r="R478" s="18" t="s">
        <v>1405</v>
      </c>
      <c r="S478" s="18" t="s">
        <v>1236</v>
      </c>
      <c r="T478" s="18"/>
    </row>
    <row r="479" spans="1:20" ht="33">
      <c r="A479" s="4">
        <v>475</v>
      </c>
      <c r="B479" s="17" t="s">
        <v>68</v>
      </c>
      <c r="C479" s="18" t="s">
        <v>748</v>
      </c>
      <c r="D479" s="18" t="s">
        <v>27</v>
      </c>
      <c r="E479" s="19" t="s">
        <v>957</v>
      </c>
      <c r="F479" s="18" t="s">
        <v>999</v>
      </c>
      <c r="G479" s="19">
        <f>VLOOKUP(C477:C1050,'[1]main (3)'!$B:$T,19,0)</f>
        <v>52</v>
      </c>
      <c r="H479" s="19">
        <f>VLOOKUP(C477:C1050,'[1]main (3)'!$B:$U,20,0)</f>
        <v>34</v>
      </c>
      <c r="I479" s="17">
        <f t="shared" si="8"/>
        <v>86</v>
      </c>
      <c r="J479" s="18" t="s">
        <v>1124</v>
      </c>
      <c r="K479" s="18" t="str">
        <f>VLOOKUP(C:C,'[1]main (3)'!$B:$D,3,0)</f>
        <v>Harmoti MPHC</v>
      </c>
      <c r="L479" s="18" t="s">
        <v>1304</v>
      </c>
      <c r="M479" s="18">
        <f>VLOOKUP(L477:L1050,'[2]ANM Contact Deatils '!$B:$E,4,0)</f>
        <v>9854694191</v>
      </c>
      <c r="N479" s="18" t="s">
        <v>1211</v>
      </c>
      <c r="O479" s="18">
        <f>VLOOKUP(N477:N4584,[3]Sheet1!$B:$F,5,0)</f>
        <v>9577160794</v>
      </c>
      <c r="P479" s="24">
        <v>43526</v>
      </c>
      <c r="Q479" s="54">
        <v>43526</v>
      </c>
      <c r="R479" s="18" t="s">
        <v>1405</v>
      </c>
      <c r="S479" s="18" t="s">
        <v>1236</v>
      </c>
      <c r="T479" s="18"/>
    </row>
    <row r="480" spans="1:20" ht="33">
      <c r="A480" s="4">
        <v>476</v>
      </c>
      <c r="B480" s="17" t="s">
        <v>68</v>
      </c>
      <c r="C480" s="18" t="s">
        <v>749</v>
      </c>
      <c r="D480" s="18" t="s">
        <v>29</v>
      </c>
      <c r="E480" s="19">
        <v>26</v>
      </c>
      <c r="F480" s="18" t="s">
        <v>998</v>
      </c>
      <c r="G480" s="19">
        <f>VLOOKUP(C478:C1051,'[1]main (3)'!$B:$T,19,0)</f>
        <v>17</v>
      </c>
      <c r="H480" s="19">
        <f>VLOOKUP(C478:C1051,'[1]main (3)'!$B:$U,20,0)</f>
        <v>19</v>
      </c>
      <c r="I480" s="17">
        <f t="shared" si="8"/>
        <v>36</v>
      </c>
      <c r="J480" s="18">
        <v>9577160341</v>
      </c>
      <c r="K480" s="18" t="str">
        <f>VLOOKUP(C:C,'[1]main (3)'!$B:$D,3,0)</f>
        <v>Laluk MPHC</v>
      </c>
      <c r="L480" s="18" t="s">
        <v>1355</v>
      </c>
      <c r="M480" s="18">
        <f>VLOOKUP(L478:L1051,'[2]ANM Contact Deatils '!$B:$E,4,0)</f>
        <v>9854301436</v>
      </c>
      <c r="N480" s="18" t="s">
        <v>1223</v>
      </c>
      <c r="O480" s="18">
        <f>VLOOKUP(N478:N4585,[3]Sheet1!$B:$F,5,0)</f>
        <v>8011376136</v>
      </c>
      <c r="P480" s="24">
        <v>43526</v>
      </c>
      <c r="Q480" s="54">
        <v>43526</v>
      </c>
      <c r="R480" s="18" t="s">
        <v>1404</v>
      </c>
      <c r="S480" s="18" t="s">
        <v>1236</v>
      </c>
      <c r="T480" s="18"/>
    </row>
    <row r="481" spans="1:20" ht="33">
      <c r="A481" s="4">
        <v>477</v>
      </c>
      <c r="B481" s="17" t="s">
        <v>67</v>
      </c>
      <c r="C481" s="18" t="s">
        <v>750</v>
      </c>
      <c r="D481" s="18" t="s">
        <v>27</v>
      </c>
      <c r="E481" s="19" t="s">
        <v>958</v>
      </c>
      <c r="F481" s="18" t="s">
        <v>999</v>
      </c>
      <c r="G481" s="19">
        <f>VLOOKUP(C479:C1052,'[1]main (3)'!$B:$T,19,0)</f>
        <v>133</v>
      </c>
      <c r="H481" s="19">
        <f>VLOOKUP(C479:C1052,'[1]main (3)'!$B:$U,20,0)</f>
        <v>174</v>
      </c>
      <c r="I481" s="17">
        <f t="shared" si="8"/>
        <v>307</v>
      </c>
      <c r="J481" s="18" t="s">
        <v>1125</v>
      </c>
      <c r="K481" s="18" t="str">
        <f>VLOOKUP(C:C,'[1]main (3)'!$B:$D,3,0)</f>
        <v>Harmoti MPHC</v>
      </c>
      <c r="L481" s="18" t="s">
        <v>1304</v>
      </c>
      <c r="M481" s="18">
        <f>VLOOKUP(L479:L1052,'[2]ANM Contact Deatils '!$B:$E,4,0)</f>
        <v>9854694191</v>
      </c>
      <c r="N481" s="18" t="s">
        <v>1211</v>
      </c>
      <c r="O481" s="18">
        <f>VLOOKUP(N479:N4586,[3]Sheet1!$B:$F,5,0)</f>
        <v>9577160794</v>
      </c>
      <c r="P481" s="24">
        <v>43528</v>
      </c>
      <c r="Q481" s="54">
        <v>43528</v>
      </c>
      <c r="R481" s="18" t="s">
        <v>1405</v>
      </c>
      <c r="S481" s="18" t="s">
        <v>1236</v>
      </c>
      <c r="T481" s="18"/>
    </row>
    <row r="482" spans="1:20" ht="33">
      <c r="A482" s="4">
        <v>478</v>
      </c>
      <c r="B482" s="17" t="s">
        <v>68</v>
      </c>
      <c r="C482" s="18" t="s">
        <v>751</v>
      </c>
      <c r="D482" s="18" t="s">
        <v>27</v>
      </c>
      <c r="E482" s="19" t="s">
        <v>959</v>
      </c>
      <c r="F482" s="18" t="s">
        <v>999</v>
      </c>
      <c r="G482" s="19">
        <f>VLOOKUP(C480:C1053,'[1]main (3)'!$B:$T,19,0)</f>
        <v>0</v>
      </c>
      <c r="H482" s="19">
        <f>VLOOKUP(C480:C1053,'[1]main (3)'!$B:$U,20,0)</f>
        <v>250</v>
      </c>
      <c r="I482" s="17">
        <f t="shared" si="8"/>
        <v>250</v>
      </c>
      <c r="J482" s="18" t="s">
        <v>1126</v>
      </c>
      <c r="K482" s="18" t="str">
        <f>VLOOKUP(C:C,'[1]main (3)'!$B:$D,3,0)</f>
        <v>Jubanagar SC</v>
      </c>
      <c r="L482" s="18" t="str">
        <f>VLOOKUP(C:C,'[1]main (3)'!$B:$E,4,0)</f>
        <v>Minakhi Gogoi</v>
      </c>
      <c r="M482" s="18">
        <f>VLOOKUP(L480:L1053,'[2]ANM Contact Deatils '!$B:$E,4,0)</f>
        <v>8011337077</v>
      </c>
      <c r="N482" s="18" t="s">
        <v>1182</v>
      </c>
      <c r="O482" s="18">
        <f>VLOOKUP(N480:N4587,[3]Sheet1!$B:$F,5,0)</f>
        <v>9864671715</v>
      </c>
      <c r="P482" s="24">
        <v>43528</v>
      </c>
      <c r="Q482" s="54">
        <v>43528</v>
      </c>
      <c r="R482" s="18" t="s">
        <v>1404</v>
      </c>
      <c r="S482" s="18" t="s">
        <v>1236</v>
      </c>
      <c r="T482" s="18"/>
    </row>
    <row r="483" spans="1:20" ht="33">
      <c r="A483" s="4">
        <v>479</v>
      </c>
      <c r="B483" s="17" t="s">
        <v>67</v>
      </c>
      <c r="C483" s="18" t="s">
        <v>752</v>
      </c>
      <c r="D483" s="18" t="s">
        <v>27</v>
      </c>
      <c r="E483" s="19" t="s">
        <v>960</v>
      </c>
      <c r="F483" s="18" t="s">
        <v>1003</v>
      </c>
      <c r="G483" s="19">
        <f>VLOOKUP(C481:C1054,'[1]main (3)'!$B:$T,19,0)</f>
        <v>93</v>
      </c>
      <c r="H483" s="19">
        <f>VLOOKUP(C481:C1054,'[1]main (3)'!$B:$U,20,0)</f>
        <v>87</v>
      </c>
      <c r="I483" s="17">
        <f t="shared" si="8"/>
        <v>180</v>
      </c>
      <c r="J483" s="18" t="s">
        <v>1127</v>
      </c>
      <c r="K483" s="18" t="str">
        <f>VLOOKUP(C:C,'[1]main (3)'!$B:$D,3,0)</f>
        <v>Harmoti MPHC</v>
      </c>
      <c r="L483" s="18" t="s">
        <v>1304</v>
      </c>
      <c r="M483" s="18">
        <f>VLOOKUP(L481:L1054,'[2]ANM Contact Deatils '!$B:$E,4,0)</f>
        <v>9854694191</v>
      </c>
      <c r="N483" s="18" t="s">
        <v>1211</v>
      </c>
      <c r="O483" s="18">
        <f>VLOOKUP(N481:N4588,[3]Sheet1!$B:$F,5,0)</f>
        <v>9577160794</v>
      </c>
      <c r="P483" s="24">
        <v>43529</v>
      </c>
      <c r="Q483" s="54">
        <v>43529</v>
      </c>
      <c r="R483" s="18" t="s">
        <v>1405</v>
      </c>
      <c r="S483" s="18" t="s">
        <v>1236</v>
      </c>
      <c r="T483" s="18"/>
    </row>
    <row r="484" spans="1:20" ht="33">
      <c r="A484" s="4">
        <v>480</v>
      </c>
      <c r="B484" s="17" t="s">
        <v>67</v>
      </c>
      <c r="C484" s="18" t="s">
        <v>753</v>
      </c>
      <c r="D484" s="18" t="s">
        <v>27</v>
      </c>
      <c r="E484" s="19" t="s">
        <v>961</v>
      </c>
      <c r="F484" s="18" t="s">
        <v>999</v>
      </c>
      <c r="G484" s="19">
        <f>VLOOKUP(C482:C1055,'[1]main (3)'!$B:$T,19,0)</f>
        <v>43</v>
      </c>
      <c r="H484" s="19">
        <f>VLOOKUP(C482:C1055,'[1]main (3)'!$B:$U,20,0)</f>
        <v>52</v>
      </c>
      <c r="I484" s="17">
        <f t="shared" si="8"/>
        <v>95</v>
      </c>
      <c r="J484" s="18">
        <v>9859001788</v>
      </c>
      <c r="K484" s="18" t="str">
        <f>VLOOKUP(C:C,'[1]main (3)'!$B:$D,3,0)</f>
        <v>Harmoti MPHC</v>
      </c>
      <c r="L484" s="18" t="s">
        <v>1304</v>
      </c>
      <c r="M484" s="18">
        <f>VLOOKUP(L482:L1055,'[2]ANM Contact Deatils '!$B:$E,4,0)</f>
        <v>9854694191</v>
      </c>
      <c r="N484" s="18" t="s">
        <v>1211</v>
      </c>
      <c r="O484" s="18">
        <f>VLOOKUP(N482:N4589,[3]Sheet1!$B:$F,5,0)</f>
        <v>9577160794</v>
      </c>
      <c r="P484" s="24">
        <v>43529</v>
      </c>
      <c r="Q484" s="54">
        <v>43529</v>
      </c>
      <c r="R484" s="18" t="s">
        <v>1405</v>
      </c>
      <c r="S484" s="18" t="s">
        <v>1236</v>
      </c>
      <c r="T484" s="18"/>
    </row>
    <row r="485" spans="1:20" ht="33">
      <c r="A485" s="4">
        <v>481</v>
      </c>
      <c r="B485" s="17" t="s">
        <v>68</v>
      </c>
      <c r="C485" s="18" t="s">
        <v>754</v>
      </c>
      <c r="D485" s="18" t="s">
        <v>27</v>
      </c>
      <c r="E485" s="19" t="s">
        <v>962</v>
      </c>
      <c r="F485" s="18" t="s">
        <v>99</v>
      </c>
      <c r="G485" s="19">
        <f>VLOOKUP(C483:C1056,'[1]main (3)'!$B:$T,19,0)</f>
        <v>0</v>
      </c>
      <c r="H485" s="19">
        <f>VLOOKUP(C483:C1056,'[1]main (3)'!$B:$U,20,0)</f>
        <v>160</v>
      </c>
      <c r="I485" s="17">
        <f t="shared" si="8"/>
        <v>160</v>
      </c>
      <c r="J485" s="18" t="s">
        <v>1128</v>
      </c>
      <c r="K485" s="18" t="str">
        <f>VLOOKUP(C:C,'[1]main (3)'!$B:$D,3,0)</f>
        <v>kutubpur sc</v>
      </c>
      <c r="L485" s="18" t="s">
        <v>1337</v>
      </c>
      <c r="M485" s="18">
        <f>VLOOKUP(L483:L1056,'[2]ANM Contact Deatils '!$B:$E,4,0)</f>
        <v>9957132639</v>
      </c>
      <c r="N485" s="18" t="s">
        <v>1345</v>
      </c>
      <c r="O485" s="18">
        <f>VLOOKUP(N483:N4590,[3]Sheet1!$B:$F,5,0)</f>
        <v>9954222424</v>
      </c>
      <c r="P485" s="24">
        <v>43529</v>
      </c>
      <c r="Q485" s="54">
        <v>43529</v>
      </c>
      <c r="R485" s="18" t="s">
        <v>1405</v>
      </c>
      <c r="S485" s="18" t="s">
        <v>1236</v>
      </c>
      <c r="T485" s="18"/>
    </row>
    <row r="486" spans="1:20" ht="33">
      <c r="A486" s="4">
        <v>482</v>
      </c>
      <c r="B486" s="17" t="s">
        <v>67</v>
      </c>
      <c r="C486" s="18" t="s">
        <v>755</v>
      </c>
      <c r="D486" s="18" t="s">
        <v>29</v>
      </c>
      <c r="E486" s="19">
        <v>3</v>
      </c>
      <c r="F486" s="18" t="s">
        <v>998</v>
      </c>
      <c r="G486" s="19">
        <f>VLOOKUP(C484:C1057,'[1]main (3)'!$B:$T,19,0)</f>
        <v>8</v>
      </c>
      <c r="H486" s="19">
        <f>VLOOKUP(C484:C1057,'[1]main (3)'!$B:$U,20,0)</f>
        <v>12</v>
      </c>
      <c r="I486" s="17">
        <f t="shared" si="8"/>
        <v>20</v>
      </c>
      <c r="J486" s="18">
        <v>7086674300</v>
      </c>
      <c r="K486" s="18" t="str">
        <f>VLOOKUP(C:C,'[1]main (3)'!$B:$D,3,0)</f>
        <v>Harmoti MPHC</v>
      </c>
      <c r="L486" s="18" t="s">
        <v>1304</v>
      </c>
      <c r="M486" s="18">
        <f>VLOOKUP(L484:L1057,'[2]ANM Contact Deatils '!$B:$E,4,0)</f>
        <v>9854694191</v>
      </c>
      <c r="N486" s="18" t="s">
        <v>1312</v>
      </c>
      <c r="O486" s="18">
        <f>VLOOKUP(N484:N4591,[3]Sheet1!$B:$F,5,0)</f>
        <v>9577160794</v>
      </c>
      <c r="P486" s="24">
        <v>43530</v>
      </c>
      <c r="Q486" s="54">
        <v>43530</v>
      </c>
      <c r="R486" s="18" t="s">
        <v>1405</v>
      </c>
      <c r="S486" s="18" t="s">
        <v>1236</v>
      </c>
      <c r="T486" s="18"/>
    </row>
    <row r="487" spans="1:20" ht="33">
      <c r="A487" s="4">
        <v>483</v>
      </c>
      <c r="B487" s="17" t="s">
        <v>67</v>
      </c>
      <c r="C487" s="18" t="s">
        <v>756</v>
      </c>
      <c r="D487" s="18" t="s">
        <v>29</v>
      </c>
      <c r="E487" s="19">
        <v>4</v>
      </c>
      <c r="F487" s="18" t="s">
        <v>998</v>
      </c>
      <c r="G487" s="19">
        <f>VLOOKUP(C485:C1058,'[1]main (3)'!$B:$T,19,0)</f>
        <v>16</v>
      </c>
      <c r="H487" s="19">
        <f>VLOOKUP(C485:C1058,'[1]main (3)'!$B:$U,20,0)</f>
        <v>21</v>
      </c>
      <c r="I487" s="17">
        <f t="shared" si="8"/>
        <v>37</v>
      </c>
      <c r="J487" s="18" t="s">
        <v>1129</v>
      </c>
      <c r="K487" s="18" t="str">
        <f>VLOOKUP(C:C,'[1]main (3)'!$B:$D,3,0)</f>
        <v>Harmoti MPHC</v>
      </c>
      <c r="L487" s="18" t="s">
        <v>1304</v>
      </c>
      <c r="M487" s="18">
        <f>VLOOKUP(L485:L1058,'[2]ANM Contact Deatils '!$B:$E,4,0)</f>
        <v>9854694191</v>
      </c>
      <c r="N487" s="18" t="s">
        <v>1313</v>
      </c>
      <c r="O487" s="18">
        <f>VLOOKUP(N485:N4592,[3]Sheet1!$B:$F,5,0)</f>
        <v>9613011033</v>
      </c>
      <c r="P487" s="24">
        <v>43530</v>
      </c>
      <c r="Q487" s="54">
        <v>43530</v>
      </c>
      <c r="R487" s="18" t="s">
        <v>1405</v>
      </c>
      <c r="S487" s="18" t="s">
        <v>1236</v>
      </c>
      <c r="T487" s="18"/>
    </row>
    <row r="488" spans="1:20" ht="33">
      <c r="A488" s="4">
        <v>484</v>
      </c>
      <c r="B488" s="17" t="s">
        <v>67</v>
      </c>
      <c r="C488" s="18" t="s">
        <v>757</v>
      </c>
      <c r="D488" s="18" t="s">
        <v>29</v>
      </c>
      <c r="E488" s="19">
        <v>10</v>
      </c>
      <c r="F488" s="18" t="s">
        <v>998</v>
      </c>
      <c r="G488" s="19">
        <f>VLOOKUP(C486:C1059,'[1]main (3)'!$B:$T,19,0)</f>
        <v>18</v>
      </c>
      <c r="H488" s="19">
        <f>VLOOKUP(C486:C1059,'[1]main (3)'!$B:$U,20,0)</f>
        <v>21</v>
      </c>
      <c r="I488" s="17">
        <f t="shared" si="8"/>
        <v>39</v>
      </c>
      <c r="J488" s="18">
        <v>9854678348</v>
      </c>
      <c r="K488" s="18" t="str">
        <f>VLOOKUP(C:C,'[1]main (3)'!$B:$D,3,0)</f>
        <v>Harmoti MPHC</v>
      </c>
      <c r="L488" s="18" t="s">
        <v>1304</v>
      </c>
      <c r="M488" s="18">
        <f>VLOOKUP(L486:L1059,'[2]ANM Contact Deatils '!$B:$E,4,0)</f>
        <v>9854694191</v>
      </c>
      <c r="N488" s="18" t="s">
        <v>1313</v>
      </c>
      <c r="O488" s="18">
        <f>VLOOKUP(N486:N4593,[3]Sheet1!$B:$F,5,0)</f>
        <v>9613011033</v>
      </c>
      <c r="P488" s="24">
        <v>43530</v>
      </c>
      <c r="Q488" s="54">
        <v>43530</v>
      </c>
      <c r="R488" s="18" t="s">
        <v>1405</v>
      </c>
      <c r="S488" s="18" t="s">
        <v>1236</v>
      </c>
      <c r="T488" s="18"/>
    </row>
    <row r="489" spans="1:20" ht="33">
      <c r="A489" s="4">
        <v>485</v>
      </c>
      <c r="B489" s="17" t="s">
        <v>68</v>
      </c>
      <c r="C489" s="18" t="s">
        <v>758</v>
      </c>
      <c r="D489" s="18" t="s">
        <v>27</v>
      </c>
      <c r="E489" s="19" t="s">
        <v>963</v>
      </c>
      <c r="F489" s="18" t="s">
        <v>1002</v>
      </c>
      <c r="G489" s="19">
        <f>VLOOKUP(C487:C1060,'[1]main (3)'!$B:$T,19,0)</f>
        <v>185</v>
      </c>
      <c r="H489" s="19">
        <f>VLOOKUP(C487:C1060,'[1]main (3)'!$B:$U,20,0)</f>
        <v>141</v>
      </c>
      <c r="I489" s="17">
        <f t="shared" si="8"/>
        <v>326</v>
      </c>
      <c r="J489" s="18" t="s">
        <v>1130</v>
      </c>
      <c r="K489" s="18" t="str">
        <f>VLOOKUP(C:C,'[1]main (3)'!$B:$D,3,0)</f>
        <v>Jubanagar SC</v>
      </c>
      <c r="L489" s="18" t="str">
        <f>VLOOKUP(C:C,'[1]main (3)'!$B:$E,4,0)</f>
        <v>Parul Dutta</v>
      </c>
      <c r="M489" s="18">
        <f>VLOOKUP(L487:L1060,'[2]ANM Contact Deatils '!$B:$E,4,0)</f>
        <v>8876676027</v>
      </c>
      <c r="N489" s="18" t="s">
        <v>1182</v>
      </c>
      <c r="O489" s="18">
        <f>VLOOKUP(N487:N4594,[3]Sheet1!$B:$F,5,0)</f>
        <v>9864671715</v>
      </c>
      <c r="P489" s="24">
        <v>43530</v>
      </c>
      <c r="Q489" s="54">
        <v>43530</v>
      </c>
      <c r="R489" s="18" t="s">
        <v>1404</v>
      </c>
      <c r="S489" s="18" t="s">
        <v>1236</v>
      </c>
      <c r="T489" s="18"/>
    </row>
    <row r="490" spans="1:20" ht="33">
      <c r="A490" s="4">
        <v>486</v>
      </c>
      <c r="B490" s="17" t="s">
        <v>67</v>
      </c>
      <c r="C490" s="18" t="s">
        <v>759</v>
      </c>
      <c r="D490" s="18" t="s">
        <v>29</v>
      </c>
      <c r="E490" s="19">
        <v>15</v>
      </c>
      <c r="F490" s="18" t="s">
        <v>998</v>
      </c>
      <c r="G490" s="19">
        <f>VLOOKUP(C488:C1061,'[1]main (3)'!$B:$T,19,0)</f>
        <v>12</v>
      </c>
      <c r="H490" s="19">
        <f>VLOOKUP(C488:C1061,'[1]main (3)'!$B:$U,20,0)</f>
        <v>18</v>
      </c>
      <c r="I490" s="17">
        <f t="shared" si="8"/>
        <v>30</v>
      </c>
      <c r="J490" s="18">
        <v>9678325307</v>
      </c>
      <c r="K490" s="18" t="str">
        <f>VLOOKUP(C:C,'[1]main (3)'!$B:$D,3,0)</f>
        <v>Gandhia SC</v>
      </c>
      <c r="L490" s="18" t="s">
        <v>1294</v>
      </c>
      <c r="M490" s="18">
        <f>VLOOKUP(L488:L1061,'[2]ANM Contact Deatils '!$B:$E,4,0)</f>
        <v>9954993266</v>
      </c>
      <c r="N490" s="18" t="s">
        <v>1297</v>
      </c>
      <c r="O490" s="18">
        <f>VLOOKUP(N488:N4595,[3]Sheet1!$B:$F,5,0)</f>
        <v>9954144636</v>
      </c>
      <c r="P490" s="24">
        <v>43531</v>
      </c>
      <c r="Q490" s="54">
        <v>43531</v>
      </c>
      <c r="R490" s="18" t="s">
        <v>1402</v>
      </c>
      <c r="S490" s="18" t="s">
        <v>1236</v>
      </c>
      <c r="T490" s="18"/>
    </row>
    <row r="491" spans="1:20" ht="33">
      <c r="A491" s="4">
        <v>487</v>
      </c>
      <c r="B491" s="17" t="s">
        <v>67</v>
      </c>
      <c r="C491" s="18" t="s">
        <v>760</v>
      </c>
      <c r="D491" s="18" t="s">
        <v>27</v>
      </c>
      <c r="E491" s="19" t="s">
        <v>964</v>
      </c>
      <c r="F491" s="18" t="s">
        <v>1003</v>
      </c>
      <c r="G491" s="19">
        <f>VLOOKUP(C489:C1062,'[1]main (3)'!$B:$T,19,0)</f>
        <v>22</v>
      </c>
      <c r="H491" s="19">
        <f>VLOOKUP(C489:C1062,'[1]main (3)'!$B:$U,20,0)</f>
        <v>26</v>
      </c>
      <c r="I491" s="17">
        <f t="shared" si="8"/>
        <v>48</v>
      </c>
      <c r="J491" s="18" t="s">
        <v>1131</v>
      </c>
      <c r="K491" s="18" t="str">
        <f>VLOOKUP(C:C,'[1]main (3)'!$B:$D,3,0)</f>
        <v>Gandhia SC</v>
      </c>
      <c r="L491" s="18" t="s">
        <v>1294</v>
      </c>
      <c r="M491" s="18">
        <f>VLOOKUP(L489:L1062,'[2]ANM Contact Deatils '!$B:$E,4,0)</f>
        <v>9954993266</v>
      </c>
      <c r="N491" s="18" t="s">
        <v>1297</v>
      </c>
      <c r="O491" s="18">
        <f>VLOOKUP(N489:N4596,[3]Sheet1!$B:$F,5,0)</f>
        <v>9954144636</v>
      </c>
      <c r="P491" s="24">
        <v>43531</v>
      </c>
      <c r="Q491" s="54">
        <v>43531</v>
      </c>
      <c r="R491" s="18" t="s">
        <v>1402</v>
      </c>
      <c r="S491" s="18" t="s">
        <v>1236</v>
      </c>
      <c r="T491" s="18"/>
    </row>
    <row r="492" spans="1:20" ht="33">
      <c r="A492" s="4">
        <v>488</v>
      </c>
      <c r="B492" s="17" t="s">
        <v>68</v>
      </c>
      <c r="C492" s="18" t="s">
        <v>761</v>
      </c>
      <c r="D492" s="18" t="s">
        <v>27</v>
      </c>
      <c r="E492" s="19" t="s">
        <v>965</v>
      </c>
      <c r="F492" s="18" t="s">
        <v>999</v>
      </c>
      <c r="G492" s="19">
        <f>VLOOKUP(C490:C1063,'[1]main (3)'!$B:$T,19,0)</f>
        <v>0</v>
      </c>
      <c r="H492" s="19">
        <f>VLOOKUP(C490:C1063,'[1]main (3)'!$B:$U,20,0)</f>
        <v>356</v>
      </c>
      <c r="I492" s="17">
        <f t="shared" si="8"/>
        <v>356</v>
      </c>
      <c r="J492" s="18" t="s">
        <v>1132</v>
      </c>
      <c r="K492" s="18" t="str">
        <f>VLOOKUP(C:C,'[1]main (3)'!$B:$D,3,0)</f>
        <v>Meneha MPHC</v>
      </c>
      <c r="L492" s="18" t="str">
        <f>VLOOKUP(C:C,'[1]main (3)'!$B:$E,4,0)</f>
        <v>Gita Bharali</v>
      </c>
      <c r="M492" s="18">
        <f>VLOOKUP(L490:L1063,'[2]ANM Contact Deatils '!$B:$E,4,0)</f>
        <v>9854336649</v>
      </c>
      <c r="N492" s="18" t="s">
        <v>1371</v>
      </c>
      <c r="O492" s="18">
        <f>VLOOKUP(N490:N4597,[3]Sheet1!$B:$F,5,0)</f>
        <v>8011709814</v>
      </c>
      <c r="P492" s="24">
        <v>43531</v>
      </c>
      <c r="Q492" s="54">
        <v>43531</v>
      </c>
      <c r="R492" s="18" t="s">
        <v>1404</v>
      </c>
      <c r="S492" s="18" t="s">
        <v>1236</v>
      </c>
      <c r="T492" s="18"/>
    </row>
    <row r="493" spans="1:20" ht="33">
      <c r="A493" s="4">
        <v>489</v>
      </c>
      <c r="B493" s="17" t="s">
        <v>67</v>
      </c>
      <c r="C493" s="18" t="s">
        <v>762</v>
      </c>
      <c r="D493" s="18" t="s">
        <v>27</v>
      </c>
      <c r="E493" s="19" t="s">
        <v>966</v>
      </c>
      <c r="F493" s="18" t="s">
        <v>999</v>
      </c>
      <c r="G493" s="19">
        <f>VLOOKUP(C491:C1064,'[1]main (3)'!$B:$T,19,0)</f>
        <v>118</v>
      </c>
      <c r="H493" s="19">
        <f>VLOOKUP(C491:C1064,'[1]main (3)'!$B:$U,20,0)</f>
        <v>126</v>
      </c>
      <c r="I493" s="17">
        <f t="shared" si="8"/>
        <v>244</v>
      </c>
      <c r="J493" s="18" t="s">
        <v>1133</v>
      </c>
      <c r="K493" s="18" t="str">
        <f>VLOOKUP(C:C,'[1]main (3)'!$B:$D,3,0)</f>
        <v>Harmoti MPHC</v>
      </c>
      <c r="L493" s="18" t="s">
        <v>1304</v>
      </c>
      <c r="M493" s="18">
        <f>VLOOKUP(L491:L1064,'[2]ANM Contact Deatils '!$B:$E,4,0)</f>
        <v>9854694191</v>
      </c>
      <c r="N493" s="18" t="s">
        <v>1313</v>
      </c>
      <c r="O493" s="18">
        <f>VLOOKUP(N491:N4598,[3]Sheet1!$B:$F,5,0)</f>
        <v>9613011033</v>
      </c>
      <c r="P493" s="24">
        <v>43532</v>
      </c>
      <c r="Q493" s="54">
        <v>43532</v>
      </c>
      <c r="R493" s="18" t="s">
        <v>1405</v>
      </c>
      <c r="S493" s="18" t="s">
        <v>1236</v>
      </c>
      <c r="T493" s="18"/>
    </row>
    <row r="494" spans="1:20" ht="33">
      <c r="A494" s="4">
        <v>490</v>
      </c>
      <c r="B494" s="17" t="s">
        <v>68</v>
      </c>
      <c r="C494" s="18" t="s">
        <v>763</v>
      </c>
      <c r="D494" s="18" t="s">
        <v>27</v>
      </c>
      <c r="E494" s="19" t="s">
        <v>967</v>
      </c>
      <c r="F494" s="18" t="s">
        <v>999</v>
      </c>
      <c r="G494" s="19">
        <f>VLOOKUP(C492:C1065,'[1]main (3)'!$B:$T,19,0)</f>
        <v>151</v>
      </c>
      <c r="H494" s="19">
        <f>VLOOKUP(C492:C1065,'[1]main (3)'!$B:$U,20,0)</f>
        <v>150</v>
      </c>
      <c r="I494" s="17">
        <f t="shared" si="8"/>
        <v>301</v>
      </c>
      <c r="J494" s="18" t="s">
        <v>1134</v>
      </c>
      <c r="K494" s="18" t="str">
        <f>VLOOKUP(C:C,'[1]main (3)'!$B:$D,3,0)</f>
        <v>Jubanagar SC</v>
      </c>
      <c r="L494" s="18" t="str">
        <f>VLOOKUP(C:C,'[1]main (3)'!$B:$E,4,0)</f>
        <v>Minakhi Gogoi</v>
      </c>
      <c r="M494" s="18">
        <f>VLOOKUP(L492:L1065,'[2]ANM Contact Deatils '!$B:$E,4,0)</f>
        <v>8011337077</v>
      </c>
      <c r="N494" s="18" t="s">
        <v>1182</v>
      </c>
      <c r="O494" s="18">
        <f>VLOOKUP(N492:N4599,[3]Sheet1!$B:$F,5,0)</f>
        <v>9864671715</v>
      </c>
      <c r="P494" s="24">
        <v>43532</v>
      </c>
      <c r="Q494" s="54">
        <v>43532</v>
      </c>
      <c r="R494" s="18" t="s">
        <v>1404</v>
      </c>
      <c r="S494" s="18" t="s">
        <v>1236</v>
      </c>
      <c r="T494" s="18"/>
    </row>
    <row r="495" spans="1:20" ht="33">
      <c r="A495" s="4">
        <v>491</v>
      </c>
      <c r="B495" s="17" t="s">
        <v>67</v>
      </c>
      <c r="C495" s="18" t="s">
        <v>764</v>
      </c>
      <c r="D495" s="18" t="s">
        <v>27</v>
      </c>
      <c r="E495" s="19" t="s">
        <v>968</v>
      </c>
      <c r="F495" s="18" t="s">
        <v>999</v>
      </c>
      <c r="G495" s="19">
        <f>VLOOKUP(C493:C1066,'[1]main (3)'!$B:$T,19,0)</f>
        <v>80</v>
      </c>
      <c r="H495" s="19">
        <f>VLOOKUP(C493:C1066,'[1]main (3)'!$B:$U,20,0)</f>
        <v>93</v>
      </c>
      <c r="I495" s="17">
        <f t="shared" si="8"/>
        <v>173</v>
      </c>
      <c r="J495" s="18" t="s">
        <v>1135</v>
      </c>
      <c r="K495" s="18" t="str">
        <f>VLOOKUP(C:C,'[1]main (3)'!$B:$D,3,0)</f>
        <v>Harmoti MPHC</v>
      </c>
      <c r="L495" s="18" t="s">
        <v>1304</v>
      </c>
      <c r="M495" s="18">
        <f>VLOOKUP(L493:L1066,'[2]ANM Contact Deatils '!$B:$E,4,0)</f>
        <v>9854694191</v>
      </c>
      <c r="N495" s="18" t="s">
        <v>1313</v>
      </c>
      <c r="O495" s="18">
        <f>VLOOKUP(N493:N4600,[3]Sheet1!$B:$F,5,0)</f>
        <v>9613011033</v>
      </c>
      <c r="P495" s="24">
        <v>43533</v>
      </c>
      <c r="Q495" s="54">
        <v>43533</v>
      </c>
      <c r="R495" s="18" t="s">
        <v>1405</v>
      </c>
      <c r="S495" s="18" t="s">
        <v>1236</v>
      </c>
      <c r="T495" s="18"/>
    </row>
    <row r="496" spans="1:20" ht="33">
      <c r="A496" s="4">
        <v>492</v>
      </c>
      <c r="B496" s="17" t="s">
        <v>68</v>
      </c>
      <c r="C496" s="18" t="s">
        <v>765</v>
      </c>
      <c r="D496" s="18" t="s">
        <v>27</v>
      </c>
      <c r="E496" s="19" t="s">
        <v>969</v>
      </c>
      <c r="F496" s="18" t="s">
        <v>999</v>
      </c>
      <c r="G496" s="19">
        <f>VLOOKUP(C494:C1067,'[1]main (3)'!$B:$T,19,0)</f>
        <v>0</v>
      </c>
      <c r="H496" s="19">
        <f>VLOOKUP(C494:C1067,'[1]main (3)'!$B:$U,20,0)</f>
        <v>221</v>
      </c>
      <c r="I496" s="17">
        <f t="shared" si="8"/>
        <v>221</v>
      </c>
      <c r="J496" s="18">
        <v>8753952877</v>
      </c>
      <c r="K496" s="18" t="str">
        <f>VLOOKUP(C:C,'[1]main (3)'!$B:$D,3,0)</f>
        <v>Jubanagar SC</v>
      </c>
      <c r="L496" s="18" t="str">
        <f>VLOOKUP(C:C,'[1]main (3)'!$B:$E,4,0)</f>
        <v>Parul Dutta</v>
      </c>
      <c r="M496" s="18">
        <f>VLOOKUP(L494:L1067,'[2]ANM Contact Deatils '!$B:$E,4,0)</f>
        <v>8876676027</v>
      </c>
      <c r="N496" s="18" t="s">
        <v>1182</v>
      </c>
      <c r="O496" s="18">
        <f>VLOOKUP(N494:N4601,[3]Sheet1!$B:$F,5,0)</f>
        <v>9864671715</v>
      </c>
      <c r="P496" s="24">
        <v>43533</v>
      </c>
      <c r="Q496" s="54">
        <v>43533</v>
      </c>
      <c r="R496" s="18" t="s">
        <v>1404</v>
      </c>
      <c r="S496" s="18" t="s">
        <v>1236</v>
      </c>
      <c r="T496" s="18"/>
    </row>
    <row r="497" spans="1:20" ht="33">
      <c r="A497" s="4">
        <v>493</v>
      </c>
      <c r="B497" s="17" t="s">
        <v>67</v>
      </c>
      <c r="C497" s="18" t="s">
        <v>766</v>
      </c>
      <c r="D497" s="18" t="s">
        <v>29</v>
      </c>
      <c r="E497" s="19">
        <v>16</v>
      </c>
      <c r="F497" s="18" t="s">
        <v>998</v>
      </c>
      <c r="G497" s="19">
        <f>VLOOKUP(C495:C1068,'[1]main (3)'!$B:$T,19,0)</f>
        <v>32</v>
      </c>
      <c r="H497" s="19">
        <f>VLOOKUP(C495:C1068,'[1]main (3)'!$B:$U,20,0)</f>
        <v>28</v>
      </c>
      <c r="I497" s="17">
        <f t="shared" si="8"/>
        <v>60</v>
      </c>
      <c r="J497" s="18" t="s">
        <v>1136</v>
      </c>
      <c r="K497" s="18" t="str">
        <f>VLOOKUP(C:C,'[1]main (3)'!$B:$D,3,0)</f>
        <v>Hamarathan SC</v>
      </c>
      <c r="L497" s="18" t="s">
        <v>1299</v>
      </c>
      <c r="M497" s="18">
        <f>VLOOKUP(L495:L1068,'[2]ANM Contact Deatils '!$B:$E,4,0)</f>
        <v>8011734745</v>
      </c>
      <c r="N497" s="18" t="s">
        <v>1303</v>
      </c>
      <c r="O497" s="18">
        <f>VLOOKUP(N495:N4602,[3]Sheet1!$B:$F,5,0)</f>
        <v>0</v>
      </c>
      <c r="P497" s="24">
        <v>43535</v>
      </c>
      <c r="Q497" s="54">
        <v>43535</v>
      </c>
      <c r="R497" s="18" t="s">
        <v>1403</v>
      </c>
      <c r="S497" s="18" t="s">
        <v>1236</v>
      </c>
      <c r="T497" s="18"/>
    </row>
    <row r="498" spans="1:20" ht="33">
      <c r="A498" s="4">
        <v>494</v>
      </c>
      <c r="B498" s="17" t="s">
        <v>67</v>
      </c>
      <c r="C498" s="18" t="s">
        <v>767</v>
      </c>
      <c r="D498" s="18" t="s">
        <v>27</v>
      </c>
      <c r="E498" s="19" t="s">
        <v>970</v>
      </c>
      <c r="F498" s="18" t="s">
        <v>999</v>
      </c>
      <c r="G498" s="19">
        <f>VLOOKUP(C496:C1069,'[1]main (3)'!$B:$T,19,0)</f>
        <v>32</v>
      </c>
      <c r="H498" s="19">
        <f>VLOOKUP(C496:C1069,'[1]main (3)'!$B:$U,20,0)</f>
        <v>35</v>
      </c>
      <c r="I498" s="17">
        <f t="shared" si="8"/>
        <v>67</v>
      </c>
      <c r="J498" s="18" t="s">
        <v>1137</v>
      </c>
      <c r="K498" s="18" t="str">
        <f>VLOOKUP(C:C,'[1]main (3)'!$B:$D,3,0)</f>
        <v>Kholaguri SC</v>
      </c>
      <c r="L498" s="18" t="s">
        <v>1333</v>
      </c>
      <c r="M498" s="18">
        <f>VLOOKUP(L496:L1069,'[2]ANM Contact Deatils '!$B:$E,4,0)</f>
        <v>9859400710</v>
      </c>
      <c r="N498" s="18" t="s">
        <v>1335</v>
      </c>
      <c r="O498" s="18">
        <f>VLOOKUP(N496:N4603,[3]Sheet1!$B:$F,5,0)</f>
        <v>9854636044</v>
      </c>
      <c r="P498" s="24">
        <v>43535</v>
      </c>
      <c r="Q498" s="54">
        <v>43535</v>
      </c>
      <c r="R498" s="18" t="s">
        <v>1403</v>
      </c>
      <c r="S498" s="18" t="s">
        <v>1236</v>
      </c>
      <c r="T498" s="18"/>
    </row>
    <row r="499" spans="1:20" ht="33">
      <c r="A499" s="4">
        <v>495</v>
      </c>
      <c r="B499" s="17" t="s">
        <v>68</v>
      </c>
      <c r="C499" s="18" t="s">
        <v>768</v>
      </c>
      <c r="D499" s="18" t="s">
        <v>27</v>
      </c>
      <c r="E499" s="19" t="s">
        <v>971</v>
      </c>
      <c r="F499" s="18" t="s">
        <v>1002</v>
      </c>
      <c r="G499" s="19">
        <f>VLOOKUP(C497:C1070,'[1]main (3)'!$B:$T,19,0)</f>
        <v>0</v>
      </c>
      <c r="H499" s="19">
        <f>VLOOKUP(C497:C1070,'[1]main (3)'!$B:$U,20,0)</f>
        <v>110</v>
      </c>
      <c r="I499" s="17">
        <f t="shared" si="8"/>
        <v>110</v>
      </c>
      <c r="J499" s="18" t="s">
        <v>1138</v>
      </c>
      <c r="K499" s="18" t="str">
        <f>VLOOKUP(C:C,'[1]main (3)'!$B:$D,3,0)</f>
        <v>SONAPUR SC</v>
      </c>
      <c r="L499" s="18" t="s">
        <v>1387</v>
      </c>
      <c r="M499" s="18">
        <f>VLOOKUP(L497:L1070,'[2]ANM Contact Deatils '!$B:$E,4,0)</f>
        <v>9577269359</v>
      </c>
      <c r="N499" s="18" t="s">
        <v>1396</v>
      </c>
      <c r="O499" s="18">
        <f>VLOOKUP(N497:N4604,[3]Sheet1!$B:$F,5,0)</f>
        <v>9957882908</v>
      </c>
      <c r="P499" s="24">
        <v>43535</v>
      </c>
      <c r="Q499" s="54">
        <v>43535</v>
      </c>
      <c r="R499" s="18" t="s">
        <v>1405</v>
      </c>
      <c r="S499" s="18" t="s">
        <v>1236</v>
      </c>
      <c r="T499" s="18"/>
    </row>
    <row r="500" spans="1:20" ht="33">
      <c r="A500" s="4">
        <v>496</v>
      </c>
      <c r="B500" s="17" t="s">
        <v>67</v>
      </c>
      <c r="C500" s="18" t="s">
        <v>769</v>
      </c>
      <c r="D500" s="18" t="s">
        <v>29</v>
      </c>
      <c r="E500" s="19">
        <v>19</v>
      </c>
      <c r="F500" s="18" t="s">
        <v>998</v>
      </c>
      <c r="G500" s="19">
        <f>VLOOKUP(C498:C1071,'[1]main (3)'!$B:$T,19,0)</f>
        <v>20</v>
      </c>
      <c r="H500" s="19">
        <f>VLOOKUP(C498:C1071,'[1]main (3)'!$B:$U,20,0)</f>
        <v>21</v>
      </c>
      <c r="I500" s="17">
        <f t="shared" si="8"/>
        <v>41</v>
      </c>
      <c r="J500" s="18">
        <v>8723088482</v>
      </c>
      <c r="K500" s="18" t="str">
        <f>VLOOKUP(C:C,'[1]main (3)'!$B:$D,3,0)</f>
        <v>Ronga Reserve SC</v>
      </c>
      <c r="L500" s="18" t="s">
        <v>1378</v>
      </c>
      <c r="M500" s="18">
        <f>VLOOKUP(L498:L1071,'[2]ANM Contact Deatils '!$B:$E,4,0)</f>
        <v>9678954080</v>
      </c>
      <c r="N500" s="18" t="s">
        <v>1171</v>
      </c>
      <c r="O500" s="18">
        <f>VLOOKUP(N498:N4605,[3]Sheet1!$B:$F,5,0)</f>
        <v>9954049928</v>
      </c>
      <c r="P500" s="24">
        <v>43536</v>
      </c>
      <c r="Q500" s="54">
        <v>43536</v>
      </c>
      <c r="R500" s="18" t="s">
        <v>1407</v>
      </c>
      <c r="S500" s="18" t="s">
        <v>1236</v>
      </c>
      <c r="T500" s="18"/>
    </row>
    <row r="501" spans="1:20" ht="33">
      <c r="A501" s="4">
        <v>497</v>
      </c>
      <c r="B501" s="17" t="s">
        <v>67</v>
      </c>
      <c r="C501" s="18" t="s">
        <v>770</v>
      </c>
      <c r="D501" s="18" t="s">
        <v>27</v>
      </c>
      <c r="E501" s="19" t="s">
        <v>972</v>
      </c>
      <c r="F501" s="18" t="s">
        <v>999</v>
      </c>
      <c r="G501" s="19">
        <f>VLOOKUP(C499:C1072,'[1]main (3)'!$B:$T,19,0)</f>
        <v>21</v>
      </c>
      <c r="H501" s="19">
        <f>VLOOKUP(C499:C1072,'[1]main (3)'!$B:$U,20,0)</f>
        <v>31</v>
      </c>
      <c r="I501" s="17">
        <f t="shared" si="8"/>
        <v>52</v>
      </c>
      <c r="J501" s="18">
        <v>9401854037</v>
      </c>
      <c r="K501" s="18" t="str">
        <f>VLOOKUP(C:C,'[1]main (3)'!$B:$D,3,0)</f>
        <v>Ronga Reserve SC</v>
      </c>
      <c r="L501" s="18" t="s">
        <v>1379</v>
      </c>
      <c r="M501" s="18">
        <f>VLOOKUP(L499:L1072,'[2]ANM Contact Deatils '!$B:$E,4,0)</f>
        <v>7399968570</v>
      </c>
      <c r="N501" s="18" t="s">
        <v>1171</v>
      </c>
      <c r="O501" s="18">
        <f>VLOOKUP(N499:N4606,[3]Sheet1!$B:$F,5,0)</f>
        <v>9954049928</v>
      </c>
      <c r="P501" s="24">
        <v>43536</v>
      </c>
      <c r="Q501" s="54">
        <v>43536</v>
      </c>
      <c r="R501" s="18" t="s">
        <v>1407</v>
      </c>
      <c r="S501" s="18" t="s">
        <v>1236</v>
      </c>
      <c r="T501" s="18"/>
    </row>
    <row r="502" spans="1:20" ht="33">
      <c r="A502" s="4">
        <v>498</v>
      </c>
      <c r="B502" s="17" t="s">
        <v>68</v>
      </c>
      <c r="C502" s="18" t="s">
        <v>771</v>
      </c>
      <c r="D502" s="18" t="s">
        <v>27</v>
      </c>
      <c r="E502" s="19" t="s">
        <v>973</v>
      </c>
      <c r="F502" s="18" t="s">
        <v>999</v>
      </c>
      <c r="G502" s="19">
        <f>VLOOKUP(C500:C1073,'[1]main (3)'!$B:$T,19,0)</f>
        <v>54</v>
      </c>
      <c r="H502" s="19">
        <f>VLOOKUP(C500:C1073,'[1]main (3)'!$B:$U,20,0)</f>
        <v>66</v>
      </c>
      <c r="I502" s="17">
        <f t="shared" si="8"/>
        <v>120</v>
      </c>
      <c r="J502" s="18" t="s">
        <v>1139</v>
      </c>
      <c r="K502" s="18" t="str">
        <f>VLOOKUP(C:C,'[1]main (3)'!$B:$D,3,0)</f>
        <v>SONAPUR SC</v>
      </c>
      <c r="L502" s="18" t="s">
        <v>1387</v>
      </c>
      <c r="M502" s="18">
        <f>VLOOKUP(L500:L1073,'[2]ANM Contact Deatils '!$B:$E,4,0)</f>
        <v>9577269359</v>
      </c>
      <c r="N502" s="18" t="s">
        <v>1396</v>
      </c>
      <c r="O502" s="18">
        <f>VLOOKUP(N500:N4607,[3]Sheet1!$B:$F,5,0)</f>
        <v>9957882908</v>
      </c>
      <c r="P502" s="24">
        <v>43536</v>
      </c>
      <c r="Q502" s="54">
        <v>43536</v>
      </c>
      <c r="R502" s="18" t="s">
        <v>1405</v>
      </c>
      <c r="S502" s="18" t="s">
        <v>1236</v>
      </c>
      <c r="T502" s="18"/>
    </row>
    <row r="503" spans="1:20" ht="33">
      <c r="A503" s="4">
        <v>499</v>
      </c>
      <c r="B503" s="17" t="s">
        <v>67</v>
      </c>
      <c r="C503" s="18" t="s">
        <v>772</v>
      </c>
      <c r="D503" s="18" t="s">
        <v>29</v>
      </c>
      <c r="E503" s="19">
        <v>9</v>
      </c>
      <c r="F503" s="18" t="s">
        <v>998</v>
      </c>
      <c r="G503" s="19">
        <f>VLOOKUP(C501:C1074,'[1]main (3)'!$B:$T,19,0)</f>
        <v>23</v>
      </c>
      <c r="H503" s="19">
        <f>VLOOKUP(C501:C1074,'[1]main (3)'!$B:$U,20,0)</f>
        <v>23</v>
      </c>
      <c r="I503" s="17">
        <f t="shared" si="8"/>
        <v>46</v>
      </c>
      <c r="J503" s="18">
        <v>9678994591</v>
      </c>
      <c r="K503" s="18" t="str">
        <f>VLOOKUP(C:C,'[1]main (3)'!$B:$D,3,0)</f>
        <v>Harmoti MPHC</v>
      </c>
      <c r="L503" s="18" t="s">
        <v>1304</v>
      </c>
      <c r="M503" s="18">
        <f>VLOOKUP(L501:L1074,'[2]ANM Contact Deatils '!$B:$E,4,0)</f>
        <v>9854694191</v>
      </c>
      <c r="N503" s="18" t="s">
        <v>1313</v>
      </c>
      <c r="O503" s="18">
        <f>VLOOKUP(N501:N4608,[3]Sheet1!$B:$F,5,0)</f>
        <v>9613011033</v>
      </c>
      <c r="P503" s="24">
        <v>43537</v>
      </c>
      <c r="Q503" s="54">
        <v>43537</v>
      </c>
      <c r="R503" s="18" t="s">
        <v>1405</v>
      </c>
      <c r="S503" s="18" t="s">
        <v>1236</v>
      </c>
      <c r="T503" s="18"/>
    </row>
    <row r="504" spans="1:20" ht="33">
      <c r="A504" s="4">
        <v>500</v>
      </c>
      <c r="B504" s="17" t="s">
        <v>67</v>
      </c>
      <c r="C504" s="18" t="s">
        <v>773</v>
      </c>
      <c r="D504" s="18" t="s">
        <v>29</v>
      </c>
      <c r="E504" s="19">
        <v>13</v>
      </c>
      <c r="F504" s="18" t="s">
        <v>998</v>
      </c>
      <c r="G504" s="19">
        <f>VLOOKUP(C502:C1075,'[1]main (3)'!$B:$T,19,0)</f>
        <v>11</v>
      </c>
      <c r="H504" s="19">
        <f>VLOOKUP(C502:C1075,'[1]main (3)'!$B:$U,20,0)</f>
        <v>19</v>
      </c>
      <c r="I504" s="17">
        <f t="shared" si="8"/>
        <v>30</v>
      </c>
      <c r="J504" s="18">
        <v>7399574138</v>
      </c>
      <c r="K504" s="18" t="str">
        <f>VLOOKUP(C:C,'[1]main (3)'!$B:$D,3,0)</f>
        <v>Harmoti MPHC</v>
      </c>
      <c r="L504" s="18" t="s">
        <v>1304</v>
      </c>
      <c r="M504" s="18">
        <f>VLOOKUP(L502:L1075,'[2]ANM Contact Deatils '!$B:$E,4,0)</f>
        <v>9854694191</v>
      </c>
      <c r="N504" s="18" t="s">
        <v>1225</v>
      </c>
      <c r="O504" s="18" t="e">
        <f>VLOOKUP(N502:N4609,[3]Sheet1!$B:$F,5,0)</f>
        <v>#N/A</v>
      </c>
      <c r="P504" s="24">
        <v>43537</v>
      </c>
      <c r="Q504" s="54">
        <v>43537</v>
      </c>
      <c r="R504" s="18" t="s">
        <v>1405</v>
      </c>
      <c r="S504" s="18" t="s">
        <v>1236</v>
      </c>
      <c r="T504" s="18"/>
    </row>
    <row r="505" spans="1:20" ht="33">
      <c r="A505" s="4">
        <v>501</v>
      </c>
      <c r="B505" s="17" t="s">
        <v>68</v>
      </c>
      <c r="C505" s="18" t="s">
        <v>774</v>
      </c>
      <c r="D505" s="18" t="s">
        <v>27</v>
      </c>
      <c r="E505" s="19" t="s">
        <v>974</v>
      </c>
      <c r="F505" s="18" t="s">
        <v>999</v>
      </c>
      <c r="G505" s="19">
        <f>VLOOKUP(C503:C1076,'[1]main (3)'!$B:$T,19,0)</f>
        <v>73</v>
      </c>
      <c r="H505" s="19">
        <f>VLOOKUP(C503:C1076,'[1]main (3)'!$B:$U,20,0)</f>
        <v>66</v>
      </c>
      <c r="I505" s="17">
        <f t="shared" si="8"/>
        <v>139</v>
      </c>
      <c r="J505" s="18" t="s">
        <v>1140</v>
      </c>
      <c r="K505" s="18" t="str">
        <f>VLOOKUP(C:C,'[1]main (3)'!$B:$D,3,0)</f>
        <v>Jubanagar SC</v>
      </c>
      <c r="L505" s="18" t="str">
        <f>VLOOKUP(C:C,'[1]main (3)'!$B:$E,4,0)</f>
        <v>Parul Dutta</v>
      </c>
      <c r="M505" s="18">
        <f>VLOOKUP(L503:L1076,'[2]ANM Contact Deatils '!$B:$E,4,0)</f>
        <v>8876676027</v>
      </c>
      <c r="N505" s="18" t="s">
        <v>1182</v>
      </c>
      <c r="O505" s="18">
        <f>VLOOKUP(N503:N4610,[3]Sheet1!$B:$F,5,0)</f>
        <v>9864671715</v>
      </c>
      <c r="P505" s="24">
        <v>43537</v>
      </c>
      <c r="Q505" s="54">
        <v>43537</v>
      </c>
      <c r="R505" s="18" t="s">
        <v>1404</v>
      </c>
      <c r="S505" s="18" t="s">
        <v>1236</v>
      </c>
      <c r="T505" s="18"/>
    </row>
    <row r="506" spans="1:20" ht="33">
      <c r="A506" s="4">
        <v>502</v>
      </c>
      <c r="B506" s="17" t="s">
        <v>68</v>
      </c>
      <c r="C506" s="18" t="s">
        <v>666</v>
      </c>
      <c r="D506" s="18" t="s">
        <v>27</v>
      </c>
      <c r="E506" s="19" t="s">
        <v>927</v>
      </c>
      <c r="F506" s="18" t="s">
        <v>1002</v>
      </c>
      <c r="G506" s="19">
        <f>VLOOKUP(C504:C1077,'[1]main (3)'!$B:$T,19,0)</f>
        <v>124</v>
      </c>
      <c r="H506" s="19">
        <f>VLOOKUP(C504:C1077,'[1]main (3)'!$B:$U,20,0)</f>
        <v>147</v>
      </c>
      <c r="I506" s="17">
        <f t="shared" si="8"/>
        <v>271</v>
      </c>
      <c r="J506" s="18" t="s">
        <v>1096</v>
      </c>
      <c r="K506" s="18" t="str">
        <f>VLOOKUP(C:C,'[1]main (3)'!$B:$D,3,0)</f>
        <v>kutubpur sc</v>
      </c>
      <c r="L506" s="18" t="s">
        <v>1337</v>
      </c>
      <c r="M506" s="18">
        <f>VLOOKUP(L504:L1077,'[2]ANM Contact Deatils '!$B:$E,4,0)</f>
        <v>9957132639</v>
      </c>
      <c r="N506" s="18" t="s">
        <v>1345</v>
      </c>
      <c r="O506" s="18">
        <f>VLOOKUP(N504:N4611,[3]Sheet1!$B:$F,5,0)</f>
        <v>9954222424</v>
      </c>
      <c r="P506" s="24">
        <v>43537</v>
      </c>
      <c r="Q506" s="54">
        <v>43537</v>
      </c>
      <c r="R506" s="18" t="s">
        <v>1405</v>
      </c>
      <c r="S506" s="18" t="s">
        <v>1236</v>
      </c>
      <c r="T506" s="18"/>
    </row>
    <row r="507" spans="1:20" ht="33">
      <c r="A507" s="4">
        <v>503</v>
      </c>
      <c r="B507" s="17" t="s">
        <v>67</v>
      </c>
      <c r="C507" s="18" t="s">
        <v>775</v>
      </c>
      <c r="D507" s="18" t="s">
        <v>29</v>
      </c>
      <c r="E507" s="19">
        <v>11</v>
      </c>
      <c r="F507" s="18" t="s">
        <v>998</v>
      </c>
      <c r="G507" s="19">
        <f>VLOOKUP(C505:C1078,'[1]main (3)'!$B:$T,19,0)</f>
        <v>27</v>
      </c>
      <c r="H507" s="19">
        <f>VLOOKUP(C505:C1078,'[1]main (3)'!$B:$U,20,0)</f>
        <v>24</v>
      </c>
      <c r="I507" s="17">
        <f t="shared" si="8"/>
        <v>51</v>
      </c>
      <c r="J507" s="18">
        <v>8011159825</v>
      </c>
      <c r="K507" s="18" t="str">
        <f>VLOOKUP(C:C,'[1]main (3)'!$B:$D,3,0)</f>
        <v>Harmoti MPHC</v>
      </c>
      <c r="L507" s="18" t="s">
        <v>1304</v>
      </c>
      <c r="M507" s="18">
        <f>VLOOKUP(L505:L1078,'[2]ANM Contact Deatils '!$B:$E,4,0)</f>
        <v>9854694191</v>
      </c>
      <c r="N507" s="18" t="s">
        <v>1311</v>
      </c>
      <c r="O507" s="18">
        <f>VLOOKUP(N505:N4612,[3]Sheet1!$B:$F,5,0)</f>
        <v>9613284364</v>
      </c>
      <c r="P507" s="24">
        <v>43538</v>
      </c>
      <c r="Q507" s="54">
        <v>43538</v>
      </c>
      <c r="R507" s="18" t="s">
        <v>1405</v>
      </c>
      <c r="S507" s="18" t="s">
        <v>1236</v>
      </c>
      <c r="T507" s="18"/>
    </row>
    <row r="508" spans="1:20" ht="33">
      <c r="A508" s="4">
        <v>504</v>
      </c>
      <c r="B508" s="17" t="s">
        <v>67</v>
      </c>
      <c r="C508" s="18" t="s">
        <v>776</v>
      </c>
      <c r="D508" s="18" t="s">
        <v>29</v>
      </c>
      <c r="E508" s="19">
        <v>9</v>
      </c>
      <c r="F508" s="18" t="s">
        <v>998</v>
      </c>
      <c r="G508" s="19">
        <f>VLOOKUP(C506:C1079,'[1]main (3)'!$B:$T,19,0)</f>
        <v>22</v>
      </c>
      <c r="H508" s="19">
        <f>VLOOKUP(C506:C1079,'[1]main (3)'!$B:$U,20,0)</f>
        <v>24</v>
      </c>
      <c r="I508" s="17">
        <f t="shared" si="8"/>
        <v>46</v>
      </c>
      <c r="J508" s="18">
        <v>9859188113</v>
      </c>
      <c r="K508" s="18" t="str">
        <f>VLOOKUP(C:C,'[1]main (3)'!$B:$D,3,0)</f>
        <v>Harmoti MPHC</v>
      </c>
      <c r="L508" s="18" t="s">
        <v>1304</v>
      </c>
      <c r="M508" s="18">
        <f>VLOOKUP(L506:L1079,'[2]ANM Contact Deatils '!$B:$E,4,0)</f>
        <v>9854694191</v>
      </c>
      <c r="N508" s="18" t="s">
        <v>1311</v>
      </c>
      <c r="O508" s="18">
        <f>VLOOKUP(N506:N4613,[3]Sheet1!$B:$F,5,0)</f>
        <v>9613284364</v>
      </c>
      <c r="P508" s="24">
        <v>43538</v>
      </c>
      <c r="Q508" s="54">
        <v>43538</v>
      </c>
      <c r="R508" s="18" t="s">
        <v>1405</v>
      </c>
      <c r="S508" s="18" t="s">
        <v>1236</v>
      </c>
      <c r="T508" s="18"/>
    </row>
    <row r="509" spans="1:20" ht="33">
      <c r="A509" s="4">
        <v>505</v>
      </c>
      <c r="B509" s="17" t="s">
        <v>67</v>
      </c>
      <c r="C509" s="18" t="s">
        <v>777</v>
      </c>
      <c r="D509" s="18" t="s">
        <v>27</v>
      </c>
      <c r="E509" s="19" t="s">
        <v>975</v>
      </c>
      <c r="F509" s="18" t="s">
        <v>999</v>
      </c>
      <c r="G509" s="19">
        <f>VLOOKUP(C507:C1080,'[1]main (3)'!$B:$T,19,0)</f>
        <v>62</v>
      </c>
      <c r="H509" s="19">
        <f>VLOOKUP(C507:C1080,'[1]main (3)'!$B:$U,20,0)</f>
        <v>51</v>
      </c>
      <c r="I509" s="17">
        <f t="shared" si="8"/>
        <v>113</v>
      </c>
      <c r="J509" s="18" t="s">
        <v>1141</v>
      </c>
      <c r="K509" s="18" t="str">
        <f>VLOOKUP(C:C,'[1]main (3)'!$B:$D,3,0)</f>
        <v>Harmoti MPHC</v>
      </c>
      <c r="L509" s="18" t="s">
        <v>1304</v>
      </c>
      <c r="M509" s="18">
        <f>VLOOKUP(L507:L1080,'[2]ANM Contact Deatils '!$B:$E,4,0)</f>
        <v>9854694191</v>
      </c>
      <c r="N509" s="18" t="s">
        <v>1311</v>
      </c>
      <c r="O509" s="18">
        <f>VLOOKUP(N507:N4614,[3]Sheet1!$B:$F,5,0)</f>
        <v>9613284364</v>
      </c>
      <c r="P509" s="24">
        <v>43538</v>
      </c>
      <c r="Q509" s="54">
        <v>43538</v>
      </c>
      <c r="R509" s="18" t="s">
        <v>1405</v>
      </c>
      <c r="S509" s="18" t="s">
        <v>1236</v>
      </c>
      <c r="T509" s="18"/>
    </row>
    <row r="510" spans="1:20" ht="33">
      <c r="A510" s="4">
        <v>506</v>
      </c>
      <c r="B510" s="17" t="s">
        <v>68</v>
      </c>
      <c r="C510" s="18" t="s">
        <v>778</v>
      </c>
      <c r="D510" s="18" t="s">
        <v>27</v>
      </c>
      <c r="E510" s="19" t="s">
        <v>976</v>
      </c>
      <c r="F510" s="18" t="s">
        <v>999</v>
      </c>
      <c r="G510" s="19">
        <f>VLOOKUP(C508:C1081,'[1]main (3)'!$B:$T,19,0)</f>
        <v>52</v>
      </c>
      <c r="H510" s="19">
        <f>VLOOKUP(C508:C1081,'[1]main (3)'!$B:$U,20,0)</f>
        <v>65</v>
      </c>
      <c r="I510" s="17">
        <f t="shared" si="8"/>
        <v>117</v>
      </c>
      <c r="J510" s="18">
        <v>8399838469</v>
      </c>
      <c r="K510" s="18" t="str">
        <f>VLOOKUP(C:C,'[1]main (3)'!$B:$D,3,0)</f>
        <v>Jubanagar SC</v>
      </c>
      <c r="L510" s="18" t="str">
        <f>VLOOKUP(C:C,'[1]main (3)'!$B:$E,4,0)</f>
        <v>Parul Dutta</v>
      </c>
      <c r="M510" s="18">
        <f>VLOOKUP(L508:L1081,'[2]ANM Contact Deatils '!$B:$E,4,0)</f>
        <v>8876676027</v>
      </c>
      <c r="N510" s="18" t="s">
        <v>1182</v>
      </c>
      <c r="O510" s="18">
        <f>VLOOKUP(N508:N4615,[3]Sheet1!$B:$F,5,0)</f>
        <v>9864671715</v>
      </c>
      <c r="P510" s="24">
        <v>43538</v>
      </c>
      <c r="Q510" s="54">
        <v>43538</v>
      </c>
      <c r="R510" s="18" t="s">
        <v>1404</v>
      </c>
      <c r="S510" s="18" t="s">
        <v>1236</v>
      </c>
      <c r="T510" s="18"/>
    </row>
    <row r="511" spans="1:20" ht="33">
      <c r="A511" s="4">
        <v>507</v>
      </c>
      <c r="B511" s="17" t="s">
        <v>68</v>
      </c>
      <c r="C511" s="18" t="s">
        <v>779</v>
      </c>
      <c r="D511" s="18" t="s">
        <v>27</v>
      </c>
      <c r="E511" s="19" t="s">
        <v>977</v>
      </c>
      <c r="F511" s="18" t="s">
        <v>999</v>
      </c>
      <c r="G511" s="19">
        <f>VLOOKUP(C509:C1082,'[1]main (3)'!$B:$T,19,0)</f>
        <v>71</v>
      </c>
      <c r="H511" s="19">
        <f>VLOOKUP(C509:C1082,'[1]main (3)'!$B:$U,20,0)</f>
        <v>83</v>
      </c>
      <c r="I511" s="17">
        <f t="shared" si="8"/>
        <v>154</v>
      </c>
      <c r="J511" s="18" t="s">
        <v>1142</v>
      </c>
      <c r="K511" s="18" t="str">
        <f>VLOOKUP(C:C,'[1]main (3)'!$B:$D,3,0)</f>
        <v>Jubanagar SC</v>
      </c>
      <c r="L511" s="18" t="str">
        <f>VLOOKUP(C:C,'[1]main (3)'!$B:$E,4,0)</f>
        <v>Parul Dutta</v>
      </c>
      <c r="M511" s="18">
        <f>VLOOKUP(L509:L1082,'[2]ANM Contact Deatils '!$B:$E,4,0)</f>
        <v>8876676027</v>
      </c>
      <c r="N511" s="18" t="s">
        <v>1182</v>
      </c>
      <c r="O511" s="18">
        <f>VLOOKUP(N509:N4616,[3]Sheet1!$B:$F,5,0)</f>
        <v>9864671715</v>
      </c>
      <c r="P511" s="24">
        <v>43538</v>
      </c>
      <c r="Q511" s="54">
        <v>43538</v>
      </c>
      <c r="R511" s="18" t="s">
        <v>1404</v>
      </c>
      <c r="S511" s="18" t="s">
        <v>1236</v>
      </c>
      <c r="T511" s="18"/>
    </row>
    <row r="512" spans="1:20" ht="33">
      <c r="A512" s="4">
        <v>508</v>
      </c>
      <c r="B512" s="17" t="s">
        <v>68</v>
      </c>
      <c r="C512" s="18" t="s">
        <v>780</v>
      </c>
      <c r="D512" s="18" t="s">
        <v>29</v>
      </c>
      <c r="E512" s="19">
        <v>3</v>
      </c>
      <c r="F512" s="18" t="s">
        <v>998</v>
      </c>
      <c r="G512" s="19">
        <f>VLOOKUP(C510:C1083,'[1]main (3)'!$B:$T,19,0)</f>
        <v>23</v>
      </c>
      <c r="H512" s="19">
        <f>VLOOKUP(C510:C1083,'[1]main (3)'!$B:$U,20,0)</f>
        <v>16</v>
      </c>
      <c r="I512" s="17">
        <f t="shared" si="8"/>
        <v>39</v>
      </c>
      <c r="J512" s="18">
        <v>8876658303</v>
      </c>
      <c r="K512" s="18" t="str">
        <f>VLOOKUP(C:C,'[1]main (3)'!$B:$D,3,0)</f>
        <v>Harmoti MPHC</v>
      </c>
      <c r="L512" s="18" t="s">
        <v>1304</v>
      </c>
      <c r="M512" s="18">
        <f>VLOOKUP(L510:L1083,'[2]ANM Contact Deatils '!$B:$E,4,0)</f>
        <v>9854694191</v>
      </c>
      <c r="N512" s="18" t="s">
        <v>1314</v>
      </c>
      <c r="O512" s="18">
        <f>VLOOKUP(N510:N4617,[3]Sheet1!$B:$F,5,0)</f>
        <v>7637893766</v>
      </c>
      <c r="P512" s="24">
        <v>43539</v>
      </c>
      <c r="Q512" s="54">
        <v>43539</v>
      </c>
      <c r="R512" s="18" t="s">
        <v>1405</v>
      </c>
      <c r="S512" s="18" t="s">
        <v>1236</v>
      </c>
      <c r="T512" s="18"/>
    </row>
    <row r="513" spans="1:20" ht="33">
      <c r="A513" s="4">
        <v>509</v>
      </c>
      <c r="B513" s="17" t="s">
        <v>67</v>
      </c>
      <c r="C513" s="18" t="s">
        <v>781</v>
      </c>
      <c r="D513" s="18" t="s">
        <v>27</v>
      </c>
      <c r="E513" s="19" t="s">
        <v>978</v>
      </c>
      <c r="F513" s="18" t="s">
        <v>999</v>
      </c>
      <c r="G513" s="19">
        <f>VLOOKUP(C511:C1084,'[1]main (3)'!$B:$T,19,0)</f>
        <v>24</v>
      </c>
      <c r="H513" s="19">
        <f>VLOOKUP(C511:C1084,'[1]main (3)'!$B:$U,20,0)</f>
        <v>27</v>
      </c>
      <c r="I513" s="17">
        <f t="shared" si="8"/>
        <v>51</v>
      </c>
      <c r="J513" s="18">
        <v>9577551668</v>
      </c>
      <c r="K513" s="18" t="str">
        <f>VLOOKUP(C:C,'[1]main (3)'!$B:$D,3,0)</f>
        <v>Dongibil SC</v>
      </c>
      <c r="L513" s="18" t="s">
        <v>1291</v>
      </c>
      <c r="M513" s="18">
        <f>VLOOKUP(L511:L1084,'[2]ANM Contact Deatils '!$B:$E,4,0)</f>
        <v>9854202933</v>
      </c>
      <c r="N513" s="18" t="s">
        <v>1292</v>
      </c>
      <c r="O513" s="18">
        <f>VLOOKUP(N511:N4618,[3]Sheet1!$B:$F,5,0)</f>
        <v>8724016316</v>
      </c>
      <c r="P513" s="24">
        <v>43539</v>
      </c>
      <c r="Q513" s="54">
        <v>43539</v>
      </c>
      <c r="R513" s="18" t="s">
        <v>1402</v>
      </c>
      <c r="S513" s="18" t="s">
        <v>1236</v>
      </c>
      <c r="T513" s="18"/>
    </row>
    <row r="514" spans="1:20" ht="33">
      <c r="A514" s="4">
        <v>510</v>
      </c>
      <c r="B514" s="17" t="s">
        <v>67</v>
      </c>
      <c r="C514" s="18" t="s">
        <v>782</v>
      </c>
      <c r="D514" s="18" t="s">
        <v>27</v>
      </c>
      <c r="E514" s="19" t="s">
        <v>979</v>
      </c>
      <c r="F514" s="18" t="s">
        <v>1004</v>
      </c>
      <c r="G514" s="19">
        <f>VLOOKUP(C512:C1085,'[1]main (3)'!$B:$T,19,0)</f>
        <v>39</v>
      </c>
      <c r="H514" s="19">
        <f>VLOOKUP(C512:C1085,'[1]main (3)'!$B:$U,20,0)</f>
        <v>45</v>
      </c>
      <c r="I514" s="17">
        <f t="shared" si="8"/>
        <v>84</v>
      </c>
      <c r="J514" s="18" t="s">
        <v>1143</v>
      </c>
      <c r="K514" s="18" t="str">
        <f>VLOOKUP(C:C,'[1]main (3)'!$B:$D,3,0)</f>
        <v>Dongibil SC</v>
      </c>
      <c r="L514" s="18" t="s">
        <v>1291</v>
      </c>
      <c r="M514" s="18">
        <f>VLOOKUP(L512:L1085,'[2]ANM Contact Deatils '!$B:$E,4,0)</f>
        <v>9854202933</v>
      </c>
      <c r="N514" s="18" t="s">
        <v>1292</v>
      </c>
      <c r="O514" s="18">
        <f>VLOOKUP(N512:N4619,[3]Sheet1!$B:$F,5,0)</f>
        <v>8724016316</v>
      </c>
      <c r="P514" s="24">
        <v>43539</v>
      </c>
      <c r="Q514" s="54">
        <v>43539</v>
      </c>
      <c r="R514" s="18" t="s">
        <v>1402</v>
      </c>
      <c r="S514" s="18" t="s">
        <v>1236</v>
      </c>
      <c r="T514" s="18"/>
    </row>
    <row r="515" spans="1:20" ht="33">
      <c r="A515" s="4">
        <v>511</v>
      </c>
      <c r="B515" s="17" t="s">
        <v>67</v>
      </c>
      <c r="C515" s="18" t="s">
        <v>783</v>
      </c>
      <c r="D515" s="18" t="s">
        <v>29</v>
      </c>
      <c r="E515" s="19">
        <v>8</v>
      </c>
      <c r="F515" s="18" t="s">
        <v>998</v>
      </c>
      <c r="G515" s="19">
        <f>VLOOKUP(C513:C1086,'[1]main (3)'!$B:$T,19,0)</f>
        <v>15</v>
      </c>
      <c r="H515" s="19">
        <f>VLOOKUP(C513:C1086,'[1]main (3)'!$B:$U,20,0)</f>
        <v>18</v>
      </c>
      <c r="I515" s="17">
        <f t="shared" si="8"/>
        <v>33</v>
      </c>
      <c r="J515" s="18" t="s">
        <v>1144</v>
      </c>
      <c r="K515" s="18" t="str">
        <f>VLOOKUP(C:C,'[1]main (3)'!$B:$D,3,0)</f>
        <v>Dongibil SC</v>
      </c>
      <c r="L515" s="18" t="s">
        <v>1291</v>
      </c>
      <c r="M515" s="18">
        <f>VLOOKUP(L513:L1086,'[2]ANM Contact Deatils '!$B:$E,4,0)</f>
        <v>9854202933</v>
      </c>
      <c r="N515" s="18" t="s">
        <v>1206</v>
      </c>
      <c r="O515" s="18">
        <f>VLOOKUP(N513:N4620,[3]Sheet1!$B:$F,5,0)</f>
        <v>8486980157</v>
      </c>
      <c r="P515" s="24">
        <v>43539</v>
      </c>
      <c r="Q515" s="54">
        <v>43539</v>
      </c>
      <c r="R515" s="18" t="s">
        <v>1402</v>
      </c>
      <c r="S515" s="18" t="s">
        <v>1236</v>
      </c>
      <c r="T515" s="18"/>
    </row>
    <row r="516" spans="1:20" ht="33">
      <c r="A516" s="4">
        <v>512</v>
      </c>
      <c r="B516" s="17" t="s">
        <v>68</v>
      </c>
      <c r="C516" s="18" t="s">
        <v>784</v>
      </c>
      <c r="D516" s="18" t="s">
        <v>27</v>
      </c>
      <c r="E516" s="19" t="s">
        <v>980</v>
      </c>
      <c r="F516" s="18" t="s">
        <v>999</v>
      </c>
      <c r="G516" s="19">
        <f>VLOOKUP(C514:C1087,'[1]main (3)'!$B:$T,19,0)</f>
        <v>34</v>
      </c>
      <c r="H516" s="19">
        <f>VLOOKUP(C514:C1087,'[1]main (3)'!$B:$U,20,0)</f>
        <v>30</v>
      </c>
      <c r="I516" s="17">
        <f t="shared" si="8"/>
        <v>64</v>
      </c>
      <c r="J516" s="18" t="s">
        <v>1145</v>
      </c>
      <c r="K516" s="18" t="str">
        <f>VLOOKUP(C:C,'[1]main (3)'!$B:$D,3,0)</f>
        <v>Harmoti MPHC</v>
      </c>
      <c r="L516" s="18" t="s">
        <v>1304</v>
      </c>
      <c r="M516" s="18">
        <f>VLOOKUP(L514:L1087,'[2]ANM Contact Deatils '!$B:$E,4,0)</f>
        <v>9854694191</v>
      </c>
      <c r="N516" s="18" t="s">
        <v>1314</v>
      </c>
      <c r="O516" s="18">
        <f>VLOOKUP(N514:N4621,[3]Sheet1!$B:$F,5,0)</f>
        <v>7637893766</v>
      </c>
      <c r="P516" s="24">
        <v>43539</v>
      </c>
      <c r="Q516" s="54">
        <v>43539</v>
      </c>
      <c r="R516" s="18" t="s">
        <v>1405</v>
      </c>
      <c r="S516" s="18" t="s">
        <v>1236</v>
      </c>
      <c r="T516" s="18"/>
    </row>
    <row r="517" spans="1:20" ht="33">
      <c r="A517" s="4">
        <v>513</v>
      </c>
      <c r="B517" s="17" t="s">
        <v>68</v>
      </c>
      <c r="C517" s="18" t="s">
        <v>785</v>
      </c>
      <c r="D517" s="18" t="s">
        <v>29</v>
      </c>
      <c r="E517" s="19">
        <v>5</v>
      </c>
      <c r="F517" s="18" t="s">
        <v>998</v>
      </c>
      <c r="G517" s="19">
        <f>VLOOKUP(C515:C1088,'[1]main (3)'!$B:$T,19,0)</f>
        <v>22</v>
      </c>
      <c r="H517" s="19">
        <f>VLOOKUP(C515:C1088,'[1]main (3)'!$B:$U,20,0)</f>
        <v>22</v>
      </c>
      <c r="I517" s="17">
        <f t="shared" si="8"/>
        <v>44</v>
      </c>
      <c r="J517" s="18">
        <v>7896517726</v>
      </c>
      <c r="K517" s="18" t="str">
        <f>VLOOKUP(C:C,'[1]main (3)'!$B:$D,3,0)</f>
        <v>Laluk MPHC</v>
      </c>
      <c r="L517" s="18" t="s">
        <v>1355</v>
      </c>
      <c r="M517" s="18">
        <f>VLOOKUP(L515:L1088,'[2]ANM Contact Deatils '!$B:$E,4,0)</f>
        <v>9854301436</v>
      </c>
      <c r="N517" s="18" t="s">
        <v>1223</v>
      </c>
      <c r="O517" s="18">
        <f>VLOOKUP(N515:N4622,[3]Sheet1!$B:$F,5,0)</f>
        <v>8011376136</v>
      </c>
      <c r="P517" s="24">
        <v>43539</v>
      </c>
      <c r="Q517" s="54">
        <v>43539</v>
      </c>
      <c r="R517" s="18" t="s">
        <v>1404</v>
      </c>
      <c r="S517" s="18" t="s">
        <v>1236</v>
      </c>
      <c r="T517" s="18"/>
    </row>
    <row r="518" spans="1:20" ht="33">
      <c r="A518" s="4">
        <v>514</v>
      </c>
      <c r="B518" s="17" t="s">
        <v>68</v>
      </c>
      <c r="C518" s="18" t="s">
        <v>786</v>
      </c>
      <c r="D518" s="18" t="s">
        <v>29</v>
      </c>
      <c r="E518" s="19">
        <v>8</v>
      </c>
      <c r="F518" s="18" t="s">
        <v>998</v>
      </c>
      <c r="G518" s="19">
        <f>VLOOKUP(C516:C1089,'[1]main (3)'!$B:$T,19,0)</f>
        <v>6</v>
      </c>
      <c r="H518" s="19">
        <f>VLOOKUP(C516:C1089,'[1]main (3)'!$B:$U,20,0)</f>
        <v>15</v>
      </c>
      <c r="I518" s="17">
        <f t="shared" ref="I518:I576" si="9">+G518+H518</f>
        <v>21</v>
      </c>
      <c r="J518" s="18">
        <v>6900930378</v>
      </c>
      <c r="K518" s="18" t="str">
        <f>VLOOKUP(C:C,'[1]main (3)'!$B:$D,3,0)</f>
        <v>Meneha MPHC</v>
      </c>
      <c r="L518" s="18" t="str">
        <f>VLOOKUP(C:C,'[1]main (3)'!$B:$E,4,0)</f>
        <v>Gita Bharali</v>
      </c>
      <c r="M518" s="18">
        <f>VLOOKUP(L516:L1089,'[2]ANM Contact Deatils '!$B:$E,4,0)</f>
        <v>9854336649</v>
      </c>
      <c r="N518" s="18" t="s">
        <v>1371</v>
      </c>
      <c r="O518" s="18">
        <f>VLOOKUP(N516:N4623,[3]Sheet1!$B:$F,5,0)</f>
        <v>8011709814</v>
      </c>
      <c r="P518" s="24">
        <v>43540</v>
      </c>
      <c r="Q518" s="54">
        <v>43540</v>
      </c>
      <c r="R518" s="18" t="s">
        <v>1404</v>
      </c>
      <c r="S518" s="18" t="s">
        <v>1236</v>
      </c>
      <c r="T518" s="18"/>
    </row>
    <row r="519" spans="1:20" ht="33">
      <c r="A519" s="4">
        <v>515</v>
      </c>
      <c r="B519" s="17" t="s">
        <v>67</v>
      </c>
      <c r="C519" s="18" t="s">
        <v>787</v>
      </c>
      <c r="D519" s="18" t="s">
        <v>29</v>
      </c>
      <c r="E519" s="19">
        <v>20</v>
      </c>
      <c r="F519" s="18" t="s">
        <v>998</v>
      </c>
      <c r="G519" s="19">
        <f>VLOOKUP(C517:C1090,'[1]main (3)'!$B:$T,19,0)</f>
        <v>14</v>
      </c>
      <c r="H519" s="19">
        <f>VLOOKUP(C517:C1090,'[1]main (3)'!$B:$U,20,0)</f>
        <v>17</v>
      </c>
      <c r="I519" s="17">
        <f t="shared" si="9"/>
        <v>31</v>
      </c>
      <c r="J519" s="18">
        <v>8011323014</v>
      </c>
      <c r="K519" s="18" t="str">
        <f>VLOOKUP(C:C,'[1]main (3)'!$B:$D,3,0)</f>
        <v>Harmoti MPHC</v>
      </c>
      <c r="L519" s="18" t="s">
        <v>1304</v>
      </c>
      <c r="M519" s="18">
        <f>VLOOKUP(L517:L1090,'[2]ANM Contact Deatils '!$B:$E,4,0)</f>
        <v>9854694191</v>
      </c>
      <c r="N519" s="18" t="s">
        <v>1226</v>
      </c>
      <c r="O519" s="18" t="e">
        <f>VLOOKUP(N517:N4624,[3]Sheet1!$B:$F,5,0)</f>
        <v>#N/A</v>
      </c>
      <c r="P519" s="24">
        <v>43540</v>
      </c>
      <c r="Q519" s="54">
        <v>43540</v>
      </c>
      <c r="R519" s="18" t="s">
        <v>1405</v>
      </c>
      <c r="S519" s="18" t="s">
        <v>1236</v>
      </c>
      <c r="T519" s="18"/>
    </row>
    <row r="520" spans="1:20" ht="33">
      <c r="A520" s="4">
        <v>516</v>
      </c>
      <c r="B520" s="17" t="s">
        <v>68</v>
      </c>
      <c r="C520" s="18" t="s">
        <v>788</v>
      </c>
      <c r="D520" s="18" t="s">
        <v>29</v>
      </c>
      <c r="E520" s="19">
        <v>5</v>
      </c>
      <c r="F520" s="18" t="s">
        <v>998</v>
      </c>
      <c r="G520" s="19">
        <f>VLOOKUP(C518:C1091,'[1]main (3)'!$B:$T,19,0)</f>
        <v>18</v>
      </c>
      <c r="H520" s="19">
        <f>VLOOKUP(C518:C1091,'[1]main (3)'!$B:$U,20,0)</f>
        <v>21</v>
      </c>
      <c r="I520" s="17">
        <f t="shared" si="9"/>
        <v>39</v>
      </c>
      <c r="J520" s="18">
        <v>9577909068</v>
      </c>
      <c r="K520" s="18" t="str">
        <f>VLOOKUP(C:C,'[1]main (3)'!$B:$D,3,0)</f>
        <v>Meneha MPHC</v>
      </c>
      <c r="L520" s="18" t="str">
        <f>VLOOKUP(C:C,'[1]main (3)'!$B:$E,4,0)</f>
        <v>Gita Bharali</v>
      </c>
      <c r="M520" s="18">
        <f>VLOOKUP(L518:L1091,'[2]ANM Contact Deatils '!$B:$E,4,0)</f>
        <v>9854336649</v>
      </c>
      <c r="N520" s="18" t="s">
        <v>1372</v>
      </c>
      <c r="O520" s="18">
        <f>VLOOKUP(N518:N4625,[3]Sheet1!$B:$F,5,0)</f>
        <v>8876422062</v>
      </c>
      <c r="P520" s="24">
        <v>43540</v>
      </c>
      <c r="Q520" s="54">
        <v>43540</v>
      </c>
      <c r="R520" s="18" t="s">
        <v>1404</v>
      </c>
      <c r="S520" s="18" t="s">
        <v>1236</v>
      </c>
      <c r="T520" s="18"/>
    </row>
    <row r="521" spans="1:20" ht="33">
      <c r="A521" s="4">
        <v>517</v>
      </c>
      <c r="B521" s="17" t="s">
        <v>67</v>
      </c>
      <c r="C521" s="18" t="s">
        <v>789</v>
      </c>
      <c r="D521" s="18" t="s">
        <v>29</v>
      </c>
      <c r="E521" s="19">
        <v>15</v>
      </c>
      <c r="F521" s="18" t="s">
        <v>998</v>
      </c>
      <c r="G521" s="19">
        <f>VLOOKUP(C519:C1092,'[1]main (3)'!$B:$T,19,0)</f>
        <v>18</v>
      </c>
      <c r="H521" s="19">
        <f>VLOOKUP(C519:C1092,'[1]main (3)'!$B:$U,20,0)</f>
        <v>21</v>
      </c>
      <c r="I521" s="17">
        <f t="shared" si="9"/>
        <v>39</v>
      </c>
      <c r="J521" s="18">
        <v>9613955533</v>
      </c>
      <c r="K521" s="18" t="str">
        <f>VLOOKUP(C:C,'[1]main (3)'!$B:$D,3,0)</f>
        <v>Harmoti MPHC</v>
      </c>
      <c r="L521" s="18" t="s">
        <v>1304</v>
      </c>
      <c r="M521" s="18">
        <f>VLOOKUP(L519:L1092,'[2]ANM Contact Deatils '!$B:$E,4,0)</f>
        <v>9854694191</v>
      </c>
      <c r="N521" s="18" t="s">
        <v>1315</v>
      </c>
      <c r="O521" s="18">
        <f>VLOOKUP(N519:N4626,[3]Sheet1!$B:$F,5,0)</f>
        <v>7896573472</v>
      </c>
      <c r="P521" s="24">
        <v>43540</v>
      </c>
      <c r="Q521" s="54">
        <v>43540</v>
      </c>
      <c r="R521" s="18" t="s">
        <v>1405</v>
      </c>
      <c r="S521" s="18" t="s">
        <v>1236</v>
      </c>
      <c r="T521" s="18"/>
    </row>
    <row r="522" spans="1:20" ht="33">
      <c r="A522" s="4">
        <v>518</v>
      </c>
      <c r="B522" s="17" t="s">
        <v>67</v>
      </c>
      <c r="C522" s="18" t="s">
        <v>790</v>
      </c>
      <c r="D522" s="18" t="s">
        <v>27</v>
      </c>
      <c r="E522" s="19" t="s">
        <v>981</v>
      </c>
      <c r="F522" s="18" t="s">
        <v>999</v>
      </c>
      <c r="G522" s="19">
        <f>VLOOKUP(C520:C1093,'[1]main (3)'!$B:$T,19,0)</f>
        <v>15</v>
      </c>
      <c r="H522" s="19">
        <f>VLOOKUP(C520:C1093,'[1]main (3)'!$B:$U,20,0)</f>
        <v>31</v>
      </c>
      <c r="I522" s="17">
        <f t="shared" si="9"/>
        <v>46</v>
      </c>
      <c r="J522" s="18" t="s">
        <v>1146</v>
      </c>
      <c r="K522" s="18" t="str">
        <f>VLOOKUP(C:C,'[1]main (3)'!$B:$D,3,0)</f>
        <v>Harmoti MPHC</v>
      </c>
      <c r="L522" s="18" t="s">
        <v>1304</v>
      </c>
      <c r="M522" s="18">
        <f>VLOOKUP(L520:L1093,'[2]ANM Contact Deatils '!$B:$E,4,0)</f>
        <v>9854694191</v>
      </c>
      <c r="N522" s="18" t="s">
        <v>1315</v>
      </c>
      <c r="O522" s="18">
        <f>VLOOKUP(N520:N4627,[3]Sheet1!$B:$F,5,0)</f>
        <v>7896573472</v>
      </c>
      <c r="P522" s="24">
        <v>43540</v>
      </c>
      <c r="Q522" s="54">
        <v>43540</v>
      </c>
      <c r="R522" s="18" t="s">
        <v>1405</v>
      </c>
      <c r="S522" s="18" t="s">
        <v>1236</v>
      </c>
      <c r="T522" s="18"/>
    </row>
    <row r="523" spans="1:20" ht="33">
      <c r="A523" s="4">
        <v>519</v>
      </c>
      <c r="B523" s="17" t="s">
        <v>68</v>
      </c>
      <c r="C523" s="18" t="s">
        <v>791</v>
      </c>
      <c r="D523" s="18" t="s">
        <v>29</v>
      </c>
      <c r="E523" s="19">
        <v>6</v>
      </c>
      <c r="F523" s="18" t="s">
        <v>998</v>
      </c>
      <c r="G523" s="19">
        <f>VLOOKUP(C521:C1094,'[1]main (3)'!$B:$T,19,0)</f>
        <v>18</v>
      </c>
      <c r="H523" s="19">
        <f>VLOOKUP(C521:C1094,'[1]main (3)'!$B:$U,20,0)</f>
        <v>21</v>
      </c>
      <c r="I523" s="17">
        <f t="shared" si="9"/>
        <v>39</v>
      </c>
      <c r="J523" s="18">
        <v>9859644278</v>
      </c>
      <c r="K523" s="18" t="str">
        <f>VLOOKUP(C:C,'[1]main (3)'!$B:$D,3,0)</f>
        <v>Meneha MPHC</v>
      </c>
      <c r="L523" s="18" t="str">
        <f>VLOOKUP(C:C,'[1]main (3)'!$B:$E,4,0)</f>
        <v>Gita Bharali</v>
      </c>
      <c r="M523" s="18">
        <f>VLOOKUP(L521:L1094,'[2]ANM Contact Deatils '!$B:$E,4,0)</f>
        <v>9854336649</v>
      </c>
      <c r="N523" s="18" t="s">
        <v>1372</v>
      </c>
      <c r="O523" s="18">
        <f>VLOOKUP(N521:N4628,[3]Sheet1!$B:$F,5,0)</f>
        <v>8876422062</v>
      </c>
      <c r="P523" s="24">
        <v>43540</v>
      </c>
      <c r="Q523" s="54">
        <v>43540</v>
      </c>
      <c r="R523" s="18" t="s">
        <v>1404</v>
      </c>
      <c r="S523" s="18" t="s">
        <v>1236</v>
      </c>
      <c r="T523" s="18"/>
    </row>
    <row r="524" spans="1:20" ht="33">
      <c r="A524" s="4">
        <v>520</v>
      </c>
      <c r="B524" s="17" t="s">
        <v>67</v>
      </c>
      <c r="C524" s="18" t="s">
        <v>792</v>
      </c>
      <c r="D524" s="18" t="s">
        <v>29</v>
      </c>
      <c r="E524" s="19">
        <v>13</v>
      </c>
      <c r="F524" s="18" t="s">
        <v>998</v>
      </c>
      <c r="G524" s="19">
        <f>VLOOKUP(C522:C1095,'[1]main (3)'!$B:$T,19,0)</f>
        <v>19</v>
      </c>
      <c r="H524" s="19">
        <f>VLOOKUP(C522:C1095,'[1]main (3)'!$B:$U,20,0)</f>
        <v>13</v>
      </c>
      <c r="I524" s="17">
        <f t="shared" si="9"/>
        <v>32</v>
      </c>
      <c r="J524" s="18">
        <v>9859118554</v>
      </c>
      <c r="K524" s="18" t="str">
        <f>VLOOKUP(C:C,'[1]main (3)'!$B:$D,3,0)</f>
        <v>Hamarathan SC</v>
      </c>
      <c r="L524" s="18" t="s">
        <v>1299</v>
      </c>
      <c r="M524" s="18">
        <f>VLOOKUP(L522:L1095,'[2]ANM Contact Deatils '!$B:$E,4,0)</f>
        <v>8011734745</v>
      </c>
      <c r="N524" s="18" t="s">
        <v>1302</v>
      </c>
      <c r="O524" s="18">
        <f>VLOOKUP(N522:N4629,[3]Sheet1!$B:$F,5,0)</f>
        <v>8404010635</v>
      </c>
      <c r="P524" s="24">
        <v>43542</v>
      </c>
      <c r="Q524" s="54">
        <v>43542</v>
      </c>
      <c r="R524" s="18" t="s">
        <v>1403</v>
      </c>
      <c r="S524" s="18" t="s">
        <v>1236</v>
      </c>
      <c r="T524" s="18"/>
    </row>
    <row r="525" spans="1:20" ht="33">
      <c r="A525" s="4">
        <v>521</v>
      </c>
      <c r="B525" s="17" t="s">
        <v>67</v>
      </c>
      <c r="C525" s="18" t="s">
        <v>793</v>
      </c>
      <c r="D525" s="18" t="s">
        <v>27</v>
      </c>
      <c r="E525" s="19" t="s">
        <v>982</v>
      </c>
      <c r="F525" s="18" t="s">
        <v>999</v>
      </c>
      <c r="G525" s="19">
        <f>VLOOKUP(C523:C1096,'[1]main (3)'!$B:$T,19,0)</f>
        <v>0</v>
      </c>
      <c r="H525" s="19">
        <f>VLOOKUP(C523:C1096,'[1]main (3)'!$B:$U,20,0)</f>
        <v>70</v>
      </c>
      <c r="I525" s="17">
        <f t="shared" si="9"/>
        <v>70</v>
      </c>
      <c r="J525" s="18" t="s">
        <v>1147</v>
      </c>
      <c r="K525" s="18" t="str">
        <f>VLOOKUP(C:C,'[1]main (3)'!$B:$D,3,0)</f>
        <v>Dongibil SC</v>
      </c>
      <c r="L525" s="18" t="s">
        <v>1285</v>
      </c>
      <c r="M525" s="18">
        <f>VLOOKUP(L523:L1096,'[2]ANM Contact Deatils '!$B:$E,4,0)</f>
        <v>9401725810</v>
      </c>
      <c r="N525" s="18" t="s">
        <v>1290</v>
      </c>
      <c r="O525" s="18">
        <f>VLOOKUP(N523:N4630,[3]Sheet1!$B:$F,5,0)</f>
        <v>9706551838</v>
      </c>
      <c r="P525" s="24">
        <v>43542</v>
      </c>
      <c r="Q525" s="54">
        <v>43542</v>
      </c>
      <c r="R525" s="18" t="s">
        <v>1402</v>
      </c>
      <c r="S525" s="18" t="s">
        <v>1236</v>
      </c>
      <c r="T525" s="18"/>
    </row>
    <row r="526" spans="1:20" ht="33">
      <c r="A526" s="4">
        <v>522</v>
      </c>
      <c r="B526" s="17" t="s">
        <v>67</v>
      </c>
      <c r="C526" s="18" t="s">
        <v>794</v>
      </c>
      <c r="D526" s="18" t="s">
        <v>27</v>
      </c>
      <c r="E526" s="19" t="s">
        <v>983</v>
      </c>
      <c r="F526" s="18" t="s">
        <v>999</v>
      </c>
      <c r="G526" s="19">
        <f>VLOOKUP(C524:C1097,'[1]main (3)'!$B:$T,19,0)</f>
        <v>0</v>
      </c>
      <c r="H526" s="19">
        <f>VLOOKUP(C524:C1097,'[1]main (3)'!$B:$U,20,0)</f>
        <v>70</v>
      </c>
      <c r="I526" s="17">
        <f t="shared" si="9"/>
        <v>70</v>
      </c>
      <c r="J526" s="18" t="s">
        <v>1148</v>
      </c>
      <c r="K526" s="18" t="str">
        <f>VLOOKUP(C:C,'[1]main (3)'!$B:$D,3,0)</f>
        <v>Dongibil SC</v>
      </c>
      <c r="L526" s="18" t="s">
        <v>1285</v>
      </c>
      <c r="M526" s="18">
        <f>VLOOKUP(L524:L1097,'[2]ANM Contact Deatils '!$B:$E,4,0)</f>
        <v>9401725810</v>
      </c>
      <c r="N526" s="18" t="s">
        <v>1290</v>
      </c>
      <c r="O526" s="18">
        <f>VLOOKUP(N524:N4631,[3]Sheet1!$B:$F,5,0)</f>
        <v>9706551838</v>
      </c>
      <c r="P526" s="24">
        <v>43542</v>
      </c>
      <c r="Q526" s="54">
        <v>43542</v>
      </c>
      <c r="R526" s="18" t="s">
        <v>1402</v>
      </c>
      <c r="S526" s="18" t="s">
        <v>1236</v>
      </c>
      <c r="T526" s="18"/>
    </row>
    <row r="527" spans="1:20" ht="33">
      <c r="A527" s="4">
        <v>523</v>
      </c>
      <c r="B527" s="17" t="s">
        <v>68</v>
      </c>
      <c r="C527" s="18" t="s">
        <v>795</v>
      </c>
      <c r="D527" s="18" t="s">
        <v>27</v>
      </c>
      <c r="E527" s="19" t="s">
        <v>984</v>
      </c>
      <c r="F527" s="18" t="s">
        <v>1002</v>
      </c>
      <c r="G527" s="19">
        <f>VLOOKUP(C525:C1098,'[1]main (3)'!$B:$T,19,0)</f>
        <v>87</v>
      </c>
      <c r="H527" s="19">
        <f>VLOOKUP(C525:C1098,'[1]main (3)'!$B:$U,20,0)</f>
        <v>81</v>
      </c>
      <c r="I527" s="17">
        <f t="shared" si="9"/>
        <v>168</v>
      </c>
      <c r="J527" s="18" t="s">
        <v>1149</v>
      </c>
      <c r="K527" s="18" t="str">
        <f>VLOOKUP(C:C,'[1]main (3)'!$B:$D,3,0)</f>
        <v>SONAPUR SC</v>
      </c>
      <c r="L527" s="18" t="s">
        <v>1387</v>
      </c>
      <c r="M527" s="18">
        <f>VLOOKUP(L525:L1098,'[2]ANM Contact Deatils '!$B:$E,4,0)</f>
        <v>9577269359</v>
      </c>
      <c r="N527" s="18" t="s">
        <v>1396</v>
      </c>
      <c r="O527" s="18">
        <f>VLOOKUP(N525:N4632,[3]Sheet1!$B:$F,5,0)</f>
        <v>9957882908</v>
      </c>
      <c r="P527" s="24">
        <v>43542</v>
      </c>
      <c r="Q527" s="54">
        <v>43542</v>
      </c>
      <c r="R527" s="18" t="s">
        <v>1405</v>
      </c>
      <c r="S527" s="18" t="s">
        <v>1236</v>
      </c>
      <c r="T527" s="18"/>
    </row>
    <row r="528" spans="1:20" ht="33">
      <c r="A528" s="4">
        <v>524</v>
      </c>
      <c r="B528" s="17" t="s">
        <v>67</v>
      </c>
      <c r="C528" s="18" t="s">
        <v>796</v>
      </c>
      <c r="D528" s="18" t="s">
        <v>27</v>
      </c>
      <c r="E528" s="19" t="s">
        <v>985</v>
      </c>
      <c r="F528" s="18" t="s">
        <v>999</v>
      </c>
      <c r="G528" s="19">
        <f>VLOOKUP(C526:C1099,'[1]main (3)'!$B:$T,19,0)</f>
        <v>33</v>
      </c>
      <c r="H528" s="19">
        <f>VLOOKUP(C526:C1099,'[1]main (3)'!$B:$U,20,0)</f>
        <v>29</v>
      </c>
      <c r="I528" s="17">
        <f t="shared" si="9"/>
        <v>62</v>
      </c>
      <c r="J528" s="18" t="s">
        <v>1150</v>
      </c>
      <c r="K528" s="18" t="str">
        <f>VLOOKUP(C:C,'[1]main (3)'!$B:$D,3,0)</f>
        <v>Harmoti MPHC</v>
      </c>
      <c r="L528" s="18" t="s">
        <v>1304</v>
      </c>
      <c r="M528" s="18">
        <f>VLOOKUP(L526:L1099,'[2]ANM Contact Deatils '!$B:$E,4,0)</f>
        <v>9854694191</v>
      </c>
      <c r="N528" s="18" t="s">
        <v>1315</v>
      </c>
      <c r="O528" s="18">
        <f>VLOOKUP(N526:N4633,[3]Sheet1!$B:$F,5,0)</f>
        <v>7896573472</v>
      </c>
      <c r="P528" s="24">
        <v>43543</v>
      </c>
      <c r="Q528" s="54">
        <v>43543</v>
      </c>
      <c r="R528" s="18" t="s">
        <v>1405</v>
      </c>
      <c r="S528" s="18" t="s">
        <v>1236</v>
      </c>
      <c r="T528" s="18"/>
    </row>
    <row r="529" spans="1:20" ht="33">
      <c r="A529" s="4">
        <v>525</v>
      </c>
      <c r="B529" s="17" t="s">
        <v>67</v>
      </c>
      <c r="C529" s="18" t="s">
        <v>797</v>
      </c>
      <c r="D529" s="18" t="s">
        <v>27</v>
      </c>
      <c r="E529" s="19" t="s">
        <v>986</v>
      </c>
      <c r="F529" s="18" t="s">
        <v>999</v>
      </c>
      <c r="G529" s="19">
        <f>VLOOKUP(C527:C1100,'[1]main (3)'!$B:$T,19,0)</f>
        <v>16</v>
      </c>
      <c r="H529" s="19">
        <f>VLOOKUP(C527:C1100,'[1]main (3)'!$B:$U,20,0)</f>
        <v>11</v>
      </c>
      <c r="I529" s="17">
        <f t="shared" si="9"/>
        <v>27</v>
      </c>
      <c r="J529" s="18" t="s">
        <v>1151</v>
      </c>
      <c r="K529" s="18" t="str">
        <f>VLOOKUP(C:C,'[1]main (3)'!$B:$D,3,0)</f>
        <v>Harmoti MPHC</v>
      </c>
      <c r="L529" s="18" t="s">
        <v>1304</v>
      </c>
      <c r="M529" s="18">
        <f>VLOOKUP(L527:L1100,'[2]ANM Contact Deatils '!$B:$E,4,0)</f>
        <v>9854694191</v>
      </c>
      <c r="N529" s="18" t="s">
        <v>1315</v>
      </c>
      <c r="O529" s="18">
        <f>VLOOKUP(N527:N4634,[3]Sheet1!$B:$F,5,0)</f>
        <v>7896573472</v>
      </c>
      <c r="P529" s="24">
        <v>43543</v>
      </c>
      <c r="Q529" s="54">
        <v>43543</v>
      </c>
      <c r="R529" s="18" t="s">
        <v>1405</v>
      </c>
      <c r="S529" s="18" t="s">
        <v>1236</v>
      </c>
      <c r="T529" s="18"/>
    </row>
    <row r="530" spans="1:20" ht="33">
      <c r="A530" s="4">
        <v>526</v>
      </c>
      <c r="B530" s="17" t="s">
        <v>68</v>
      </c>
      <c r="C530" s="18" t="s">
        <v>798</v>
      </c>
      <c r="D530" s="18" t="s">
        <v>27</v>
      </c>
      <c r="E530" s="19" t="s">
        <v>987</v>
      </c>
      <c r="F530" s="18" t="s">
        <v>999</v>
      </c>
      <c r="G530" s="19">
        <f>VLOOKUP(C528:C1101,'[1]main (3)'!$B:$T,19,0)</f>
        <v>0</v>
      </c>
      <c r="H530" s="19">
        <f>VLOOKUP(C528:C1101,'[1]main (3)'!$B:$U,20,0)</f>
        <v>62</v>
      </c>
      <c r="I530" s="17">
        <f t="shared" si="9"/>
        <v>62</v>
      </c>
      <c r="J530" s="18" t="s">
        <v>1152</v>
      </c>
      <c r="K530" s="18" t="str">
        <f>VLOOKUP(C:C,'[1]main (3)'!$B:$D,3,0)</f>
        <v>SONAPUR SC</v>
      </c>
      <c r="L530" s="18" t="s">
        <v>1387</v>
      </c>
      <c r="M530" s="18">
        <f>VLOOKUP(L528:L1101,'[2]ANM Contact Deatils '!$B:$E,4,0)</f>
        <v>9577269359</v>
      </c>
      <c r="N530" s="18" t="s">
        <v>1396</v>
      </c>
      <c r="O530" s="18">
        <f>VLOOKUP(N528:N4635,[3]Sheet1!$B:$F,5,0)</f>
        <v>9957882908</v>
      </c>
      <c r="P530" s="24">
        <v>43543</v>
      </c>
      <c r="Q530" s="54">
        <v>43543</v>
      </c>
      <c r="R530" s="18" t="s">
        <v>1405</v>
      </c>
      <c r="S530" s="18" t="s">
        <v>1236</v>
      </c>
      <c r="T530" s="18"/>
    </row>
    <row r="531" spans="1:20" ht="33">
      <c r="A531" s="4">
        <v>527</v>
      </c>
      <c r="B531" s="17" t="s">
        <v>68</v>
      </c>
      <c r="C531" s="18" t="s">
        <v>799</v>
      </c>
      <c r="D531" s="18" t="s">
        <v>27</v>
      </c>
      <c r="E531" s="19"/>
      <c r="F531" s="18" t="s">
        <v>1002</v>
      </c>
      <c r="G531" s="19">
        <f>VLOOKUP(C529:C1102,'[1]main (3)'!$B:$T,19,0)</f>
        <v>48</v>
      </c>
      <c r="H531" s="19">
        <f>VLOOKUP(C529:C1102,'[1]main (3)'!$B:$U,20,0)</f>
        <v>28</v>
      </c>
      <c r="I531" s="17">
        <f t="shared" si="9"/>
        <v>76</v>
      </c>
      <c r="J531" s="18"/>
      <c r="K531" s="18" t="str">
        <f>VLOOKUP(C:C,'[1]main (3)'!$B:$D,3,0)</f>
        <v>SONAPUR SC</v>
      </c>
      <c r="L531" s="18" t="s">
        <v>1387</v>
      </c>
      <c r="M531" s="18">
        <f>VLOOKUP(L529:L1102,'[2]ANM Contact Deatils '!$B:$E,4,0)</f>
        <v>9577269359</v>
      </c>
      <c r="N531" s="18" t="s">
        <v>1396</v>
      </c>
      <c r="O531" s="18">
        <f>VLOOKUP(N529:N4636,[3]Sheet1!$B:$F,5,0)</f>
        <v>9957882908</v>
      </c>
      <c r="P531" s="24">
        <v>43543</v>
      </c>
      <c r="Q531" s="54">
        <v>43543</v>
      </c>
      <c r="R531" s="18" t="s">
        <v>1405</v>
      </c>
      <c r="S531" s="18" t="s">
        <v>1236</v>
      </c>
      <c r="T531" s="18"/>
    </row>
    <row r="532" spans="1:20" ht="33">
      <c r="A532" s="4">
        <v>528</v>
      </c>
      <c r="B532" s="17" t="s">
        <v>68</v>
      </c>
      <c r="C532" s="18" t="s">
        <v>800</v>
      </c>
      <c r="D532" s="18" t="s">
        <v>29</v>
      </c>
      <c r="E532" s="19">
        <v>15</v>
      </c>
      <c r="F532" s="18" t="s">
        <v>998</v>
      </c>
      <c r="G532" s="19">
        <f>VLOOKUP(C530:C1103,'[1]main (3)'!$B:$T,19,0)</f>
        <v>17</v>
      </c>
      <c r="H532" s="19">
        <f>VLOOKUP(C530:C1103,'[1]main (3)'!$B:$U,20,0)</f>
        <v>27</v>
      </c>
      <c r="I532" s="17">
        <f t="shared" si="9"/>
        <v>44</v>
      </c>
      <c r="J532" s="18">
        <v>9508082486</v>
      </c>
      <c r="K532" s="18" t="str">
        <f>VLOOKUP(C:C,'[1]main (3)'!$B:$D,3,0)</f>
        <v>Laluk MPHC</v>
      </c>
      <c r="L532" s="18" t="s">
        <v>1355</v>
      </c>
      <c r="M532" s="18">
        <f>VLOOKUP(L530:L1103,'[2]ANM Contact Deatils '!$B:$E,4,0)</f>
        <v>9854301436</v>
      </c>
      <c r="N532" s="18" t="s">
        <v>1227</v>
      </c>
      <c r="O532" s="18">
        <f>VLOOKUP(N530:N4637,[3]Sheet1!$B:$F,5,0)</f>
        <v>9957462838</v>
      </c>
      <c r="P532" s="24">
        <v>43544</v>
      </c>
      <c r="Q532" s="54">
        <v>43544</v>
      </c>
      <c r="R532" s="18" t="s">
        <v>1404</v>
      </c>
      <c r="S532" s="18" t="s">
        <v>1236</v>
      </c>
      <c r="T532" s="18"/>
    </row>
    <row r="533" spans="1:20" ht="33">
      <c r="A533" s="4">
        <v>529</v>
      </c>
      <c r="B533" s="17" t="s">
        <v>67</v>
      </c>
      <c r="C533" s="18" t="s">
        <v>801</v>
      </c>
      <c r="D533" s="18" t="s">
        <v>29</v>
      </c>
      <c r="E533" s="19">
        <v>14</v>
      </c>
      <c r="F533" s="18" t="s">
        <v>998</v>
      </c>
      <c r="G533" s="19">
        <f>VLOOKUP(C531:C1104,'[1]main (3)'!$B:$T,19,0)</f>
        <v>18</v>
      </c>
      <c r="H533" s="19">
        <f>VLOOKUP(C531:C1104,'[1]main (3)'!$B:$U,20,0)</f>
        <v>19</v>
      </c>
      <c r="I533" s="17">
        <f t="shared" si="9"/>
        <v>37</v>
      </c>
      <c r="J533" s="18">
        <v>9854938748</v>
      </c>
      <c r="K533" s="18" t="str">
        <f>VLOOKUP(C:C,'[1]main (3)'!$B:$D,3,0)</f>
        <v>Hamarathan SC</v>
      </c>
      <c r="L533" s="18" t="s">
        <v>1299</v>
      </c>
      <c r="M533" s="18">
        <f>VLOOKUP(L531:L1104,'[2]ANM Contact Deatils '!$B:$E,4,0)</f>
        <v>8011734745</v>
      </c>
      <c r="N533" s="18" t="s">
        <v>1302</v>
      </c>
      <c r="O533" s="18">
        <f>VLOOKUP(N531:N4638,[3]Sheet1!$B:$F,5,0)</f>
        <v>8404010635</v>
      </c>
      <c r="P533" s="24">
        <v>43544</v>
      </c>
      <c r="Q533" s="54">
        <v>43544</v>
      </c>
      <c r="R533" s="18" t="s">
        <v>1403</v>
      </c>
      <c r="S533" s="18" t="s">
        <v>1236</v>
      </c>
      <c r="T533" s="18"/>
    </row>
    <row r="534" spans="1:20" ht="33">
      <c r="A534" s="4">
        <v>530</v>
      </c>
      <c r="B534" s="17" t="s">
        <v>67</v>
      </c>
      <c r="C534" s="18" t="s">
        <v>802</v>
      </c>
      <c r="D534" s="18" t="s">
        <v>27</v>
      </c>
      <c r="E534" s="19">
        <v>18</v>
      </c>
      <c r="F534" s="18" t="s">
        <v>999</v>
      </c>
      <c r="G534" s="19">
        <f>VLOOKUP(C532:C1105,'[1]main (3)'!$B:$T,19,0)</f>
        <v>71</v>
      </c>
      <c r="H534" s="19">
        <f>VLOOKUP(C532:C1105,'[1]main (3)'!$B:$U,20,0)</f>
        <v>82</v>
      </c>
      <c r="I534" s="17">
        <f t="shared" si="9"/>
        <v>153</v>
      </c>
      <c r="J534" s="18" t="s">
        <v>1153</v>
      </c>
      <c r="K534" s="18" t="str">
        <f>VLOOKUP(C:C,'[1]main (3)'!$B:$D,3,0)</f>
        <v>Hamarathan SC</v>
      </c>
      <c r="L534" s="18" t="s">
        <v>1299</v>
      </c>
      <c r="M534" s="18">
        <f>VLOOKUP(L532:L1105,'[2]ANM Contact Deatils '!$B:$E,4,0)</f>
        <v>8011734745</v>
      </c>
      <c r="N534" s="18" t="s">
        <v>1235</v>
      </c>
      <c r="O534" s="18">
        <f>VLOOKUP(N532:N4639,[3]Sheet1!$B:$F,5,0)</f>
        <v>9854636044</v>
      </c>
      <c r="P534" s="24">
        <v>43544</v>
      </c>
      <c r="Q534" s="54">
        <v>43544</v>
      </c>
      <c r="R534" s="18" t="s">
        <v>1403</v>
      </c>
      <c r="S534" s="18" t="s">
        <v>1236</v>
      </c>
      <c r="T534" s="18"/>
    </row>
    <row r="535" spans="1:20" ht="33">
      <c r="A535" s="4">
        <v>531</v>
      </c>
      <c r="B535" s="17" t="s">
        <v>67</v>
      </c>
      <c r="C535" s="18" t="s">
        <v>803</v>
      </c>
      <c r="D535" s="18" t="s">
        <v>27</v>
      </c>
      <c r="E535" s="19" t="s">
        <v>988</v>
      </c>
      <c r="F535" s="18" t="s">
        <v>1003</v>
      </c>
      <c r="G535" s="19">
        <f>VLOOKUP(C533:C1106,'[1]main (3)'!$B:$T,19,0)</f>
        <v>0</v>
      </c>
      <c r="H535" s="19">
        <f>VLOOKUP(C533:C1106,'[1]main (3)'!$B:$U,20,0)</f>
        <v>60</v>
      </c>
      <c r="I535" s="17">
        <f t="shared" si="9"/>
        <v>60</v>
      </c>
      <c r="J535" s="18" t="s">
        <v>1154</v>
      </c>
      <c r="K535" s="18" t="str">
        <f>VLOOKUP(C:C,'[1]main (3)'!$B:$D,3,0)</f>
        <v>Hamarathan SC</v>
      </c>
      <c r="L535" s="18" t="s">
        <v>1299</v>
      </c>
      <c r="M535" s="18">
        <f>VLOOKUP(L533:L1106,'[2]ANM Contact Deatils '!$B:$E,4,0)</f>
        <v>8011734745</v>
      </c>
      <c r="N535" s="18" t="s">
        <v>1235</v>
      </c>
      <c r="O535" s="18">
        <f>VLOOKUP(N533:N4640,[3]Sheet1!$B:$F,5,0)</f>
        <v>9854636044</v>
      </c>
      <c r="P535" s="24">
        <v>43544</v>
      </c>
      <c r="Q535" s="54">
        <v>43544</v>
      </c>
      <c r="R535" s="18" t="s">
        <v>1403</v>
      </c>
      <c r="S535" s="18" t="s">
        <v>1236</v>
      </c>
      <c r="T535" s="18"/>
    </row>
    <row r="536" spans="1:20" ht="33">
      <c r="A536" s="4">
        <v>532</v>
      </c>
      <c r="B536" s="17" t="s">
        <v>68</v>
      </c>
      <c r="C536" s="18" t="s">
        <v>804</v>
      </c>
      <c r="D536" s="18" t="s">
        <v>29</v>
      </c>
      <c r="E536" s="19">
        <v>16</v>
      </c>
      <c r="F536" s="18" t="s">
        <v>998</v>
      </c>
      <c r="G536" s="19">
        <f>VLOOKUP(C534:C1107,'[1]main (3)'!$B:$T,19,0)</f>
        <v>18</v>
      </c>
      <c r="H536" s="19">
        <f>VLOOKUP(C534:C1107,'[1]main (3)'!$B:$U,20,0)</f>
        <v>12</v>
      </c>
      <c r="I536" s="17">
        <f t="shared" si="9"/>
        <v>30</v>
      </c>
      <c r="J536" s="18">
        <v>9854349681</v>
      </c>
      <c r="K536" s="18" t="str">
        <f>VLOOKUP(C:C,'[1]main (3)'!$B:$D,3,0)</f>
        <v>Laluk MPHC</v>
      </c>
      <c r="L536" s="18" t="s">
        <v>1354</v>
      </c>
      <c r="M536" s="18">
        <f>VLOOKUP(L534:L1107,'[2]ANM Contact Deatils '!$B:$E,4,0)</f>
        <v>9859472172</v>
      </c>
      <c r="N536" s="18" t="s">
        <v>1227</v>
      </c>
      <c r="O536" s="18">
        <f>VLOOKUP(N534:N4641,[3]Sheet1!$B:$F,5,0)</f>
        <v>9957462838</v>
      </c>
      <c r="P536" s="24">
        <v>43544</v>
      </c>
      <c r="Q536" s="54">
        <v>43544</v>
      </c>
      <c r="R536" s="18" t="s">
        <v>1404</v>
      </c>
      <c r="S536" s="18" t="s">
        <v>1236</v>
      </c>
      <c r="T536" s="18"/>
    </row>
    <row r="537" spans="1:20" ht="33">
      <c r="A537" s="4">
        <v>533</v>
      </c>
      <c r="B537" s="17" t="s">
        <v>68</v>
      </c>
      <c r="C537" s="18" t="s">
        <v>805</v>
      </c>
      <c r="D537" s="18" t="s">
        <v>29</v>
      </c>
      <c r="E537" s="19">
        <v>18</v>
      </c>
      <c r="F537" s="18" t="s">
        <v>998</v>
      </c>
      <c r="G537" s="19">
        <f>VLOOKUP(C535:C1108,'[1]main (3)'!$B:$T,19,0)</f>
        <v>18</v>
      </c>
      <c r="H537" s="19">
        <f>VLOOKUP(C535:C1108,'[1]main (3)'!$B:$U,20,0)</f>
        <v>21</v>
      </c>
      <c r="I537" s="17">
        <f t="shared" si="9"/>
        <v>39</v>
      </c>
      <c r="J537" s="18">
        <v>9854392934</v>
      </c>
      <c r="K537" s="18" t="str">
        <f>VLOOKUP(C:C,'[1]main (3)'!$B:$D,3,0)</f>
        <v>Laluk MPHC</v>
      </c>
      <c r="L537" s="18" t="s">
        <v>1354</v>
      </c>
      <c r="M537" s="18">
        <f>VLOOKUP(L535:L1108,'[2]ANM Contact Deatils '!$B:$E,4,0)</f>
        <v>9859472172</v>
      </c>
      <c r="N537" s="18" t="s">
        <v>1227</v>
      </c>
      <c r="O537" s="18">
        <f>VLOOKUP(N535:N4642,[3]Sheet1!$B:$F,5,0)</f>
        <v>9957462838</v>
      </c>
      <c r="P537" s="24">
        <v>43544</v>
      </c>
      <c r="Q537" s="54">
        <v>43544</v>
      </c>
      <c r="R537" s="18" t="s">
        <v>1404</v>
      </c>
      <c r="S537" s="18" t="s">
        <v>1236</v>
      </c>
      <c r="T537" s="18"/>
    </row>
    <row r="538" spans="1:20" ht="33">
      <c r="A538" s="4">
        <v>534</v>
      </c>
      <c r="B538" s="17" t="s">
        <v>68</v>
      </c>
      <c r="C538" s="18" t="s">
        <v>806</v>
      </c>
      <c r="D538" s="18" t="s">
        <v>29</v>
      </c>
      <c r="E538" s="19">
        <v>6</v>
      </c>
      <c r="F538" s="18" t="s">
        <v>998</v>
      </c>
      <c r="G538" s="19">
        <f>VLOOKUP(C536:C1109,'[1]main (3)'!$B:$T,19,0)</f>
        <v>0</v>
      </c>
      <c r="H538" s="19">
        <f>VLOOKUP(C536:C1109,'[1]main (3)'!$B:$U,20,0)</f>
        <v>0</v>
      </c>
      <c r="I538" s="17">
        <f t="shared" si="9"/>
        <v>0</v>
      </c>
      <c r="J538" s="18">
        <v>7896078075</v>
      </c>
      <c r="K538" s="18" t="str">
        <f>VLOOKUP(C:C,'[1]main (3)'!$B:$D,3,0)</f>
        <v>Harmoti MPHC</v>
      </c>
      <c r="L538" s="18" t="s">
        <v>1304</v>
      </c>
      <c r="M538" s="18">
        <f>VLOOKUP(L536:L1109,'[2]ANM Contact Deatils '!$B:$E,4,0)</f>
        <v>9854694191</v>
      </c>
      <c r="N538" s="18" t="s">
        <v>1315</v>
      </c>
      <c r="O538" s="18">
        <f>VLOOKUP(N536:N4643,[3]Sheet1!$B:$F,5,0)</f>
        <v>7896573472</v>
      </c>
      <c r="P538" s="24">
        <v>43545</v>
      </c>
      <c r="Q538" s="54">
        <v>43545</v>
      </c>
      <c r="R538" s="18" t="s">
        <v>1405</v>
      </c>
      <c r="S538" s="18" t="s">
        <v>1236</v>
      </c>
      <c r="T538" s="18"/>
    </row>
    <row r="539" spans="1:20" ht="33">
      <c r="A539" s="4">
        <v>535</v>
      </c>
      <c r="B539" s="17" t="s">
        <v>67</v>
      </c>
      <c r="C539" s="18" t="s">
        <v>807</v>
      </c>
      <c r="D539" s="18" t="s">
        <v>29</v>
      </c>
      <c r="E539" s="19">
        <v>11</v>
      </c>
      <c r="F539" s="18" t="s">
        <v>998</v>
      </c>
      <c r="G539" s="19">
        <f>VLOOKUP(C537:C1110,'[1]main (3)'!$B:$T,19,0)</f>
        <v>9</v>
      </c>
      <c r="H539" s="19">
        <f>VLOOKUP(C537:C1110,'[1]main (3)'!$B:$U,20,0)</f>
        <v>14</v>
      </c>
      <c r="I539" s="17">
        <f t="shared" si="9"/>
        <v>23</v>
      </c>
      <c r="J539" s="18">
        <v>8723086426</v>
      </c>
      <c r="K539" s="18" t="str">
        <f>VLOOKUP(C:C,'[1]main (3)'!$B:$D,3,0)</f>
        <v>Harmoti MPHC</v>
      </c>
      <c r="L539" s="18" t="s">
        <v>1304</v>
      </c>
      <c r="M539" s="18">
        <f>VLOOKUP(L537:L1110,'[2]ANM Contact Deatils '!$B:$E,4,0)</f>
        <v>9854694191</v>
      </c>
      <c r="N539" s="18" t="s">
        <v>1228</v>
      </c>
      <c r="O539" s="18">
        <f>VLOOKUP(N537:N4644,[3]Sheet1!$B:$F,5,0)</f>
        <v>9859006947</v>
      </c>
      <c r="P539" s="24">
        <v>43545</v>
      </c>
      <c r="Q539" s="54">
        <v>43545</v>
      </c>
      <c r="R539" s="18" t="s">
        <v>1405</v>
      </c>
      <c r="S539" s="18" t="s">
        <v>1236</v>
      </c>
      <c r="T539" s="18"/>
    </row>
    <row r="540" spans="1:20" ht="33">
      <c r="A540" s="4">
        <v>536</v>
      </c>
      <c r="B540" s="17" t="s">
        <v>67</v>
      </c>
      <c r="C540" s="18" t="s">
        <v>808</v>
      </c>
      <c r="D540" s="18" t="s">
        <v>27</v>
      </c>
      <c r="E540" s="19" t="s">
        <v>989</v>
      </c>
      <c r="F540" s="18" t="s">
        <v>1003</v>
      </c>
      <c r="G540" s="19">
        <f>VLOOKUP(C538:C1111,'[1]main (3)'!$B:$T,19,0)</f>
        <v>55</v>
      </c>
      <c r="H540" s="19">
        <f>VLOOKUP(C538:C1111,'[1]main (3)'!$B:$U,20,0)</f>
        <v>30</v>
      </c>
      <c r="I540" s="17">
        <f t="shared" si="9"/>
        <v>85</v>
      </c>
      <c r="J540" s="18" t="s">
        <v>1155</v>
      </c>
      <c r="K540" s="18" t="str">
        <f>VLOOKUP(C:C,'[1]main (3)'!$B:$D,3,0)</f>
        <v>Harmoti MPHC</v>
      </c>
      <c r="L540" s="18" t="s">
        <v>1304</v>
      </c>
      <c r="M540" s="18">
        <f>VLOOKUP(L538:L1111,'[2]ANM Contact Deatils '!$B:$E,4,0)</f>
        <v>9854694191</v>
      </c>
      <c r="N540" s="18" t="s">
        <v>1228</v>
      </c>
      <c r="O540" s="18">
        <f>VLOOKUP(N538:N4645,[3]Sheet1!$B:$F,5,0)</f>
        <v>9859006947</v>
      </c>
      <c r="P540" s="24">
        <v>43545</v>
      </c>
      <c r="Q540" s="54">
        <v>43545</v>
      </c>
      <c r="R540" s="18" t="s">
        <v>1405</v>
      </c>
      <c r="S540" s="18" t="s">
        <v>1236</v>
      </c>
      <c r="T540" s="18"/>
    </row>
    <row r="541" spans="1:20" ht="33">
      <c r="A541" s="4">
        <v>537</v>
      </c>
      <c r="B541" s="17" t="s">
        <v>68</v>
      </c>
      <c r="C541" s="18" t="s">
        <v>809</v>
      </c>
      <c r="D541" s="18" t="s">
        <v>27</v>
      </c>
      <c r="E541" s="19" t="s">
        <v>990</v>
      </c>
      <c r="F541" s="18" t="s">
        <v>99</v>
      </c>
      <c r="G541" s="19">
        <f>VLOOKUP(C539:C1112,'[1]main (3)'!$B:$T,19,0)</f>
        <v>30</v>
      </c>
      <c r="H541" s="19">
        <f>VLOOKUP(C539:C1112,'[1]main (3)'!$B:$U,20,0)</f>
        <v>19</v>
      </c>
      <c r="I541" s="17">
        <f t="shared" si="9"/>
        <v>49</v>
      </c>
      <c r="J541" s="18" t="s">
        <v>1156</v>
      </c>
      <c r="K541" s="18" t="str">
        <f>VLOOKUP(C:C,'[1]main (3)'!$B:$D,3,0)</f>
        <v>Ronga Reserve SC</v>
      </c>
      <c r="L541" s="18" t="s">
        <v>1379</v>
      </c>
      <c r="M541" s="18">
        <f>VLOOKUP(L539:L1112,'[2]ANM Contact Deatils '!$B:$E,4,0)</f>
        <v>7399968570</v>
      </c>
      <c r="N541" s="18" t="s">
        <v>1171</v>
      </c>
      <c r="O541" s="18">
        <f>VLOOKUP(N539:N4646,[3]Sheet1!$B:$F,5,0)</f>
        <v>9954049928</v>
      </c>
      <c r="P541" s="24">
        <v>43545</v>
      </c>
      <c r="Q541" s="54">
        <v>43545</v>
      </c>
      <c r="R541" s="18" t="s">
        <v>1407</v>
      </c>
      <c r="S541" s="18" t="s">
        <v>1236</v>
      </c>
      <c r="T541" s="18"/>
    </row>
    <row r="542" spans="1:20" ht="33">
      <c r="A542" s="4">
        <v>538</v>
      </c>
      <c r="B542" s="17" t="s">
        <v>68</v>
      </c>
      <c r="C542" s="18" t="s">
        <v>810</v>
      </c>
      <c r="D542" s="18" t="s">
        <v>27</v>
      </c>
      <c r="E542" s="19" t="s">
        <v>991</v>
      </c>
      <c r="F542" s="18" t="s">
        <v>1003</v>
      </c>
      <c r="G542" s="19">
        <f>VLOOKUP(C540:C1113,'[1]main (3)'!$B:$T,19,0)</f>
        <v>72</v>
      </c>
      <c r="H542" s="19">
        <f>VLOOKUP(C540:C1113,'[1]main (3)'!$B:$U,20,0)</f>
        <v>50</v>
      </c>
      <c r="I542" s="17">
        <f t="shared" si="9"/>
        <v>122</v>
      </c>
      <c r="J542" s="18" t="s">
        <v>1157</v>
      </c>
      <c r="K542" s="18" t="str">
        <f>VLOOKUP(C:C,'[1]main (3)'!$B:$D,3,0)</f>
        <v>Ronga Reserve SC</v>
      </c>
      <c r="L542" s="18" t="s">
        <v>1379</v>
      </c>
      <c r="M542" s="18">
        <f>VLOOKUP(L540:L1113,'[2]ANM Contact Deatils '!$B:$E,4,0)</f>
        <v>7399968570</v>
      </c>
      <c r="N542" s="18" t="s">
        <v>1171</v>
      </c>
      <c r="O542" s="18">
        <f>VLOOKUP(N540:N4647,[3]Sheet1!$B:$F,5,0)</f>
        <v>9954049928</v>
      </c>
      <c r="P542" s="24">
        <v>43545</v>
      </c>
      <c r="Q542" s="54">
        <v>43545</v>
      </c>
      <c r="R542" s="18" t="s">
        <v>1407</v>
      </c>
      <c r="S542" s="18" t="s">
        <v>1236</v>
      </c>
      <c r="T542" s="18"/>
    </row>
    <row r="543" spans="1:20" ht="33">
      <c r="A543" s="4">
        <v>539</v>
      </c>
      <c r="B543" s="17" t="s">
        <v>68</v>
      </c>
      <c r="C543" s="18" t="s">
        <v>811</v>
      </c>
      <c r="D543" s="18" t="s">
        <v>29</v>
      </c>
      <c r="E543" s="19">
        <v>19</v>
      </c>
      <c r="F543" s="18" t="s">
        <v>998</v>
      </c>
      <c r="G543" s="19">
        <f>VLOOKUP(C541:C1114,'[1]main (3)'!$B:$T,19,0)</f>
        <v>17</v>
      </c>
      <c r="H543" s="19">
        <f>VLOOKUP(C541:C1114,'[1]main (3)'!$B:$U,20,0)</f>
        <v>15</v>
      </c>
      <c r="I543" s="17">
        <f t="shared" si="9"/>
        <v>32</v>
      </c>
      <c r="J543" s="18">
        <v>8011260918</v>
      </c>
      <c r="K543" s="18" t="str">
        <f>VLOOKUP(C:C,'[1]main (3)'!$B:$D,3,0)</f>
        <v>Laluk MPHC</v>
      </c>
      <c r="L543" s="18" t="s">
        <v>1354</v>
      </c>
      <c r="M543" s="18">
        <f>VLOOKUP(L541:L1114,'[2]ANM Contact Deatils '!$B:$E,4,0)</f>
        <v>9859472172</v>
      </c>
      <c r="N543" s="18" t="s">
        <v>1229</v>
      </c>
      <c r="O543" s="18">
        <f>VLOOKUP(N541:N4648,[3]Sheet1!$B:$F,5,0)</f>
        <v>8723077281</v>
      </c>
      <c r="P543" s="24">
        <v>43546</v>
      </c>
      <c r="Q543" s="54">
        <v>43546</v>
      </c>
      <c r="R543" s="18" t="s">
        <v>1404</v>
      </c>
      <c r="S543" s="18" t="s">
        <v>1236</v>
      </c>
      <c r="T543" s="18"/>
    </row>
    <row r="544" spans="1:20" ht="33">
      <c r="A544" s="4">
        <v>540</v>
      </c>
      <c r="B544" s="17" t="s">
        <v>68</v>
      </c>
      <c r="C544" s="18" t="s">
        <v>812</v>
      </c>
      <c r="D544" s="18" t="s">
        <v>29</v>
      </c>
      <c r="E544" s="19">
        <v>21</v>
      </c>
      <c r="F544" s="18" t="s">
        <v>998</v>
      </c>
      <c r="G544" s="19">
        <f>VLOOKUP(C542:C1115,'[1]main (3)'!$B:$T,19,0)</f>
        <v>23</v>
      </c>
      <c r="H544" s="19">
        <f>VLOOKUP(C542:C1115,'[1]main (3)'!$B:$U,20,0)</f>
        <v>26</v>
      </c>
      <c r="I544" s="17">
        <f t="shared" si="9"/>
        <v>49</v>
      </c>
      <c r="J544" s="18">
        <v>8135945505</v>
      </c>
      <c r="K544" s="18" t="str">
        <f>VLOOKUP(C:C,'[1]main (3)'!$B:$D,3,0)</f>
        <v>Laluk MPHC</v>
      </c>
      <c r="L544" s="18" t="s">
        <v>1354</v>
      </c>
      <c r="M544" s="18">
        <f>VLOOKUP(L542:L1115,'[2]ANM Contact Deatils '!$B:$E,4,0)</f>
        <v>9859472172</v>
      </c>
      <c r="N544" s="18" t="s">
        <v>1230</v>
      </c>
      <c r="O544" s="18">
        <f>VLOOKUP(N542:N4649,[3]Sheet1!$B:$F,5,0)</f>
        <v>8486063113</v>
      </c>
      <c r="P544" s="24">
        <v>43546</v>
      </c>
      <c r="Q544" s="54">
        <v>43546</v>
      </c>
      <c r="R544" s="18" t="s">
        <v>1404</v>
      </c>
      <c r="S544" s="18" t="s">
        <v>1236</v>
      </c>
      <c r="T544" s="18"/>
    </row>
    <row r="545" spans="1:20" ht="33">
      <c r="A545" s="4">
        <v>541</v>
      </c>
      <c r="B545" s="17" t="s">
        <v>67</v>
      </c>
      <c r="C545" s="18" t="s">
        <v>813</v>
      </c>
      <c r="D545" s="18" t="s">
        <v>29</v>
      </c>
      <c r="E545" s="19">
        <v>25</v>
      </c>
      <c r="F545" s="18" t="s">
        <v>998</v>
      </c>
      <c r="G545" s="19">
        <f>VLOOKUP(C543:C1116,'[1]main (3)'!$B:$T,19,0)</f>
        <v>23</v>
      </c>
      <c r="H545" s="19">
        <f>VLOOKUP(C543:C1116,'[1]main (3)'!$B:$U,20,0)</f>
        <v>24</v>
      </c>
      <c r="I545" s="17">
        <f t="shared" si="9"/>
        <v>47</v>
      </c>
      <c r="J545" s="18">
        <v>8136037304</v>
      </c>
      <c r="K545" s="18" t="str">
        <f>VLOOKUP(C:C,'[1]main (3)'!$B:$D,3,0)</f>
        <v>Dongibil SC</v>
      </c>
      <c r="L545" s="18" t="s">
        <v>1286</v>
      </c>
      <c r="M545" s="18">
        <f>VLOOKUP(L543:L1116,'[2]ANM Contact Deatils '!$B:$E,4,0)</f>
        <v>9577388561</v>
      </c>
      <c r="N545" s="18" t="s">
        <v>1289</v>
      </c>
      <c r="O545" s="18">
        <f>VLOOKUP(N543:N4650,[3]Sheet1!$B:$F,5,0)</f>
        <v>9854202987</v>
      </c>
      <c r="P545" s="24">
        <v>43546</v>
      </c>
      <c r="Q545" s="54">
        <v>43546</v>
      </c>
      <c r="R545" s="18" t="s">
        <v>1402</v>
      </c>
      <c r="S545" s="18" t="s">
        <v>1236</v>
      </c>
      <c r="T545" s="18"/>
    </row>
    <row r="546" spans="1:20" ht="33">
      <c r="A546" s="4">
        <v>542</v>
      </c>
      <c r="B546" s="17" t="s">
        <v>67</v>
      </c>
      <c r="C546" s="18" t="s">
        <v>814</v>
      </c>
      <c r="D546" s="18" t="s">
        <v>29</v>
      </c>
      <c r="E546" s="19">
        <v>26</v>
      </c>
      <c r="F546" s="18" t="s">
        <v>998</v>
      </c>
      <c r="G546" s="19">
        <f>VLOOKUP(C544:C1117,'[1]main (3)'!$B:$T,19,0)</f>
        <v>18</v>
      </c>
      <c r="H546" s="19">
        <f>VLOOKUP(C544:C1117,'[1]main (3)'!$B:$U,20,0)</f>
        <v>21</v>
      </c>
      <c r="I546" s="17">
        <f t="shared" si="9"/>
        <v>39</v>
      </c>
      <c r="J546" s="18">
        <v>8876005050</v>
      </c>
      <c r="K546" s="18" t="str">
        <f>VLOOKUP(C:C,'[1]main (3)'!$B:$D,3,0)</f>
        <v>Dongibil SC</v>
      </c>
      <c r="L546" s="18" t="s">
        <v>1286</v>
      </c>
      <c r="M546" s="18">
        <f>VLOOKUP(L544:L1117,'[2]ANM Contact Deatils '!$B:$E,4,0)</f>
        <v>9577388561</v>
      </c>
      <c r="N546" s="18" t="s">
        <v>1289</v>
      </c>
      <c r="O546" s="18">
        <f>VLOOKUP(N544:N4651,[3]Sheet1!$B:$F,5,0)</f>
        <v>9854202987</v>
      </c>
      <c r="P546" s="24">
        <v>43546</v>
      </c>
      <c r="Q546" s="54">
        <v>43546</v>
      </c>
      <c r="R546" s="18" t="s">
        <v>1402</v>
      </c>
      <c r="S546" s="18" t="s">
        <v>1236</v>
      </c>
      <c r="T546" s="18"/>
    </row>
    <row r="547" spans="1:20" ht="33">
      <c r="A547" s="4">
        <v>543</v>
      </c>
      <c r="B547" s="17" t="s">
        <v>68</v>
      </c>
      <c r="C547" s="18" t="s">
        <v>815</v>
      </c>
      <c r="D547" s="18" t="s">
        <v>29</v>
      </c>
      <c r="E547" s="19">
        <v>20</v>
      </c>
      <c r="F547" s="18" t="s">
        <v>998</v>
      </c>
      <c r="G547" s="19">
        <f>VLOOKUP(C545:C1118,'[1]main (3)'!$B:$T,19,0)</f>
        <v>18</v>
      </c>
      <c r="H547" s="19">
        <f>VLOOKUP(C545:C1118,'[1]main (3)'!$B:$U,20,0)</f>
        <v>20</v>
      </c>
      <c r="I547" s="17">
        <f t="shared" si="9"/>
        <v>38</v>
      </c>
      <c r="J547" s="18">
        <v>9613923226</v>
      </c>
      <c r="K547" s="18" t="str">
        <f>VLOOKUP(C:C,'[1]main (3)'!$B:$D,3,0)</f>
        <v>Laluk MPHC</v>
      </c>
      <c r="L547" s="18" t="s">
        <v>1354</v>
      </c>
      <c r="M547" s="18">
        <f>VLOOKUP(L545:L1118,'[2]ANM Contact Deatils '!$B:$E,4,0)</f>
        <v>9859472172</v>
      </c>
      <c r="N547" s="18" t="s">
        <v>1230</v>
      </c>
      <c r="O547" s="18">
        <f>VLOOKUP(N545:N4652,[3]Sheet1!$B:$F,5,0)</f>
        <v>8486063113</v>
      </c>
      <c r="P547" s="24">
        <v>43546</v>
      </c>
      <c r="Q547" s="54">
        <v>43546</v>
      </c>
      <c r="R547" s="18" t="s">
        <v>1404</v>
      </c>
      <c r="S547" s="18" t="s">
        <v>1236</v>
      </c>
      <c r="T547" s="18"/>
    </row>
    <row r="548" spans="1:20" ht="33">
      <c r="A548" s="4">
        <v>544</v>
      </c>
      <c r="B548" s="17" t="s">
        <v>67</v>
      </c>
      <c r="C548" s="18" t="s">
        <v>816</v>
      </c>
      <c r="D548" s="18" t="s">
        <v>29</v>
      </c>
      <c r="E548" s="19">
        <v>24</v>
      </c>
      <c r="F548" s="18" t="s">
        <v>998</v>
      </c>
      <c r="G548" s="19">
        <f>VLOOKUP(C546:C1119,'[1]main (3)'!$B:$T,19,0)</f>
        <v>15</v>
      </c>
      <c r="H548" s="19">
        <f>VLOOKUP(C546:C1119,'[1]main (3)'!$B:$U,20,0)</f>
        <v>16</v>
      </c>
      <c r="I548" s="17">
        <f t="shared" si="9"/>
        <v>31</v>
      </c>
      <c r="J548" s="18">
        <v>9957952544</v>
      </c>
      <c r="K548" s="18" t="str">
        <f>VLOOKUP(C:C,'[1]main (3)'!$B:$D,3,0)</f>
        <v>Dongibil SC</v>
      </c>
      <c r="L548" s="18" t="s">
        <v>1285</v>
      </c>
      <c r="M548" s="18">
        <f>VLOOKUP(L546:L1119,'[2]ANM Contact Deatils '!$B:$E,4,0)</f>
        <v>9401725810</v>
      </c>
      <c r="N548" s="18" t="s">
        <v>1289</v>
      </c>
      <c r="O548" s="18">
        <f>VLOOKUP(N546:N4653,[3]Sheet1!$B:$F,5,0)</f>
        <v>9854202987</v>
      </c>
      <c r="P548" s="24">
        <v>43546</v>
      </c>
      <c r="Q548" s="54">
        <v>43546</v>
      </c>
      <c r="R548" s="18" t="s">
        <v>1402</v>
      </c>
      <c r="S548" s="18" t="s">
        <v>1236</v>
      </c>
      <c r="T548" s="18"/>
    </row>
    <row r="549" spans="1:20" ht="33">
      <c r="A549" s="4">
        <v>545</v>
      </c>
      <c r="B549" s="17" t="s">
        <v>67</v>
      </c>
      <c r="C549" s="18" t="s">
        <v>817</v>
      </c>
      <c r="D549" s="18" t="s">
        <v>29</v>
      </c>
      <c r="E549" s="19">
        <v>1</v>
      </c>
      <c r="F549" s="18" t="s">
        <v>998</v>
      </c>
      <c r="G549" s="19">
        <f>VLOOKUP(C547:C1120,'[1]main (3)'!$B:$T,19,0)</f>
        <v>17</v>
      </c>
      <c r="H549" s="19">
        <f>VLOOKUP(C547:C1120,'[1]main (3)'!$B:$U,20,0)</f>
        <v>19</v>
      </c>
      <c r="I549" s="17">
        <f t="shared" si="9"/>
        <v>36</v>
      </c>
      <c r="J549" s="18">
        <v>7086233798</v>
      </c>
      <c r="K549" s="18" t="str">
        <f>VLOOKUP(C:C,'[1]main (3)'!$B:$D,3,0)</f>
        <v>Dongibil SC</v>
      </c>
      <c r="L549" s="18" t="s">
        <v>1286</v>
      </c>
      <c r="M549" s="18">
        <f>VLOOKUP(L547:L1120,'[2]ANM Contact Deatils '!$B:$E,4,0)</f>
        <v>9577388561</v>
      </c>
      <c r="N549" s="18" t="s">
        <v>1176</v>
      </c>
      <c r="O549" s="18">
        <f>VLOOKUP(N547:N4654,[3]Sheet1!$B:$F,5,0)</f>
        <v>7896380097</v>
      </c>
      <c r="P549" s="24">
        <v>43547</v>
      </c>
      <c r="Q549" s="54">
        <v>43547</v>
      </c>
      <c r="R549" s="18" t="s">
        <v>1402</v>
      </c>
      <c r="S549" s="18" t="s">
        <v>1236</v>
      </c>
      <c r="T549" s="18"/>
    </row>
    <row r="550" spans="1:20" ht="33">
      <c r="A550" s="4">
        <v>546</v>
      </c>
      <c r="B550" s="17" t="s">
        <v>68</v>
      </c>
      <c r="C550" s="18" t="s">
        <v>818</v>
      </c>
      <c r="D550" s="18" t="s">
        <v>29</v>
      </c>
      <c r="E550" s="19">
        <v>9</v>
      </c>
      <c r="F550" s="18" t="s">
        <v>998</v>
      </c>
      <c r="G550" s="19">
        <f>VLOOKUP(C548:C1121,'[1]main (3)'!$B:$T,19,0)</f>
        <v>18</v>
      </c>
      <c r="H550" s="19">
        <f>VLOOKUP(C548:C1121,'[1]main (3)'!$B:$U,20,0)</f>
        <v>21</v>
      </c>
      <c r="I550" s="17">
        <f t="shared" si="9"/>
        <v>39</v>
      </c>
      <c r="J550" s="18">
        <v>7086815431</v>
      </c>
      <c r="K550" s="18" t="str">
        <f>VLOOKUP(C:C,'[1]main (3)'!$B:$D,3,0)</f>
        <v>Meneha MPHC</v>
      </c>
      <c r="L550" s="18" t="str">
        <f>VLOOKUP(C:C,'[1]main (3)'!$B:$E,4,0)</f>
        <v>Gita Bharali</v>
      </c>
      <c r="M550" s="18">
        <f>VLOOKUP(L548:L1121,'[2]ANM Contact Deatils '!$B:$E,4,0)</f>
        <v>9854336649</v>
      </c>
      <c r="N550" s="18" t="s">
        <v>1373</v>
      </c>
      <c r="O550" s="18">
        <f>VLOOKUP(N548:N4655,[3]Sheet1!$B:$F,5,0)</f>
        <v>9678247185</v>
      </c>
      <c r="P550" s="24">
        <v>43547</v>
      </c>
      <c r="Q550" s="54">
        <v>43547</v>
      </c>
      <c r="R550" s="18" t="s">
        <v>1404</v>
      </c>
      <c r="S550" s="18" t="s">
        <v>1236</v>
      </c>
      <c r="T550" s="18"/>
    </row>
    <row r="551" spans="1:20" ht="33">
      <c r="A551" s="4">
        <v>547</v>
      </c>
      <c r="B551" s="17" t="s">
        <v>68</v>
      </c>
      <c r="C551" s="18" t="s">
        <v>819</v>
      </c>
      <c r="D551" s="18" t="s">
        <v>29</v>
      </c>
      <c r="E551" s="19">
        <v>10</v>
      </c>
      <c r="F551" s="18" t="s">
        <v>998</v>
      </c>
      <c r="G551" s="19">
        <f>VLOOKUP(C549:C1122,'[1]main (3)'!$B:$T,19,0)</f>
        <v>18</v>
      </c>
      <c r="H551" s="19">
        <f>VLOOKUP(C549:C1122,'[1]main (3)'!$B:$U,20,0)</f>
        <v>21</v>
      </c>
      <c r="I551" s="17">
        <f t="shared" si="9"/>
        <v>39</v>
      </c>
      <c r="J551" s="18">
        <v>7896121628</v>
      </c>
      <c r="K551" s="18" t="str">
        <f>VLOOKUP(C:C,'[1]main (3)'!$B:$D,3,0)</f>
        <v>Meneha MPHC</v>
      </c>
      <c r="L551" s="18" t="str">
        <f>VLOOKUP(C:C,'[1]main (3)'!$B:$E,4,0)</f>
        <v>Gita Bharali</v>
      </c>
      <c r="M551" s="18">
        <f>VLOOKUP(L549:L1122,'[2]ANM Contact Deatils '!$B:$E,4,0)</f>
        <v>9854336649</v>
      </c>
      <c r="N551" s="18" t="s">
        <v>1373</v>
      </c>
      <c r="O551" s="18">
        <f>VLOOKUP(N549:N4656,[3]Sheet1!$B:$F,5,0)</f>
        <v>9678247185</v>
      </c>
      <c r="P551" s="24">
        <v>43547</v>
      </c>
      <c r="Q551" s="54">
        <v>43547</v>
      </c>
      <c r="R551" s="18" t="s">
        <v>1404</v>
      </c>
      <c r="S551" s="18" t="s">
        <v>1236</v>
      </c>
      <c r="T551" s="18"/>
    </row>
    <row r="552" spans="1:20" ht="33">
      <c r="A552" s="4">
        <v>548</v>
      </c>
      <c r="B552" s="17" t="s">
        <v>67</v>
      </c>
      <c r="C552" s="18" t="s">
        <v>820</v>
      </c>
      <c r="D552" s="18" t="s">
        <v>29</v>
      </c>
      <c r="E552" s="19">
        <v>2</v>
      </c>
      <c r="F552" s="18" t="s">
        <v>998</v>
      </c>
      <c r="G552" s="19">
        <f>VLOOKUP(C550:C1123,'[1]main (3)'!$B:$T,19,0)</f>
        <v>22</v>
      </c>
      <c r="H552" s="19">
        <f>VLOOKUP(C550:C1123,'[1]main (3)'!$B:$U,20,0)</f>
        <v>17</v>
      </c>
      <c r="I552" s="17">
        <f t="shared" si="9"/>
        <v>39</v>
      </c>
      <c r="J552" s="18">
        <v>9531490910</v>
      </c>
      <c r="K552" s="18" t="str">
        <f>VLOOKUP(C:C,'[1]main (3)'!$B:$D,3,0)</f>
        <v>Dongibil SC</v>
      </c>
      <c r="L552" s="18" t="s">
        <v>1286</v>
      </c>
      <c r="M552" s="18">
        <f>VLOOKUP(L550:L1123,'[2]ANM Contact Deatils '!$B:$E,4,0)</f>
        <v>9577388561</v>
      </c>
      <c r="N552" s="18" t="s">
        <v>1176</v>
      </c>
      <c r="O552" s="18">
        <f>VLOOKUP(N550:N4657,[3]Sheet1!$B:$F,5,0)</f>
        <v>7896380097</v>
      </c>
      <c r="P552" s="24">
        <v>43547</v>
      </c>
      <c r="Q552" s="54">
        <v>43547</v>
      </c>
      <c r="R552" s="18" t="s">
        <v>1402</v>
      </c>
      <c r="S552" s="18" t="s">
        <v>1236</v>
      </c>
      <c r="T552" s="18"/>
    </row>
    <row r="553" spans="1:20" ht="33">
      <c r="A553" s="4">
        <v>549</v>
      </c>
      <c r="B553" s="17" t="s">
        <v>67</v>
      </c>
      <c r="C553" s="18" t="s">
        <v>821</v>
      </c>
      <c r="D553" s="18" t="s">
        <v>29</v>
      </c>
      <c r="E553" s="19">
        <v>15</v>
      </c>
      <c r="F553" s="18" t="s">
        <v>998</v>
      </c>
      <c r="G553" s="19">
        <f>VLOOKUP(C551:C1124,'[1]main (3)'!$B:$T,19,0)</f>
        <v>28</v>
      </c>
      <c r="H553" s="19">
        <f>VLOOKUP(C551:C1124,'[1]main (3)'!$B:$U,20,0)</f>
        <v>24</v>
      </c>
      <c r="I553" s="17">
        <f t="shared" si="9"/>
        <v>52</v>
      </c>
      <c r="J553" s="18">
        <v>9859101863</v>
      </c>
      <c r="K553" s="18" t="str">
        <f>VLOOKUP(C:C,'[1]main (3)'!$B:$D,3,0)</f>
        <v>Hamarathan SC</v>
      </c>
      <c r="L553" s="18" t="s">
        <v>1299</v>
      </c>
      <c r="M553" s="18">
        <f>VLOOKUP(L551:L1124,'[2]ANM Contact Deatils '!$B:$E,4,0)</f>
        <v>8011734745</v>
      </c>
      <c r="N553" s="18" t="s">
        <v>1224</v>
      </c>
      <c r="O553" s="18">
        <f>VLOOKUP(N551:N4658,[3]Sheet1!$B:$F,5,0)</f>
        <v>0</v>
      </c>
      <c r="P553" s="24">
        <v>43547</v>
      </c>
      <c r="Q553" s="54">
        <v>43547</v>
      </c>
      <c r="R553" s="18" t="s">
        <v>1403</v>
      </c>
      <c r="S553" s="18" t="s">
        <v>1236</v>
      </c>
      <c r="T553" s="18"/>
    </row>
    <row r="554" spans="1:20" ht="33">
      <c r="A554" s="4">
        <v>550</v>
      </c>
      <c r="B554" s="17" t="s">
        <v>68</v>
      </c>
      <c r="C554" s="18" t="s">
        <v>822</v>
      </c>
      <c r="D554" s="18" t="s">
        <v>29</v>
      </c>
      <c r="E554" s="19">
        <v>12</v>
      </c>
      <c r="F554" s="18" t="s">
        <v>998</v>
      </c>
      <c r="G554" s="19">
        <f>VLOOKUP(C552:C1125,'[1]main (3)'!$B:$T,19,0)</f>
        <v>18</v>
      </c>
      <c r="H554" s="19">
        <f>VLOOKUP(C552:C1125,'[1]main (3)'!$B:$U,20,0)</f>
        <v>21</v>
      </c>
      <c r="I554" s="17">
        <f t="shared" si="9"/>
        <v>39</v>
      </c>
      <c r="J554" s="18" t="s">
        <v>1158</v>
      </c>
      <c r="K554" s="18" t="str">
        <f>VLOOKUP(C:C,'[1]main (3)'!$B:$D,3,0)</f>
        <v>Meneha MPHC</v>
      </c>
      <c r="L554" s="18" t="str">
        <f>VLOOKUP(C:C,'[1]main (3)'!$B:$E,4,0)</f>
        <v>Gita Bharali</v>
      </c>
      <c r="M554" s="18">
        <f>VLOOKUP(L552:L1125,'[2]ANM Contact Deatils '!$B:$E,4,0)</f>
        <v>9854336649</v>
      </c>
      <c r="N554" s="18" t="s">
        <v>1374</v>
      </c>
      <c r="O554" s="18">
        <f>VLOOKUP(N552:N4659,[3]Sheet1!$B:$F,5,0)</f>
        <v>8011600856</v>
      </c>
      <c r="P554" s="24">
        <v>43547</v>
      </c>
      <c r="Q554" s="54">
        <v>43547</v>
      </c>
      <c r="R554" s="18" t="s">
        <v>1404</v>
      </c>
      <c r="S554" s="18" t="s">
        <v>1236</v>
      </c>
      <c r="T554" s="18"/>
    </row>
    <row r="555" spans="1:20" ht="33">
      <c r="A555" s="4">
        <v>551</v>
      </c>
      <c r="B555" s="17" t="s">
        <v>67</v>
      </c>
      <c r="C555" s="18" t="s">
        <v>823</v>
      </c>
      <c r="D555" s="18" t="s">
        <v>29</v>
      </c>
      <c r="E555" s="19">
        <v>5</v>
      </c>
      <c r="F555" s="18" t="s">
        <v>998</v>
      </c>
      <c r="G555" s="19">
        <f>VLOOKUP(C553:C1126,'[1]main (3)'!$B:$T,19,0)</f>
        <v>23</v>
      </c>
      <c r="H555" s="19">
        <f>VLOOKUP(C553:C1126,'[1]main (3)'!$B:$U,20,0)</f>
        <v>24</v>
      </c>
      <c r="I555" s="17">
        <f t="shared" si="9"/>
        <v>47</v>
      </c>
      <c r="J555" s="18">
        <v>8474856078</v>
      </c>
      <c r="K555" s="18" t="str">
        <f>VLOOKUP(C:C,'[1]main (3)'!$B:$D,3,0)</f>
        <v>Dongibil SC</v>
      </c>
      <c r="L555" s="18" t="s">
        <v>1291</v>
      </c>
      <c r="M555" s="18">
        <f>VLOOKUP(L553:L1126,'[2]ANM Contact Deatils '!$B:$E,4,0)</f>
        <v>9854202933</v>
      </c>
      <c r="N555" s="18" t="s">
        <v>1293</v>
      </c>
      <c r="O555" s="18">
        <f>VLOOKUP(N553:N4660,[3]Sheet1!$B:$F,5,0)</f>
        <v>9954143967</v>
      </c>
      <c r="P555" s="24">
        <v>43549</v>
      </c>
      <c r="Q555" s="54">
        <v>43549</v>
      </c>
      <c r="R555" s="18" t="s">
        <v>1402</v>
      </c>
      <c r="S555" s="18" t="s">
        <v>1236</v>
      </c>
      <c r="T555" s="18"/>
    </row>
    <row r="556" spans="1:20" ht="33">
      <c r="A556" s="4">
        <v>552</v>
      </c>
      <c r="B556" s="17" t="s">
        <v>67</v>
      </c>
      <c r="C556" s="18" t="s">
        <v>824</v>
      </c>
      <c r="D556" s="18" t="s">
        <v>29</v>
      </c>
      <c r="E556" s="19">
        <v>6</v>
      </c>
      <c r="F556" s="18" t="s">
        <v>998</v>
      </c>
      <c r="G556" s="19">
        <f>VLOOKUP(C554:C1127,'[1]main (3)'!$B:$T,19,0)</f>
        <v>16</v>
      </c>
      <c r="H556" s="19">
        <f>VLOOKUP(C554:C1127,'[1]main (3)'!$B:$U,20,0)</f>
        <v>12</v>
      </c>
      <c r="I556" s="17">
        <f t="shared" si="9"/>
        <v>28</v>
      </c>
      <c r="J556" s="18">
        <v>9613781207</v>
      </c>
      <c r="K556" s="18" t="str">
        <f>VLOOKUP(C:C,'[1]main (3)'!$B:$D,3,0)</f>
        <v>Dongibil SC</v>
      </c>
      <c r="L556" s="18" t="s">
        <v>1291</v>
      </c>
      <c r="M556" s="18">
        <f>VLOOKUP(L554:L1127,'[2]ANM Contact Deatils '!$B:$E,4,0)</f>
        <v>9854202933</v>
      </c>
      <c r="N556" s="18" t="s">
        <v>1231</v>
      </c>
      <c r="O556" s="18">
        <f>VLOOKUP(N554:N4661,[3]Sheet1!$B:$F,5,0)</f>
        <v>9954143967</v>
      </c>
      <c r="P556" s="24">
        <v>43549</v>
      </c>
      <c r="Q556" s="54">
        <v>43549</v>
      </c>
      <c r="R556" s="18" t="s">
        <v>1402</v>
      </c>
      <c r="S556" s="18" t="s">
        <v>1236</v>
      </c>
      <c r="T556" s="18"/>
    </row>
    <row r="557" spans="1:20" ht="33">
      <c r="A557" s="4">
        <v>553</v>
      </c>
      <c r="B557" s="17" t="s">
        <v>67</v>
      </c>
      <c r="C557" s="18" t="s">
        <v>825</v>
      </c>
      <c r="D557" s="18" t="s">
        <v>27</v>
      </c>
      <c r="E557" s="19" t="s">
        <v>992</v>
      </c>
      <c r="F557" s="18" t="s">
        <v>1003</v>
      </c>
      <c r="G557" s="19">
        <f>VLOOKUP(C555:C1128,'[1]main (3)'!$B:$T,19,0)</f>
        <v>30</v>
      </c>
      <c r="H557" s="19">
        <f>VLOOKUP(C555:C1128,'[1]main (3)'!$B:$U,20,0)</f>
        <v>18</v>
      </c>
      <c r="I557" s="17">
        <f t="shared" si="9"/>
        <v>48</v>
      </c>
      <c r="J557" s="18" t="s">
        <v>1159</v>
      </c>
      <c r="K557" s="18" t="str">
        <f>VLOOKUP(C:C,'[1]main (3)'!$B:$D,3,0)</f>
        <v>Dongibil SC</v>
      </c>
      <c r="L557" s="18" t="s">
        <v>1291</v>
      </c>
      <c r="M557" s="18">
        <f>VLOOKUP(L555:L1128,'[2]ANM Contact Deatils '!$B:$E,4,0)</f>
        <v>9854202933</v>
      </c>
      <c r="N557" s="18" t="s">
        <v>1231</v>
      </c>
      <c r="O557" s="18">
        <f>VLOOKUP(N555:N4662,[3]Sheet1!$B:$F,5,0)</f>
        <v>9954143967</v>
      </c>
      <c r="P557" s="24">
        <v>43549</v>
      </c>
      <c r="Q557" s="54">
        <v>43549</v>
      </c>
      <c r="R557" s="18" t="s">
        <v>1402</v>
      </c>
      <c r="S557" s="18" t="s">
        <v>1236</v>
      </c>
      <c r="T557" s="18"/>
    </row>
    <row r="558" spans="1:20" ht="33">
      <c r="A558" s="4">
        <v>554</v>
      </c>
      <c r="B558" s="17" t="s">
        <v>68</v>
      </c>
      <c r="C558" s="18" t="s">
        <v>826</v>
      </c>
      <c r="D558" s="18" t="s">
        <v>27</v>
      </c>
      <c r="E558" s="19" t="s">
        <v>993</v>
      </c>
      <c r="F558" s="18" t="s">
        <v>999</v>
      </c>
      <c r="G558" s="19">
        <f>VLOOKUP(C556:C1129,'[1]main (3)'!$B:$T,19,0)</f>
        <v>75</v>
      </c>
      <c r="H558" s="19">
        <f>VLOOKUP(C556:C1129,'[1]main (3)'!$B:$U,20,0)</f>
        <v>78</v>
      </c>
      <c r="I558" s="17">
        <f t="shared" si="9"/>
        <v>153</v>
      </c>
      <c r="J558" s="18" t="s">
        <v>1160</v>
      </c>
      <c r="K558" s="18" t="str">
        <f>VLOOKUP(C:C,'[1]main (3)'!$B:$D,3,0)</f>
        <v>SONAPUR SC</v>
      </c>
      <c r="L558" s="18" t="s">
        <v>1387</v>
      </c>
      <c r="M558" s="18">
        <f>VLOOKUP(L556:L1129,'[2]ANM Contact Deatils '!$B:$E,4,0)</f>
        <v>9577269359</v>
      </c>
      <c r="N558" s="18" t="s">
        <v>1396</v>
      </c>
      <c r="O558" s="18">
        <f>VLOOKUP(N556:N4663,[3]Sheet1!$B:$F,5,0)</f>
        <v>9957882908</v>
      </c>
      <c r="P558" s="24">
        <v>43549</v>
      </c>
      <c r="Q558" s="54">
        <v>43549</v>
      </c>
      <c r="R558" s="18" t="s">
        <v>1405</v>
      </c>
      <c r="S558" s="18" t="s">
        <v>1236</v>
      </c>
      <c r="T558" s="18"/>
    </row>
    <row r="559" spans="1:20" ht="33">
      <c r="A559" s="4">
        <v>555</v>
      </c>
      <c r="B559" s="17" t="s">
        <v>67</v>
      </c>
      <c r="C559" s="18" t="s">
        <v>827</v>
      </c>
      <c r="D559" s="18" t="s">
        <v>29</v>
      </c>
      <c r="E559" s="19">
        <v>21</v>
      </c>
      <c r="F559" s="18" t="s">
        <v>998</v>
      </c>
      <c r="G559" s="19">
        <f>VLOOKUP(C557:C1130,'[1]main (3)'!$B:$T,19,0)</f>
        <v>20</v>
      </c>
      <c r="H559" s="19">
        <f>VLOOKUP(C557:C1130,'[1]main (3)'!$B:$U,20,0)</f>
        <v>26</v>
      </c>
      <c r="I559" s="17">
        <f t="shared" si="9"/>
        <v>46</v>
      </c>
      <c r="J559" s="18">
        <v>9854280461</v>
      </c>
      <c r="K559" s="18" t="str">
        <f>VLOOKUP(C:C,'[1]main (3)'!$B:$D,3,0)</f>
        <v>Harmoti MPHC</v>
      </c>
      <c r="L559" s="18" t="s">
        <v>1304</v>
      </c>
      <c r="M559" s="18">
        <f>VLOOKUP(L557:L1130,'[2]ANM Contact Deatils '!$B:$E,4,0)</f>
        <v>9854694191</v>
      </c>
      <c r="N559" s="18" t="s">
        <v>1228</v>
      </c>
      <c r="O559" s="18">
        <f>VLOOKUP(N557:N4664,[3]Sheet1!$B:$F,5,0)</f>
        <v>9859006947</v>
      </c>
      <c r="P559" s="24">
        <v>43550</v>
      </c>
      <c r="Q559" s="54">
        <v>43550</v>
      </c>
      <c r="R559" s="18" t="s">
        <v>1405</v>
      </c>
      <c r="S559" s="18" t="s">
        <v>1236</v>
      </c>
      <c r="T559" s="18"/>
    </row>
    <row r="560" spans="1:20" ht="33">
      <c r="A560" s="4">
        <v>556</v>
      </c>
      <c r="B560" s="17" t="s">
        <v>67</v>
      </c>
      <c r="C560" s="18" t="s">
        <v>828</v>
      </c>
      <c r="D560" s="18" t="s">
        <v>27</v>
      </c>
      <c r="E560" s="19" t="s">
        <v>994</v>
      </c>
      <c r="F560" s="18" t="s">
        <v>999</v>
      </c>
      <c r="G560" s="19">
        <f>VLOOKUP(C558:C1131,'[1]main (3)'!$B:$T,19,0)</f>
        <v>62</v>
      </c>
      <c r="H560" s="19">
        <f>VLOOKUP(C558:C1131,'[1]main (3)'!$B:$U,20,0)</f>
        <v>76</v>
      </c>
      <c r="I560" s="17">
        <f t="shared" si="9"/>
        <v>138</v>
      </c>
      <c r="J560" s="18" t="s">
        <v>1161</v>
      </c>
      <c r="K560" s="18" t="str">
        <f>VLOOKUP(C:C,'[1]main (3)'!$B:$D,3,0)</f>
        <v>Harmoti MPHC</v>
      </c>
      <c r="L560" s="18" t="s">
        <v>1304</v>
      </c>
      <c r="M560" s="18">
        <f>VLOOKUP(L558:L1131,'[2]ANM Contact Deatils '!$B:$E,4,0)</f>
        <v>9854694191</v>
      </c>
      <c r="N560" s="18" t="s">
        <v>1228</v>
      </c>
      <c r="O560" s="18">
        <f>VLOOKUP(N558:N4665,[3]Sheet1!$B:$F,5,0)</f>
        <v>9859006947</v>
      </c>
      <c r="P560" s="24">
        <v>43550</v>
      </c>
      <c r="Q560" s="54">
        <v>43550</v>
      </c>
      <c r="R560" s="18" t="s">
        <v>1405</v>
      </c>
      <c r="S560" s="18" t="s">
        <v>1236</v>
      </c>
      <c r="T560" s="18"/>
    </row>
    <row r="561" spans="1:20" ht="33">
      <c r="A561" s="4">
        <v>557</v>
      </c>
      <c r="B561" s="17" t="s">
        <v>68</v>
      </c>
      <c r="C561" s="18" t="s">
        <v>829</v>
      </c>
      <c r="D561" s="18" t="s">
        <v>27</v>
      </c>
      <c r="E561" s="19" t="s">
        <v>995</v>
      </c>
      <c r="F561" s="18" t="s">
        <v>999</v>
      </c>
      <c r="G561" s="19">
        <f>VLOOKUP(C559:C1132,'[1]main (3)'!$B:$T,19,0)</f>
        <v>0</v>
      </c>
      <c r="H561" s="19">
        <f>VLOOKUP(C559:C1132,'[1]main (3)'!$B:$U,20,0)</f>
        <v>156</v>
      </c>
      <c r="I561" s="17">
        <f t="shared" si="9"/>
        <v>156</v>
      </c>
      <c r="J561" s="18" t="s">
        <v>1162</v>
      </c>
      <c r="K561" s="18" t="str">
        <f>VLOOKUP(C:C,'[1]main (3)'!$B:$D,3,0)</f>
        <v>kutubpur sc</v>
      </c>
      <c r="L561" s="18" t="s">
        <v>1337</v>
      </c>
      <c r="M561" s="18">
        <f>VLOOKUP(L559:L1132,'[2]ANM Contact Deatils '!$B:$E,4,0)</f>
        <v>9957132639</v>
      </c>
      <c r="N561" s="18" t="s">
        <v>1345</v>
      </c>
      <c r="O561" s="18">
        <f>VLOOKUP(N559:N4666,[3]Sheet1!$B:$F,5,0)</f>
        <v>9954222424</v>
      </c>
      <c r="P561" s="24">
        <v>43550</v>
      </c>
      <c r="Q561" s="54">
        <v>43550</v>
      </c>
      <c r="R561" s="18" t="s">
        <v>1405</v>
      </c>
      <c r="S561" s="18" t="s">
        <v>1236</v>
      </c>
      <c r="T561" s="18"/>
    </row>
    <row r="562" spans="1:20" ht="33">
      <c r="A562" s="4">
        <v>558</v>
      </c>
      <c r="B562" s="17" t="s">
        <v>67</v>
      </c>
      <c r="C562" s="18" t="s">
        <v>830</v>
      </c>
      <c r="D562" s="18" t="s">
        <v>29</v>
      </c>
      <c r="E562" s="19">
        <v>15</v>
      </c>
      <c r="F562" s="18" t="s">
        <v>998</v>
      </c>
      <c r="G562" s="19">
        <f>VLOOKUP(C560:C1133,'[1]main (3)'!$B:$T,19,0)</f>
        <v>18</v>
      </c>
      <c r="H562" s="19">
        <f>VLOOKUP(C560:C1133,'[1]main (3)'!$B:$U,20,0)</f>
        <v>21</v>
      </c>
      <c r="I562" s="17">
        <f t="shared" si="9"/>
        <v>39</v>
      </c>
      <c r="J562" s="18">
        <v>7637992163</v>
      </c>
      <c r="K562" s="18" t="str">
        <f>VLOOKUP(C:C,'[1]main (3)'!$B:$D,3,0)</f>
        <v>Meneha MPHC</v>
      </c>
      <c r="L562" s="18" t="str">
        <f>VLOOKUP(C:C,'[1]main (3)'!$B:$E,4,0)</f>
        <v>Gita Bharali</v>
      </c>
      <c r="M562" s="18">
        <f>VLOOKUP(L560:L1133,'[2]ANM Contact Deatils '!$B:$E,4,0)</f>
        <v>9854336649</v>
      </c>
      <c r="N562" s="18" t="s">
        <v>1232</v>
      </c>
      <c r="O562" s="18">
        <f>VLOOKUP(N560:N4667,[3]Sheet1!$B:$F,5,0)</f>
        <v>7896455292</v>
      </c>
      <c r="P562" s="24">
        <v>43551</v>
      </c>
      <c r="Q562" s="54">
        <v>43551</v>
      </c>
      <c r="R562" s="18" t="s">
        <v>1404</v>
      </c>
      <c r="S562" s="18" t="s">
        <v>1236</v>
      </c>
      <c r="T562" s="18"/>
    </row>
    <row r="563" spans="1:20" ht="33">
      <c r="A563" s="4">
        <v>559</v>
      </c>
      <c r="B563" s="17" t="s">
        <v>68</v>
      </c>
      <c r="C563" s="18" t="s">
        <v>831</v>
      </c>
      <c r="D563" s="18" t="s">
        <v>29</v>
      </c>
      <c r="E563" s="19">
        <v>25</v>
      </c>
      <c r="F563" s="18" t="s">
        <v>998</v>
      </c>
      <c r="G563" s="19">
        <f>VLOOKUP(C561:C1134,'[1]main (3)'!$B:$T,19,0)</f>
        <v>18</v>
      </c>
      <c r="H563" s="19">
        <f>VLOOKUP(C561:C1134,'[1]main (3)'!$B:$U,20,0)</f>
        <v>21</v>
      </c>
      <c r="I563" s="17">
        <f t="shared" si="9"/>
        <v>39</v>
      </c>
      <c r="J563" s="18">
        <v>7697886216</v>
      </c>
      <c r="K563" s="18" t="str">
        <f>VLOOKUP(C:C,'[1]main (3)'!$B:$D,3,0)</f>
        <v>Harmoti MPHC</v>
      </c>
      <c r="L563" s="18" t="s">
        <v>1304</v>
      </c>
      <c r="M563" s="18">
        <f>VLOOKUP(L561:L1134,'[2]ANM Contact Deatils '!$B:$E,4,0)</f>
        <v>9854694191</v>
      </c>
      <c r="N563" s="18" t="s">
        <v>1228</v>
      </c>
      <c r="O563" s="18">
        <f>VLOOKUP(N561:N4668,[3]Sheet1!$B:$F,5,0)</f>
        <v>9859006947</v>
      </c>
      <c r="P563" s="24">
        <v>43551</v>
      </c>
      <c r="Q563" s="54">
        <v>43551</v>
      </c>
      <c r="R563" s="18" t="s">
        <v>1405</v>
      </c>
      <c r="S563" s="18" t="s">
        <v>1236</v>
      </c>
      <c r="T563" s="18"/>
    </row>
    <row r="564" spans="1:20" ht="33">
      <c r="A564" s="4">
        <v>560</v>
      </c>
      <c r="B564" s="17" t="s">
        <v>67</v>
      </c>
      <c r="C564" s="18" t="s">
        <v>832</v>
      </c>
      <c r="D564" s="18" t="s">
        <v>29</v>
      </c>
      <c r="E564" s="19">
        <v>13</v>
      </c>
      <c r="F564" s="18" t="s">
        <v>998</v>
      </c>
      <c r="G564" s="19">
        <f>VLOOKUP(C562:C1135,'[1]main (3)'!$B:$T,19,0)</f>
        <v>17</v>
      </c>
      <c r="H564" s="19">
        <f>VLOOKUP(C562:C1135,'[1]main (3)'!$B:$U,20,0)</f>
        <v>21</v>
      </c>
      <c r="I564" s="17">
        <f t="shared" si="9"/>
        <v>38</v>
      </c>
      <c r="J564" s="18">
        <v>7896078139</v>
      </c>
      <c r="K564" s="18" t="str">
        <f>VLOOKUP(C:C,'[1]main (3)'!$B:$D,3,0)</f>
        <v>Meneha MPHC</v>
      </c>
      <c r="L564" s="18" t="str">
        <f>VLOOKUP(C:C,'[1]main (3)'!$B:$E,4,0)</f>
        <v>Gita Bharali</v>
      </c>
      <c r="M564" s="18">
        <f>VLOOKUP(L562:L1135,'[2]ANM Contact Deatils '!$B:$E,4,0)</f>
        <v>9854336649</v>
      </c>
      <c r="N564" s="18" t="s">
        <v>1233</v>
      </c>
      <c r="O564" s="18">
        <f>VLOOKUP(N562:N4669,[3]Sheet1!$B:$F,5,0)</f>
        <v>7896455292</v>
      </c>
      <c r="P564" s="24">
        <v>43551</v>
      </c>
      <c r="Q564" s="54">
        <v>43551</v>
      </c>
      <c r="R564" s="18" t="s">
        <v>1404</v>
      </c>
      <c r="S564" s="18" t="s">
        <v>1236</v>
      </c>
      <c r="T564" s="18"/>
    </row>
    <row r="565" spans="1:20" ht="33">
      <c r="A565" s="4">
        <v>561</v>
      </c>
      <c r="B565" s="17" t="s">
        <v>67</v>
      </c>
      <c r="C565" s="18" t="s">
        <v>833</v>
      </c>
      <c r="D565" s="18" t="s">
        <v>29</v>
      </c>
      <c r="E565" s="19">
        <v>16</v>
      </c>
      <c r="F565" s="18" t="s">
        <v>998</v>
      </c>
      <c r="G565" s="19">
        <f>VLOOKUP(C563:C1136,'[1]main (3)'!$B:$T,19,0)</f>
        <v>17</v>
      </c>
      <c r="H565" s="19">
        <f>VLOOKUP(C563:C1136,'[1]main (3)'!$B:$U,20,0)</f>
        <v>21</v>
      </c>
      <c r="I565" s="17">
        <f t="shared" si="9"/>
        <v>38</v>
      </c>
      <c r="J565" s="18">
        <v>8011747194</v>
      </c>
      <c r="K565" s="18" t="str">
        <f>VLOOKUP(C:C,'[1]main (3)'!$B:$D,3,0)</f>
        <v>Meneha MPHC</v>
      </c>
      <c r="L565" s="18" t="str">
        <f>VLOOKUP(C:C,'[1]main (3)'!$B:$E,4,0)</f>
        <v>Gita Bharali</v>
      </c>
      <c r="M565" s="18">
        <f>VLOOKUP(L563:L1136,'[2]ANM Contact Deatils '!$B:$E,4,0)</f>
        <v>9854336649</v>
      </c>
      <c r="N565" s="18" t="s">
        <v>1233</v>
      </c>
      <c r="O565" s="18">
        <f>VLOOKUP(N563:N4670,[3]Sheet1!$B:$F,5,0)</f>
        <v>7896455292</v>
      </c>
      <c r="P565" s="24">
        <v>43551</v>
      </c>
      <c r="Q565" s="54">
        <v>43551</v>
      </c>
      <c r="R565" s="18" t="s">
        <v>1404</v>
      </c>
      <c r="S565" s="18" t="s">
        <v>1236</v>
      </c>
      <c r="T565" s="18"/>
    </row>
    <row r="566" spans="1:20" ht="33">
      <c r="A566" s="4">
        <v>562</v>
      </c>
      <c r="B566" s="17" t="s">
        <v>68</v>
      </c>
      <c r="C566" s="18" t="s">
        <v>834</v>
      </c>
      <c r="D566" s="18" t="s">
        <v>29</v>
      </c>
      <c r="E566" s="19">
        <v>24</v>
      </c>
      <c r="F566" s="18" t="s">
        <v>998</v>
      </c>
      <c r="G566" s="19">
        <f>VLOOKUP(C564:C1137,'[1]main (3)'!$B:$T,19,0)</f>
        <v>18</v>
      </c>
      <c r="H566" s="19">
        <f>VLOOKUP(C564:C1137,'[1]main (3)'!$B:$U,20,0)</f>
        <v>21</v>
      </c>
      <c r="I566" s="17">
        <f t="shared" si="9"/>
        <v>39</v>
      </c>
      <c r="J566" s="18">
        <v>8474032121</v>
      </c>
      <c r="K566" s="18" t="str">
        <f>VLOOKUP(C:C,'[1]main (3)'!$B:$D,3,0)</f>
        <v>Laluk MPHC</v>
      </c>
      <c r="L566" s="18" t="s">
        <v>1354</v>
      </c>
      <c r="M566" s="18">
        <f>VLOOKUP(L564:L1137,'[2]ANM Contact Deatils '!$B:$E,4,0)</f>
        <v>9859472172</v>
      </c>
      <c r="N566" s="18" t="s">
        <v>1234</v>
      </c>
      <c r="O566" s="18" t="e">
        <f>VLOOKUP(N564:N4671,[3]Sheet1!$B:$F,5,0)</f>
        <v>#N/A</v>
      </c>
      <c r="P566" s="24">
        <v>43551</v>
      </c>
      <c r="Q566" s="54">
        <v>43551</v>
      </c>
      <c r="R566" s="18" t="s">
        <v>1404</v>
      </c>
      <c r="S566" s="18" t="s">
        <v>1236</v>
      </c>
      <c r="T566" s="18"/>
    </row>
    <row r="567" spans="1:20" ht="33">
      <c r="A567" s="4">
        <v>563</v>
      </c>
      <c r="B567" s="17" t="s">
        <v>68</v>
      </c>
      <c r="C567" s="18" t="s">
        <v>806</v>
      </c>
      <c r="D567" s="18" t="s">
        <v>29</v>
      </c>
      <c r="E567" s="19">
        <v>6</v>
      </c>
      <c r="F567" s="18" t="s">
        <v>998</v>
      </c>
      <c r="G567" s="19">
        <f>VLOOKUP(C565:C1138,'[1]main (3)'!$B:$T,19,0)</f>
        <v>0</v>
      </c>
      <c r="H567" s="19">
        <f>VLOOKUP(C565:C1138,'[1]main (3)'!$B:$U,20,0)</f>
        <v>0</v>
      </c>
      <c r="I567" s="17">
        <f t="shared" si="9"/>
        <v>0</v>
      </c>
      <c r="J567" s="18" t="s">
        <v>1163</v>
      </c>
      <c r="K567" s="18" t="str">
        <f>VLOOKUP(C:C,'[1]main (3)'!$B:$D,3,0)</f>
        <v>Harmoti MPHC</v>
      </c>
      <c r="L567" s="18" t="s">
        <v>1304</v>
      </c>
      <c r="M567" s="18">
        <f>VLOOKUP(L565:L1138,'[2]ANM Contact Deatils '!$B:$E,4,0)</f>
        <v>9854694191</v>
      </c>
      <c r="N567" s="18" t="s">
        <v>1228</v>
      </c>
      <c r="O567" s="18">
        <f>VLOOKUP(N565:N4672,[3]Sheet1!$B:$F,5,0)</f>
        <v>9859006947</v>
      </c>
      <c r="P567" s="24">
        <v>43551</v>
      </c>
      <c r="Q567" s="54">
        <v>43551</v>
      </c>
      <c r="R567" s="18" t="s">
        <v>1405</v>
      </c>
      <c r="S567" s="18" t="s">
        <v>1236</v>
      </c>
      <c r="T567" s="18"/>
    </row>
    <row r="568" spans="1:20" ht="33">
      <c r="A568" s="4">
        <v>564</v>
      </c>
      <c r="B568" s="17" t="s">
        <v>68</v>
      </c>
      <c r="C568" s="18" t="s">
        <v>835</v>
      </c>
      <c r="D568" s="18" t="s">
        <v>29</v>
      </c>
      <c r="E568" s="19">
        <v>14</v>
      </c>
      <c r="F568" s="18" t="s">
        <v>998</v>
      </c>
      <c r="G568" s="19">
        <f>VLOOKUP(C566:C1139,'[1]main (3)'!$B:$T,19,0)</f>
        <v>18</v>
      </c>
      <c r="H568" s="19">
        <f>VLOOKUP(C566:C1139,'[1]main (3)'!$B:$U,20,0)</f>
        <v>21</v>
      </c>
      <c r="I568" s="17">
        <f t="shared" si="9"/>
        <v>39</v>
      </c>
      <c r="J568" s="18">
        <v>7637889252</v>
      </c>
      <c r="K568" s="18" t="str">
        <f>VLOOKUP(C:C,'[1]main (3)'!$B:$D,3,0)</f>
        <v>Tunijan SC</v>
      </c>
      <c r="L568" s="18" t="s">
        <v>1398</v>
      </c>
      <c r="M568" s="18">
        <f>VLOOKUP(L566:L1139,'[2]ANM Contact Deatils '!$B:$E,4,0)</f>
        <v>0</v>
      </c>
      <c r="N568" s="18" t="s">
        <v>1213</v>
      </c>
      <c r="O568" s="18">
        <f>VLOOKUP(N566:N4673,[3]Sheet1!$B:$F,5,0)</f>
        <v>9954405992</v>
      </c>
      <c r="P568" s="24">
        <v>43552</v>
      </c>
      <c r="Q568" s="54">
        <v>43552</v>
      </c>
      <c r="R568" s="18" t="s">
        <v>1405</v>
      </c>
      <c r="S568" s="18" t="s">
        <v>1236</v>
      </c>
      <c r="T568" s="18"/>
    </row>
    <row r="569" spans="1:20" ht="33">
      <c r="A569" s="4">
        <v>565</v>
      </c>
      <c r="B569" s="17" t="s">
        <v>68</v>
      </c>
      <c r="C569" s="18" t="s">
        <v>836</v>
      </c>
      <c r="D569" s="18" t="s">
        <v>29</v>
      </c>
      <c r="E569" s="19">
        <v>15</v>
      </c>
      <c r="F569" s="18" t="s">
        <v>998</v>
      </c>
      <c r="G569" s="19">
        <f>VLOOKUP(C567:C1140,'[1]main (3)'!$B:$T,19,0)</f>
        <v>17</v>
      </c>
      <c r="H569" s="19">
        <f>VLOOKUP(C567:C1140,'[1]main (3)'!$B:$U,20,0)</f>
        <v>33</v>
      </c>
      <c r="I569" s="17">
        <f t="shared" si="9"/>
        <v>50</v>
      </c>
      <c r="J569" s="18">
        <v>9508082486</v>
      </c>
      <c r="K569" s="18" t="str">
        <f>VLOOKUP(C:C,'[1]main (3)'!$B:$D,3,0)</f>
        <v>Laluk MPHC</v>
      </c>
      <c r="L569" s="18" t="s">
        <v>1354</v>
      </c>
      <c r="M569" s="18">
        <f>VLOOKUP(L567:L1140,'[2]ANM Contact Deatils '!$B:$E,4,0)</f>
        <v>9859472172</v>
      </c>
      <c r="N569" s="18" t="s">
        <v>1227</v>
      </c>
      <c r="O569" s="18">
        <f>VLOOKUP(N567:N4674,[3]Sheet1!$B:$F,5,0)</f>
        <v>9957462838</v>
      </c>
      <c r="P569" s="24">
        <v>43552</v>
      </c>
      <c r="Q569" s="54">
        <v>43552</v>
      </c>
      <c r="R569" s="18" t="s">
        <v>1404</v>
      </c>
      <c r="S569" s="18" t="s">
        <v>1236</v>
      </c>
      <c r="T569" s="18"/>
    </row>
    <row r="570" spans="1:20" ht="33">
      <c r="A570" s="4">
        <v>566</v>
      </c>
      <c r="B570" s="17" t="s">
        <v>68</v>
      </c>
      <c r="C570" s="18" t="s">
        <v>837</v>
      </c>
      <c r="D570" s="18" t="s">
        <v>29</v>
      </c>
      <c r="E570" s="19">
        <v>11</v>
      </c>
      <c r="F570" s="18" t="s">
        <v>998</v>
      </c>
      <c r="G570" s="19">
        <f>VLOOKUP(C568:C1141,'[1]main (3)'!$B:$T,19,0)</f>
        <v>11</v>
      </c>
      <c r="H570" s="19">
        <f>VLOOKUP(C568:C1141,'[1]main (3)'!$B:$U,20,0)</f>
        <v>10</v>
      </c>
      <c r="I570" s="17">
        <f t="shared" si="9"/>
        <v>21</v>
      </c>
      <c r="J570" s="18">
        <v>9678624101</v>
      </c>
      <c r="K570" s="18" t="str">
        <f>VLOOKUP(C:C,'[1]main (3)'!$B:$D,3,0)</f>
        <v>Laluk MPHC</v>
      </c>
      <c r="L570" s="18" t="s">
        <v>1354</v>
      </c>
      <c r="M570" s="18">
        <f>VLOOKUP(L568:L1141,'[2]ANM Contact Deatils '!$B:$E,4,0)</f>
        <v>9859472172</v>
      </c>
      <c r="N570" s="18" t="s">
        <v>1356</v>
      </c>
      <c r="O570" s="18">
        <f>VLOOKUP(N568:N4675,[3]Sheet1!$B:$F,5,0)</f>
        <v>9678667423</v>
      </c>
      <c r="P570" s="24">
        <v>43552</v>
      </c>
      <c r="Q570" s="54">
        <v>43552</v>
      </c>
      <c r="R570" s="18" t="s">
        <v>1404</v>
      </c>
      <c r="S570" s="18" t="s">
        <v>1236</v>
      </c>
      <c r="T570" s="18"/>
    </row>
    <row r="571" spans="1:20" ht="33">
      <c r="A571" s="4">
        <v>567</v>
      </c>
      <c r="B571" s="17" t="s">
        <v>67</v>
      </c>
      <c r="C571" s="18" t="s">
        <v>838</v>
      </c>
      <c r="D571" s="18" t="s">
        <v>27</v>
      </c>
      <c r="E571" s="19" t="s">
        <v>996</v>
      </c>
      <c r="F571" s="18" t="s">
        <v>999</v>
      </c>
      <c r="G571" s="19">
        <f>VLOOKUP(C569:C1142,'[1]main (3)'!$B:$T,19,0)</f>
        <v>51</v>
      </c>
      <c r="H571" s="19">
        <f>VLOOKUP(C569:C1142,'[1]main (3)'!$B:$U,20,0)</f>
        <v>114</v>
      </c>
      <c r="I571" s="17">
        <f t="shared" si="9"/>
        <v>165</v>
      </c>
      <c r="J571" s="18" t="s">
        <v>1164</v>
      </c>
      <c r="K571" s="18" t="str">
        <f>VLOOKUP(C:C,'[1]main (3)'!$B:$D,3,0)</f>
        <v>Harmoti MPHC</v>
      </c>
      <c r="L571" s="18" t="s">
        <v>1304</v>
      </c>
      <c r="M571" s="18">
        <f>VLOOKUP(L569:L1142,'[2]ANM Contact Deatils '!$B:$E,4,0)</f>
        <v>9854694191</v>
      </c>
      <c r="N571" s="18" t="s">
        <v>1228</v>
      </c>
      <c r="O571" s="18">
        <f>VLOOKUP(N569:N4676,[3]Sheet1!$B:$F,5,0)</f>
        <v>9859006947</v>
      </c>
      <c r="P571" s="24">
        <v>43552</v>
      </c>
      <c r="Q571" s="54">
        <v>43552</v>
      </c>
      <c r="R571" s="18" t="s">
        <v>1405</v>
      </c>
      <c r="S571" s="18" t="s">
        <v>1236</v>
      </c>
      <c r="T571" s="18"/>
    </row>
    <row r="572" spans="1:20" ht="33">
      <c r="A572" s="4">
        <v>568</v>
      </c>
      <c r="B572" s="17" t="s">
        <v>67</v>
      </c>
      <c r="C572" s="18" t="s">
        <v>785</v>
      </c>
      <c r="D572" s="18" t="s">
        <v>29</v>
      </c>
      <c r="E572" s="19">
        <v>5</v>
      </c>
      <c r="F572" s="18" t="s">
        <v>998</v>
      </c>
      <c r="G572" s="19">
        <f>VLOOKUP(C570:C1143,'[1]main (3)'!$B:$T,19,0)</f>
        <v>22</v>
      </c>
      <c r="H572" s="19">
        <f>VLOOKUP(C570:C1143,'[1]main (3)'!$B:$U,20,0)</f>
        <v>22</v>
      </c>
      <c r="I572" s="17">
        <f t="shared" si="9"/>
        <v>44</v>
      </c>
      <c r="J572" s="18">
        <v>7896517726</v>
      </c>
      <c r="K572" s="18" t="str">
        <f>VLOOKUP(C:C,'[1]main (3)'!$B:$D,3,0)</f>
        <v>Laluk MPHC</v>
      </c>
      <c r="L572" s="18" t="s">
        <v>1354</v>
      </c>
      <c r="M572" s="18">
        <f>VLOOKUP(L570:L1143,'[2]ANM Contact Deatils '!$B:$E,4,0)</f>
        <v>9859472172</v>
      </c>
      <c r="N572" s="18" t="s">
        <v>1356</v>
      </c>
      <c r="O572" s="18">
        <f>VLOOKUP(N570:N4677,[3]Sheet1!$B:$F,5,0)</f>
        <v>9678667423</v>
      </c>
      <c r="P572" s="24">
        <v>43552</v>
      </c>
      <c r="Q572" s="54">
        <v>43552</v>
      </c>
      <c r="R572" s="18" t="s">
        <v>1404</v>
      </c>
      <c r="S572" s="18" t="s">
        <v>1236</v>
      </c>
      <c r="T572" s="18"/>
    </row>
    <row r="573" spans="1:20" ht="33">
      <c r="A573" s="4">
        <v>569</v>
      </c>
      <c r="B573" s="17" t="s">
        <v>68</v>
      </c>
      <c r="C573" s="18" t="s">
        <v>839</v>
      </c>
      <c r="D573" s="18" t="s">
        <v>29</v>
      </c>
      <c r="E573" s="19">
        <v>19</v>
      </c>
      <c r="F573" s="18" t="s">
        <v>998</v>
      </c>
      <c r="G573" s="19">
        <f>VLOOKUP(C571:C1144,'[1]main (3)'!$B:$T,19,0)</f>
        <v>23</v>
      </c>
      <c r="H573" s="19">
        <f>VLOOKUP(C571:C1144,'[1]main (3)'!$B:$U,20,0)</f>
        <v>25</v>
      </c>
      <c r="I573" s="17">
        <f t="shared" si="9"/>
        <v>48</v>
      </c>
      <c r="J573" s="18">
        <v>8752869970</v>
      </c>
      <c r="K573" s="18" t="str">
        <f>VLOOKUP(C:C,'[1]main (3)'!$B:$D,3,0)</f>
        <v>Bihpuria PHC</v>
      </c>
      <c r="L573" s="18" t="s">
        <v>1258</v>
      </c>
      <c r="M573" s="18">
        <f>VLOOKUP(L571:L1144,'[2]ANM Contact Deatils '!$B:$E,4,0)</f>
        <v>9854879212</v>
      </c>
      <c r="N573" s="18" t="s">
        <v>1263</v>
      </c>
      <c r="O573" s="18">
        <f>VLOOKUP(N571:N4678,[3]Sheet1!$B:$F,5,0)</f>
        <v>9957952650</v>
      </c>
      <c r="P573" s="24">
        <v>43553</v>
      </c>
      <c r="Q573" s="54">
        <v>43553</v>
      </c>
      <c r="R573" s="18" t="s">
        <v>1409</v>
      </c>
      <c r="S573" s="18" t="s">
        <v>1236</v>
      </c>
      <c r="T573" s="18"/>
    </row>
    <row r="574" spans="1:20" ht="33">
      <c r="A574" s="4">
        <v>570</v>
      </c>
      <c r="B574" s="17" t="s">
        <v>67</v>
      </c>
      <c r="C574" s="18" t="s">
        <v>840</v>
      </c>
      <c r="D574" s="18" t="s">
        <v>29</v>
      </c>
      <c r="E574" s="19">
        <v>14</v>
      </c>
      <c r="F574" s="18" t="s">
        <v>998</v>
      </c>
      <c r="G574" s="19">
        <f>VLOOKUP(C572:C1145,'[1]main (3)'!$B:$T,19,0)</f>
        <v>18</v>
      </c>
      <c r="H574" s="19">
        <f>VLOOKUP(C572:C1145,'[1]main (3)'!$B:$U,20,0)</f>
        <v>21</v>
      </c>
      <c r="I574" s="17">
        <f t="shared" si="9"/>
        <v>39</v>
      </c>
      <c r="J574" s="18">
        <v>9531490911</v>
      </c>
      <c r="K574" s="18" t="str">
        <f>VLOOKUP(C:C,'[1]main (3)'!$B:$D,3,0)</f>
        <v>Dongibil SC</v>
      </c>
      <c r="L574" s="18" t="s">
        <v>1285</v>
      </c>
      <c r="M574" s="18">
        <f>VLOOKUP(L572:L1145,'[2]ANM Contact Deatils '!$B:$E,4,0)</f>
        <v>9401725810</v>
      </c>
      <c r="N574" s="18" t="s">
        <v>1289</v>
      </c>
      <c r="O574" s="18">
        <f>VLOOKUP(N572:N4679,[3]Sheet1!$B:$F,5,0)</f>
        <v>9854202987</v>
      </c>
      <c r="P574" s="24">
        <v>43553</v>
      </c>
      <c r="Q574" s="54">
        <v>43553</v>
      </c>
      <c r="R574" s="18" t="s">
        <v>1402</v>
      </c>
      <c r="S574" s="18" t="s">
        <v>1236</v>
      </c>
      <c r="T574" s="18"/>
    </row>
    <row r="575" spans="1:20" ht="33">
      <c r="A575" s="4">
        <v>571</v>
      </c>
      <c r="B575" s="17" t="s">
        <v>67</v>
      </c>
      <c r="C575" s="18" t="s">
        <v>841</v>
      </c>
      <c r="D575" s="18" t="s">
        <v>29</v>
      </c>
      <c r="E575" s="19">
        <v>17</v>
      </c>
      <c r="F575" s="18" t="s">
        <v>998</v>
      </c>
      <c r="G575" s="19">
        <f>VLOOKUP(C573:C1146,'[1]main (3)'!$B:$T,19,0)</f>
        <v>17</v>
      </c>
      <c r="H575" s="19">
        <f>VLOOKUP(C573:C1146,'[1]main (3)'!$B:$U,20,0)</f>
        <v>19</v>
      </c>
      <c r="I575" s="17">
        <f t="shared" si="9"/>
        <v>36</v>
      </c>
      <c r="J575" s="18">
        <v>8723985519</v>
      </c>
      <c r="K575" s="18" t="str">
        <f>VLOOKUP(C:C,'[1]main (3)'!$B:$D,3,0)</f>
        <v>Hamarathan SC</v>
      </c>
      <c r="L575" s="18" t="s">
        <v>1299</v>
      </c>
      <c r="M575" s="18">
        <f>VLOOKUP(L573:L1146,'[2]ANM Contact Deatils '!$B:$E,4,0)</f>
        <v>8011734745</v>
      </c>
      <c r="N575" s="18" t="s">
        <v>1235</v>
      </c>
      <c r="O575" s="18">
        <f>VLOOKUP(N573:N4680,[3]Sheet1!$B:$F,5,0)</f>
        <v>9854636044</v>
      </c>
      <c r="P575" s="24">
        <v>43553</v>
      </c>
      <c r="Q575" s="54">
        <v>43553</v>
      </c>
      <c r="R575" s="18" t="s">
        <v>1403</v>
      </c>
      <c r="S575" s="18" t="s">
        <v>1236</v>
      </c>
      <c r="T575" s="18"/>
    </row>
    <row r="576" spans="1:20" ht="33">
      <c r="A576" s="4">
        <v>572</v>
      </c>
      <c r="B576" s="17" t="s">
        <v>68</v>
      </c>
      <c r="C576" s="18" t="s">
        <v>842</v>
      </c>
      <c r="D576" s="18" t="s">
        <v>27</v>
      </c>
      <c r="E576" s="19" t="s">
        <v>997</v>
      </c>
      <c r="F576" s="18" t="s">
        <v>999</v>
      </c>
      <c r="G576" s="19">
        <f>VLOOKUP(C574:C1147,'[1]main (3)'!$B:$T,19,0)</f>
        <v>156</v>
      </c>
      <c r="H576" s="19">
        <f>VLOOKUP(C574:C1147,'[1]main (3)'!$B:$U,20,0)</f>
        <v>142</v>
      </c>
      <c r="I576" s="17">
        <f t="shared" si="9"/>
        <v>298</v>
      </c>
      <c r="J576" s="18" t="s">
        <v>1165</v>
      </c>
      <c r="K576" s="18" t="str">
        <f>VLOOKUP(C:C,'[1]main (3)'!$B:$D,3,0)</f>
        <v>Bihpuria PHC</v>
      </c>
      <c r="L576" s="18" t="s">
        <v>1258</v>
      </c>
      <c r="M576" s="18">
        <f>VLOOKUP(L574:L1147,'[2]ANM Contact Deatils '!$B:$E,4,0)</f>
        <v>9854879212</v>
      </c>
      <c r="N576" s="18" t="s">
        <v>1263</v>
      </c>
      <c r="O576" s="18">
        <f>VLOOKUP(N574:N4681,[3]Sheet1!$B:$F,5,0)</f>
        <v>9957952650</v>
      </c>
      <c r="P576" s="24">
        <v>43553</v>
      </c>
      <c r="Q576" s="54">
        <v>43553</v>
      </c>
      <c r="R576" s="18" t="s">
        <v>1409</v>
      </c>
      <c r="S576" s="18" t="s">
        <v>1236</v>
      </c>
      <c r="T576" s="18"/>
    </row>
  </sheetData>
  <autoFilter ref="A4:T576">
    <filterColumn colId="10"/>
    <filterColumn colId="18"/>
  </autoFilter>
  <mergeCells count="20">
    <mergeCell ref="T3:T4"/>
    <mergeCell ref="K3:K4"/>
    <mergeCell ref="L3:L4"/>
    <mergeCell ref="M3:M4"/>
    <mergeCell ref="N3:N4"/>
    <mergeCell ref="O3:O4"/>
    <mergeCell ref="P3:P4"/>
    <mergeCell ref="A1:S1"/>
    <mergeCell ref="A2:C2"/>
    <mergeCell ref="A3:A4"/>
    <mergeCell ref="B3:B4"/>
    <mergeCell ref="C3:C4"/>
    <mergeCell ref="D3:D4"/>
    <mergeCell ref="E3:E4"/>
    <mergeCell ref="F3:F4"/>
    <mergeCell ref="G3:I3"/>
    <mergeCell ref="J3:J4"/>
    <mergeCell ref="Q3:Q4"/>
    <mergeCell ref="R3:R4"/>
    <mergeCell ref="S3:S4"/>
  </mergeCells>
  <dataValidations count="2">
    <dataValidation type="whole" allowBlank="1" showInputMessage="1" showErrorMessage="1" sqref="C5:C576">
      <formula1>66666666666666</formula1>
      <formula2>666666666666666</formula2>
    </dataValidation>
    <dataValidation type="whole" allowBlank="1" showInputMessage="1" showErrorMessage="1" sqref="J264:J272 J275:J281 J257:J260 J262 J285:J286 J288:J317 J244:J250 J206:J215 J253:J255 J241:J242 J217:J239 J28:J30 J53 J21 J39 J58:J64 J70 J33:J35 J75:J81 J83:J85 J15:J17 J73 J66:J68 J10:J13 J55:J56 J19 J88:J118 J41 J26 J43 J23 J48:J50 J120:J204 J320:J382 J5:J8">
      <formula1>1111111111</formula1>
      <formula2>9999999999</formula2>
    </dataValidation>
  </dataValidations>
  <hyperlinks>
    <hyperlink ref="N135" r:id="rId1" display="http://www.nrhmassam.info/APPMS/index.php?page=asha_detail&amp;asha_mcts_emp_id=MjA1OTA="/>
    <hyperlink ref="N212" r:id="rId2" display="http://www.nrhmassam.info/APPMS/index.php?page=asha_detail&amp;asha_mcts_emp_id=MjA1OTY="/>
    <hyperlink ref="N234" r:id="rId3" display="http://www.nrhmassam.info/APPMS/index.php?page=asha_detail&amp;asha_mcts_emp_id=MjA1OTg="/>
    <hyperlink ref="N221" r:id="rId4" display="http://www.nrhmassam.info/APPMS/index.php?page=asha_detail&amp;asha_mcts_emp_id=MjA1ODc="/>
    <hyperlink ref="N225" r:id="rId5" display="http://www.nrhmassam.info/APPMS/index.php?page=asha_detail&amp;asha_mcts_emp_id=MjA1ODk="/>
    <hyperlink ref="N419" r:id="rId6" display="http://www.nrhmassam.info/APPMS/index.php?page=asha_detail&amp;asha_mcts_emp_id=MjA1ODQ="/>
    <hyperlink ref="N463:N464" r:id="rId7" display="http://www.nrhmassam.info/APPMS/index.php?page=asha_detail&amp;asha_mcts_emp_id=MjA1ODQ="/>
    <hyperlink ref="N465" r:id="rId8" display="http://www.nrhmassam.info/APPMS/index.php?page=asha_detail&amp;asha_mcts_emp_id=MjA1ODU="/>
    <hyperlink ref="N31" r:id="rId9" display="http://www.nrhmassam.info/APPMS/index.php?page=asha_detail&amp;asha_mcts_emp_id=NjY3OTg="/>
    <hyperlink ref="N32:N33" r:id="rId10" display="http://www.nrhmassam.info/APPMS/index.php?page=asha_detail&amp;asha_mcts_emp_id=NjY3OTg="/>
    <hyperlink ref="N36" r:id="rId11" display="http://www.nrhmassam.info/APPMS/index.php?page=asha_detail&amp;asha_mcts_emp_id=NjY4MDM="/>
    <hyperlink ref="N37:N38" r:id="rId12" display="http://www.nrhmassam.info/APPMS/index.php?page=asha_detail&amp;asha_mcts_emp_id=NjY4MDM="/>
    <hyperlink ref="N75" r:id="rId13" display="http://www.nrhmassam.info/APPMS/index.php?page=asha_detail&amp;asha_mcts_emp_id=NjY3OTM="/>
    <hyperlink ref="N218" r:id="rId14" display="http://www.nrhmassam.info/APPMS/index.php?page=asha_detail&amp;asha_mcts_emp_id=NjY4MDQ="/>
    <hyperlink ref="N219:N220" r:id="rId15" display="http://www.nrhmassam.info/APPMS/index.php?page=asha_detail&amp;asha_mcts_emp_id=NjY4MDQ="/>
    <hyperlink ref="N355" r:id="rId16" display="http://www.nrhmassam.info/APPMS/index.php?page=asha_detail&amp;asha_mcts_emp_id=NjY4MDQ="/>
    <hyperlink ref="N356" r:id="rId17" display="http://www.nrhmassam.info/APPMS/index.php?page=asha_detail&amp;asha_mcts_emp_id=NjY4MDM="/>
    <hyperlink ref="N358" r:id="rId18" display="http://www.nrhmassam.info/APPMS/index.php?page=asha_detail&amp;asha_mcts_emp_id=NjY4MDE="/>
    <hyperlink ref="N365" r:id="rId19" display="http://www.nrhmassam.info/APPMS/index.php?page=asha_detail&amp;asha_mcts_emp_id=NjY4MDE="/>
    <hyperlink ref="N372" r:id="rId20" display="http://www.nrhmassam.info/APPMS/index.php?page=asha_detail&amp;asha_mcts_emp_id=NjY4MDE="/>
    <hyperlink ref="N8" r:id="rId21" display="http://www.nrhmassam.info/APPMS/index.php?page=asha_detail&amp;asha_mcts_emp_id=MjA1NzE="/>
    <hyperlink ref="N9" r:id="rId22" display="http://www.nrhmassam.info/APPMS/index.php?page=asha_detail&amp;asha_mcts_emp_id=MjA1NzE="/>
    <hyperlink ref="N53" r:id="rId23" display="http://www.nrhmassam.info/APPMS/index.php?page=asha_detail&amp;asha_mcts_emp_id=MjA1NzE="/>
    <hyperlink ref="N103" r:id="rId24" display="http://www.nrhmassam.info/APPMS/index.php?page=asha_detail&amp;asha_mcts_emp_id=MTg1NTUyNQ=="/>
    <hyperlink ref="N104" r:id="rId25" display="http://www.nrhmassam.info/APPMS/index.php?page=asha_detail&amp;asha_mcts_emp_id=MTg1NTUyNQ=="/>
    <hyperlink ref="N128" r:id="rId26" display="http://www.nrhmassam.info/APPMS/index.php?page=asha_detail&amp;asha_mcts_emp_id=MjA1ODM="/>
    <hyperlink ref="N228" r:id="rId27" display="http://www.nrhmassam.info/APPMS/index.php?page=asha_detail&amp;asha_mcts_emp_id=MjA1NzM="/>
    <hyperlink ref="N445" r:id="rId28" display="http://www.nrhmassam.info/APPMS/index.php?page=asha_detail&amp;asha_mcts_emp_id=MjA1Nzg="/>
    <hyperlink ref="N446" r:id="rId29" display="http://www.nrhmassam.info/APPMS/index.php?page=asha_detail&amp;asha_mcts_emp_id=MjA1Nzg="/>
    <hyperlink ref="N449" r:id="rId30" display="http://www.nrhmassam.info/APPMS/index.php?page=asha_detail&amp;asha_mcts_emp_id=MjA1Nzk="/>
    <hyperlink ref="N450" r:id="rId31" display="http://www.nrhmassam.info/APPMS/index.php?page=asha_detail&amp;asha_mcts_emp_id=MjA1Nzk="/>
    <hyperlink ref="N452" r:id="rId32" display="http://www.nrhmassam.info/APPMS/index.php?page=asha_detail&amp;asha_mcts_emp_id=MjA1Nzg="/>
    <hyperlink ref="N453" r:id="rId33" display="http://www.nrhmassam.info/APPMS/index.php?page=asha_detail&amp;asha_mcts_emp_id=MjA1Nzg="/>
    <hyperlink ref="N467" r:id="rId34" display="http://www.nrhmassam.info/APPMS/index.php?page=asha_detail&amp;asha_mcts_emp_id=MjA1NzI="/>
    <hyperlink ref="N573" r:id="rId35" display="http://www.nrhmassam.info/APPMS/index.php?page=asha_detail&amp;asha_mcts_emp_id=MjA1Nzk="/>
    <hyperlink ref="N576" r:id="rId36" display="http://www.nrhmassam.info/APPMS/index.php?page=asha_detail&amp;asha_mcts_emp_id=MjA1Nzk="/>
    <hyperlink ref="N469" r:id="rId37" display="http://www.nrhmassam.info/APPMS/index.php?page=asha_detail&amp;asha_mcts_emp_id=MjA1NzU="/>
    <hyperlink ref="N473" r:id="rId38" display="http://www.nrhmassam.info/APPMS/index.php?page=asha_detail&amp;asha_mcts_emp_id=MjA1NzU="/>
    <hyperlink ref="N475" r:id="rId39" display="http://www.nrhmassam.info/APPMS/index.php?page=asha_detail&amp;asha_mcts_emp_id=MjA1NzU="/>
    <hyperlink ref="N26" r:id="rId40" display="http://www.nrhmassam.info/APPMS/index.php?page=asha_detail&amp;asha_mcts_emp_id=MjA2OTQ="/>
    <hyperlink ref="N40" r:id="rId41" display="http://www.nrhmassam.info/APPMS/index.php?page=asha_detail&amp;asha_mcts_emp_id=MjA2OTQ="/>
    <hyperlink ref="N49" r:id="rId42" display="http://www.nrhmassam.info/APPMS/index.php?page=asha_detail&amp;asha_mcts_emp_id=MjA2OTY="/>
    <hyperlink ref="N50" r:id="rId43" display="http://www.nrhmassam.info/APPMS/index.php?page=asha_detail&amp;asha_mcts_emp_id=MjA2OTY="/>
    <hyperlink ref="N12" r:id="rId44" display="http://www.nrhmassam.info/APPMS/index.php?page=asha_detail&amp;asha_mcts_emp_id=MjA3MDE="/>
    <hyperlink ref="N13" r:id="rId45" display="http://www.nrhmassam.info/APPMS/index.php?page=asha_detail&amp;asha_mcts_emp_id=MjA3MDE="/>
    <hyperlink ref="N21" r:id="rId46" display="http://www.nrhmassam.info/APPMS/index.php?page=asha_detail&amp;asha_mcts_emp_id=MjA3MDE="/>
    <hyperlink ref="N27" r:id="rId47" display="http://www.nrhmassam.info/APPMS/index.php?page=asha_detail&amp;asha_mcts_emp_id=MjA3MDI="/>
    <hyperlink ref="N35" r:id="rId48" display="http://www.nrhmassam.info/APPMS/index.php?page=asha_detail&amp;asha_mcts_emp_id=MjA3MDI="/>
    <hyperlink ref="N100" r:id="rId49" display="http://www.nrhmassam.info/APPMS/index.php?page=asha_detail&amp;asha_mcts_emp_id=MjA3MDQ="/>
    <hyperlink ref="N243" r:id="rId50" display="http://www.nrhmassam.info/APPMS/index.php?page=asha_detail&amp;asha_mcts_emp_id=MjA3MDQ="/>
    <hyperlink ref="N248" r:id="rId51" display="http://www.nrhmassam.info/APPMS/index.php?page=asha_detail&amp;asha_mcts_emp_id=MjA2OTk="/>
    <hyperlink ref="N250" r:id="rId52" display="http://www.nrhmassam.info/APPMS/index.php?page=asha_detail&amp;asha_mcts_emp_id=MjA2OTk="/>
    <hyperlink ref="N274" r:id="rId53" display="http://www.nrhmassam.info/APPMS/index.php?page=asha_detail&amp;asha_mcts_emp_id=MjA2OTk="/>
    <hyperlink ref="N106" r:id="rId54" display="http://www.nrhmassam.info/APPMS/index.php?page=asha_detail&amp;asha_mcts_emp_id=MjA3NzE="/>
    <hyperlink ref="N107" r:id="rId55" display="http://www.nrhmassam.info/APPMS/index.php?page=asha_detail&amp;asha_mcts_emp_id=MjA3NzE="/>
    <hyperlink ref="N110" r:id="rId56" display="http://www.nrhmassam.info/APPMS/index.php?page=asha_detail&amp;asha_mcts_emp_id=MjA3NzE="/>
    <hyperlink ref="N112" r:id="rId57" display="http://www.nrhmassam.info/APPMS/index.php?page=asha_detail&amp;asha_mcts_emp_id=MjA3NzE="/>
    <hyperlink ref="N113" r:id="rId58" display="http://www.nrhmassam.info/APPMS/index.php?page=asha_detail&amp;asha_mcts_emp_id=MjA3Njg="/>
    <hyperlink ref="N148:N149" r:id="rId59" display="http://www.nrhmassam.info/APPMS/index.php?page=asha_detail&amp;asha_mcts_emp_id=MjA3Njg="/>
    <hyperlink ref="N172:N173" r:id="rId60" display="http://www.nrhmassam.info/APPMS/index.php?page=asha_detail&amp;asha_mcts_emp_id=MjA3Njg="/>
    <hyperlink ref="N174" r:id="rId61" display="http://www.nrhmassam.info/APPMS/index.php?page=asha_detail&amp;asha_mcts_emp_id=MjA3Njc="/>
    <hyperlink ref="N204" r:id="rId62" display="http://www.nrhmassam.info/APPMS/index.php?page=asha_detail&amp;asha_mcts_emp_id=MjA3NzE="/>
    <hyperlink ref="N205" r:id="rId63" display="http://www.nrhmassam.info/APPMS/index.php?page=asha_detail&amp;asha_mcts_emp_id=MjA3NjU="/>
    <hyperlink ref="N348:N350" r:id="rId64" display="http://www.nrhmassam.info/APPMS/index.php?page=asha_detail&amp;asha_mcts_emp_id=MjA3NjU="/>
    <hyperlink ref="N410" r:id="rId65" display="http://www.nrhmassam.info/APPMS/index.php?page=asha_detail&amp;asha_mcts_emp_id=MjA3NzE="/>
    <hyperlink ref="N436" r:id="rId66" display="http://www.nrhmassam.info/APPMS/index.php?page=asha_detail&amp;asha_mcts_emp_id=MjA3NzI="/>
    <hyperlink ref="N442" r:id="rId67" display="http://www.nrhmassam.info/APPMS/index.php?page=asha_detail&amp;asha_mcts_emp_id=MjA3NzI="/>
    <hyperlink ref="N85" r:id="rId68" display="http://www.nrhmassam.info/APPMS/index.php?page=asha_detail&amp;asha_mcts_emp_id=NjY3Nzk="/>
    <hyperlink ref="N86" r:id="rId69" display="http://www.nrhmassam.info/APPMS/index.php?page=asha_detail&amp;asha_mcts_emp_id=NjY3Nzk="/>
    <hyperlink ref="N392" r:id="rId70" display="http://www.nrhmassam.info/APPMS/index.php?page=asha_detail&amp;asha_mcts_emp_id=NjY3Nzk="/>
    <hyperlink ref="N393" r:id="rId71" display="http://www.nrhmassam.info/APPMS/index.php?page=asha_detail&amp;asha_mcts_emp_id=NjY3Nzk="/>
    <hyperlink ref="N58" r:id="rId72" display="http://www.nrhmassam.info/APPMS/index.php?page=asha_detail&amp;asha_mcts_emp_id=NjY3NzY="/>
    <hyperlink ref="N71" r:id="rId73" display="http://www.nrhmassam.info/APPMS/index.php?page=asha_detail&amp;asha_mcts_emp_id=NjY3NzY="/>
    <hyperlink ref="N29" r:id="rId74" display="http://www.nrhmassam.info/APPMS/index.php?page=asha_detail&amp;asha_mcts_emp_id=NjY3ODg="/>
    <hyperlink ref="N368" r:id="rId75" display="http://www.nrhmassam.info/APPMS/index.php?page=asha_detail&amp;asha_mcts_emp_id=NjY4MzQ="/>
    <hyperlink ref="N371" r:id="rId76" display="http://www.nrhmassam.info/APPMS/index.php?page=asha_detail&amp;asha_mcts_emp_id=NjY4MzQ="/>
    <hyperlink ref="N373" r:id="rId77" display="http://www.nrhmassam.info/APPMS/index.php?page=asha_detail&amp;asha_mcts_emp_id=NjY4MzQ="/>
    <hyperlink ref="N394" r:id="rId78" display="http://www.nrhmassam.info/APPMS/index.php?page=asha_detail&amp;asha_mcts_emp_id=NjY3NzY="/>
    <hyperlink ref="N396" r:id="rId79" display="http://www.nrhmassam.info/APPMS/index.php?page=asha_detail&amp;asha_mcts_emp_id=NjY3NzY="/>
    <hyperlink ref="N11" r:id="rId80" display="http://www.nrhmassam.info/APPMS/index.php?page=asha_detail&amp;asha_mcts_emp_id=MjA2MDA="/>
    <hyperlink ref="N14:N16" r:id="rId81" display="http://www.nrhmassam.info/APPMS/index.php?page=asha_detail&amp;asha_mcts_emp_id=MjA2MDA="/>
    <hyperlink ref="N19" r:id="rId82" display="http://www.nrhmassam.info/APPMS/index.php?page=asha_detail&amp;asha_mcts_emp_id=MTg1NTUzMw=="/>
    <hyperlink ref="N20" r:id="rId83" display="http://www.nrhmassam.info/APPMS/index.php?page=asha_detail&amp;asha_mcts_emp_id=MTg1NTUzMw=="/>
    <hyperlink ref="N216:N217" r:id="rId84" display="http://www.nrhmassam.info/APPMS/index.php?page=asha_detail&amp;asha_mcts_emp_id=MTg1NTUzMw=="/>
    <hyperlink ref="N236:N237" r:id="rId85" display="http://www.nrhmassam.info/APPMS/index.php?page=asha_detail&amp;asha_mcts_emp_id=MTg1NTUzMw=="/>
    <hyperlink ref="N240" r:id="rId86" display="http://www.nrhmassam.info/APPMS/index.php?page=asha_detail&amp;asha_mcts_emp_id=MTg1NTUzMw=="/>
    <hyperlink ref="N351:N352" r:id="rId87" display="http://www.nrhmassam.info/APPMS/index.php?page=asha_detail&amp;asha_mcts_emp_id=MTg1NTUzMw=="/>
    <hyperlink ref="N161" r:id="rId88" display="http://www.nrhmassam.info/APPMS/index.php?page=asha_detail&amp;asha_mcts_emp_id=MjA2MTM="/>
    <hyperlink ref="N296" r:id="rId89" display="http://www.nrhmassam.info/APPMS/index.php?page=asha_detail&amp;asha_mcts_emp_id=MjA2MTM="/>
    <hyperlink ref="N302" r:id="rId90" display="http://www.nrhmassam.info/APPMS/index.php?page=asha_detail&amp;asha_mcts_emp_id=MjA2MTQ="/>
    <hyperlink ref="N310" r:id="rId91" display="http://www.nrhmassam.info/APPMS/index.php?page=asha_detail&amp;asha_mcts_emp_id=MjA2MTA="/>
    <hyperlink ref="N337" r:id="rId92" display="http://www.nrhmassam.info/APPMS/index.php?page=asha_detail&amp;asha_mcts_emp_id=MjA2MTA="/>
    <hyperlink ref="N545:N546" r:id="rId93" display="http://www.nrhmassam.info/APPMS/index.php?page=asha_detail&amp;asha_mcts_emp_id=MjA2MTA="/>
    <hyperlink ref="N96" r:id="rId94" display="http://www.nrhmassam.info/APPMS/index.php?page=asha_detail&amp;asha_mcts_emp_id=MjA2MTM="/>
    <hyperlink ref="N97" r:id="rId95" display="http://www.nrhmassam.info/APPMS/index.php?page=asha_detail&amp;asha_mcts_emp_id=MjA2MTM="/>
    <hyperlink ref="N125" r:id="rId96" display="http://www.nrhmassam.info/APPMS/index.php?page=asha_detail&amp;asha_mcts_emp_id=MjA2MTM="/>
    <hyperlink ref="N126" r:id="rId97" display="http://www.nrhmassam.info/APPMS/index.php?page=asha_detail&amp;asha_mcts_emp_id=MjA2MTM="/>
    <hyperlink ref="N295" r:id="rId98" display="http://www.nrhmassam.info/APPMS/index.php?page=asha_detail&amp;asha_mcts_emp_id=MjA2MTM="/>
    <hyperlink ref="N309" r:id="rId99" display="http://www.nrhmassam.info/APPMS/index.php?page=asha_detail&amp;asha_mcts_emp_id=MjA2MTM="/>
    <hyperlink ref="N311" r:id="rId100" display="http://www.nrhmassam.info/APPMS/index.php?page=asha_detail&amp;asha_mcts_emp_id=MjA2MDk="/>
    <hyperlink ref="N336" r:id="rId101" display="http://www.nrhmassam.info/APPMS/index.php?page=asha_detail&amp;asha_mcts_emp_id=MjA2MDk="/>
    <hyperlink ref="N525:N526" r:id="rId102" display="http://www.nrhmassam.info/APPMS/index.php?page=asha_detail&amp;asha_mcts_emp_id=MjA2MDk="/>
    <hyperlink ref="N548" r:id="rId103" display="http://www.nrhmassam.info/APPMS/index.php?page=asha_detail&amp;asha_mcts_emp_id=MjA2MTA="/>
    <hyperlink ref="N574" r:id="rId104" display="http://www.nrhmassam.info/APPMS/index.php?page=asha_detail&amp;asha_mcts_emp_id=MjA2MTA="/>
    <hyperlink ref="N300" r:id="rId105" display="http://www.nrhmassam.info/APPMS/index.php?page=asha_detail&amp;asha_mcts_emp_id=MTg1NTUyNw=="/>
    <hyperlink ref="N303" r:id="rId106" display="http://www.nrhmassam.info/APPMS/index.php?page=asha_detail&amp;asha_mcts_emp_id=MTg1NTUyNw=="/>
    <hyperlink ref="N513:N514" r:id="rId107" display="http://www.nrhmassam.info/APPMS/index.php?page=asha_detail&amp;asha_mcts_emp_id=MTg1NTUyNw=="/>
    <hyperlink ref="N555" r:id="rId108" display="http://www.nrhmassam.info/APPMS/index.php?page=asha_detail&amp;asha_mcts_emp_id=MjA2MTU="/>
    <hyperlink ref="N260" r:id="rId109" display="http://www.nrhmassam.info/APPMS/index.php?page=asha_detail&amp;asha_mcts_emp_id=NjY3OTI="/>
    <hyperlink ref="N262:N263" r:id="rId110" display="http://www.nrhmassam.info/APPMS/index.php?page=asha_detail&amp;asha_mcts_emp_id=NjY3OTI="/>
    <hyperlink ref="N265" r:id="rId111" display="http://www.nrhmassam.info/APPMS/index.php?page=asha_detail&amp;asha_mcts_emp_id=NjY3OTI="/>
    <hyperlink ref="N271" r:id="rId112" display="http://www.nrhmassam.info/APPMS/index.php?page=asha_detail&amp;asha_mcts_emp_id=NjY3ODk="/>
    <hyperlink ref="N345" r:id="rId113" display="http://www.nrhmassam.info/APPMS/index.php?page=asha_detail&amp;asha_mcts_emp_id=MjA5MjQ="/>
    <hyperlink ref="N346" r:id="rId114" display="http://www.nrhmassam.info/APPMS/index.php?page=asha_detail&amp;asha_mcts_emp_id=MjA5MjQ="/>
    <hyperlink ref="N400:N401" r:id="rId115" display="http://www.nrhmassam.info/APPMS/index.php?page=asha_detail&amp;asha_mcts_emp_id=MjA5MjQ="/>
    <hyperlink ref="N490:N491" r:id="rId116" display="http://www.nrhmassam.info/APPMS/index.php?page=asha_detail&amp;asha_mcts_emp_id=MjA5MjQ="/>
    <hyperlink ref="N272" r:id="rId117" display="http://www.nrhmassam.info/APPMS/index.php?page=asha_detail&amp;asha_mcts_emp_id=NjY4MDY="/>
    <hyperlink ref="N95" r:id="rId118" display="http://www.nrhmassam.info/APPMS/index.php?page=asha_detail&amp;asha_mcts_emp_id=NjY3ODc="/>
    <hyperlink ref="N224" r:id="rId119" display="http://www.nrhmassam.info/APPMS/index.php?page=asha_detail&amp;asha_mcts_emp_id=MjA2MDM="/>
    <hyperlink ref="N524" r:id="rId120" display="http://www.nrhmassam.info/APPMS/index.php?page=asha_detail&amp;asha_mcts_emp_id=NDQxMzA="/>
    <hyperlink ref="N533" r:id="rId121" display="http://www.nrhmassam.info/APPMS/index.php?page=asha_detail&amp;asha_mcts_emp_id=NDQxMzA="/>
    <hyperlink ref="N497" r:id="rId122" display="http://www.nrhmassam.info/APPMS/index.php?page=asha_detail&amp;asha_mcts_emp_id=MjA1Njg="/>
    <hyperlink ref="N64" r:id="rId123" display="http://www.nrhmassam.info/APPMS/index.php?page=asha_detail&amp;asha_mcts_emp_id=NjY4MTk="/>
    <hyperlink ref="N65" r:id="rId124" display="http://www.nrhmassam.info/APPMS/index.php?page=asha_detail&amp;asha_mcts_emp_id=NjY4MTk="/>
    <hyperlink ref="N68" r:id="rId125" display="http://www.nrhmassam.info/APPMS/index.php?page=asha_detail&amp;asha_mcts_emp_id=NjY4MTk="/>
    <hyperlink ref="N72" r:id="rId126" display="http://www.nrhmassam.info/APPMS/index.php?page=asha_detail&amp;asha_mcts_emp_id=NjY4MTk="/>
    <hyperlink ref="N73" r:id="rId127" display="http://www.nrhmassam.info/APPMS/index.php?page=asha_detail&amp;asha_mcts_emp_id=NjY4Mjg="/>
    <hyperlink ref="N154" r:id="rId128" display="http://www.nrhmassam.info/APPMS/index.php?page=asha_detail&amp;asha_mcts_emp_id=NjY4Mjg="/>
    <hyperlink ref="N190" r:id="rId129" display="http://www.nrhmassam.info/APPMS/index.php?page=asha_detail&amp;asha_mcts_emp_id=NjY4MjM="/>
    <hyperlink ref="N314" r:id="rId130" display="http://www.nrhmassam.info/APPMS/index.php?page=asha_detail&amp;asha_mcts_emp_id=NjY4MjI="/>
    <hyperlink ref="N315:N316" r:id="rId131" display="http://www.nrhmassam.info/APPMS/index.php?page=asha_detail&amp;asha_mcts_emp_id=NjY4MjI="/>
    <hyperlink ref="N323" r:id="rId132" display="http://www.nrhmassam.info/APPMS/index.php?page=asha_detail&amp;asha_mcts_emp_id=MTg1NTUzOA=="/>
    <hyperlink ref="N327" r:id="rId133" display="http://www.nrhmassam.info/APPMS/index.php?page=asha_detail&amp;asha_mcts_emp_id=NjY4MTY="/>
    <hyperlink ref="N328" r:id="rId134" display="http://www.nrhmassam.info/APPMS/index.php?page=asha_detail&amp;asha_mcts_emp_id=NjY4MTg="/>
    <hyperlink ref="N486" r:id="rId135" display="http://www.nrhmassam.info/APPMS/index.php?page=asha_detail&amp;asha_mcts_emp_id=NjY4MTM="/>
    <hyperlink ref="N487" r:id="rId136" display="http://www.nrhmassam.info/APPMS/index.php?page=asha_detail&amp;asha_mcts_emp_id=NjY4Mjk="/>
    <hyperlink ref="N488" r:id="rId137" display="http://www.nrhmassam.info/APPMS/index.php?page=asha_detail&amp;asha_mcts_emp_id=NjY4Mjk="/>
    <hyperlink ref="N493" r:id="rId138" display="http://www.nrhmassam.info/APPMS/index.php?page=asha_detail&amp;asha_mcts_emp_id=NjY4Mjk="/>
    <hyperlink ref="N495" r:id="rId139" display="http://www.nrhmassam.info/APPMS/index.php?page=asha_detail&amp;asha_mcts_emp_id=NjY4Mjk="/>
    <hyperlink ref="N503" r:id="rId140" display="http://www.nrhmassam.info/APPMS/index.php?page=asha_detail&amp;asha_mcts_emp_id=NjY4Mjk="/>
    <hyperlink ref="N507" r:id="rId141" display="http://www.nrhmassam.info/APPMS/index.php?page=asha_detail&amp;asha_mcts_emp_id=NjY4MTg="/>
    <hyperlink ref="N508:N509" r:id="rId142" display="http://www.nrhmassam.info/APPMS/index.php?page=asha_detail&amp;asha_mcts_emp_id=NjY4MTg="/>
    <hyperlink ref="N512" r:id="rId143" display="http://www.nrhmassam.info/APPMS/index.php?page=asha_detail&amp;asha_mcts_emp_id=NjY4MzA="/>
    <hyperlink ref="N516" r:id="rId144" display="http://www.nrhmassam.info/APPMS/index.php?page=asha_detail&amp;asha_mcts_emp_id=NjY4MzA="/>
    <hyperlink ref="N538" r:id="rId145" display="http://www.nrhmassam.info/APPMS/index.php?page=asha_detail&amp;asha_mcts_emp_id=NjY4MTQ="/>
    <hyperlink ref="N521" r:id="rId146" display="http://www.nrhmassam.info/APPMS/index.php?page=asha_detail&amp;asha_mcts_emp_id=NjY4MTQ="/>
    <hyperlink ref="N522" r:id="rId147" display="http://www.nrhmassam.info/APPMS/index.php?page=asha_detail&amp;asha_mcts_emp_id=NjY4MTQ="/>
    <hyperlink ref="N528:N529" r:id="rId148" display="http://www.nrhmassam.info/APPMS/index.php?page=asha_detail&amp;asha_mcts_emp_id=NjY4MTQ="/>
    <hyperlink ref="N108" r:id="rId149" display="http://www.nrhmassam.info/APPMS/index.php?page=asha_detail&amp;asha_mcts_emp_id=MTg1NTUyMQ=="/>
    <hyperlink ref="N109" r:id="rId150" display="http://www.nrhmassam.info/APPMS/index.php?page=asha_detail&amp;asha_mcts_emp_id=MTg1NTUyMQ=="/>
    <hyperlink ref="N117:N118" r:id="rId151" display="http://www.nrhmassam.info/APPMS/index.php?page=asha_detail&amp;asha_mcts_emp_id=MTg1NTUyMQ=="/>
    <hyperlink ref="N121:N122" r:id="rId152" display="http://www.nrhmassam.info/APPMS/index.php?page=asha_detail&amp;asha_mcts_emp_id=MTg1NTUyMQ=="/>
    <hyperlink ref="N127" r:id="rId153" display="http://www.nrhmassam.info/APPMS/index.php?page=asha_detail&amp;asha_mcts_emp_id=MTg1NTUyMQ=="/>
    <hyperlink ref="N130" r:id="rId154" display="http://www.nrhmassam.info/APPMS/index.php?page=asha_detail&amp;asha_mcts_emp_id=MTg1NTUyMQ=="/>
    <hyperlink ref="N152" r:id="rId155" display="http://www.nrhmassam.info/APPMS/index.php?page=asha_detail&amp;asha_mcts_emp_id=MTg1NTUyMQ=="/>
    <hyperlink ref="N157:N158" r:id="rId156" display="http://www.nrhmassam.info/APPMS/index.php?page=asha_detail&amp;asha_mcts_emp_id=MTg1NTUyMQ=="/>
    <hyperlink ref="N196" r:id="rId157" display="http://www.nrhmassam.info/APPMS/index.php?page=asha_detail&amp;asha_mcts_emp_id=Mzk3NDk="/>
    <hyperlink ref="N199" r:id="rId158" display="http://www.nrhmassam.info/APPMS/index.php?page=asha_detail&amp;asha_mcts_emp_id=Mzk3NDk="/>
    <hyperlink ref="N232" r:id="rId159" display="http://www.nrhmassam.info/APPMS/index.php?page=asha_detail&amp;asha_mcts_emp_id=MjA3OTQ="/>
    <hyperlink ref="N233" r:id="rId160" display="http://www.nrhmassam.info/APPMS/index.php?page=asha_detail&amp;asha_mcts_emp_id=MjA3OTQ="/>
    <hyperlink ref="N239" r:id="rId161" display="http://www.nrhmassam.info/APPMS/index.php?page=asha_detail&amp;asha_mcts_emp_id=NjY3OTE="/>
    <hyperlink ref="N304" r:id="rId162" display="http://www.nrhmassam.info/APPMS/index.php?page=asha_detail&amp;asha_mcts_emp_id=MjA3OTM="/>
    <hyperlink ref="N326" r:id="rId163" display="http://www.nrhmassam.info/APPMS/index.php?page=asha_detail&amp;asha_mcts_emp_id=NTQzMzM="/>
    <hyperlink ref="N330" r:id="rId164" display="http://www.nrhmassam.info/APPMS/index.php?page=asha_detail&amp;asha_mcts_emp_id=NTQzMzM="/>
    <hyperlink ref="N357" r:id="rId165" display="http://www.nrhmassam.info/APPMS/index.php?page=asha_detail&amp;asha_mcts_emp_id=NTQzMzM="/>
    <hyperlink ref="N370" r:id="rId166" display="http://www.nrhmassam.info/APPMS/index.php?page=asha_detail&amp;asha_mcts_emp_id=NTQzMzM="/>
    <hyperlink ref="N374:N375" r:id="rId167" display="http://www.nrhmassam.info/APPMS/index.php?page=asha_detail&amp;asha_mcts_emp_id=NTQzMzM="/>
    <hyperlink ref="N115" r:id="rId168" display="http://www.nrhmassam.info/APPMS/index.php?page=asha_detail&amp;asha_mcts_emp_id=NjY4MDg="/>
    <hyperlink ref="N119" r:id="rId169" display="http://www.nrhmassam.info/APPMS/index.php?page=asha_detail&amp;asha_mcts_emp_id=MjA3NTk="/>
    <hyperlink ref="N120" r:id="rId170" display="http://www.nrhmassam.info/APPMS/index.php?page=asha_detail&amp;asha_mcts_emp_id=MjA3NTk="/>
    <hyperlink ref="N143" r:id="rId171" display="http://www.nrhmassam.info/APPMS/index.php?page=asha_detail&amp;asha_mcts_emp_id=MjA3NTk="/>
    <hyperlink ref="N150" r:id="rId172" display="http://www.nrhmassam.info/APPMS/index.php?page=asha_detail&amp;asha_mcts_emp_id=MjA3NjE="/>
    <hyperlink ref="N151" r:id="rId173" display="http://www.nrhmassam.info/APPMS/index.php?page=asha_detail&amp;asha_mcts_emp_id=MjA3NjE="/>
    <hyperlink ref="N155:N156" r:id="rId174" display="http://www.nrhmassam.info/APPMS/index.php?page=asha_detail&amp;asha_mcts_emp_id=MjA3NjE="/>
    <hyperlink ref="N169:N170" r:id="rId175" display="http://www.nrhmassam.info/APPMS/index.php?page=asha_detail&amp;asha_mcts_emp_id=MjA3NjE="/>
    <hyperlink ref="N182" r:id="rId176" display="http://www.nrhmassam.info/APPMS/index.php?page=asha_detail&amp;asha_mcts_emp_id=MjA3NTQ="/>
    <hyperlink ref="N184" r:id="rId177" display="http://www.nrhmassam.info/APPMS/index.php?page=asha_detail&amp;asha_mcts_emp_id=MjA3NTM="/>
    <hyperlink ref="N185" r:id="rId178" display="http://www.nrhmassam.info/APPMS/index.php?page=asha_detail&amp;asha_mcts_emp_id=MjA3NTQ="/>
    <hyperlink ref="N257" r:id="rId179" display="http://www.nrhmassam.info/APPMS/index.php?page=asha_detail&amp;asha_mcts_emp_id=MjA3NjA="/>
    <hyperlink ref="N459" r:id="rId180" display="http://www.nrhmassam.info/APPMS/index.php?page=asha_detail&amp;asha_mcts_emp_id=MjA3NTg="/>
    <hyperlink ref="N460" r:id="rId181" display="http://www.nrhmassam.info/APPMS/index.php?page=asha_detail&amp;asha_mcts_emp_id=NjY4MzY="/>
    <hyperlink ref="N258" r:id="rId182" display="http://www.nrhmassam.info/APPMS/index.php?page=asha_detail&amp;asha_mcts_emp_id=MjA3NjE="/>
    <hyperlink ref="N418" r:id="rId183" display="http://www.nrhmassam.info/APPMS/index.php?page=asha_detail&amp;asha_mcts_emp_id=MjA2MDg="/>
    <hyperlink ref="N427:N428" r:id="rId184" display="http://www.nrhmassam.info/APPMS/index.php?page=asha_detail&amp;asha_mcts_emp_id=MjA2MDg="/>
    <hyperlink ref="N430" r:id="rId185" display="http://www.nrhmassam.info/APPMS/index.php?page=asha_detail&amp;asha_mcts_emp_id=MjA2MDg="/>
    <hyperlink ref="N498" r:id="rId186" display="http://www.nrhmassam.info/APPMS/index.php?page=asha_detail&amp;asha_mcts_emp_id=MzU1MzQ="/>
    <hyperlink ref="N136" r:id="rId187" display="http://www.nrhmassam.info/APPMS/index.php?page=asha_detail&amp;asha_mcts_emp_id=MjA3MTI="/>
    <hyperlink ref="N137" r:id="rId188" display="http://www.nrhmassam.info/APPMS/index.php?page=asha_detail&amp;asha_mcts_emp_id=MjA3MTI="/>
    <hyperlink ref="N171" r:id="rId189" display="http://www.nrhmassam.info/APPMS/index.php?page=asha_detail&amp;asha_mcts_emp_id=MjA3MTI="/>
    <hyperlink ref="N208" r:id="rId190" display="http://www.nrhmassam.info/APPMS/index.php?page=asha_detail&amp;asha_mcts_emp_id=MjA3MTI="/>
    <hyperlink ref="N210" r:id="rId191" display="http://www.nrhmassam.info/APPMS/index.php?page=asha_detail&amp;asha_mcts_emp_id=MjA3MTI="/>
    <hyperlink ref="N229" r:id="rId192" display="http://www.nrhmassam.info/APPMS/index.php?page=asha_detail&amp;asha_mcts_emp_id=MjA3MDc="/>
    <hyperlink ref="N277" r:id="rId193" display="http://www.nrhmassam.info/APPMS/index.php?page=asha_detail&amp;asha_mcts_emp_id=MjA3MDY="/>
    <hyperlink ref="N298" r:id="rId194" display="http://www.nrhmassam.info/APPMS/index.php?page=asha_detail&amp;asha_mcts_emp_id=MjA3MTA="/>
    <hyperlink ref="N299" r:id="rId195" display="http://www.nrhmassam.info/APPMS/index.php?page=asha_detail&amp;asha_mcts_emp_id=MjA3MTA="/>
    <hyperlink ref="N305" r:id="rId196" display="http://www.nrhmassam.info/APPMS/index.php?page=asha_detail&amp;asha_mcts_emp_id=MjA3MTE="/>
    <hyperlink ref="N312" r:id="rId197" display="http://www.nrhmassam.info/APPMS/index.php?page=asha_detail&amp;asha_mcts_emp_id=MjA3MTI="/>
    <hyperlink ref="N313" r:id="rId198" display="http://www.nrhmassam.info/APPMS/index.php?page=asha_detail&amp;asha_mcts_emp_id=MjA3MTI="/>
    <hyperlink ref="N317" r:id="rId199" display="http://www.nrhmassam.info/APPMS/index.php?page=asha_detail&amp;asha_mcts_emp_id=MjA3MTI="/>
    <hyperlink ref="N318" r:id="rId200" display="http://www.nrhmassam.info/APPMS/index.php?page=asha_detail&amp;asha_mcts_emp_id=MjA3MDc="/>
    <hyperlink ref="N334" r:id="rId201" display="http://www.nrhmassam.info/APPMS/index.php?page=asha_detail&amp;asha_mcts_emp_id=MjA3MDc="/>
    <hyperlink ref="N344" r:id="rId202" display="http://www.nrhmassam.info/APPMS/index.php?page=asha_detail&amp;asha_mcts_emp_id=MjA3MDc="/>
    <hyperlink ref="N354" r:id="rId203" display="http://www.nrhmassam.info/APPMS/index.php?page=asha_detail&amp;asha_mcts_emp_id=MjA3MDc="/>
    <hyperlink ref="N364" r:id="rId204" display="http://www.nrhmassam.info/APPMS/index.php?page=asha_detail&amp;asha_mcts_emp_id=MjA3MDc="/>
    <hyperlink ref="N376" r:id="rId205" display="http://www.nrhmassam.info/APPMS/index.php?page=asha_detail&amp;asha_mcts_emp_id=MjA3MDc="/>
    <hyperlink ref="N382" r:id="rId206" display="http://www.nrhmassam.info/APPMS/index.php?page=asha_detail&amp;asha_mcts_emp_id=MjA3MDc="/>
    <hyperlink ref="N384" r:id="rId207" display="http://www.nrhmassam.info/APPMS/index.php?page=asha_detail&amp;asha_mcts_emp_id=MjA3MDc="/>
    <hyperlink ref="N387" r:id="rId208" display="http://www.nrhmassam.info/APPMS/index.php?page=asha_detail&amp;asha_mcts_emp_id=MjA3MDc="/>
    <hyperlink ref="N395" r:id="rId209" display="http://www.nrhmassam.info/APPMS/index.php?page=asha_detail&amp;asha_mcts_emp_id=MjA3MDc="/>
    <hyperlink ref="N398" r:id="rId210" display="http://www.nrhmassam.info/APPMS/index.php?page=asha_detail&amp;asha_mcts_emp_id=MjA3MDc="/>
    <hyperlink ref="N403" r:id="rId211" display="http://www.nrhmassam.info/APPMS/index.php?page=asha_detail&amp;asha_mcts_emp_id=MjA3MDc="/>
    <hyperlink ref="N412" r:id="rId212" display="http://www.nrhmassam.info/APPMS/index.php?page=asha_detail&amp;asha_mcts_emp_id=MjA3MDc="/>
    <hyperlink ref="N420" r:id="rId213" display="http://www.nrhmassam.info/APPMS/index.php?page=asha_detail&amp;asha_mcts_emp_id=MjA3MDk="/>
    <hyperlink ref="N421" r:id="rId214" display="http://www.nrhmassam.info/APPMS/index.php?page=asha_detail&amp;asha_mcts_emp_id=MTg1NTUxNQ=="/>
    <hyperlink ref="N425:N426" r:id="rId215" display="http://www.nrhmassam.info/APPMS/index.php?page=asha_detail&amp;asha_mcts_emp_id=MTg1NTUxNQ=="/>
    <hyperlink ref="N435" r:id="rId216" display="http://www.nrhmassam.info/APPMS/index.php?page=asha_detail&amp;asha_mcts_emp_id=MTg1NTUxNQ=="/>
    <hyperlink ref="N438" r:id="rId217" display="http://www.nrhmassam.info/APPMS/index.php?page=asha_detail&amp;asha_mcts_emp_id=MTg1NTUxNQ=="/>
    <hyperlink ref="N448" r:id="rId218" display="http://www.nrhmassam.info/APPMS/index.php?page=asha_detail&amp;asha_mcts_emp_id=MTg1NTUxNQ=="/>
    <hyperlink ref="N458" r:id="rId219" display="http://www.nrhmassam.info/APPMS/index.php?page=asha_detail&amp;asha_mcts_emp_id=MTg1NTUxNQ=="/>
    <hyperlink ref="N461" r:id="rId220" display="http://www.nrhmassam.info/APPMS/index.php?page=asha_detail&amp;asha_mcts_emp_id=MTg1NTUxNQ=="/>
    <hyperlink ref="N485" r:id="rId221" display="http://www.nrhmassam.info/APPMS/index.php?page=asha_detail&amp;asha_mcts_emp_id=MTg1NTUxNQ=="/>
    <hyperlink ref="N506" r:id="rId222" display="http://www.nrhmassam.info/APPMS/index.php?page=asha_detail&amp;asha_mcts_emp_id=MTg1NTUxNQ=="/>
    <hyperlink ref="N561" r:id="rId223" display="http://www.nrhmassam.info/APPMS/index.php?page=asha_detail&amp;asha_mcts_emp_id=MTg1NTUxNQ=="/>
    <hyperlink ref="N251" r:id="rId224" display="http://www.nrhmassam.info/APPMS/index.php?page=asha_detail&amp;asha_mcts_emp_id=MjA5MjU="/>
    <hyperlink ref="N266" r:id="rId225" display="http://www.nrhmassam.info/APPMS/index.php?page=asha_detail&amp;asha_mcts_emp_id=MjA5MjU="/>
    <hyperlink ref="N269" r:id="rId226" display="http://www.nrhmassam.info/APPMS/index.php?page=asha_detail&amp;asha_mcts_emp_id=MjA5MjU="/>
    <hyperlink ref="N308" r:id="rId227" display="http://www.nrhmassam.info/APPMS/index.php?page=asha_detail&amp;asha_mcts_emp_id=MjA5MjM="/>
    <hyperlink ref="N332" r:id="rId228" display="http://www.nrhmassam.info/APPMS/index.php?page=asha_detail&amp;asha_mcts_emp_id=MjA5MjM="/>
    <hyperlink ref="N347" r:id="rId229" display="http://www.nrhmassam.info/APPMS/index.php?page=asha_detail&amp;asha_mcts_emp_id=MjA5MjQ="/>
    <hyperlink ref="N434" r:id="rId230" display="http://www.nrhmassam.info/APPMS/index.php?page=asha_detail&amp;asha_mcts_emp_id=MjA5MjA="/>
    <hyperlink ref="N472" r:id="rId231" display="http://www.nrhmassam.info/APPMS/index.php?page=asha_detail&amp;asha_mcts_emp_id=MjA5MjQ="/>
    <hyperlink ref="N292" r:id="rId232" display="http://www.nrhmassam.info/APPMS/index.php?page=asha_detail&amp;asha_mcts_emp_id=MTg1NjEyMg=="/>
    <hyperlink ref="N399" r:id="rId233" display="http://www.nrhmassam.info/APPMS/index.php?page=asha_detail&amp;asha_mcts_emp_id=NjY3OTQ="/>
    <hyperlink ref="N79" r:id="rId234" display="http://www.nrhmassam.info/APPMS/index.php?page=asha_detail&amp;asha_mcts_emp_id=NjY3Nzc="/>
    <hyperlink ref="N83:N84" r:id="rId235" display="http://www.nrhmassam.info/APPMS/index.php?page=asha_detail&amp;asha_mcts_emp_id=NjY3Nzc="/>
    <hyperlink ref="N87" r:id="rId236" display="http://www.nrhmassam.info/APPMS/index.php?page=asha_detail&amp;asha_mcts_emp_id=MjA3Mzg="/>
    <hyperlink ref="N88" r:id="rId237" display="http://www.nrhmassam.info/APPMS/index.php?page=asha_detail&amp;asha_mcts_emp_id=MjA3Mzg="/>
    <hyperlink ref="N138:N139" r:id="rId238" display="http://www.nrhmassam.info/APPMS/index.php?page=asha_detail&amp;asha_mcts_emp_id=MjA3Mzg="/>
    <hyperlink ref="N201" r:id="rId239" display="http://www.nrhmassam.info/APPMS/index.php?page=asha_detail&amp;asha_mcts_emp_id=NjY3Nzg="/>
    <hyperlink ref="N207" r:id="rId240" display="http://www.nrhmassam.info/APPMS/index.php?page=asha_detail&amp;asha_mcts_emp_id=MjA3Mjc="/>
    <hyperlink ref="N209" r:id="rId241" display="http://www.nrhmassam.info/APPMS/index.php?page=asha_detail&amp;asha_mcts_emp_id=MjA3Mjk="/>
    <hyperlink ref="N211" r:id="rId242" display="http://www.nrhmassam.info/APPMS/index.php?page=asha_detail&amp;asha_mcts_emp_id=MjA3NDM="/>
    <hyperlink ref="N275" r:id="rId243" display="http://www.nrhmassam.info/APPMS/index.php?page=asha_detail&amp;asha_mcts_emp_id=MjA3Mzg="/>
    <hyperlink ref="N280" r:id="rId244" display="http://www.nrhmassam.info/APPMS/index.php?page=asha_detail&amp;asha_mcts_emp_id=MjA3MzQ="/>
    <hyperlink ref="N282" r:id="rId245" display="http://www.nrhmassam.info/APPMS/index.php?page=asha_detail&amp;asha_mcts_emp_id=Mzk4NjA="/>
    <hyperlink ref="N283" r:id="rId246" display="http://www.nrhmassam.info/APPMS/index.php?page=asha_detail&amp;asha_mcts_emp_id=Mzk4NjA="/>
    <hyperlink ref="N285" r:id="rId247" display="http://www.nrhmassam.info/APPMS/index.php?page=asha_detail&amp;asha_mcts_emp_id=MjA3MzA="/>
    <hyperlink ref="N293" r:id="rId248" display="http://www.nrhmassam.info/APPMS/index.php?page=asha_detail&amp;asha_mcts_emp_id=MjA3NDE="/>
    <hyperlink ref="N413" r:id="rId249" display="http://www.nrhmassam.info/APPMS/index.php?page=asha_detail&amp;asha_mcts_emp_id=Mzk4NjA="/>
    <hyperlink ref="N414" r:id="rId250" display="http://www.nrhmassam.info/APPMS/index.php?page=asha_detail&amp;asha_mcts_emp_id=Mzk4NjA="/>
    <hyperlink ref="N417" r:id="rId251" display="http://www.nrhmassam.info/APPMS/index.php?page=asha_detail&amp;asha_mcts_emp_id=MjA3Mzc="/>
    <hyperlink ref="N423" r:id="rId252" display="http://www.nrhmassam.info/APPMS/index.php?page=asha_detail&amp;asha_mcts_emp_id=MjA3Mjc="/>
    <hyperlink ref="N424" r:id="rId253" display="http://www.nrhmassam.info/APPMS/index.php?page=asha_detail&amp;asha_mcts_emp_id=MjA3Mjc="/>
    <hyperlink ref="N443" r:id="rId254" display="http://www.nrhmassam.info/APPMS/index.php?page=asha_detail&amp;asha_mcts_emp_id=MjA3Mjc="/>
    <hyperlink ref="N455:N457" r:id="rId255" display="http://www.nrhmassam.info/APPMS/index.php?page=asha_detail&amp;asha_mcts_emp_id=MjA3Mjc="/>
    <hyperlink ref="N570" r:id="rId256" display="http://www.nrhmassam.info/APPMS/index.php?page=asha_detail&amp;asha_mcts_emp_id=NjY3Nzc="/>
    <hyperlink ref="N572" r:id="rId257" display="http://www.nrhmassam.info/APPMS/index.php?page=asha_detail&amp;asha_mcts_emp_id=NjY3Nzc="/>
    <hyperlink ref="N57" r:id="rId258" display="http://www.nrhmassam.info/APPMS/index.php?page=asha_detail&amp;asha_mcts_emp_id=MjA3Nzg="/>
    <hyperlink ref="N93" r:id="rId259" display="http://www.nrhmassam.info/APPMS/index.php?page=asha_detail&amp;asha_mcts_emp_id=MjA3NzQ="/>
    <hyperlink ref="N89" r:id="rId260" display="http://www.nrhmassam.info/APPMS/index.php?page=asha_detail&amp;asha_mcts_emp_id=MjA3NzQ="/>
    <hyperlink ref="N94" r:id="rId261" display="http://www.nrhmassam.info/APPMS/index.php?page=asha_detail&amp;asha_mcts_emp_id=MjA3NzQ="/>
    <hyperlink ref="N99" r:id="rId262" display="http://www.nrhmassam.info/APPMS/index.php?page=asha_detail&amp;asha_mcts_emp_id=MjA3Nzc="/>
    <hyperlink ref="N153" r:id="rId263" display="http://www.nrhmassam.info/APPMS/index.php?page=asha_detail&amp;asha_mcts_emp_id=MjA3Nzc="/>
    <hyperlink ref="N183" r:id="rId264" display="http://www.nrhmassam.info/APPMS/index.php?page=asha_detail&amp;asha_mcts_emp_id=MjA3ODQ="/>
    <hyperlink ref="N186" r:id="rId265" display="http://www.nrhmassam.info/APPMS/index.php?page=asha_detail&amp;asha_mcts_emp_id=MjA3ODQ="/>
    <hyperlink ref="N325" r:id="rId266" display="http://www.nrhmassam.info/APPMS/index.php?page=asha_detail&amp;asha_mcts_emp_id=MjA3Nzg="/>
    <hyperlink ref="N342" r:id="rId267" display="http://www.nrhmassam.info/APPMS/index.php?page=asha_detail&amp;asha_mcts_emp_id=NjY4Mjc="/>
    <hyperlink ref="N437" r:id="rId268" display="http://www.nrhmassam.info/APPMS/index.php?page=asha_detail&amp;asha_mcts_emp_id=NjY4Mjc="/>
    <hyperlink ref="N439" r:id="rId269" display="http://www.nrhmassam.info/APPMS/index.php?page=asha_detail&amp;asha_mcts_emp_id=NjY4Mjc="/>
    <hyperlink ref="N441" r:id="rId270" display="http://www.nrhmassam.info/APPMS/index.php?page=asha_detail&amp;asha_mcts_emp_id=NjY4Mjc="/>
    <hyperlink ref="N492" r:id="rId271" display="http://www.nrhmassam.info/APPMS/index.php?page=asha_detail&amp;asha_mcts_emp_id=NjY4Mjc="/>
    <hyperlink ref="N518" r:id="rId272" display="http://www.nrhmassam.info/APPMS/index.php?page=asha_detail&amp;asha_mcts_emp_id=NjY4Mjc="/>
    <hyperlink ref="N520" r:id="rId273" display="http://www.nrhmassam.info/APPMS/index.php?page=asha_detail&amp;asha_mcts_emp_id=NjY4MzI="/>
    <hyperlink ref="N523" r:id="rId274" display="http://www.nrhmassam.info/APPMS/index.php?page=asha_detail&amp;asha_mcts_emp_id=NjY4MzI="/>
    <hyperlink ref="N550" r:id="rId275" display="http://www.nrhmassam.info/APPMS/index.php?page=asha_detail&amp;asha_mcts_emp_id=MjA3NzM="/>
    <hyperlink ref="N551" r:id="rId276" display="http://www.nrhmassam.info/APPMS/index.php?page=asha_detail&amp;asha_mcts_emp_id=MjA3NzM="/>
    <hyperlink ref="N554" r:id="rId277" display="http://www.nrhmassam.info/APPMS/index.php?page=asha_detail&amp;asha_mcts_emp_id=MjA3ODM="/>
    <hyperlink ref="N61" r:id="rId278" display="http://www.nrhmassam.info/APPMS/index.php?page=asha_detail&amp;asha_mcts_emp_id=NjY3NzU="/>
    <hyperlink ref="N69:N70" r:id="rId279" display="http://www.nrhmassam.info/APPMS/index.php?page=asha_detail&amp;asha_mcts_emp_id=NjY3NzU="/>
    <hyperlink ref="N359" r:id="rId280" display="http://www.nrhmassam.info/APPMS/index.php?page=asha_detail&amp;asha_mcts_emp_id=NjY3NzU="/>
    <hyperlink ref="N360" r:id="rId281" display="http://www.nrhmassam.info/APPMS/index.php?page=asha_detail&amp;asha_mcts_emp_id=MjA5Mjg="/>
    <hyperlink ref="N361:N362" r:id="rId282" display="http://www.nrhmassam.info/APPMS/index.php?page=asha_detail&amp;asha_mcts_emp_id=MjA5Mjg="/>
    <hyperlink ref="N366" r:id="rId283" display="http://www.nrhmassam.info/APPMS/index.php?page=asha_detail&amp;asha_mcts_emp_id=MjA5Mjg="/>
    <hyperlink ref="N367" r:id="rId284" display="http://www.nrhmassam.info/APPMS/index.php?page=asha_detail&amp;asha_mcts_emp_id=NjY4MDE="/>
    <hyperlink ref="N369" r:id="rId285" display="http://www.nrhmassam.info/APPMS/index.php?page=asha_detail&amp;asha_mcts_emp_id=NjY4MDE="/>
    <hyperlink ref="N397" r:id="rId286" display="http://www.nrhmassam.info/APPMS/index.php?page=asha_detail&amp;asha_mcts_emp_id=NjY4MDE="/>
    <hyperlink ref="N28" r:id="rId287" display="http://www.nrhmassam.info/APPMS/index.php?page=asha_detail&amp;asha_mcts_emp_id=MTg1NTUzNw=="/>
    <hyperlink ref="N41:N42" r:id="rId288" display="http://www.nrhmassam.info/APPMS/index.php?page=asha_detail&amp;asha_mcts_emp_id=MTg1NTUzNw=="/>
    <hyperlink ref="N90" r:id="rId289" display="http://www.nrhmassam.info/APPMS/index.php?page=asha_detail&amp;asha_mcts_emp_id=MTg1NTUzNw=="/>
    <hyperlink ref="N91:N92" r:id="rId290" display="http://www.nrhmassam.info/APPMS/index.php?page=asha_detail&amp;asha_mcts_emp_id=MTg1NTUzNw=="/>
    <hyperlink ref="N247" r:id="rId291" display="http://www.nrhmassam.info/APPMS/index.php?page=asha_detail&amp;asha_mcts_emp_id=NjY3OTU="/>
    <hyperlink ref="N388" r:id="rId292" display="http://www.nrhmassam.info/APPMS/index.php?page=asha_detail&amp;asha_mcts_emp_id=NjY4MDI="/>
    <hyperlink ref="N405" r:id="rId293" display="http://www.nrhmassam.info/APPMS/index.php?page=asha_detail&amp;asha_mcts_emp_id=NjY3ODU="/>
    <hyperlink ref="N409" r:id="rId294" display="http://www.nrhmassam.info/APPMS/index.php?page=asha_detail&amp;asha_mcts_emp_id=NjY3ODU="/>
    <hyperlink ref="N429" r:id="rId295" display="http://www.nrhmassam.info/APPMS/index.php?page=asha_detail&amp;asha_mcts_emp_id=NjY3ODU="/>
    <hyperlink ref="N431" r:id="rId296" display="http://www.nrhmassam.info/APPMS/index.php?page=asha_detail&amp;asha_mcts_emp_id=NjY3ODA="/>
    <hyperlink ref="N432" r:id="rId297" display="http://www.nrhmassam.info/APPMS/index.php?page=asha_detail&amp;asha_mcts_emp_id=NjY3ODA="/>
    <hyperlink ref="N45" r:id="rId298" display="http://www.nrhmassam.info/APPMS/index.php?page=asha_detail&amp;asha_mcts_emp_id=MjA3MTY="/>
    <hyperlink ref="N46:N47" r:id="rId299" display="http://www.nrhmassam.info/APPMS/index.php?page=asha_detail&amp;asha_mcts_emp_id=MjA3MTY="/>
    <hyperlink ref="N123" r:id="rId300" display="http://www.nrhmassam.info/APPMS/index.php?page=asha_detail&amp;asha_mcts_emp_id=MjA3MTc="/>
    <hyperlink ref="N124" r:id="rId301" display="http://www.nrhmassam.info/APPMS/index.php?page=asha_detail&amp;asha_mcts_emp_id=MjA3MTc="/>
    <hyperlink ref="N140:N141" r:id="rId302" display="http://www.nrhmassam.info/APPMS/index.php?page=asha_detail&amp;asha_mcts_emp_id=MjA3MTc="/>
    <hyperlink ref="N142" r:id="rId303" display="http://www.nrhmassam.info/APPMS/index.php?page=asha_detail&amp;asha_mcts_emp_id=MjA3MTk="/>
    <hyperlink ref="N144" r:id="rId304" display="http://www.nrhmassam.info/APPMS/index.php?page=asha_detail&amp;asha_mcts_emp_id=MjA3MTk="/>
    <hyperlink ref="N163" r:id="rId305" display="http://www.nrhmassam.info/APPMS/index.php?page=asha_detail&amp;asha_mcts_emp_id=MjA3MTg="/>
    <hyperlink ref="N167" r:id="rId306" display="http://www.nrhmassam.info/APPMS/index.php?page=asha_detail&amp;asha_mcts_emp_id=MjA3MTg="/>
    <hyperlink ref="N168" r:id="rId307" display="http://www.nrhmassam.info/APPMS/index.php?page=asha_detail&amp;asha_mcts_emp_id=MjA3MTU="/>
    <hyperlink ref="N175" r:id="rId308" display="http://www.nrhmassam.info/APPMS/index.php?page=asha_detail&amp;asha_mcts_emp_id=MjA3MTU="/>
    <hyperlink ref="N176" r:id="rId309" display="http://www.nrhmassam.info/APPMS/index.php?page=asha_detail&amp;asha_mcts_emp_id=MjA3MTQ="/>
    <hyperlink ref="N252" r:id="rId310" display="http://www.nrhmassam.info/APPMS/index.php?page=asha_detail&amp;asha_mcts_emp_id=MjA3MTk="/>
    <hyperlink ref="N253" r:id="rId311" display="http://www.nrhmassam.info/APPMS/index.php?page=asha_detail&amp;asha_mcts_emp_id=MjA3MTU="/>
    <hyperlink ref="N268" r:id="rId312" display="http://www.nrhmassam.info/APPMS/index.php?page=asha_detail&amp;asha_mcts_emp_id=MjA3MjE="/>
    <hyperlink ref="N353" r:id="rId313" display="http://www.nrhmassam.info/APPMS/index.php?page=asha_detail&amp;asha_mcts_emp_id=MjA3MjI="/>
    <hyperlink ref="N363" r:id="rId314" display="http://www.nrhmassam.info/APPMS/index.php?page=asha_detail&amp;asha_mcts_emp_id=MjA3MTM="/>
    <hyperlink ref="N379" r:id="rId315" display="http://www.nrhmassam.info/APPMS/index.php?page=asha_detail&amp;asha_mcts_emp_id=MjA3MTM="/>
    <hyperlink ref="N389" r:id="rId316" display="http://www.nrhmassam.info/APPMS/index.php?page=asha_detail&amp;asha_mcts_emp_id=MjA3MjI="/>
    <hyperlink ref="N391" r:id="rId317" display="http://www.nrhmassam.info/APPMS/index.php?page=asha_detail&amp;asha_mcts_emp_id=MjA3MjI="/>
    <hyperlink ref="N415" r:id="rId318" display="http://www.nrhmassam.info/APPMS/index.php?page=asha_detail&amp;asha_mcts_emp_id=MjA3MjI="/>
    <hyperlink ref="N476" r:id="rId319" display="http://www.nrhmassam.info/APPMS/index.php?page=asha_detail&amp;asha_mcts_emp_id=MjA3MjM="/>
    <hyperlink ref="N499" r:id="rId320" display="http://www.nrhmassam.info/APPMS/index.php?page=asha_detail&amp;asha_mcts_emp_id=MjA3MjM="/>
    <hyperlink ref="N502" r:id="rId321" display="http://www.nrhmassam.info/APPMS/index.php?page=asha_detail&amp;asha_mcts_emp_id=MjA3MjM="/>
    <hyperlink ref="N527" r:id="rId322" display="http://www.nrhmassam.info/APPMS/index.php?page=asha_detail&amp;asha_mcts_emp_id=MjA3MjM="/>
    <hyperlink ref="N530:N531" r:id="rId323" display="http://www.nrhmassam.info/APPMS/index.php?page=asha_detail&amp;asha_mcts_emp_id=MjA3MjM="/>
    <hyperlink ref="N558" r:id="rId324" display="http://www.nrhmassam.info/APPMS/index.php?page=asha_detail&amp;asha_mcts_emp_id=MjA3MjM="/>
    <hyperlink ref="N440" r:id="rId325" display="http://www.nrhmassam.info/APPMS/index.php?page=asha_detail&amp;asha_mcts_emp_id=MjA3MjI="/>
    <hyperlink ref="N77" r:id="rId326" display="http://www.nrhmassam.info/APPMS/index.php?page=asha_detail&amp;asha_mcts_emp_id=MjA3NTE="/>
    <hyperlink ref="N78" r:id="rId327" display="http://www.nrhmassam.info/APPMS/index.php?page=asha_detail&amp;asha_mcts_emp_id=MjA3NTE="/>
    <hyperlink ref="N116" r:id="rId328" display="http://www.nrhmassam.info/APPMS/index.php?page=asha_detail&amp;asha_mcts_emp_id=MjA3NTE="/>
    <hyperlink ref="N131" r:id="rId329" display="http://www.nrhmassam.info/APPMS/index.php?page=asha_detail&amp;asha_mcts_emp_id=MjA3NTE="/>
  </hyperlinks>
  <pageMargins left="0.7" right="0.7" top="0.75" bottom="0.75" header="0.3" footer="0.3"/>
  <legacyDrawing r:id="rId330"/>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C3" sqref="C3:C4"/>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33" t="s">
        <v>1447</v>
      </c>
      <c r="B1" s="133"/>
      <c r="C1" s="133"/>
      <c r="D1" s="134"/>
      <c r="E1" s="134"/>
      <c r="F1" s="134"/>
      <c r="G1" s="134"/>
      <c r="H1" s="134"/>
      <c r="I1" s="134"/>
      <c r="J1" s="134"/>
      <c r="K1" s="134"/>
      <c r="L1" s="134"/>
      <c r="M1" s="134"/>
      <c r="N1" s="134"/>
      <c r="O1" s="134"/>
      <c r="P1" s="134"/>
      <c r="Q1" s="134"/>
      <c r="R1" s="134"/>
      <c r="S1" s="134"/>
    </row>
    <row r="2" spans="1:20" ht="16.5" customHeight="1">
      <c r="A2" s="137" t="s">
        <v>63</v>
      </c>
      <c r="B2" s="138"/>
      <c r="C2" s="138"/>
      <c r="D2" s="25" t="s">
        <v>358</v>
      </c>
      <c r="E2" s="22"/>
      <c r="F2" s="22"/>
      <c r="G2" s="22"/>
      <c r="H2" s="22"/>
      <c r="I2" s="22"/>
      <c r="J2" s="22"/>
      <c r="K2" s="22"/>
      <c r="L2" s="22"/>
      <c r="M2" s="22"/>
      <c r="N2" s="22"/>
      <c r="O2" s="22"/>
      <c r="P2" s="22"/>
      <c r="Q2" s="22"/>
      <c r="R2" s="22"/>
      <c r="S2" s="22"/>
    </row>
    <row r="3" spans="1:20" ht="24" customHeight="1">
      <c r="A3" s="139" t="s">
        <v>14</v>
      </c>
      <c r="B3" s="135" t="s">
        <v>66</v>
      </c>
      <c r="C3" s="140" t="s">
        <v>7</v>
      </c>
      <c r="D3" s="140" t="s">
        <v>59</v>
      </c>
      <c r="E3" s="140" t="s">
        <v>16</v>
      </c>
      <c r="F3" s="141" t="s">
        <v>17</v>
      </c>
      <c r="G3" s="140" t="s">
        <v>8</v>
      </c>
      <c r="H3" s="140"/>
      <c r="I3" s="140"/>
      <c r="J3" s="140" t="s">
        <v>35</v>
      </c>
      <c r="K3" s="135" t="s">
        <v>37</v>
      </c>
      <c r="L3" s="135" t="s">
        <v>54</v>
      </c>
      <c r="M3" s="135" t="s">
        <v>55</v>
      </c>
      <c r="N3" s="135" t="s">
        <v>38</v>
      </c>
      <c r="O3" s="135" t="s">
        <v>39</v>
      </c>
      <c r="P3" s="139" t="s">
        <v>58</v>
      </c>
      <c r="Q3" s="140" t="s">
        <v>56</v>
      </c>
      <c r="R3" s="140" t="s">
        <v>36</v>
      </c>
      <c r="S3" s="140" t="s">
        <v>57</v>
      </c>
      <c r="T3" s="140" t="s">
        <v>13</v>
      </c>
    </row>
    <row r="4" spans="1:20" ht="25.5" customHeight="1">
      <c r="A4" s="139"/>
      <c r="B4" s="142"/>
      <c r="C4" s="140"/>
      <c r="D4" s="140"/>
      <c r="E4" s="140"/>
      <c r="F4" s="141"/>
      <c r="G4" s="15" t="s">
        <v>9</v>
      </c>
      <c r="H4" s="15" t="s">
        <v>10</v>
      </c>
      <c r="I4" s="11" t="s">
        <v>11</v>
      </c>
      <c r="J4" s="140"/>
      <c r="K4" s="136"/>
      <c r="L4" s="136"/>
      <c r="M4" s="136"/>
      <c r="N4" s="136"/>
      <c r="O4" s="136"/>
      <c r="P4" s="139"/>
      <c r="Q4" s="139"/>
      <c r="R4" s="140"/>
      <c r="S4" s="140"/>
      <c r="T4" s="140"/>
    </row>
    <row r="5" spans="1:20" ht="33">
      <c r="A5" s="4">
        <v>1</v>
      </c>
      <c r="B5" s="17" t="s">
        <v>67</v>
      </c>
      <c r="C5" s="18" t="s">
        <v>137</v>
      </c>
      <c r="D5" s="18" t="s">
        <v>29</v>
      </c>
      <c r="E5" s="19">
        <v>35</v>
      </c>
      <c r="F5" s="18" t="s">
        <v>998</v>
      </c>
      <c r="G5" s="19">
        <v>24</v>
      </c>
      <c r="H5" s="19">
        <v>24</v>
      </c>
      <c r="I5" s="82">
        <f t="shared" ref="I5:I68" si="0">H5+G5</f>
        <v>48</v>
      </c>
      <c r="J5" s="18" t="s">
        <v>138</v>
      </c>
      <c r="K5" s="18" t="s">
        <v>1430</v>
      </c>
      <c r="L5" s="18" t="s">
        <v>1431</v>
      </c>
      <c r="M5" s="18">
        <v>7399553485</v>
      </c>
      <c r="N5" s="18" t="s">
        <v>245</v>
      </c>
      <c r="O5" s="18">
        <v>9954198313</v>
      </c>
      <c r="P5" s="24">
        <v>43377</v>
      </c>
      <c r="Q5" s="54">
        <v>43377</v>
      </c>
      <c r="R5" s="18" t="s">
        <v>1404</v>
      </c>
      <c r="S5" s="18" t="s">
        <v>1236</v>
      </c>
      <c r="T5" s="18"/>
    </row>
    <row r="6" spans="1:20">
      <c r="A6" s="4">
        <v>2</v>
      </c>
      <c r="B6" s="17" t="s">
        <v>67</v>
      </c>
      <c r="C6" s="18" t="s">
        <v>190</v>
      </c>
      <c r="D6" s="18" t="s">
        <v>27</v>
      </c>
      <c r="E6" s="19" t="s">
        <v>211</v>
      </c>
      <c r="F6" s="18" t="s">
        <v>999</v>
      </c>
      <c r="G6" s="19">
        <v>38</v>
      </c>
      <c r="H6" s="19">
        <v>38</v>
      </c>
      <c r="I6" s="82">
        <f t="shared" si="0"/>
        <v>76</v>
      </c>
      <c r="J6" s="18">
        <v>9859863266</v>
      </c>
      <c r="K6" s="18" t="s">
        <v>1430</v>
      </c>
      <c r="L6" s="18" t="s">
        <v>1431</v>
      </c>
      <c r="M6" s="18">
        <v>7399553485</v>
      </c>
      <c r="N6" s="18" t="s">
        <v>245</v>
      </c>
      <c r="O6" s="18">
        <v>9954198313</v>
      </c>
      <c r="P6" s="24">
        <v>43377</v>
      </c>
      <c r="Q6" s="54">
        <v>43377</v>
      </c>
      <c r="R6" s="18" t="s">
        <v>1404</v>
      </c>
      <c r="S6" s="18" t="s">
        <v>1236</v>
      </c>
      <c r="T6" s="18"/>
    </row>
    <row r="7" spans="1:20">
      <c r="A7" s="4">
        <v>3</v>
      </c>
      <c r="B7" s="17" t="s">
        <v>67</v>
      </c>
      <c r="C7" s="18" t="s">
        <v>191</v>
      </c>
      <c r="D7" s="18" t="s">
        <v>27</v>
      </c>
      <c r="E7" s="19" t="s">
        <v>212</v>
      </c>
      <c r="F7" s="18" t="s">
        <v>999</v>
      </c>
      <c r="G7" s="19">
        <v>20</v>
      </c>
      <c r="H7" s="19">
        <v>23</v>
      </c>
      <c r="I7" s="82">
        <f t="shared" si="0"/>
        <v>43</v>
      </c>
      <c r="J7" s="18">
        <v>8752907433</v>
      </c>
      <c r="K7" s="18" t="s">
        <v>1430</v>
      </c>
      <c r="L7" s="18" t="s">
        <v>1431</v>
      </c>
      <c r="M7" s="18">
        <v>7399553485</v>
      </c>
      <c r="N7" s="18" t="s">
        <v>245</v>
      </c>
      <c r="O7" s="18">
        <v>9954198313</v>
      </c>
      <c r="P7" s="24">
        <v>43377</v>
      </c>
      <c r="Q7" s="54">
        <v>43377</v>
      </c>
      <c r="R7" s="18" t="s">
        <v>1404</v>
      </c>
      <c r="S7" s="18" t="s">
        <v>1236</v>
      </c>
      <c r="T7" s="18"/>
    </row>
    <row r="8" spans="1:20">
      <c r="A8" s="4">
        <v>4</v>
      </c>
      <c r="B8" s="17" t="s">
        <v>68</v>
      </c>
      <c r="C8" s="18" t="s">
        <v>81</v>
      </c>
      <c r="D8" s="18" t="s">
        <v>29</v>
      </c>
      <c r="E8" s="19">
        <v>20</v>
      </c>
      <c r="F8" s="18" t="s">
        <v>998</v>
      </c>
      <c r="G8" s="19">
        <v>17</v>
      </c>
      <c r="H8" s="19">
        <v>18</v>
      </c>
      <c r="I8" s="82">
        <f t="shared" si="0"/>
        <v>35</v>
      </c>
      <c r="J8" s="18">
        <v>9577325055</v>
      </c>
      <c r="K8" s="18" t="s">
        <v>1412</v>
      </c>
      <c r="L8" s="18" t="s">
        <v>1254</v>
      </c>
      <c r="M8" s="18">
        <v>7399554906</v>
      </c>
      <c r="N8" s="18" t="s">
        <v>1253</v>
      </c>
      <c r="O8" s="18">
        <v>7399226328</v>
      </c>
      <c r="P8" s="24">
        <v>43377</v>
      </c>
      <c r="Q8" s="54">
        <v>43377</v>
      </c>
      <c r="R8" s="18" t="s">
        <v>1408</v>
      </c>
      <c r="S8" s="18" t="s">
        <v>1236</v>
      </c>
      <c r="T8" s="18"/>
    </row>
    <row r="9" spans="1:20" ht="33">
      <c r="A9" s="4">
        <v>5</v>
      </c>
      <c r="B9" s="17" t="s">
        <v>68</v>
      </c>
      <c r="C9" s="18" t="s">
        <v>80</v>
      </c>
      <c r="D9" s="18" t="s">
        <v>27</v>
      </c>
      <c r="E9" s="19" t="s">
        <v>96</v>
      </c>
      <c r="F9" s="18" t="s">
        <v>99</v>
      </c>
      <c r="G9" s="19">
        <v>43</v>
      </c>
      <c r="H9" s="19">
        <v>44</v>
      </c>
      <c r="I9" s="82">
        <f t="shared" si="0"/>
        <v>87</v>
      </c>
      <c r="J9" s="18" t="s">
        <v>103</v>
      </c>
      <c r="K9" s="18" t="s">
        <v>1412</v>
      </c>
      <c r="L9" s="18" t="s">
        <v>1254</v>
      </c>
      <c r="M9" s="18">
        <v>7399554906</v>
      </c>
      <c r="N9" s="18" t="s">
        <v>1253</v>
      </c>
      <c r="O9" s="18">
        <v>7399226328</v>
      </c>
      <c r="P9" s="24">
        <v>43377</v>
      </c>
      <c r="Q9" s="54">
        <v>43377</v>
      </c>
      <c r="R9" s="18" t="s">
        <v>1408</v>
      </c>
      <c r="S9" s="18" t="s">
        <v>1236</v>
      </c>
      <c r="T9" s="18"/>
    </row>
    <row r="10" spans="1:20">
      <c r="A10" s="4">
        <v>6</v>
      </c>
      <c r="B10" s="17" t="s">
        <v>67</v>
      </c>
      <c r="C10" s="18" t="s">
        <v>128</v>
      </c>
      <c r="D10" s="18" t="s">
        <v>29</v>
      </c>
      <c r="E10" s="19">
        <v>36</v>
      </c>
      <c r="F10" s="18" t="s">
        <v>998</v>
      </c>
      <c r="G10" s="19">
        <v>29</v>
      </c>
      <c r="H10" s="19">
        <v>6</v>
      </c>
      <c r="I10" s="82">
        <f t="shared" si="0"/>
        <v>35</v>
      </c>
      <c r="J10" s="18">
        <v>9859626698</v>
      </c>
      <c r="K10" s="18" t="s">
        <v>1430</v>
      </c>
      <c r="L10" s="18" t="s">
        <v>1431</v>
      </c>
      <c r="M10" s="18">
        <v>7399553485</v>
      </c>
      <c r="N10" s="18" t="s">
        <v>245</v>
      </c>
      <c r="O10" s="18">
        <v>9954198313</v>
      </c>
      <c r="P10" s="24">
        <v>43378</v>
      </c>
      <c r="Q10" s="54">
        <v>43378</v>
      </c>
      <c r="R10" s="18" t="s">
        <v>1404</v>
      </c>
      <c r="S10" s="18" t="s">
        <v>1236</v>
      </c>
      <c r="T10" s="18"/>
    </row>
    <row r="11" spans="1:20" ht="33">
      <c r="A11" s="4">
        <v>7</v>
      </c>
      <c r="B11" s="17" t="s">
        <v>67</v>
      </c>
      <c r="C11" s="18" t="s">
        <v>192</v>
      </c>
      <c r="D11" s="18" t="s">
        <v>27</v>
      </c>
      <c r="E11" s="19" t="s">
        <v>213</v>
      </c>
      <c r="F11" s="18" t="s">
        <v>999</v>
      </c>
      <c r="G11" s="19">
        <v>36</v>
      </c>
      <c r="H11" s="19">
        <v>30</v>
      </c>
      <c r="I11" s="82">
        <f t="shared" si="0"/>
        <v>66</v>
      </c>
      <c r="J11" s="18" t="s">
        <v>227</v>
      </c>
      <c r="K11" s="18" t="s">
        <v>1430</v>
      </c>
      <c r="L11" s="18" t="s">
        <v>1431</v>
      </c>
      <c r="M11" s="18">
        <v>7399553485</v>
      </c>
      <c r="N11" s="18" t="s">
        <v>1283</v>
      </c>
      <c r="O11" s="18">
        <v>7637872217</v>
      </c>
      <c r="P11" s="24">
        <v>43378</v>
      </c>
      <c r="Q11" s="54">
        <v>43378</v>
      </c>
      <c r="R11" s="18" t="s">
        <v>1404</v>
      </c>
      <c r="S11" s="18" t="s">
        <v>1236</v>
      </c>
      <c r="T11" s="18"/>
    </row>
    <row r="12" spans="1:20" ht="33">
      <c r="A12" s="4">
        <v>8</v>
      </c>
      <c r="B12" s="17" t="s">
        <v>68</v>
      </c>
      <c r="C12" s="18" t="s">
        <v>122</v>
      </c>
      <c r="D12" s="18" t="s">
        <v>27</v>
      </c>
      <c r="E12" s="19" t="s">
        <v>123</v>
      </c>
      <c r="F12" s="18" t="s">
        <v>999</v>
      </c>
      <c r="G12" s="19">
        <v>120</v>
      </c>
      <c r="H12" s="19">
        <v>0</v>
      </c>
      <c r="I12" s="82">
        <f t="shared" si="0"/>
        <v>120</v>
      </c>
      <c r="J12" s="18" t="s">
        <v>124</v>
      </c>
      <c r="K12" s="18" t="s">
        <v>1432</v>
      </c>
      <c r="L12" s="18" t="s">
        <v>1433</v>
      </c>
      <c r="M12" s="18">
        <v>9954844009</v>
      </c>
      <c r="N12" s="18" t="s">
        <v>1269</v>
      </c>
      <c r="O12" s="18">
        <v>9957479150</v>
      </c>
      <c r="P12" s="24">
        <v>43378</v>
      </c>
      <c r="Q12" s="54">
        <v>43378</v>
      </c>
      <c r="R12" s="18" t="s">
        <v>1402</v>
      </c>
      <c r="S12" s="18" t="s">
        <v>1236</v>
      </c>
      <c r="T12" s="18"/>
    </row>
    <row r="13" spans="1:20" ht="33">
      <c r="A13" s="4">
        <v>9</v>
      </c>
      <c r="B13" s="17" t="s">
        <v>68</v>
      </c>
      <c r="C13" s="18" t="s">
        <v>86</v>
      </c>
      <c r="D13" s="18" t="s">
        <v>29</v>
      </c>
      <c r="E13" s="19">
        <v>24</v>
      </c>
      <c r="F13" s="18" t="s">
        <v>998</v>
      </c>
      <c r="G13" s="19">
        <v>33</v>
      </c>
      <c r="H13" s="19">
        <v>27</v>
      </c>
      <c r="I13" s="82">
        <f t="shared" si="0"/>
        <v>60</v>
      </c>
      <c r="J13" s="18">
        <v>7002401838</v>
      </c>
      <c r="K13" s="18" t="s">
        <v>1432</v>
      </c>
      <c r="L13" s="18" t="s">
        <v>1434</v>
      </c>
      <c r="M13" s="18">
        <v>7896894139</v>
      </c>
      <c r="N13" s="18" t="s">
        <v>1269</v>
      </c>
      <c r="O13" s="18">
        <v>9957479150</v>
      </c>
      <c r="P13" s="24">
        <v>43378</v>
      </c>
      <c r="Q13" s="54">
        <v>43378</v>
      </c>
      <c r="R13" s="18" t="s">
        <v>1402</v>
      </c>
      <c r="S13" s="18" t="s">
        <v>1236</v>
      </c>
      <c r="T13" s="18"/>
    </row>
    <row r="14" spans="1:20" ht="33">
      <c r="A14" s="4">
        <v>10</v>
      </c>
      <c r="B14" s="17" t="s">
        <v>67</v>
      </c>
      <c r="C14" s="18" t="s">
        <v>125</v>
      </c>
      <c r="D14" s="18" t="s">
        <v>27</v>
      </c>
      <c r="E14" s="19" t="s">
        <v>126</v>
      </c>
      <c r="F14" s="18" t="s">
        <v>999</v>
      </c>
      <c r="G14" s="19">
        <v>35</v>
      </c>
      <c r="H14" s="19">
        <v>24</v>
      </c>
      <c r="I14" s="82">
        <f t="shared" si="0"/>
        <v>59</v>
      </c>
      <c r="J14" s="18" t="s">
        <v>127</v>
      </c>
      <c r="K14" s="18" t="s">
        <v>1430</v>
      </c>
      <c r="L14" s="18" t="s">
        <v>1431</v>
      </c>
      <c r="M14" s="18">
        <v>7399553485</v>
      </c>
      <c r="N14" s="18" t="s">
        <v>1283</v>
      </c>
      <c r="O14" s="18">
        <v>7637872217</v>
      </c>
      <c r="P14" s="24">
        <v>43379</v>
      </c>
      <c r="Q14" s="54">
        <v>43379</v>
      </c>
      <c r="R14" s="18" t="s">
        <v>1404</v>
      </c>
      <c r="S14" s="18" t="s">
        <v>1236</v>
      </c>
      <c r="T14" s="18"/>
    </row>
    <row r="15" spans="1:20">
      <c r="A15" s="4">
        <v>11</v>
      </c>
      <c r="B15" s="17" t="s">
        <v>67</v>
      </c>
      <c r="C15" s="18" t="s">
        <v>140</v>
      </c>
      <c r="D15" s="18" t="s">
        <v>29</v>
      </c>
      <c r="E15" s="19">
        <v>85</v>
      </c>
      <c r="F15" s="18" t="s">
        <v>998</v>
      </c>
      <c r="G15" s="19">
        <v>17</v>
      </c>
      <c r="H15" s="19">
        <v>17</v>
      </c>
      <c r="I15" s="82">
        <f t="shared" si="0"/>
        <v>34</v>
      </c>
      <c r="J15" s="18">
        <v>9854608078</v>
      </c>
      <c r="K15" s="18" t="s">
        <v>1430</v>
      </c>
      <c r="L15" s="18" t="s">
        <v>1431</v>
      </c>
      <c r="M15" s="18">
        <v>7399553485</v>
      </c>
      <c r="N15" s="18" t="s">
        <v>1283</v>
      </c>
      <c r="O15" s="18">
        <v>7637872217</v>
      </c>
      <c r="P15" s="24">
        <v>43379</v>
      </c>
      <c r="Q15" s="54">
        <v>43379</v>
      </c>
      <c r="R15" s="18" t="s">
        <v>1404</v>
      </c>
      <c r="S15" s="18" t="s">
        <v>1236</v>
      </c>
      <c r="T15" s="18"/>
    </row>
    <row r="16" spans="1:20">
      <c r="A16" s="4">
        <v>12</v>
      </c>
      <c r="B16" s="17" t="s">
        <v>67</v>
      </c>
      <c r="C16" s="18" t="s">
        <v>129</v>
      </c>
      <c r="D16" s="18" t="s">
        <v>29</v>
      </c>
      <c r="E16" s="19">
        <v>76</v>
      </c>
      <c r="F16" s="18" t="s">
        <v>998</v>
      </c>
      <c r="G16" s="19">
        <v>11</v>
      </c>
      <c r="H16" s="19">
        <v>15</v>
      </c>
      <c r="I16" s="82">
        <f t="shared" si="0"/>
        <v>26</v>
      </c>
      <c r="J16" s="18">
        <v>7399536552</v>
      </c>
      <c r="K16" s="18" t="s">
        <v>1430</v>
      </c>
      <c r="L16" s="18" t="s">
        <v>1431</v>
      </c>
      <c r="M16" s="18">
        <v>7399553485</v>
      </c>
      <c r="N16" s="18" t="s">
        <v>1283</v>
      </c>
      <c r="O16" s="18">
        <v>7637872217</v>
      </c>
      <c r="P16" s="24">
        <v>43379</v>
      </c>
      <c r="Q16" s="54">
        <v>43379</v>
      </c>
      <c r="R16" s="18" t="s">
        <v>1404</v>
      </c>
      <c r="S16" s="18" t="s">
        <v>1236</v>
      </c>
      <c r="T16" s="18"/>
    </row>
    <row r="17" spans="1:20">
      <c r="A17" s="4">
        <v>13</v>
      </c>
      <c r="B17" s="17" t="s">
        <v>68</v>
      </c>
      <c r="C17" s="18" t="s">
        <v>159</v>
      </c>
      <c r="D17" s="18" t="s">
        <v>29</v>
      </c>
      <c r="E17" s="19">
        <v>19</v>
      </c>
      <c r="F17" s="18" t="s">
        <v>998</v>
      </c>
      <c r="G17" s="19">
        <v>18</v>
      </c>
      <c r="H17" s="19">
        <v>21</v>
      </c>
      <c r="I17" s="82">
        <f t="shared" si="0"/>
        <v>39</v>
      </c>
      <c r="J17" s="18">
        <v>9957079858</v>
      </c>
      <c r="K17" s="18" t="s">
        <v>1401</v>
      </c>
      <c r="L17" s="18" t="s">
        <v>1386</v>
      </c>
      <c r="M17" s="18">
        <v>9859430170</v>
      </c>
      <c r="N17" s="18" t="s">
        <v>247</v>
      </c>
      <c r="O17" s="18">
        <v>8011767799</v>
      </c>
      <c r="P17" s="24">
        <v>43379</v>
      </c>
      <c r="Q17" s="54">
        <v>43379</v>
      </c>
      <c r="R17" s="18" t="s">
        <v>1405</v>
      </c>
      <c r="S17" s="18" t="s">
        <v>1236</v>
      </c>
      <c r="T17" s="18"/>
    </row>
    <row r="18" spans="1:20">
      <c r="A18" s="4">
        <v>14</v>
      </c>
      <c r="B18" s="17" t="s">
        <v>68</v>
      </c>
      <c r="C18" s="18" t="s">
        <v>160</v>
      </c>
      <c r="D18" s="18" t="s">
        <v>27</v>
      </c>
      <c r="E18" s="19" t="s">
        <v>161</v>
      </c>
      <c r="F18" s="18" t="s">
        <v>999</v>
      </c>
      <c r="G18" s="19">
        <v>58</v>
      </c>
      <c r="H18" s="19">
        <v>40</v>
      </c>
      <c r="I18" s="82">
        <f t="shared" si="0"/>
        <v>98</v>
      </c>
      <c r="J18" s="18" t="s">
        <v>162</v>
      </c>
      <c r="K18" s="18" t="s">
        <v>1401</v>
      </c>
      <c r="L18" s="18" t="s">
        <v>1386</v>
      </c>
      <c r="M18" s="18">
        <v>9859430170</v>
      </c>
      <c r="N18" s="18" t="s">
        <v>247</v>
      </c>
      <c r="O18" s="18">
        <v>8011767799</v>
      </c>
      <c r="P18" s="24">
        <v>43379</v>
      </c>
      <c r="Q18" s="54">
        <v>43379</v>
      </c>
      <c r="R18" s="18" t="s">
        <v>1405</v>
      </c>
      <c r="S18" s="18" t="s">
        <v>1236</v>
      </c>
      <c r="T18" s="18"/>
    </row>
    <row r="19" spans="1:20">
      <c r="A19" s="4">
        <v>15</v>
      </c>
      <c r="B19" s="17" t="s">
        <v>67</v>
      </c>
      <c r="C19" s="18" t="s">
        <v>150</v>
      </c>
      <c r="D19" s="18" t="s">
        <v>29</v>
      </c>
      <c r="E19" s="19">
        <v>26</v>
      </c>
      <c r="F19" s="18" t="s">
        <v>998</v>
      </c>
      <c r="G19" s="19">
        <v>32</v>
      </c>
      <c r="H19" s="19">
        <v>24</v>
      </c>
      <c r="I19" s="82">
        <f t="shared" si="0"/>
        <v>56</v>
      </c>
      <c r="J19" s="18">
        <v>9127548391</v>
      </c>
      <c r="K19" s="18" t="s">
        <v>1430</v>
      </c>
      <c r="L19" s="18" t="s">
        <v>1431</v>
      </c>
      <c r="M19" s="18">
        <v>7399553485</v>
      </c>
      <c r="N19" s="18" t="s">
        <v>1284</v>
      </c>
      <c r="O19" s="18">
        <v>8403879607</v>
      </c>
      <c r="P19" s="24">
        <v>43381</v>
      </c>
      <c r="Q19" s="54">
        <v>43381</v>
      </c>
      <c r="R19" s="18" t="s">
        <v>1404</v>
      </c>
      <c r="S19" s="18" t="s">
        <v>1236</v>
      </c>
      <c r="T19" s="18"/>
    </row>
    <row r="20" spans="1:20">
      <c r="A20" s="4">
        <v>16</v>
      </c>
      <c r="B20" s="17" t="s">
        <v>67</v>
      </c>
      <c r="C20" s="18" t="s">
        <v>193</v>
      </c>
      <c r="D20" s="18" t="s">
        <v>27</v>
      </c>
      <c r="E20" s="19" t="s">
        <v>214</v>
      </c>
      <c r="F20" s="18" t="s">
        <v>1003</v>
      </c>
      <c r="G20" s="19">
        <v>28</v>
      </c>
      <c r="H20" s="19">
        <v>27</v>
      </c>
      <c r="I20" s="82">
        <f t="shared" si="0"/>
        <v>55</v>
      </c>
      <c r="J20" s="18" t="s">
        <v>228</v>
      </c>
      <c r="K20" s="18" t="s">
        <v>1430</v>
      </c>
      <c r="L20" s="18" t="s">
        <v>1431</v>
      </c>
      <c r="M20" s="18">
        <v>7399553485</v>
      </c>
      <c r="N20" s="18" t="s">
        <v>1284</v>
      </c>
      <c r="O20" s="18">
        <v>8403879607</v>
      </c>
      <c r="P20" s="24">
        <v>43381</v>
      </c>
      <c r="Q20" s="54">
        <v>43381</v>
      </c>
      <c r="R20" s="18" t="s">
        <v>1404</v>
      </c>
      <c r="S20" s="18" t="s">
        <v>1236</v>
      </c>
      <c r="T20" s="18"/>
    </row>
    <row r="21" spans="1:20" ht="33">
      <c r="A21" s="4">
        <v>17</v>
      </c>
      <c r="B21" s="17" t="s">
        <v>68</v>
      </c>
      <c r="C21" s="18" t="s">
        <v>82</v>
      </c>
      <c r="D21" s="18" t="s">
        <v>27</v>
      </c>
      <c r="E21" s="19" t="s">
        <v>97</v>
      </c>
      <c r="F21" s="18" t="s">
        <v>999</v>
      </c>
      <c r="G21" s="19">
        <v>0</v>
      </c>
      <c r="H21" s="19">
        <v>89</v>
      </c>
      <c r="I21" s="82">
        <f t="shared" si="0"/>
        <v>89</v>
      </c>
      <c r="J21" s="18">
        <v>8876681177</v>
      </c>
      <c r="K21" s="18" t="s">
        <v>1432</v>
      </c>
      <c r="L21" s="18" t="s">
        <v>1433</v>
      </c>
      <c r="M21" s="18">
        <v>9954844009</v>
      </c>
      <c r="N21" s="18" t="s">
        <v>1269</v>
      </c>
      <c r="O21" s="18">
        <v>9957479150</v>
      </c>
      <c r="P21" s="24">
        <v>43381</v>
      </c>
      <c r="Q21" s="54">
        <v>43381</v>
      </c>
      <c r="R21" s="18" t="s">
        <v>1402</v>
      </c>
      <c r="S21" s="18" t="s">
        <v>1236</v>
      </c>
      <c r="T21" s="18"/>
    </row>
    <row r="22" spans="1:20" ht="33">
      <c r="A22" s="4">
        <v>18</v>
      </c>
      <c r="B22" s="17" t="s">
        <v>68</v>
      </c>
      <c r="C22" s="18" t="s">
        <v>90</v>
      </c>
      <c r="D22" s="18" t="s">
        <v>29</v>
      </c>
      <c r="E22" s="19">
        <v>9</v>
      </c>
      <c r="F22" s="18" t="s">
        <v>998</v>
      </c>
      <c r="G22" s="19">
        <v>45</v>
      </c>
      <c r="H22" s="19">
        <v>42</v>
      </c>
      <c r="I22" s="82">
        <f t="shared" si="0"/>
        <v>87</v>
      </c>
      <c r="J22" s="18">
        <v>9954372020</v>
      </c>
      <c r="K22" s="18" t="s">
        <v>1432</v>
      </c>
      <c r="L22" s="18" t="s">
        <v>1434</v>
      </c>
      <c r="M22" s="18">
        <v>7896894139</v>
      </c>
      <c r="N22" s="18" t="s">
        <v>249</v>
      </c>
      <c r="O22" s="18">
        <v>8011410970</v>
      </c>
      <c r="P22" s="24">
        <v>43381</v>
      </c>
      <c r="Q22" s="54">
        <v>43381</v>
      </c>
      <c r="R22" s="18" t="s">
        <v>1402</v>
      </c>
      <c r="S22" s="18" t="s">
        <v>1236</v>
      </c>
      <c r="T22" s="18"/>
    </row>
    <row r="23" spans="1:20">
      <c r="A23" s="4">
        <v>19</v>
      </c>
      <c r="B23" s="17" t="s">
        <v>67</v>
      </c>
      <c r="C23" s="18" t="s">
        <v>73</v>
      </c>
      <c r="D23" s="18" t="s">
        <v>27</v>
      </c>
      <c r="E23" s="19" t="s">
        <v>91</v>
      </c>
      <c r="F23" s="18" t="s">
        <v>999</v>
      </c>
      <c r="G23" s="19">
        <v>15</v>
      </c>
      <c r="H23" s="19">
        <v>28</v>
      </c>
      <c r="I23" s="82">
        <f t="shared" si="0"/>
        <v>43</v>
      </c>
      <c r="J23" s="18" t="s">
        <v>100</v>
      </c>
      <c r="K23" s="18" t="s">
        <v>1435</v>
      </c>
      <c r="L23" s="18" t="s">
        <v>1436</v>
      </c>
      <c r="M23" s="18">
        <v>9613086098</v>
      </c>
      <c r="N23" s="18" t="s">
        <v>250</v>
      </c>
      <c r="O23" s="18">
        <v>8473820985</v>
      </c>
      <c r="P23" s="24">
        <v>43382</v>
      </c>
      <c r="Q23" s="54">
        <v>43382</v>
      </c>
      <c r="R23" s="18" t="s">
        <v>1402</v>
      </c>
      <c r="S23" s="18" t="s">
        <v>1236</v>
      </c>
      <c r="T23" s="18"/>
    </row>
    <row r="24" spans="1:20">
      <c r="A24" s="4">
        <v>20</v>
      </c>
      <c r="B24" s="17" t="s">
        <v>67</v>
      </c>
      <c r="C24" s="18" t="s">
        <v>142</v>
      </c>
      <c r="D24" s="18" t="s">
        <v>29</v>
      </c>
      <c r="E24" s="19">
        <v>30</v>
      </c>
      <c r="F24" s="18" t="s">
        <v>998</v>
      </c>
      <c r="G24" s="19">
        <v>14</v>
      </c>
      <c r="H24" s="19">
        <v>15</v>
      </c>
      <c r="I24" s="82">
        <f t="shared" si="0"/>
        <v>29</v>
      </c>
      <c r="J24" s="18">
        <v>9531294978</v>
      </c>
      <c r="K24" s="18" t="s">
        <v>1435</v>
      </c>
      <c r="L24" s="18" t="s">
        <v>1436</v>
      </c>
      <c r="M24" s="18">
        <v>9613086098</v>
      </c>
      <c r="N24" s="18" t="s">
        <v>250</v>
      </c>
      <c r="O24" s="18">
        <v>8473820985</v>
      </c>
      <c r="P24" s="24">
        <v>43382</v>
      </c>
      <c r="Q24" s="54">
        <v>43382</v>
      </c>
      <c r="R24" s="18" t="s">
        <v>1402</v>
      </c>
      <c r="S24" s="18" t="s">
        <v>1236</v>
      </c>
      <c r="T24" s="18"/>
    </row>
    <row r="25" spans="1:20">
      <c r="A25" s="4">
        <v>21</v>
      </c>
      <c r="B25" s="17" t="s">
        <v>67</v>
      </c>
      <c r="C25" s="18" t="s">
        <v>141</v>
      </c>
      <c r="D25" s="18" t="s">
        <v>29</v>
      </c>
      <c r="E25" s="19">
        <v>31</v>
      </c>
      <c r="F25" s="18" t="s">
        <v>998</v>
      </c>
      <c r="G25" s="19">
        <v>19</v>
      </c>
      <c r="H25" s="19">
        <v>20</v>
      </c>
      <c r="I25" s="82">
        <f t="shared" si="0"/>
        <v>39</v>
      </c>
      <c r="J25" s="18">
        <v>7637879283</v>
      </c>
      <c r="K25" s="18" t="s">
        <v>1435</v>
      </c>
      <c r="L25" s="18" t="s">
        <v>1436</v>
      </c>
      <c r="M25" s="18">
        <v>9613086098</v>
      </c>
      <c r="N25" s="18" t="s">
        <v>251</v>
      </c>
      <c r="O25" s="18">
        <v>9613956636</v>
      </c>
      <c r="P25" s="24">
        <v>43382</v>
      </c>
      <c r="Q25" s="54">
        <v>43382</v>
      </c>
      <c r="R25" s="18" t="s">
        <v>1402</v>
      </c>
      <c r="S25" s="18" t="s">
        <v>1236</v>
      </c>
      <c r="T25" s="18"/>
    </row>
    <row r="26" spans="1:20">
      <c r="A26" s="4">
        <v>22</v>
      </c>
      <c r="B26" s="17" t="s">
        <v>68</v>
      </c>
      <c r="C26" s="18" t="s">
        <v>87</v>
      </c>
      <c r="D26" s="18" t="s">
        <v>27</v>
      </c>
      <c r="E26" s="19" t="s">
        <v>98</v>
      </c>
      <c r="F26" s="18" t="s">
        <v>1000</v>
      </c>
      <c r="G26" s="19">
        <v>55</v>
      </c>
      <c r="H26" s="19">
        <v>55</v>
      </c>
      <c r="I26" s="82">
        <f t="shared" si="0"/>
        <v>110</v>
      </c>
      <c r="J26" s="18">
        <v>8486279649</v>
      </c>
      <c r="K26" s="18" t="s">
        <v>1437</v>
      </c>
      <c r="L26" s="18" t="s">
        <v>1266</v>
      </c>
      <c r="M26" s="18">
        <v>9854231262</v>
      </c>
      <c r="N26" s="18" t="s">
        <v>1267</v>
      </c>
      <c r="O26" s="18">
        <v>8876619128</v>
      </c>
      <c r="P26" s="24">
        <v>43382</v>
      </c>
      <c r="Q26" s="54">
        <v>43382</v>
      </c>
      <c r="R26" s="18" t="s">
        <v>1402</v>
      </c>
      <c r="S26" s="18" t="s">
        <v>1236</v>
      </c>
      <c r="T26" s="18"/>
    </row>
    <row r="27" spans="1:20" ht="33">
      <c r="A27" s="4">
        <v>23</v>
      </c>
      <c r="B27" s="17" t="s">
        <v>68</v>
      </c>
      <c r="C27" s="18" t="s">
        <v>148</v>
      </c>
      <c r="D27" s="18" t="s">
        <v>29</v>
      </c>
      <c r="E27" s="19">
        <v>8</v>
      </c>
      <c r="F27" s="18" t="s">
        <v>998</v>
      </c>
      <c r="G27" s="19">
        <v>33</v>
      </c>
      <c r="H27" s="19">
        <v>30</v>
      </c>
      <c r="I27" s="82">
        <f t="shared" si="0"/>
        <v>63</v>
      </c>
      <c r="J27" s="18">
        <v>8011778844</v>
      </c>
      <c r="K27" s="18" t="s">
        <v>1432</v>
      </c>
      <c r="L27" s="18" t="s">
        <v>1434</v>
      </c>
      <c r="M27" s="18">
        <v>7896894139</v>
      </c>
      <c r="N27" s="18" t="s">
        <v>1270</v>
      </c>
      <c r="O27" s="18">
        <v>8876471329</v>
      </c>
      <c r="P27" s="24">
        <v>43382</v>
      </c>
      <c r="Q27" s="54">
        <v>43382</v>
      </c>
      <c r="R27" s="18" t="s">
        <v>1402</v>
      </c>
      <c r="S27" s="18" t="s">
        <v>1236</v>
      </c>
      <c r="T27" s="18"/>
    </row>
    <row r="28" spans="1:20" ht="33">
      <c r="A28" s="4">
        <v>24</v>
      </c>
      <c r="B28" s="17" t="s">
        <v>67</v>
      </c>
      <c r="C28" s="18" t="s">
        <v>194</v>
      </c>
      <c r="D28" s="18" t="s">
        <v>27</v>
      </c>
      <c r="E28" s="19" t="s">
        <v>215</v>
      </c>
      <c r="F28" s="18" t="s">
        <v>999</v>
      </c>
      <c r="G28" s="19">
        <v>20</v>
      </c>
      <c r="H28" s="19">
        <v>21</v>
      </c>
      <c r="I28" s="82">
        <f t="shared" si="0"/>
        <v>41</v>
      </c>
      <c r="J28" s="18" t="s">
        <v>229</v>
      </c>
      <c r="K28" s="18" t="s">
        <v>1438</v>
      </c>
      <c r="L28" s="18" t="s">
        <v>1380</v>
      </c>
      <c r="M28" s="18">
        <v>9954535175</v>
      </c>
      <c r="N28" s="18" t="s">
        <v>317</v>
      </c>
      <c r="O28" s="18">
        <v>9957996120</v>
      </c>
      <c r="P28" s="24">
        <v>43383</v>
      </c>
      <c r="Q28" s="54">
        <v>43383</v>
      </c>
      <c r="R28" s="18" t="s">
        <v>1402</v>
      </c>
      <c r="S28" s="18" t="s">
        <v>1236</v>
      </c>
      <c r="T28" s="18"/>
    </row>
    <row r="29" spans="1:20">
      <c r="A29" s="4">
        <v>25</v>
      </c>
      <c r="B29" s="17" t="s">
        <v>67</v>
      </c>
      <c r="C29" s="18" t="s">
        <v>195</v>
      </c>
      <c r="D29" s="18" t="s">
        <v>27</v>
      </c>
      <c r="E29" s="19" t="s">
        <v>216</v>
      </c>
      <c r="F29" s="18" t="s">
        <v>999</v>
      </c>
      <c r="G29" s="19">
        <v>23</v>
      </c>
      <c r="H29" s="19">
        <v>22</v>
      </c>
      <c r="I29" s="82">
        <f t="shared" si="0"/>
        <v>45</v>
      </c>
      <c r="J29" s="18" t="s">
        <v>230</v>
      </c>
      <c r="K29" s="18" t="s">
        <v>1439</v>
      </c>
      <c r="L29" s="18" t="s">
        <v>1282</v>
      </c>
      <c r="M29" s="18">
        <v>9957678232</v>
      </c>
      <c r="N29" s="18" t="s">
        <v>1280</v>
      </c>
      <c r="O29" s="18">
        <v>9859758434</v>
      </c>
      <c r="P29" s="24">
        <v>43383</v>
      </c>
      <c r="Q29" s="54">
        <v>43383</v>
      </c>
      <c r="R29" s="18" t="s">
        <v>1404</v>
      </c>
      <c r="S29" s="18" t="s">
        <v>1236</v>
      </c>
      <c r="T29" s="18"/>
    </row>
    <row r="30" spans="1:20" ht="33">
      <c r="A30" s="4">
        <v>26</v>
      </c>
      <c r="B30" s="17" t="s">
        <v>68</v>
      </c>
      <c r="C30" s="18" t="s">
        <v>149</v>
      </c>
      <c r="D30" s="18" t="s">
        <v>29</v>
      </c>
      <c r="E30" s="19">
        <v>18</v>
      </c>
      <c r="F30" s="18" t="s">
        <v>998</v>
      </c>
      <c r="G30" s="19">
        <v>21</v>
      </c>
      <c r="H30" s="19">
        <v>23</v>
      </c>
      <c r="I30" s="82">
        <f t="shared" si="0"/>
        <v>44</v>
      </c>
      <c r="J30" s="18">
        <v>8011342778</v>
      </c>
      <c r="K30" s="18" t="s">
        <v>1412</v>
      </c>
      <c r="L30" s="18" t="s">
        <v>1254</v>
      </c>
      <c r="M30" s="18">
        <v>7399554906</v>
      </c>
      <c r="N30" s="18" t="s">
        <v>1255</v>
      </c>
      <c r="O30" s="18">
        <v>9954535121</v>
      </c>
      <c r="P30" s="24">
        <v>43383</v>
      </c>
      <c r="Q30" s="54">
        <v>43383</v>
      </c>
      <c r="R30" s="18" t="s">
        <v>1408</v>
      </c>
      <c r="S30" s="18" t="s">
        <v>1236</v>
      </c>
      <c r="T30" s="18"/>
    </row>
    <row r="31" spans="1:20" ht="33">
      <c r="A31" s="4">
        <v>27</v>
      </c>
      <c r="B31" s="17" t="s">
        <v>67</v>
      </c>
      <c r="C31" s="18" t="s">
        <v>144</v>
      </c>
      <c r="D31" s="18" t="s">
        <v>29</v>
      </c>
      <c r="E31" s="19">
        <v>6</v>
      </c>
      <c r="F31" s="18" t="s">
        <v>998</v>
      </c>
      <c r="G31" s="19">
        <v>12</v>
      </c>
      <c r="H31" s="19">
        <v>10</v>
      </c>
      <c r="I31" s="82">
        <f t="shared" si="0"/>
        <v>22</v>
      </c>
      <c r="J31" s="18" t="s">
        <v>231</v>
      </c>
      <c r="K31" s="18" t="s">
        <v>1440</v>
      </c>
      <c r="L31" s="18" t="s">
        <v>1247</v>
      </c>
      <c r="M31" s="18">
        <v>9577018386</v>
      </c>
      <c r="N31" s="18" t="s">
        <v>1248</v>
      </c>
      <c r="O31" s="18">
        <v>7399839481</v>
      </c>
      <c r="P31" s="24">
        <v>43384</v>
      </c>
      <c r="Q31" s="54">
        <v>43384</v>
      </c>
      <c r="R31" s="18" t="s">
        <v>1402</v>
      </c>
      <c r="S31" s="18" t="s">
        <v>1236</v>
      </c>
      <c r="T31" s="18"/>
    </row>
    <row r="32" spans="1:20">
      <c r="A32" s="4">
        <v>28</v>
      </c>
      <c r="B32" s="17" t="s">
        <v>67</v>
      </c>
      <c r="C32" s="18" t="s">
        <v>143</v>
      </c>
      <c r="D32" s="18" t="s">
        <v>29</v>
      </c>
      <c r="E32" s="19">
        <v>13</v>
      </c>
      <c r="F32" s="18" t="s">
        <v>998</v>
      </c>
      <c r="G32" s="19">
        <v>10</v>
      </c>
      <c r="H32" s="19">
        <v>12</v>
      </c>
      <c r="I32" s="82">
        <f t="shared" si="0"/>
        <v>22</v>
      </c>
      <c r="J32" s="18">
        <v>8011334390</v>
      </c>
      <c r="K32" s="18" t="s">
        <v>1440</v>
      </c>
      <c r="L32" s="18" t="s">
        <v>1247</v>
      </c>
      <c r="M32" s="18">
        <v>9577018386</v>
      </c>
      <c r="N32" s="18" t="s">
        <v>1248</v>
      </c>
      <c r="O32" s="18">
        <v>7399839481</v>
      </c>
      <c r="P32" s="24">
        <v>43384</v>
      </c>
      <c r="Q32" s="54">
        <v>43384</v>
      </c>
      <c r="R32" s="18" t="s">
        <v>1402</v>
      </c>
      <c r="S32" s="18" t="s">
        <v>1236</v>
      </c>
      <c r="T32" s="18"/>
    </row>
    <row r="33" spans="1:20">
      <c r="A33" s="4">
        <v>29</v>
      </c>
      <c r="B33" s="17" t="s">
        <v>67</v>
      </c>
      <c r="C33" s="18" t="s">
        <v>196</v>
      </c>
      <c r="D33" s="18" t="s">
        <v>27</v>
      </c>
      <c r="E33" s="19" t="s">
        <v>217</v>
      </c>
      <c r="F33" s="18" t="s">
        <v>999</v>
      </c>
      <c r="G33" s="19">
        <v>48</v>
      </c>
      <c r="H33" s="19">
        <v>50</v>
      </c>
      <c r="I33" s="82">
        <f t="shared" si="0"/>
        <v>98</v>
      </c>
      <c r="J33" s="18" t="s">
        <v>232</v>
      </c>
      <c r="K33" s="18" t="s">
        <v>1440</v>
      </c>
      <c r="L33" s="18" t="s">
        <v>1247</v>
      </c>
      <c r="M33" s="18">
        <v>9577018386</v>
      </c>
      <c r="N33" s="18" t="s">
        <v>1248</v>
      </c>
      <c r="O33" s="18">
        <v>7399839481</v>
      </c>
      <c r="P33" s="24">
        <v>43384</v>
      </c>
      <c r="Q33" s="54">
        <v>43384</v>
      </c>
      <c r="R33" s="18" t="s">
        <v>1402</v>
      </c>
      <c r="S33" s="18" t="s">
        <v>1236</v>
      </c>
      <c r="T33" s="18"/>
    </row>
    <row r="34" spans="1:20">
      <c r="A34" s="4">
        <v>30</v>
      </c>
      <c r="B34" s="17" t="s">
        <v>68</v>
      </c>
      <c r="C34" s="18" t="s">
        <v>83</v>
      </c>
      <c r="D34" s="18" t="s">
        <v>29</v>
      </c>
      <c r="E34" s="19">
        <v>19</v>
      </c>
      <c r="F34" s="18" t="s">
        <v>998</v>
      </c>
      <c r="G34" s="19">
        <v>29</v>
      </c>
      <c r="H34" s="19">
        <v>23</v>
      </c>
      <c r="I34" s="82">
        <f t="shared" si="0"/>
        <v>52</v>
      </c>
      <c r="J34" s="18">
        <v>9678956379</v>
      </c>
      <c r="K34" s="18" t="s">
        <v>1412</v>
      </c>
      <c r="L34" s="18" t="s">
        <v>1254</v>
      </c>
      <c r="M34" s="18">
        <v>7399554906</v>
      </c>
      <c r="N34" s="18" t="s">
        <v>1255</v>
      </c>
      <c r="O34" s="18">
        <v>9954535121</v>
      </c>
      <c r="P34" s="24">
        <v>43384</v>
      </c>
      <c r="Q34" s="54">
        <v>43384</v>
      </c>
      <c r="R34" s="18" t="s">
        <v>1408</v>
      </c>
      <c r="S34" s="18" t="s">
        <v>1236</v>
      </c>
      <c r="T34" s="18"/>
    </row>
    <row r="35" spans="1:20" ht="33">
      <c r="A35" s="4">
        <v>31</v>
      </c>
      <c r="B35" s="17" t="s">
        <v>68</v>
      </c>
      <c r="C35" s="18" t="s">
        <v>197</v>
      </c>
      <c r="D35" s="18" t="s">
        <v>27</v>
      </c>
      <c r="E35" s="19" t="s">
        <v>218</v>
      </c>
      <c r="F35" s="18" t="s">
        <v>99</v>
      </c>
      <c r="G35" s="19">
        <v>27</v>
      </c>
      <c r="H35" s="19">
        <v>28</v>
      </c>
      <c r="I35" s="82">
        <f t="shared" si="0"/>
        <v>55</v>
      </c>
      <c r="J35" s="18" t="s">
        <v>233</v>
      </c>
      <c r="K35" s="18" t="s">
        <v>1432</v>
      </c>
      <c r="L35" s="18" t="s">
        <v>1433</v>
      </c>
      <c r="M35" s="18">
        <v>9954844009</v>
      </c>
      <c r="N35" s="18" t="s">
        <v>1270</v>
      </c>
      <c r="O35" s="18">
        <v>8876471329</v>
      </c>
      <c r="P35" s="24">
        <v>43384</v>
      </c>
      <c r="Q35" s="54">
        <v>43384</v>
      </c>
      <c r="R35" s="18" t="s">
        <v>1402</v>
      </c>
      <c r="S35" s="18" t="s">
        <v>1236</v>
      </c>
      <c r="T35" s="18"/>
    </row>
    <row r="36" spans="1:20">
      <c r="A36" s="4">
        <v>32</v>
      </c>
      <c r="B36" s="17" t="s">
        <v>67</v>
      </c>
      <c r="C36" s="18" t="s">
        <v>146</v>
      </c>
      <c r="D36" s="18" t="s">
        <v>29</v>
      </c>
      <c r="E36" s="19">
        <v>28</v>
      </c>
      <c r="F36" s="18" t="s">
        <v>998</v>
      </c>
      <c r="G36" s="19">
        <v>14</v>
      </c>
      <c r="H36" s="19">
        <v>14</v>
      </c>
      <c r="I36" s="82">
        <f t="shared" si="0"/>
        <v>28</v>
      </c>
      <c r="J36" s="18">
        <v>8486979093</v>
      </c>
      <c r="K36" s="18" t="s">
        <v>1440</v>
      </c>
      <c r="L36" s="18" t="s">
        <v>1247</v>
      </c>
      <c r="M36" s="18">
        <v>9577018386</v>
      </c>
      <c r="N36" s="18" t="s">
        <v>1249</v>
      </c>
      <c r="O36" s="18">
        <v>8723082148</v>
      </c>
      <c r="P36" s="24">
        <v>43385</v>
      </c>
      <c r="Q36" s="54">
        <v>43385</v>
      </c>
      <c r="R36" s="18" t="s">
        <v>1402</v>
      </c>
      <c r="S36" s="18" t="s">
        <v>1236</v>
      </c>
      <c r="T36" s="18"/>
    </row>
    <row r="37" spans="1:20">
      <c r="A37" s="4">
        <v>33</v>
      </c>
      <c r="B37" s="17" t="s">
        <v>67</v>
      </c>
      <c r="C37" s="18" t="s">
        <v>158</v>
      </c>
      <c r="D37" s="18" t="s">
        <v>29</v>
      </c>
      <c r="E37" s="19">
        <v>11</v>
      </c>
      <c r="F37" s="18" t="s">
        <v>998</v>
      </c>
      <c r="G37" s="19">
        <v>17</v>
      </c>
      <c r="H37" s="19">
        <v>21</v>
      </c>
      <c r="I37" s="82">
        <f t="shared" si="0"/>
        <v>38</v>
      </c>
      <c r="J37" s="18">
        <v>9841286519</v>
      </c>
      <c r="K37" s="18" t="s">
        <v>1440</v>
      </c>
      <c r="L37" s="18" t="s">
        <v>1247</v>
      </c>
      <c r="M37" s="18">
        <v>9577018386</v>
      </c>
      <c r="N37" s="18" t="s">
        <v>1249</v>
      </c>
      <c r="O37" s="18">
        <v>8723082148</v>
      </c>
      <c r="P37" s="24">
        <v>43385</v>
      </c>
      <c r="Q37" s="54">
        <v>43385</v>
      </c>
      <c r="R37" s="18" t="s">
        <v>1402</v>
      </c>
      <c r="S37" s="18" t="s">
        <v>1236</v>
      </c>
      <c r="T37" s="18"/>
    </row>
    <row r="38" spans="1:20">
      <c r="A38" s="4">
        <v>34</v>
      </c>
      <c r="B38" s="17" t="s">
        <v>67</v>
      </c>
      <c r="C38" s="18" t="s">
        <v>198</v>
      </c>
      <c r="D38" s="18" t="s">
        <v>27</v>
      </c>
      <c r="E38" s="19" t="s">
        <v>219</v>
      </c>
      <c r="F38" s="18" t="s">
        <v>999</v>
      </c>
      <c r="G38" s="19">
        <v>24</v>
      </c>
      <c r="H38" s="19">
        <v>17</v>
      </c>
      <c r="I38" s="82">
        <f t="shared" si="0"/>
        <v>41</v>
      </c>
      <c r="J38" s="18" t="s">
        <v>234</v>
      </c>
      <c r="K38" s="18" t="s">
        <v>1440</v>
      </c>
      <c r="L38" s="18" t="s">
        <v>1247</v>
      </c>
      <c r="M38" s="18">
        <v>9577018386</v>
      </c>
      <c r="N38" s="18" t="s">
        <v>1249</v>
      </c>
      <c r="O38" s="18">
        <v>8723082148</v>
      </c>
      <c r="P38" s="24">
        <v>43385</v>
      </c>
      <c r="Q38" s="54">
        <v>43385</v>
      </c>
      <c r="R38" s="18" t="s">
        <v>1402</v>
      </c>
      <c r="S38" s="18" t="s">
        <v>1236</v>
      </c>
      <c r="T38" s="18"/>
    </row>
    <row r="39" spans="1:20" ht="33">
      <c r="A39" s="4">
        <v>35</v>
      </c>
      <c r="B39" s="17" t="s">
        <v>68</v>
      </c>
      <c r="C39" s="18" t="s">
        <v>88</v>
      </c>
      <c r="D39" s="18" t="s">
        <v>29</v>
      </c>
      <c r="E39" s="19">
        <v>11</v>
      </c>
      <c r="F39" s="18" t="s">
        <v>998</v>
      </c>
      <c r="G39" s="19">
        <v>26</v>
      </c>
      <c r="H39" s="19">
        <v>19</v>
      </c>
      <c r="I39" s="82">
        <f t="shared" si="0"/>
        <v>45</v>
      </c>
      <c r="J39" s="18">
        <v>6900668160</v>
      </c>
      <c r="K39" s="18" t="s">
        <v>1432</v>
      </c>
      <c r="L39" s="18" t="s">
        <v>1433</v>
      </c>
      <c r="M39" s="18">
        <v>9954844009</v>
      </c>
      <c r="N39" s="18" t="s">
        <v>249</v>
      </c>
      <c r="O39" s="18">
        <v>8011410970</v>
      </c>
      <c r="P39" s="24">
        <v>43385</v>
      </c>
      <c r="Q39" s="54">
        <v>43385</v>
      </c>
      <c r="R39" s="18" t="s">
        <v>1402</v>
      </c>
      <c r="S39" s="18" t="s">
        <v>1236</v>
      </c>
      <c r="T39" s="18"/>
    </row>
    <row r="40" spans="1:20" ht="33">
      <c r="A40" s="4">
        <v>36</v>
      </c>
      <c r="B40" s="17" t="s">
        <v>68</v>
      </c>
      <c r="C40" s="18" t="s">
        <v>89</v>
      </c>
      <c r="D40" s="18" t="s">
        <v>27</v>
      </c>
      <c r="E40" s="19"/>
      <c r="F40" s="18" t="s">
        <v>1001</v>
      </c>
      <c r="G40" s="19">
        <v>0</v>
      </c>
      <c r="H40" s="19">
        <v>52</v>
      </c>
      <c r="I40" s="82">
        <f t="shared" si="0"/>
        <v>52</v>
      </c>
      <c r="J40" s="18" t="s">
        <v>235</v>
      </c>
      <c r="K40" s="18" t="s">
        <v>1437</v>
      </c>
      <c r="L40" s="18" t="s">
        <v>1266</v>
      </c>
      <c r="M40" s="18">
        <v>9854231262</v>
      </c>
      <c r="N40" s="18" t="s">
        <v>1267</v>
      </c>
      <c r="O40" s="18">
        <v>8876619128</v>
      </c>
      <c r="P40" s="24">
        <v>43385</v>
      </c>
      <c r="Q40" s="54">
        <v>43385</v>
      </c>
      <c r="R40" s="18" t="s">
        <v>1402</v>
      </c>
      <c r="S40" s="18" t="s">
        <v>1236</v>
      </c>
      <c r="T40" s="18"/>
    </row>
    <row r="41" spans="1:20">
      <c r="A41" s="4">
        <v>37</v>
      </c>
      <c r="B41" s="17" t="s">
        <v>67</v>
      </c>
      <c r="C41" s="18" t="s">
        <v>132</v>
      </c>
      <c r="D41" s="18" t="s">
        <v>29</v>
      </c>
      <c r="E41" s="19">
        <v>18</v>
      </c>
      <c r="F41" s="18" t="s">
        <v>998</v>
      </c>
      <c r="G41" s="19">
        <v>17</v>
      </c>
      <c r="H41" s="19">
        <v>32</v>
      </c>
      <c r="I41" s="82">
        <f t="shared" si="0"/>
        <v>49</v>
      </c>
      <c r="J41" s="18">
        <v>9854200253</v>
      </c>
      <c r="K41" s="18" t="s">
        <v>1438</v>
      </c>
      <c r="L41" s="18" t="s">
        <v>1380</v>
      </c>
      <c r="M41" s="18">
        <v>9954535175</v>
      </c>
      <c r="N41" s="18" t="s">
        <v>317</v>
      </c>
      <c r="O41" s="18">
        <v>9957996120</v>
      </c>
      <c r="P41" s="24">
        <v>43386</v>
      </c>
      <c r="Q41" s="54">
        <v>43386</v>
      </c>
      <c r="R41" s="18" t="s">
        <v>1402</v>
      </c>
      <c r="S41" s="18" t="s">
        <v>1236</v>
      </c>
      <c r="T41" s="18"/>
    </row>
    <row r="42" spans="1:20" ht="33">
      <c r="A42" s="4">
        <v>38</v>
      </c>
      <c r="B42" s="17" t="s">
        <v>67</v>
      </c>
      <c r="C42" s="18" t="s">
        <v>133</v>
      </c>
      <c r="D42" s="18" t="s">
        <v>27</v>
      </c>
      <c r="E42" s="19" t="s">
        <v>134</v>
      </c>
      <c r="F42" s="18" t="s">
        <v>999</v>
      </c>
      <c r="G42" s="19">
        <v>0</v>
      </c>
      <c r="H42" s="19">
        <v>100</v>
      </c>
      <c r="I42" s="82">
        <f t="shared" si="0"/>
        <v>100</v>
      </c>
      <c r="J42" s="18" t="s">
        <v>135</v>
      </c>
      <c r="K42" s="18" t="s">
        <v>1438</v>
      </c>
      <c r="L42" s="18" t="s">
        <v>1380</v>
      </c>
      <c r="M42" s="18">
        <v>9954535175</v>
      </c>
      <c r="N42" s="18" t="s">
        <v>317</v>
      </c>
      <c r="O42" s="18">
        <v>9957996120</v>
      </c>
      <c r="P42" s="24">
        <v>43386</v>
      </c>
      <c r="Q42" s="54">
        <v>43386</v>
      </c>
      <c r="R42" s="18" t="s">
        <v>1402</v>
      </c>
      <c r="S42" s="18" t="s">
        <v>1236</v>
      </c>
      <c r="T42" s="18"/>
    </row>
    <row r="43" spans="1:20">
      <c r="A43" s="4">
        <v>39</v>
      </c>
      <c r="B43" s="17" t="s">
        <v>68</v>
      </c>
      <c r="C43" s="18" t="s">
        <v>174</v>
      </c>
      <c r="D43" s="18" t="s">
        <v>29</v>
      </c>
      <c r="E43" s="19">
        <v>4</v>
      </c>
      <c r="F43" s="18" t="s">
        <v>998</v>
      </c>
      <c r="G43" s="19">
        <v>15</v>
      </c>
      <c r="H43" s="19">
        <v>15</v>
      </c>
      <c r="I43" s="82">
        <f t="shared" si="0"/>
        <v>30</v>
      </c>
      <c r="J43" s="18">
        <v>8402927961</v>
      </c>
      <c r="K43" s="18" t="s">
        <v>1420</v>
      </c>
      <c r="L43" s="18" t="s">
        <v>1421</v>
      </c>
      <c r="M43" s="18">
        <v>9854336649</v>
      </c>
      <c r="N43" s="18" t="s">
        <v>260</v>
      </c>
      <c r="O43" s="18">
        <v>6900772817</v>
      </c>
      <c r="P43" s="24">
        <v>43386</v>
      </c>
      <c r="Q43" s="54">
        <v>43386</v>
      </c>
      <c r="R43" s="18" t="s">
        <v>1404</v>
      </c>
      <c r="S43" s="18" t="s">
        <v>1236</v>
      </c>
      <c r="T43" s="18"/>
    </row>
    <row r="44" spans="1:20" ht="33">
      <c r="A44" s="4">
        <v>40</v>
      </c>
      <c r="B44" s="17" t="s">
        <v>68</v>
      </c>
      <c r="C44" s="18" t="s">
        <v>171</v>
      </c>
      <c r="D44" s="18" t="s">
        <v>27</v>
      </c>
      <c r="E44" s="19" t="s">
        <v>172</v>
      </c>
      <c r="F44" s="18" t="s">
        <v>999</v>
      </c>
      <c r="G44" s="19">
        <v>0</v>
      </c>
      <c r="H44" s="19">
        <v>50</v>
      </c>
      <c r="I44" s="82">
        <f t="shared" si="0"/>
        <v>50</v>
      </c>
      <c r="J44" s="18" t="s">
        <v>173</v>
      </c>
      <c r="K44" s="18" t="s">
        <v>1420</v>
      </c>
      <c r="L44" s="18" t="s">
        <v>1421</v>
      </c>
      <c r="M44" s="18">
        <v>9854336649</v>
      </c>
      <c r="N44" s="18" t="s">
        <v>260</v>
      </c>
      <c r="O44" s="18">
        <v>6900772817</v>
      </c>
      <c r="P44" s="24">
        <v>43386</v>
      </c>
      <c r="Q44" s="54">
        <v>43386</v>
      </c>
      <c r="R44" s="18" t="s">
        <v>1404</v>
      </c>
      <c r="S44" s="18" t="s">
        <v>1236</v>
      </c>
      <c r="T44" s="18"/>
    </row>
    <row r="45" spans="1:20" s="26" customFormat="1">
      <c r="A45" s="33">
        <v>41</v>
      </c>
      <c r="B45" s="17" t="s">
        <v>68</v>
      </c>
      <c r="C45" s="18" t="s">
        <v>165</v>
      </c>
      <c r="D45" s="18" t="s">
        <v>29</v>
      </c>
      <c r="E45" s="19">
        <v>1</v>
      </c>
      <c r="F45" s="18" t="s">
        <v>998</v>
      </c>
      <c r="G45" s="19">
        <v>33</v>
      </c>
      <c r="H45" s="19">
        <v>30</v>
      </c>
      <c r="I45" s="82">
        <f t="shared" si="0"/>
        <v>63</v>
      </c>
      <c r="J45" s="18">
        <v>9613540897</v>
      </c>
      <c r="K45" s="18" t="s">
        <v>1401</v>
      </c>
      <c r="L45" s="18" t="s">
        <v>1386</v>
      </c>
      <c r="M45" s="18">
        <v>9859430170</v>
      </c>
      <c r="N45" s="18" t="s">
        <v>1388</v>
      </c>
      <c r="O45" s="18">
        <v>7896787266</v>
      </c>
      <c r="P45" s="24">
        <v>43388</v>
      </c>
      <c r="Q45" s="54">
        <v>43388</v>
      </c>
      <c r="R45" s="18" t="s">
        <v>1405</v>
      </c>
      <c r="S45" s="18" t="s">
        <v>1236</v>
      </c>
      <c r="T45" s="18"/>
    </row>
    <row r="46" spans="1:20" s="26" customFormat="1">
      <c r="A46" s="33">
        <v>42</v>
      </c>
      <c r="B46" s="17" t="s">
        <v>68</v>
      </c>
      <c r="C46" s="18" t="s">
        <v>166</v>
      </c>
      <c r="D46" s="18" t="s">
        <v>27</v>
      </c>
      <c r="E46" s="19" t="s">
        <v>167</v>
      </c>
      <c r="F46" s="18" t="s">
        <v>1002</v>
      </c>
      <c r="G46" s="19">
        <v>0</v>
      </c>
      <c r="H46" s="19">
        <v>111</v>
      </c>
      <c r="I46" s="82">
        <f t="shared" si="0"/>
        <v>111</v>
      </c>
      <c r="J46" s="18">
        <v>9864220971</v>
      </c>
      <c r="K46" s="18" t="s">
        <v>1401</v>
      </c>
      <c r="L46" s="18" t="s">
        <v>1386</v>
      </c>
      <c r="M46" s="18">
        <v>9859430170</v>
      </c>
      <c r="N46" s="18" t="s">
        <v>1388</v>
      </c>
      <c r="O46" s="18">
        <v>7896787266</v>
      </c>
      <c r="P46" s="24">
        <v>43388</v>
      </c>
      <c r="Q46" s="54">
        <v>43388</v>
      </c>
      <c r="R46" s="18" t="s">
        <v>1405</v>
      </c>
      <c r="S46" s="18" t="s">
        <v>1236</v>
      </c>
      <c r="T46" s="18"/>
    </row>
    <row r="47" spans="1:20">
      <c r="A47" s="4">
        <v>43</v>
      </c>
      <c r="B47" s="17" t="s">
        <v>67</v>
      </c>
      <c r="C47" s="18" t="s">
        <v>130</v>
      </c>
      <c r="D47" s="18" t="s">
        <v>27</v>
      </c>
      <c r="E47" s="19" t="s">
        <v>131</v>
      </c>
      <c r="F47" s="18" t="s">
        <v>999</v>
      </c>
      <c r="G47" s="19">
        <v>55</v>
      </c>
      <c r="H47" s="19">
        <v>55</v>
      </c>
      <c r="I47" s="82">
        <f t="shared" si="0"/>
        <v>110</v>
      </c>
      <c r="J47" s="18">
        <v>9854332578</v>
      </c>
      <c r="K47" s="18" t="s">
        <v>1401</v>
      </c>
      <c r="L47" s="18" t="s">
        <v>1386</v>
      </c>
      <c r="M47" s="18">
        <v>9859430170</v>
      </c>
      <c r="N47" s="18" t="s">
        <v>1388</v>
      </c>
      <c r="O47" s="18">
        <v>7896787266</v>
      </c>
      <c r="P47" s="24">
        <v>43393</v>
      </c>
      <c r="Q47" s="54">
        <v>43393</v>
      </c>
      <c r="R47" s="18" t="s">
        <v>1405</v>
      </c>
      <c r="S47" s="18" t="s">
        <v>1236</v>
      </c>
      <c r="T47" s="18"/>
    </row>
    <row r="48" spans="1:20" ht="33">
      <c r="A48" s="4">
        <v>44</v>
      </c>
      <c r="B48" s="17" t="s">
        <v>68</v>
      </c>
      <c r="C48" s="18" t="s">
        <v>168</v>
      </c>
      <c r="D48" s="18" t="s">
        <v>29</v>
      </c>
      <c r="E48" s="19">
        <v>24</v>
      </c>
      <c r="F48" s="18" t="s">
        <v>998</v>
      </c>
      <c r="G48" s="19">
        <v>27</v>
      </c>
      <c r="H48" s="19">
        <v>21</v>
      </c>
      <c r="I48" s="82">
        <f t="shared" si="0"/>
        <v>48</v>
      </c>
      <c r="J48" s="18" t="s">
        <v>169</v>
      </c>
      <c r="K48" s="18" t="s">
        <v>1415</v>
      </c>
      <c r="L48" s="18" t="s">
        <v>1418</v>
      </c>
      <c r="M48" s="18">
        <v>8876676027</v>
      </c>
      <c r="N48" s="18" t="s">
        <v>262</v>
      </c>
      <c r="O48" s="18">
        <v>6000180834</v>
      </c>
      <c r="P48" s="24">
        <v>43393</v>
      </c>
      <c r="Q48" s="54">
        <v>43393</v>
      </c>
      <c r="R48" s="18" t="s">
        <v>1404</v>
      </c>
      <c r="S48" s="18" t="s">
        <v>1236</v>
      </c>
      <c r="T48" s="18"/>
    </row>
    <row r="49" spans="1:20" ht="33">
      <c r="A49" s="4">
        <v>45</v>
      </c>
      <c r="B49" s="17" t="s">
        <v>67</v>
      </c>
      <c r="C49" s="18" t="s">
        <v>175</v>
      </c>
      <c r="D49" s="18" t="s">
        <v>29</v>
      </c>
      <c r="E49" s="19">
        <v>1</v>
      </c>
      <c r="F49" s="18" t="s">
        <v>998</v>
      </c>
      <c r="G49" s="19">
        <v>18</v>
      </c>
      <c r="H49" s="19">
        <v>21</v>
      </c>
      <c r="I49" s="82">
        <f t="shared" si="0"/>
        <v>39</v>
      </c>
      <c r="J49" s="18">
        <v>9859694492</v>
      </c>
      <c r="K49" s="18" t="s">
        <v>1437</v>
      </c>
      <c r="L49" s="18" t="s">
        <v>1266</v>
      </c>
      <c r="M49" s="18">
        <v>9854231262</v>
      </c>
      <c r="N49" s="18" t="s">
        <v>1268</v>
      </c>
      <c r="O49" s="18">
        <v>8486904164</v>
      </c>
      <c r="P49" s="24">
        <v>43395</v>
      </c>
      <c r="Q49" s="54">
        <v>43395</v>
      </c>
      <c r="R49" s="18" t="s">
        <v>1402</v>
      </c>
      <c r="S49" s="18" t="s">
        <v>1236</v>
      </c>
      <c r="T49" s="18"/>
    </row>
    <row r="50" spans="1:20" s="26" customFormat="1">
      <c r="A50" s="33">
        <v>46</v>
      </c>
      <c r="B50" s="17" t="s">
        <v>67</v>
      </c>
      <c r="C50" s="18" t="s">
        <v>176</v>
      </c>
      <c r="D50" s="18" t="s">
        <v>27</v>
      </c>
      <c r="E50" s="19" t="s">
        <v>177</v>
      </c>
      <c r="F50" s="18" t="s">
        <v>999</v>
      </c>
      <c r="G50" s="19">
        <v>55</v>
      </c>
      <c r="H50" s="19">
        <v>55</v>
      </c>
      <c r="I50" s="82">
        <f t="shared" si="0"/>
        <v>110</v>
      </c>
      <c r="J50" s="18" t="s">
        <v>178</v>
      </c>
      <c r="K50" s="18" t="s">
        <v>1437</v>
      </c>
      <c r="L50" s="18" t="s">
        <v>1266</v>
      </c>
      <c r="M50" s="18">
        <v>9854231262</v>
      </c>
      <c r="N50" s="18" t="s">
        <v>1268</v>
      </c>
      <c r="O50" s="18">
        <v>8486904164</v>
      </c>
      <c r="P50" s="24">
        <v>43395</v>
      </c>
      <c r="Q50" s="54">
        <v>43395</v>
      </c>
      <c r="R50" s="18" t="s">
        <v>1402</v>
      </c>
      <c r="S50" s="18" t="s">
        <v>1236</v>
      </c>
      <c r="T50" s="18"/>
    </row>
    <row r="51" spans="1:20" ht="33">
      <c r="A51" s="4">
        <v>47</v>
      </c>
      <c r="B51" s="17" t="s">
        <v>68</v>
      </c>
      <c r="C51" s="18" t="s">
        <v>154</v>
      </c>
      <c r="D51" s="18" t="s">
        <v>27</v>
      </c>
      <c r="E51" s="19" t="s">
        <v>155</v>
      </c>
      <c r="F51" s="18" t="s">
        <v>1002</v>
      </c>
      <c r="G51" s="19">
        <v>50</v>
      </c>
      <c r="H51" s="19">
        <v>52</v>
      </c>
      <c r="I51" s="82">
        <f t="shared" si="0"/>
        <v>102</v>
      </c>
      <c r="J51" s="18" t="s">
        <v>156</v>
      </c>
      <c r="K51" s="18" t="s">
        <v>1420</v>
      </c>
      <c r="L51" s="18" t="s">
        <v>1421</v>
      </c>
      <c r="M51" s="18">
        <v>9854336649</v>
      </c>
      <c r="N51" s="18" t="s">
        <v>260</v>
      </c>
      <c r="O51" s="18">
        <v>6900772817</v>
      </c>
      <c r="P51" s="24">
        <v>43395</v>
      </c>
      <c r="Q51" s="54">
        <v>43395</v>
      </c>
      <c r="R51" s="18" t="s">
        <v>1404</v>
      </c>
      <c r="S51" s="18" t="s">
        <v>1236</v>
      </c>
      <c r="T51" s="18"/>
    </row>
    <row r="52" spans="1:20" ht="33">
      <c r="A52" s="4">
        <v>48</v>
      </c>
      <c r="B52" s="17" t="s">
        <v>68</v>
      </c>
      <c r="C52" s="18" t="s">
        <v>199</v>
      </c>
      <c r="D52" s="18" t="s">
        <v>29</v>
      </c>
      <c r="E52" s="19">
        <v>3</v>
      </c>
      <c r="F52" s="18" t="s">
        <v>998</v>
      </c>
      <c r="G52" s="19">
        <v>22</v>
      </c>
      <c r="H52" s="19">
        <v>36</v>
      </c>
      <c r="I52" s="82">
        <f t="shared" si="0"/>
        <v>58</v>
      </c>
      <c r="J52" s="18">
        <v>7086567886</v>
      </c>
      <c r="K52" s="18" t="s">
        <v>1420</v>
      </c>
      <c r="L52" s="18" t="s">
        <v>1421</v>
      </c>
      <c r="M52" s="18">
        <v>9854336649</v>
      </c>
      <c r="N52" s="18" t="s">
        <v>263</v>
      </c>
      <c r="O52" s="18">
        <v>8399069793</v>
      </c>
      <c r="P52" s="24">
        <v>43395</v>
      </c>
      <c r="Q52" s="54">
        <v>43395</v>
      </c>
      <c r="R52" s="18" t="s">
        <v>1404</v>
      </c>
      <c r="S52" s="18" t="s">
        <v>1236</v>
      </c>
      <c r="T52" s="18"/>
    </row>
    <row r="53" spans="1:20" ht="33">
      <c r="A53" s="4">
        <v>49</v>
      </c>
      <c r="B53" s="17" t="s">
        <v>67</v>
      </c>
      <c r="C53" s="18" t="s">
        <v>84</v>
      </c>
      <c r="D53" s="18" t="s">
        <v>29</v>
      </c>
      <c r="E53" s="19">
        <v>21</v>
      </c>
      <c r="F53" s="18" t="s">
        <v>998</v>
      </c>
      <c r="G53" s="19">
        <v>16</v>
      </c>
      <c r="H53" s="19">
        <v>19</v>
      </c>
      <c r="I53" s="82">
        <f t="shared" si="0"/>
        <v>35</v>
      </c>
      <c r="J53" s="18">
        <v>9706373921</v>
      </c>
      <c r="K53" s="18" t="s">
        <v>1412</v>
      </c>
      <c r="L53" s="18" t="s">
        <v>1254</v>
      </c>
      <c r="M53" s="18">
        <v>7399554906</v>
      </c>
      <c r="N53" s="18" t="s">
        <v>1253</v>
      </c>
      <c r="O53" s="18">
        <v>7399226328</v>
      </c>
      <c r="P53" s="24">
        <v>43396</v>
      </c>
      <c r="Q53" s="54">
        <v>43396</v>
      </c>
      <c r="R53" s="18" t="s">
        <v>1408</v>
      </c>
      <c r="S53" s="18" t="s">
        <v>1236</v>
      </c>
      <c r="T53" s="18"/>
    </row>
    <row r="54" spans="1:20" ht="33">
      <c r="A54" s="4">
        <v>50</v>
      </c>
      <c r="B54" s="17" t="s">
        <v>67</v>
      </c>
      <c r="C54" s="18" t="s">
        <v>147</v>
      </c>
      <c r="D54" s="18" t="s">
        <v>29</v>
      </c>
      <c r="E54" s="19">
        <v>16</v>
      </c>
      <c r="F54" s="18" t="s">
        <v>998</v>
      </c>
      <c r="G54" s="19">
        <v>18</v>
      </c>
      <c r="H54" s="19">
        <v>21</v>
      </c>
      <c r="I54" s="82">
        <f t="shared" si="0"/>
        <v>39</v>
      </c>
      <c r="J54" s="18">
        <v>9678590389</v>
      </c>
      <c r="K54" s="18" t="s">
        <v>1432</v>
      </c>
      <c r="L54" s="18" t="s">
        <v>1433</v>
      </c>
      <c r="M54" s="18">
        <v>9954844009</v>
      </c>
      <c r="N54" s="18" t="s">
        <v>1270</v>
      </c>
      <c r="O54" s="18">
        <v>8876471329</v>
      </c>
      <c r="P54" s="24">
        <v>43396</v>
      </c>
      <c r="Q54" s="54">
        <v>43396</v>
      </c>
      <c r="R54" s="18" t="s">
        <v>1402</v>
      </c>
      <c r="S54" s="18" t="s">
        <v>1236</v>
      </c>
      <c r="T54" s="18"/>
    </row>
    <row r="55" spans="1:20" ht="33">
      <c r="A55" s="4">
        <v>51</v>
      </c>
      <c r="B55" s="17" t="s">
        <v>68</v>
      </c>
      <c r="C55" s="18" t="s">
        <v>136</v>
      </c>
      <c r="D55" s="18" t="s">
        <v>29</v>
      </c>
      <c r="E55" s="19">
        <v>1</v>
      </c>
      <c r="F55" s="18" t="s">
        <v>998</v>
      </c>
      <c r="G55" s="19">
        <v>18</v>
      </c>
      <c r="H55" s="19">
        <v>21</v>
      </c>
      <c r="I55" s="82">
        <f t="shared" si="0"/>
        <v>39</v>
      </c>
      <c r="J55" s="18">
        <v>8011142162</v>
      </c>
      <c r="K55" s="18" t="s">
        <v>1420</v>
      </c>
      <c r="L55" s="18" t="s">
        <v>1421</v>
      </c>
      <c r="M55" s="18">
        <v>9854336649</v>
      </c>
      <c r="N55" s="18" t="s">
        <v>266</v>
      </c>
      <c r="O55" s="18">
        <v>9678397402</v>
      </c>
      <c r="P55" s="24">
        <v>43396</v>
      </c>
      <c r="Q55" s="54">
        <v>43396</v>
      </c>
      <c r="R55" s="18" t="s">
        <v>1404</v>
      </c>
      <c r="S55" s="18" t="s">
        <v>1236</v>
      </c>
      <c r="T55" s="18"/>
    </row>
    <row r="56" spans="1:20">
      <c r="A56" s="4">
        <v>52</v>
      </c>
      <c r="B56" s="17" t="s">
        <v>68</v>
      </c>
      <c r="C56" s="18" t="s">
        <v>153</v>
      </c>
      <c r="D56" s="18" t="s">
        <v>29</v>
      </c>
      <c r="E56" s="19">
        <v>2</v>
      </c>
      <c r="F56" s="18" t="s">
        <v>998</v>
      </c>
      <c r="G56" s="19">
        <v>36</v>
      </c>
      <c r="H56" s="19">
        <v>23</v>
      </c>
      <c r="I56" s="82">
        <f t="shared" si="0"/>
        <v>59</v>
      </c>
      <c r="J56" s="18">
        <v>8011414606</v>
      </c>
      <c r="K56" s="18" t="s">
        <v>1420</v>
      </c>
      <c r="L56" s="18" t="s">
        <v>1421</v>
      </c>
      <c r="M56" s="18">
        <v>9854336649</v>
      </c>
      <c r="N56" s="18" t="s">
        <v>266</v>
      </c>
      <c r="O56" s="18">
        <v>9678397402</v>
      </c>
      <c r="P56" s="24">
        <v>43396</v>
      </c>
      <c r="Q56" s="54">
        <v>43396</v>
      </c>
      <c r="R56" s="18" t="s">
        <v>1404</v>
      </c>
      <c r="S56" s="18" t="s">
        <v>1236</v>
      </c>
      <c r="T56" s="18"/>
    </row>
    <row r="57" spans="1:20" ht="33">
      <c r="A57" s="4">
        <v>53</v>
      </c>
      <c r="B57" s="17" t="s">
        <v>68</v>
      </c>
      <c r="C57" s="18" t="s">
        <v>136</v>
      </c>
      <c r="D57" s="18" t="s">
        <v>29</v>
      </c>
      <c r="E57" s="19">
        <v>1</v>
      </c>
      <c r="F57" s="18" t="s">
        <v>998</v>
      </c>
      <c r="G57" s="19">
        <v>18</v>
      </c>
      <c r="H57" s="19">
        <v>21</v>
      </c>
      <c r="I57" s="82">
        <f t="shared" si="0"/>
        <v>39</v>
      </c>
      <c r="J57" s="18">
        <v>8144286421</v>
      </c>
      <c r="K57" s="18" t="s">
        <v>1420</v>
      </c>
      <c r="L57" s="18" t="s">
        <v>1421</v>
      </c>
      <c r="M57" s="18">
        <v>9854336649</v>
      </c>
      <c r="N57" s="18" t="s">
        <v>1367</v>
      </c>
      <c r="O57" s="18">
        <v>8486797121</v>
      </c>
      <c r="P57" s="24">
        <v>43396</v>
      </c>
      <c r="Q57" s="54">
        <v>43396</v>
      </c>
      <c r="R57" s="18" t="s">
        <v>1404</v>
      </c>
      <c r="S57" s="18" t="s">
        <v>1236</v>
      </c>
      <c r="T57" s="18"/>
    </row>
    <row r="58" spans="1:20">
      <c r="A58" s="4">
        <v>54</v>
      </c>
      <c r="B58" s="17" t="s">
        <v>67</v>
      </c>
      <c r="C58" s="18" t="s">
        <v>363</v>
      </c>
      <c r="D58" s="18" t="s">
        <v>29</v>
      </c>
      <c r="E58" s="19">
        <v>7</v>
      </c>
      <c r="F58" s="18" t="s">
        <v>998</v>
      </c>
      <c r="G58" s="19">
        <v>15</v>
      </c>
      <c r="H58" s="19">
        <v>18</v>
      </c>
      <c r="I58" s="82">
        <f t="shared" si="0"/>
        <v>33</v>
      </c>
      <c r="J58" s="18">
        <v>7576016759</v>
      </c>
      <c r="K58" s="18" t="s">
        <v>1439</v>
      </c>
      <c r="L58" s="18" t="s">
        <v>1282</v>
      </c>
      <c r="M58" s="18">
        <v>9957678232</v>
      </c>
      <c r="N58" s="18" t="s">
        <v>1279</v>
      </c>
      <c r="O58" s="18">
        <v>9577094295</v>
      </c>
      <c r="P58" s="24">
        <v>43397</v>
      </c>
      <c r="Q58" s="54">
        <v>43397</v>
      </c>
      <c r="R58" s="18" t="s">
        <v>1404</v>
      </c>
      <c r="S58" s="18" t="s">
        <v>1236</v>
      </c>
      <c r="T58" s="18"/>
    </row>
    <row r="59" spans="1:20">
      <c r="A59" s="4">
        <v>55</v>
      </c>
      <c r="B59" s="17" t="s">
        <v>67</v>
      </c>
      <c r="C59" s="18" t="s">
        <v>364</v>
      </c>
      <c r="D59" s="18" t="s">
        <v>29</v>
      </c>
      <c r="E59" s="19">
        <v>2</v>
      </c>
      <c r="F59" s="18" t="s">
        <v>998</v>
      </c>
      <c r="G59" s="19">
        <v>6</v>
      </c>
      <c r="H59" s="19">
        <v>13</v>
      </c>
      <c r="I59" s="82">
        <f t="shared" si="0"/>
        <v>19</v>
      </c>
      <c r="J59" s="18">
        <v>8876530787</v>
      </c>
      <c r="K59" s="18" t="s">
        <v>1440</v>
      </c>
      <c r="L59" s="18" t="s">
        <v>1247</v>
      </c>
      <c r="M59" s="18">
        <v>9577018386</v>
      </c>
      <c r="N59" s="18" t="s">
        <v>1166</v>
      </c>
      <c r="O59" s="18">
        <v>936546069</v>
      </c>
      <c r="P59" s="24">
        <v>43397</v>
      </c>
      <c r="Q59" s="54">
        <v>43397</v>
      </c>
      <c r="R59" s="18" t="s">
        <v>1402</v>
      </c>
      <c r="S59" s="18" t="s">
        <v>1236</v>
      </c>
      <c r="T59" s="18"/>
    </row>
    <row r="60" spans="1:20">
      <c r="A60" s="4">
        <v>56</v>
      </c>
      <c r="B60" s="17" t="s">
        <v>67</v>
      </c>
      <c r="C60" s="18" t="s">
        <v>365</v>
      </c>
      <c r="D60" s="18" t="s">
        <v>29</v>
      </c>
      <c r="E60" s="19">
        <v>16</v>
      </c>
      <c r="F60" s="18" t="s">
        <v>998</v>
      </c>
      <c r="G60" s="19">
        <v>10</v>
      </c>
      <c r="H60" s="19">
        <v>11</v>
      </c>
      <c r="I60" s="82">
        <f t="shared" si="0"/>
        <v>21</v>
      </c>
      <c r="J60" s="18">
        <v>9678941766</v>
      </c>
      <c r="K60" s="18" t="s">
        <v>1438</v>
      </c>
      <c r="L60" s="18" t="s">
        <v>1380</v>
      </c>
      <c r="M60" s="18">
        <v>9954535175</v>
      </c>
      <c r="N60" s="18" t="s">
        <v>1167</v>
      </c>
      <c r="O60" s="18">
        <v>9613358122</v>
      </c>
      <c r="P60" s="24">
        <v>43397</v>
      </c>
      <c r="Q60" s="54">
        <v>43397</v>
      </c>
      <c r="R60" s="18" t="s">
        <v>1402</v>
      </c>
      <c r="S60" s="18" t="s">
        <v>1236</v>
      </c>
      <c r="T60" s="18"/>
    </row>
    <row r="61" spans="1:20">
      <c r="A61" s="4">
        <v>57</v>
      </c>
      <c r="B61" s="17" t="s">
        <v>67</v>
      </c>
      <c r="C61" s="18" t="s">
        <v>200</v>
      </c>
      <c r="D61" s="18" t="s">
        <v>29</v>
      </c>
      <c r="E61" s="19">
        <v>23</v>
      </c>
      <c r="F61" s="18" t="s">
        <v>998</v>
      </c>
      <c r="G61" s="19">
        <v>17</v>
      </c>
      <c r="H61" s="19">
        <v>21</v>
      </c>
      <c r="I61" s="82">
        <f t="shared" si="0"/>
        <v>38</v>
      </c>
      <c r="J61" s="18">
        <v>9854607624</v>
      </c>
      <c r="K61" s="18" t="s">
        <v>1441</v>
      </c>
      <c r="L61" s="18" t="s">
        <v>1377</v>
      </c>
      <c r="M61" s="18">
        <v>8812892840</v>
      </c>
      <c r="N61" s="18" t="s">
        <v>1375</v>
      </c>
      <c r="O61" s="18">
        <v>7896470923</v>
      </c>
      <c r="P61" s="24">
        <v>43398</v>
      </c>
      <c r="Q61" s="54">
        <v>43398</v>
      </c>
      <c r="R61" s="18" t="s">
        <v>1405</v>
      </c>
      <c r="S61" s="18" t="s">
        <v>1406</v>
      </c>
      <c r="T61" s="18"/>
    </row>
    <row r="62" spans="1:20">
      <c r="A62" s="4">
        <v>58</v>
      </c>
      <c r="B62" s="17" t="s">
        <v>67</v>
      </c>
      <c r="C62" s="18" t="s">
        <v>74</v>
      </c>
      <c r="D62" s="18" t="s">
        <v>27</v>
      </c>
      <c r="E62" s="19" t="s">
        <v>92</v>
      </c>
      <c r="F62" s="18" t="s">
        <v>99</v>
      </c>
      <c r="G62" s="19">
        <v>24</v>
      </c>
      <c r="H62" s="19">
        <v>40</v>
      </c>
      <c r="I62" s="82">
        <f t="shared" si="0"/>
        <v>64</v>
      </c>
      <c r="J62" s="18" t="s">
        <v>101</v>
      </c>
      <c r="K62" s="18" t="s">
        <v>1440</v>
      </c>
      <c r="L62" s="18" t="s">
        <v>1247</v>
      </c>
      <c r="M62" s="18">
        <v>9577018386</v>
      </c>
      <c r="N62" s="18" t="s">
        <v>1166</v>
      </c>
      <c r="O62" s="18">
        <v>936546069</v>
      </c>
      <c r="P62" s="24">
        <v>43398</v>
      </c>
      <c r="Q62" s="54">
        <v>43398</v>
      </c>
      <c r="R62" s="18" t="s">
        <v>1402</v>
      </c>
      <c r="S62" s="18" t="s">
        <v>1236</v>
      </c>
      <c r="T62" s="18"/>
    </row>
    <row r="63" spans="1:20">
      <c r="A63" s="4">
        <v>59</v>
      </c>
      <c r="B63" s="17" t="s">
        <v>67</v>
      </c>
      <c r="C63" s="18" t="s">
        <v>75</v>
      </c>
      <c r="D63" s="18" t="s">
        <v>27</v>
      </c>
      <c r="E63" s="19" t="s">
        <v>93</v>
      </c>
      <c r="F63" s="18" t="s">
        <v>1003</v>
      </c>
      <c r="G63" s="19">
        <v>27</v>
      </c>
      <c r="H63" s="19">
        <v>19</v>
      </c>
      <c r="I63" s="82">
        <f t="shared" si="0"/>
        <v>46</v>
      </c>
      <c r="J63" s="18" t="s">
        <v>102</v>
      </c>
      <c r="K63" s="18" t="s">
        <v>1440</v>
      </c>
      <c r="L63" s="18" t="s">
        <v>1247</v>
      </c>
      <c r="M63" s="18">
        <v>9577018386</v>
      </c>
      <c r="N63" s="18" t="s">
        <v>1166</v>
      </c>
      <c r="O63" s="18">
        <v>936546069</v>
      </c>
      <c r="P63" s="24">
        <v>43398</v>
      </c>
      <c r="Q63" s="54">
        <v>43398</v>
      </c>
      <c r="R63" s="18" t="s">
        <v>1402</v>
      </c>
      <c r="S63" s="18" t="s">
        <v>1236</v>
      </c>
      <c r="T63" s="18"/>
    </row>
    <row r="64" spans="1:20" ht="33">
      <c r="A64" s="4">
        <v>60</v>
      </c>
      <c r="B64" s="17" t="s">
        <v>68</v>
      </c>
      <c r="C64" s="18" t="s">
        <v>183</v>
      </c>
      <c r="D64" s="18" t="s">
        <v>29</v>
      </c>
      <c r="E64" s="19">
        <v>10</v>
      </c>
      <c r="F64" s="18" t="s">
        <v>998</v>
      </c>
      <c r="G64" s="19">
        <v>16</v>
      </c>
      <c r="H64" s="19">
        <v>19</v>
      </c>
      <c r="I64" s="82">
        <f t="shared" si="0"/>
        <v>35</v>
      </c>
      <c r="J64" s="18" t="s">
        <v>236</v>
      </c>
      <c r="K64" s="18" t="s">
        <v>1413</v>
      </c>
      <c r="L64" s="18" t="s">
        <v>1304</v>
      </c>
      <c r="M64" s="18">
        <v>9854694191</v>
      </c>
      <c r="N64" s="18" t="s">
        <v>1305</v>
      </c>
      <c r="O64" s="18">
        <v>9706643815</v>
      </c>
      <c r="P64" s="24">
        <v>43398</v>
      </c>
      <c r="Q64" s="54">
        <v>43398</v>
      </c>
      <c r="R64" s="18" t="s">
        <v>1405</v>
      </c>
      <c r="S64" s="18" t="s">
        <v>1236</v>
      </c>
      <c r="T64" s="18"/>
    </row>
    <row r="65" spans="1:20" ht="33">
      <c r="A65" s="4">
        <v>61</v>
      </c>
      <c r="B65" s="17" t="s">
        <v>68</v>
      </c>
      <c r="C65" s="18" t="s">
        <v>201</v>
      </c>
      <c r="D65" s="18" t="s">
        <v>27</v>
      </c>
      <c r="E65" s="19" t="s">
        <v>220</v>
      </c>
      <c r="F65" s="18" t="s">
        <v>1000</v>
      </c>
      <c r="G65" s="19">
        <v>55</v>
      </c>
      <c r="H65" s="19">
        <v>55</v>
      </c>
      <c r="I65" s="82">
        <f t="shared" si="0"/>
        <v>110</v>
      </c>
      <c r="J65" s="18" t="s">
        <v>237</v>
      </c>
      <c r="K65" s="18" t="s">
        <v>1413</v>
      </c>
      <c r="L65" s="18" t="s">
        <v>1304</v>
      </c>
      <c r="M65" s="18">
        <v>9854694191</v>
      </c>
      <c r="N65" s="18" t="s">
        <v>1305</v>
      </c>
      <c r="O65" s="18">
        <v>9706643815</v>
      </c>
      <c r="P65" s="24">
        <v>43398</v>
      </c>
      <c r="Q65" s="54">
        <v>43398</v>
      </c>
      <c r="R65" s="18" t="s">
        <v>1405</v>
      </c>
      <c r="S65" s="18" t="s">
        <v>1236</v>
      </c>
      <c r="T65" s="18"/>
    </row>
    <row r="66" spans="1:20">
      <c r="A66" s="4">
        <v>62</v>
      </c>
      <c r="B66" s="17" t="s">
        <v>67</v>
      </c>
      <c r="C66" s="18" t="s">
        <v>202</v>
      </c>
      <c r="D66" s="18" t="s">
        <v>27</v>
      </c>
      <c r="E66" s="19" t="s">
        <v>221</v>
      </c>
      <c r="F66" s="18" t="s">
        <v>999</v>
      </c>
      <c r="G66" s="19">
        <v>9</v>
      </c>
      <c r="H66" s="19">
        <v>8</v>
      </c>
      <c r="I66" s="82">
        <f t="shared" si="0"/>
        <v>17</v>
      </c>
      <c r="J66" s="18" t="s">
        <v>238</v>
      </c>
      <c r="K66" s="18" t="s">
        <v>1438</v>
      </c>
      <c r="L66" s="18" t="s">
        <v>1380</v>
      </c>
      <c r="M66" s="18">
        <v>9954535175</v>
      </c>
      <c r="N66" s="18" t="s">
        <v>1167</v>
      </c>
      <c r="O66" s="18">
        <v>9613358122</v>
      </c>
      <c r="P66" s="24">
        <v>43399</v>
      </c>
      <c r="Q66" s="54">
        <v>43399</v>
      </c>
      <c r="R66" s="18" t="s">
        <v>1402</v>
      </c>
      <c r="S66" s="18" t="s">
        <v>1236</v>
      </c>
      <c r="T66" s="18"/>
    </row>
    <row r="67" spans="1:20">
      <c r="A67" s="4">
        <v>63</v>
      </c>
      <c r="B67" s="17" t="s">
        <v>67</v>
      </c>
      <c r="C67" s="18" t="s">
        <v>203</v>
      </c>
      <c r="D67" s="18" t="s">
        <v>27</v>
      </c>
      <c r="E67" s="19"/>
      <c r="F67" s="18" t="s">
        <v>999</v>
      </c>
      <c r="G67" s="19">
        <v>15</v>
      </c>
      <c r="H67" s="19">
        <v>13</v>
      </c>
      <c r="I67" s="82">
        <f t="shared" si="0"/>
        <v>28</v>
      </c>
      <c r="J67" s="18">
        <v>8472966186</v>
      </c>
      <c r="K67" s="18" t="s">
        <v>1438</v>
      </c>
      <c r="L67" s="18" t="s">
        <v>1380</v>
      </c>
      <c r="M67" s="18">
        <v>9954535175</v>
      </c>
      <c r="N67" s="18" t="s">
        <v>1167</v>
      </c>
      <c r="O67" s="18">
        <v>9613358122</v>
      </c>
      <c r="P67" s="24">
        <v>43399</v>
      </c>
      <c r="Q67" s="54">
        <v>43399</v>
      </c>
      <c r="R67" s="18" t="s">
        <v>1402</v>
      </c>
      <c r="S67" s="18" t="s">
        <v>1236</v>
      </c>
      <c r="T67" s="18"/>
    </row>
    <row r="68" spans="1:20">
      <c r="A68" s="4">
        <v>64</v>
      </c>
      <c r="B68" s="17" t="s">
        <v>68</v>
      </c>
      <c r="C68" s="18" t="s">
        <v>151</v>
      </c>
      <c r="D68" s="18" t="s">
        <v>29</v>
      </c>
      <c r="E68" s="19">
        <v>23</v>
      </c>
      <c r="F68" s="18" t="s">
        <v>998</v>
      </c>
      <c r="G68" s="19">
        <v>23</v>
      </c>
      <c r="H68" s="19">
        <v>24</v>
      </c>
      <c r="I68" s="82">
        <f t="shared" si="0"/>
        <v>47</v>
      </c>
      <c r="J68" s="18">
        <v>7637883154</v>
      </c>
      <c r="K68" s="18" t="s">
        <v>1413</v>
      </c>
      <c r="L68" s="18" t="s">
        <v>1304</v>
      </c>
      <c r="M68" s="18">
        <v>9854694191</v>
      </c>
      <c r="N68" s="18" t="s">
        <v>1305</v>
      </c>
      <c r="O68" s="18">
        <v>9706643815</v>
      </c>
      <c r="P68" s="24">
        <v>43399</v>
      </c>
      <c r="Q68" s="54">
        <v>43399</v>
      </c>
      <c r="R68" s="18" t="s">
        <v>1405</v>
      </c>
      <c r="S68" s="18" t="s">
        <v>1236</v>
      </c>
      <c r="T68" s="18"/>
    </row>
    <row r="69" spans="1:20">
      <c r="A69" s="4">
        <v>65</v>
      </c>
      <c r="B69" s="17" t="s">
        <v>67</v>
      </c>
      <c r="C69" s="18" t="s">
        <v>205</v>
      </c>
      <c r="D69" s="18" t="s">
        <v>27</v>
      </c>
      <c r="E69" s="19" t="s">
        <v>222</v>
      </c>
      <c r="F69" s="18" t="s">
        <v>999</v>
      </c>
      <c r="G69" s="19">
        <v>0</v>
      </c>
      <c r="H69" s="19">
        <v>29</v>
      </c>
      <c r="I69" s="82">
        <f t="shared" ref="I69:I132" si="1">H69+G69</f>
        <v>29</v>
      </c>
      <c r="J69" s="18" t="s">
        <v>239</v>
      </c>
      <c r="K69" s="18" t="s">
        <v>1441</v>
      </c>
      <c r="L69" s="18" t="s">
        <v>1377</v>
      </c>
      <c r="M69" s="18">
        <v>8812892840</v>
      </c>
      <c r="N69" s="18" t="s">
        <v>1375</v>
      </c>
      <c r="O69" s="18">
        <v>7896470923</v>
      </c>
      <c r="P69" s="24">
        <v>43400</v>
      </c>
      <c r="Q69" s="54">
        <v>43400</v>
      </c>
      <c r="R69" s="18" t="s">
        <v>1405</v>
      </c>
      <c r="S69" s="18" t="s">
        <v>1406</v>
      </c>
      <c r="T69" s="18"/>
    </row>
    <row r="70" spans="1:20">
      <c r="A70" s="4">
        <v>66</v>
      </c>
      <c r="B70" s="17" t="s">
        <v>67</v>
      </c>
      <c r="C70" s="18" t="s">
        <v>206</v>
      </c>
      <c r="D70" s="18" t="s">
        <v>27</v>
      </c>
      <c r="E70" s="19" t="s">
        <v>223</v>
      </c>
      <c r="F70" s="18" t="s">
        <v>999</v>
      </c>
      <c r="G70" s="19">
        <v>0</v>
      </c>
      <c r="H70" s="19">
        <v>60</v>
      </c>
      <c r="I70" s="82">
        <f t="shared" si="1"/>
        <v>60</v>
      </c>
      <c r="J70" s="18" t="s">
        <v>240</v>
      </c>
      <c r="K70" s="18" t="s">
        <v>1441</v>
      </c>
      <c r="L70" s="18" t="s">
        <v>1377</v>
      </c>
      <c r="M70" s="18">
        <v>8812892840</v>
      </c>
      <c r="N70" s="18" t="s">
        <v>1375</v>
      </c>
      <c r="O70" s="18">
        <v>7896470923</v>
      </c>
      <c r="P70" s="24">
        <v>43400</v>
      </c>
      <c r="Q70" s="54">
        <v>43400</v>
      </c>
      <c r="R70" s="18" t="s">
        <v>1405</v>
      </c>
      <c r="S70" s="18" t="s">
        <v>1406</v>
      </c>
      <c r="T70" s="18"/>
    </row>
    <row r="71" spans="1:20">
      <c r="A71" s="4">
        <v>67</v>
      </c>
      <c r="B71" s="17" t="s">
        <v>67</v>
      </c>
      <c r="C71" s="18" t="s">
        <v>204</v>
      </c>
      <c r="D71" s="18" t="s">
        <v>29</v>
      </c>
      <c r="E71" s="19">
        <v>56</v>
      </c>
      <c r="F71" s="18" t="s">
        <v>998</v>
      </c>
      <c r="G71" s="19">
        <v>17</v>
      </c>
      <c r="H71" s="19">
        <v>21</v>
      </c>
      <c r="I71" s="82">
        <f t="shared" si="1"/>
        <v>38</v>
      </c>
      <c r="J71" s="18">
        <v>9678295195</v>
      </c>
      <c r="K71" s="18" t="s">
        <v>1439</v>
      </c>
      <c r="L71" s="18" t="s">
        <v>1282</v>
      </c>
      <c r="M71" s="18">
        <v>9957678232</v>
      </c>
      <c r="N71" s="18" t="s">
        <v>1279</v>
      </c>
      <c r="O71" s="18">
        <v>9577094295</v>
      </c>
      <c r="P71" s="24">
        <v>43400</v>
      </c>
      <c r="Q71" s="54">
        <v>43400</v>
      </c>
      <c r="R71" s="18" t="s">
        <v>1404</v>
      </c>
      <c r="S71" s="18" t="s">
        <v>1236</v>
      </c>
      <c r="T71" s="18"/>
    </row>
    <row r="72" spans="1:20">
      <c r="A72" s="4">
        <v>68</v>
      </c>
      <c r="B72" s="17" t="s">
        <v>68</v>
      </c>
      <c r="C72" s="18" t="s">
        <v>163</v>
      </c>
      <c r="D72" s="18" t="s">
        <v>27</v>
      </c>
      <c r="E72" s="19" t="s">
        <v>164</v>
      </c>
      <c r="F72" s="18" t="s">
        <v>1003</v>
      </c>
      <c r="G72" s="19">
        <v>0</v>
      </c>
      <c r="H72" s="19">
        <v>67</v>
      </c>
      <c r="I72" s="82">
        <f t="shared" si="1"/>
        <v>67</v>
      </c>
      <c r="J72" s="18">
        <v>9854231466</v>
      </c>
      <c r="K72" s="18" t="s">
        <v>1413</v>
      </c>
      <c r="L72" s="18" t="s">
        <v>1304</v>
      </c>
      <c r="M72" s="18">
        <v>9854694191</v>
      </c>
      <c r="N72" s="18" t="s">
        <v>1305</v>
      </c>
      <c r="O72" s="18">
        <v>9706643815</v>
      </c>
      <c r="P72" s="24">
        <v>43400</v>
      </c>
      <c r="Q72" s="54">
        <v>43400</v>
      </c>
      <c r="R72" s="18" t="s">
        <v>1405</v>
      </c>
      <c r="S72" s="18" t="s">
        <v>1236</v>
      </c>
      <c r="T72" s="18"/>
    </row>
    <row r="73" spans="1:20">
      <c r="A73" s="4">
        <v>69</v>
      </c>
      <c r="B73" s="17" t="s">
        <v>68</v>
      </c>
      <c r="C73" s="18" t="s">
        <v>152</v>
      </c>
      <c r="D73" s="18" t="s">
        <v>29</v>
      </c>
      <c r="E73" s="19">
        <v>22</v>
      </c>
      <c r="F73" s="18" t="s">
        <v>998</v>
      </c>
      <c r="G73" s="19">
        <v>23</v>
      </c>
      <c r="H73" s="19">
        <v>24</v>
      </c>
      <c r="I73" s="82">
        <f t="shared" si="1"/>
        <v>47</v>
      </c>
      <c r="J73" s="18">
        <v>7578813047</v>
      </c>
      <c r="K73" s="18" t="s">
        <v>1413</v>
      </c>
      <c r="L73" s="18" t="s">
        <v>1304</v>
      </c>
      <c r="M73" s="18">
        <v>9854694191</v>
      </c>
      <c r="N73" s="18" t="s">
        <v>1306</v>
      </c>
      <c r="O73" s="18">
        <v>9508082670</v>
      </c>
      <c r="P73" s="24">
        <v>43400</v>
      </c>
      <c r="Q73" s="54">
        <v>43400</v>
      </c>
      <c r="R73" s="18" t="s">
        <v>1405</v>
      </c>
      <c r="S73" s="18" t="s">
        <v>1236</v>
      </c>
      <c r="T73" s="18"/>
    </row>
    <row r="74" spans="1:20">
      <c r="A74" s="4">
        <v>70</v>
      </c>
      <c r="B74" s="17" t="s">
        <v>67</v>
      </c>
      <c r="C74" s="18" t="s">
        <v>145</v>
      </c>
      <c r="D74" s="18" t="s">
        <v>29</v>
      </c>
      <c r="E74" s="19">
        <v>30</v>
      </c>
      <c r="F74" s="18" t="s">
        <v>998</v>
      </c>
      <c r="G74" s="19">
        <v>44</v>
      </c>
      <c r="H74" s="19">
        <v>42</v>
      </c>
      <c r="I74" s="82">
        <f t="shared" si="1"/>
        <v>86</v>
      </c>
      <c r="J74" s="18">
        <v>9859010885</v>
      </c>
      <c r="K74" s="18" t="s">
        <v>1440</v>
      </c>
      <c r="L74" s="18" t="s">
        <v>1247</v>
      </c>
      <c r="M74" s="18">
        <v>9577018386</v>
      </c>
      <c r="N74" s="18" t="s">
        <v>1166</v>
      </c>
      <c r="O74" s="18">
        <v>936546069</v>
      </c>
      <c r="P74" s="24">
        <v>43402</v>
      </c>
      <c r="Q74" s="54">
        <v>43402</v>
      </c>
      <c r="R74" s="18" t="s">
        <v>1402</v>
      </c>
      <c r="S74" s="18" t="s">
        <v>1236</v>
      </c>
      <c r="T74" s="18"/>
    </row>
    <row r="75" spans="1:20">
      <c r="A75" s="4">
        <v>71</v>
      </c>
      <c r="B75" s="17" t="s">
        <v>67</v>
      </c>
      <c r="C75" s="18" t="s">
        <v>139</v>
      </c>
      <c r="D75" s="18" t="s">
        <v>29</v>
      </c>
      <c r="E75" s="19">
        <v>25</v>
      </c>
      <c r="F75" s="18" t="s">
        <v>998</v>
      </c>
      <c r="G75" s="19">
        <v>16</v>
      </c>
      <c r="H75" s="19">
        <v>16</v>
      </c>
      <c r="I75" s="82">
        <f t="shared" si="1"/>
        <v>32</v>
      </c>
      <c r="J75" s="18">
        <v>9678284754</v>
      </c>
      <c r="K75" s="18" t="s">
        <v>1440</v>
      </c>
      <c r="L75" s="18" t="s">
        <v>1247</v>
      </c>
      <c r="M75" s="18">
        <v>9577018386</v>
      </c>
      <c r="N75" s="18" t="s">
        <v>1250</v>
      </c>
      <c r="O75" s="18">
        <v>9577160283</v>
      </c>
      <c r="P75" s="24">
        <v>43402</v>
      </c>
      <c r="Q75" s="54">
        <v>43402</v>
      </c>
      <c r="R75" s="18" t="s">
        <v>1402</v>
      </c>
      <c r="S75" s="18" t="s">
        <v>1236</v>
      </c>
      <c r="T75" s="18"/>
    </row>
    <row r="76" spans="1:20">
      <c r="A76" s="4">
        <v>72</v>
      </c>
      <c r="B76" s="17" t="s">
        <v>67</v>
      </c>
      <c r="C76" s="18" t="s">
        <v>157</v>
      </c>
      <c r="D76" s="18" t="s">
        <v>29</v>
      </c>
      <c r="E76" s="19">
        <v>8</v>
      </c>
      <c r="F76" s="18" t="s">
        <v>998</v>
      </c>
      <c r="G76" s="19">
        <v>16</v>
      </c>
      <c r="H76" s="19">
        <v>17</v>
      </c>
      <c r="I76" s="82">
        <f t="shared" si="1"/>
        <v>33</v>
      </c>
      <c r="J76" s="18">
        <v>9577380944</v>
      </c>
      <c r="K76" s="18" t="s">
        <v>1440</v>
      </c>
      <c r="L76" s="18" t="s">
        <v>1247</v>
      </c>
      <c r="M76" s="18">
        <v>9577018386</v>
      </c>
      <c r="N76" s="18" t="s">
        <v>270</v>
      </c>
      <c r="O76" s="18">
        <v>8486673879</v>
      </c>
      <c r="P76" s="24">
        <v>43402</v>
      </c>
      <c r="Q76" s="54">
        <v>43402</v>
      </c>
      <c r="R76" s="18" t="s">
        <v>1402</v>
      </c>
      <c r="S76" s="18" t="s">
        <v>1236</v>
      </c>
      <c r="T76" s="18"/>
    </row>
    <row r="77" spans="1:20">
      <c r="A77" s="4">
        <v>73</v>
      </c>
      <c r="B77" s="17" t="s">
        <v>68</v>
      </c>
      <c r="C77" s="18" t="s">
        <v>209</v>
      </c>
      <c r="D77" s="18" t="s">
        <v>27</v>
      </c>
      <c r="E77" s="19" t="s">
        <v>225</v>
      </c>
      <c r="F77" s="18" t="s">
        <v>999</v>
      </c>
      <c r="G77" s="19">
        <v>34</v>
      </c>
      <c r="H77" s="19">
        <v>25</v>
      </c>
      <c r="I77" s="82">
        <f t="shared" si="1"/>
        <v>59</v>
      </c>
      <c r="J77" s="18" t="s">
        <v>242</v>
      </c>
      <c r="K77" s="18" t="s">
        <v>1426</v>
      </c>
      <c r="L77" s="18" t="s">
        <v>1399</v>
      </c>
      <c r="M77" s="18">
        <v>9401123329</v>
      </c>
      <c r="N77" s="18" t="s">
        <v>1400</v>
      </c>
      <c r="O77" s="18">
        <v>6900773178</v>
      </c>
      <c r="P77" s="24">
        <v>43402</v>
      </c>
      <c r="Q77" s="54">
        <v>43402</v>
      </c>
      <c r="R77" s="18" t="s">
        <v>1405</v>
      </c>
      <c r="S77" s="18" t="s">
        <v>1236</v>
      </c>
      <c r="T77" s="18"/>
    </row>
    <row r="78" spans="1:20" ht="33">
      <c r="A78" s="4">
        <v>74</v>
      </c>
      <c r="B78" s="17" t="s">
        <v>68</v>
      </c>
      <c r="C78" s="18" t="s">
        <v>208</v>
      </c>
      <c r="D78" s="18" t="s">
        <v>29</v>
      </c>
      <c r="E78" s="19">
        <v>6</v>
      </c>
      <c r="F78" s="18" t="s">
        <v>998</v>
      </c>
      <c r="G78" s="19">
        <v>13</v>
      </c>
      <c r="H78" s="19">
        <v>18</v>
      </c>
      <c r="I78" s="82">
        <f t="shared" si="1"/>
        <v>31</v>
      </c>
      <c r="J78" s="18" t="s">
        <v>241</v>
      </c>
      <c r="K78" s="18" t="s">
        <v>1426</v>
      </c>
      <c r="L78" s="18" t="s">
        <v>1399</v>
      </c>
      <c r="M78" s="18">
        <v>9401123329</v>
      </c>
      <c r="N78" s="18" t="s">
        <v>1400</v>
      </c>
      <c r="O78" s="18">
        <v>6900773178</v>
      </c>
      <c r="P78" s="24">
        <v>43402</v>
      </c>
      <c r="Q78" s="54">
        <v>43402</v>
      </c>
      <c r="R78" s="18" t="s">
        <v>1405</v>
      </c>
      <c r="S78" s="18" t="s">
        <v>1236</v>
      </c>
      <c r="T78" s="18"/>
    </row>
    <row r="79" spans="1:20">
      <c r="A79" s="4">
        <v>75</v>
      </c>
      <c r="B79" s="17" t="s">
        <v>68</v>
      </c>
      <c r="C79" s="18" t="s">
        <v>207</v>
      </c>
      <c r="D79" s="18" t="s">
        <v>27</v>
      </c>
      <c r="E79" s="19" t="s">
        <v>224</v>
      </c>
      <c r="F79" s="18" t="s">
        <v>1003</v>
      </c>
      <c r="G79" s="19">
        <v>21</v>
      </c>
      <c r="H79" s="19">
        <v>26</v>
      </c>
      <c r="I79" s="82">
        <f t="shared" si="1"/>
        <v>47</v>
      </c>
      <c r="J79" s="18">
        <v>9365464916</v>
      </c>
      <c r="K79" s="18" t="s">
        <v>1414</v>
      </c>
      <c r="L79" s="18" t="s">
        <v>1353</v>
      </c>
      <c r="M79" s="18">
        <v>8486292021</v>
      </c>
      <c r="N79" s="18" t="s">
        <v>1356</v>
      </c>
      <c r="O79" s="18">
        <v>9678667423</v>
      </c>
      <c r="P79" s="24">
        <v>43402</v>
      </c>
      <c r="Q79" s="54">
        <v>43402</v>
      </c>
      <c r="R79" s="18" t="s">
        <v>1404</v>
      </c>
      <c r="S79" s="18" t="s">
        <v>1236</v>
      </c>
      <c r="T79" s="18"/>
    </row>
    <row r="80" spans="1:20">
      <c r="A80" s="4">
        <v>76</v>
      </c>
      <c r="B80" s="17" t="s">
        <v>67</v>
      </c>
      <c r="C80" s="18" t="s">
        <v>77</v>
      </c>
      <c r="D80" s="18" t="s">
        <v>27</v>
      </c>
      <c r="E80" s="19" t="s">
        <v>95</v>
      </c>
      <c r="F80" s="18" t="s">
        <v>999</v>
      </c>
      <c r="G80" s="19">
        <v>54</v>
      </c>
      <c r="H80" s="19">
        <v>51</v>
      </c>
      <c r="I80" s="82">
        <f t="shared" si="1"/>
        <v>105</v>
      </c>
      <c r="J80" s="18">
        <v>9859401151</v>
      </c>
      <c r="K80" s="18" t="s">
        <v>1440</v>
      </c>
      <c r="L80" s="18" t="s">
        <v>1247</v>
      </c>
      <c r="M80" s="18">
        <v>9577018386</v>
      </c>
      <c r="N80" s="18" t="s">
        <v>270</v>
      </c>
      <c r="O80" s="18">
        <v>8486673879</v>
      </c>
      <c r="P80" s="24">
        <v>43403</v>
      </c>
      <c r="Q80" s="54">
        <v>43403</v>
      </c>
      <c r="R80" s="18" t="s">
        <v>1402</v>
      </c>
      <c r="S80" s="18" t="s">
        <v>1236</v>
      </c>
      <c r="T80" s="18"/>
    </row>
    <row r="81" spans="1:20" ht="33">
      <c r="A81" s="4">
        <v>77</v>
      </c>
      <c r="B81" s="17" t="s">
        <v>67</v>
      </c>
      <c r="C81" s="18" t="s">
        <v>76</v>
      </c>
      <c r="D81" s="18" t="s">
        <v>27</v>
      </c>
      <c r="E81" s="19" t="s">
        <v>94</v>
      </c>
      <c r="F81" s="18" t="s">
        <v>1003</v>
      </c>
      <c r="G81" s="19">
        <v>13</v>
      </c>
      <c r="H81" s="19">
        <v>31</v>
      </c>
      <c r="I81" s="82">
        <f t="shared" si="1"/>
        <v>44</v>
      </c>
      <c r="J81" s="18">
        <v>8404073365</v>
      </c>
      <c r="K81" s="18" t="s">
        <v>1440</v>
      </c>
      <c r="L81" s="18" t="s">
        <v>1247</v>
      </c>
      <c r="M81" s="18">
        <v>9577018386</v>
      </c>
      <c r="N81" s="18" t="s">
        <v>270</v>
      </c>
      <c r="O81" s="18">
        <v>8486673879</v>
      </c>
      <c r="P81" s="24">
        <v>43403</v>
      </c>
      <c r="Q81" s="54">
        <v>43403</v>
      </c>
      <c r="R81" s="18" t="s">
        <v>1402</v>
      </c>
      <c r="S81" s="18" t="s">
        <v>1236</v>
      </c>
      <c r="T81" s="18"/>
    </row>
    <row r="82" spans="1:20">
      <c r="A82" s="4">
        <v>78</v>
      </c>
      <c r="B82" s="17" t="s">
        <v>67</v>
      </c>
      <c r="C82" s="18" t="s">
        <v>78</v>
      </c>
      <c r="D82" s="18" t="s">
        <v>29</v>
      </c>
      <c r="E82" s="19">
        <v>51</v>
      </c>
      <c r="F82" s="18" t="s">
        <v>998</v>
      </c>
      <c r="G82" s="19">
        <v>17</v>
      </c>
      <c r="H82" s="19">
        <v>37</v>
      </c>
      <c r="I82" s="82">
        <f t="shared" si="1"/>
        <v>54</v>
      </c>
      <c r="J82" s="18">
        <v>9707628489</v>
      </c>
      <c r="K82" s="18" t="s">
        <v>1440</v>
      </c>
      <c r="L82" s="18" t="s">
        <v>1247</v>
      </c>
      <c r="M82" s="18">
        <v>9577018386</v>
      </c>
      <c r="N82" s="18" t="s">
        <v>270</v>
      </c>
      <c r="O82" s="18">
        <v>8486673879</v>
      </c>
      <c r="P82" s="24">
        <v>43403</v>
      </c>
      <c r="Q82" s="54">
        <v>43403</v>
      </c>
      <c r="R82" s="18" t="s">
        <v>1402</v>
      </c>
      <c r="S82" s="18" t="s">
        <v>1236</v>
      </c>
      <c r="T82" s="18"/>
    </row>
    <row r="83" spans="1:20">
      <c r="A83" s="4">
        <v>79</v>
      </c>
      <c r="B83" s="17" t="s">
        <v>68</v>
      </c>
      <c r="C83" s="18" t="s">
        <v>179</v>
      </c>
      <c r="D83" s="18" t="s">
        <v>29</v>
      </c>
      <c r="E83" s="19">
        <v>9</v>
      </c>
      <c r="F83" s="18" t="s">
        <v>998</v>
      </c>
      <c r="G83" s="19">
        <v>18</v>
      </c>
      <c r="H83" s="19">
        <v>21</v>
      </c>
      <c r="I83" s="82">
        <f t="shared" si="1"/>
        <v>39</v>
      </c>
      <c r="J83" s="18">
        <v>9957316114</v>
      </c>
      <c r="K83" s="18" t="s">
        <v>1414</v>
      </c>
      <c r="L83" s="18" t="s">
        <v>1353</v>
      </c>
      <c r="M83" s="18">
        <v>8486292021</v>
      </c>
      <c r="N83" s="18" t="s">
        <v>1356</v>
      </c>
      <c r="O83" s="18">
        <v>9678667423</v>
      </c>
      <c r="P83" s="24">
        <v>43403</v>
      </c>
      <c r="Q83" s="54">
        <v>43403</v>
      </c>
      <c r="R83" s="18" t="s">
        <v>1404</v>
      </c>
      <c r="S83" s="18" t="s">
        <v>1236</v>
      </c>
      <c r="T83" s="18"/>
    </row>
    <row r="84" spans="1:20">
      <c r="A84" s="4">
        <v>80</v>
      </c>
      <c r="B84" s="17" t="s">
        <v>68</v>
      </c>
      <c r="C84" s="18" t="s">
        <v>180</v>
      </c>
      <c r="D84" s="18" t="s">
        <v>27</v>
      </c>
      <c r="E84" s="19" t="s">
        <v>181</v>
      </c>
      <c r="F84" s="18" t="s">
        <v>999</v>
      </c>
      <c r="G84" s="19">
        <v>55</v>
      </c>
      <c r="H84" s="19">
        <v>55</v>
      </c>
      <c r="I84" s="82">
        <f t="shared" si="1"/>
        <v>110</v>
      </c>
      <c r="J84" s="18">
        <v>9435189777</v>
      </c>
      <c r="K84" s="18" t="s">
        <v>1414</v>
      </c>
      <c r="L84" s="18" t="s">
        <v>1353</v>
      </c>
      <c r="M84" s="18">
        <v>8486292021</v>
      </c>
      <c r="N84" s="18" t="s">
        <v>1356</v>
      </c>
      <c r="O84" s="18">
        <v>9678667423</v>
      </c>
      <c r="P84" s="24">
        <v>43403</v>
      </c>
      <c r="Q84" s="54">
        <v>43403</v>
      </c>
      <c r="R84" s="18" t="s">
        <v>1404</v>
      </c>
      <c r="S84" s="18" t="s">
        <v>1236</v>
      </c>
      <c r="T84" s="18"/>
    </row>
    <row r="85" spans="1:20">
      <c r="A85" s="4">
        <v>81</v>
      </c>
      <c r="B85" s="17" t="s">
        <v>67</v>
      </c>
      <c r="C85" s="18" t="s">
        <v>79</v>
      </c>
      <c r="D85" s="18" t="s">
        <v>29</v>
      </c>
      <c r="E85" s="19">
        <v>5</v>
      </c>
      <c r="F85" s="18" t="s">
        <v>998</v>
      </c>
      <c r="G85" s="19">
        <v>37</v>
      </c>
      <c r="H85" s="19">
        <v>16</v>
      </c>
      <c r="I85" s="82">
        <f t="shared" si="1"/>
        <v>53</v>
      </c>
      <c r="J85" s="18">
        <v>8486398839</v>
      </c>
      <c r="K85" s="18" t="s">
        <v>1439</v>
      </c>
      <c r="L85" s="18" t="s">
        <v>1282</v>
      </c>
      <c r="M85" s="18">
        <v>9957678232</v>
      </c>
      <c r="N85" s="18" t="s">
        <v>1278</v>
      </c>
      <c r="O85" s="18">
        <v>7896810076</v>
      </c>
      <c r="P85" s="24">
        <v>43404</v>
      </c>
      <c r="Q85" s="54">
        <v>43404</v>
      </c>
      <c r="R85" s="18" t="s">
        <v>1404</v>
      </c>
      <c r="S85" s="18" t="s">
        <v>1236</v>
      </c>
      <c r="T85" s="18"/>
    </row>
    <row r="86" spans="1:20" ht="33">
      <c r="A86" s="4">
        <v>82</v>
      </c>
      <c r="B86" s="17" t="s">
        <v>67</v>
      </c>
      <c r="C86" s="18" t="s">
        <v>210</v>
      </c>
      <c r="D86" s="18" t="s">
        <v>27</v>
      </c>
      <c r="E86" s="19" t="s">
        <v>226</v>
      </c>
      <c r="F86" s="18" t="s">
        <v>99</v>
      </c>
      <c r="G86" s="19">
        <v>83</v>
      </c>
      <c r="H86" s="19">
        <v>49</v>
      </c>
      <c r="I86" s="82">
        <f t="shared" si="1"/>
        <v>132</v>
      </c>
      <c r="J86" s="18" t="s">
        <v>243</v>
      </c>
      <c r="K86" s="18" t="s">
        <v>1439</v>
      </c>
      <c r="L86" s="18" t="s">
        <v>1282</v>
      </c>
      <c r="M86" s="18">
        <v>9957678232</v>
      </c>
      <c r="N86" s="18" t="s">
        <v>1278</v>
      </c>
      <c r="O86" s="18">
        <v>7896810076</v>
      </c>
      <c r="P86" s="24">
        <v>43404</v>
      </c>
      <c r="Q86" s="54">
        <v>43404</v>
      </c>
      <c r="R86" s="18" t="s">
        <v>1404</v>
      </c>
      <c r="S86" s="18" t="s">
        <v>1236</v>
      </c>
      <c r="T86" s="18"/>
    </row>
    <row r="87" spans="1:20" ht="49.5">
      <c r="A87" s="4">
        <v>83</v>
      </c>
      <c r="B87" s="17" t="s">
        <v>68</v>
      </c>
      <c r="C87" s="18" t="s">
        <v>182</v>
      </c>
      <c r="D87" s="18" t="s">
        <v>29</v>
      </c>
      <c r="E87" s="19">
        <v>17</v>
      </c>
      <c r="F87" s="18" t="s">
        <v>998</v>
      </c>
      <c r="G87" s="19">
        <v>46</v>
      </c>
      <c r="H87" s="19">
        <v>56</v>
      </c>
      <c r="I87" s="82">
        <f t="shared" si="1"/>
        <v>102</v>
      </c>
      <c r="J87" s="18">
        <v>7399667414</v>
      </c>
      <c r="K87" s="18" t="s">
        <v>1414</v>
      </c>
      <c r="L87" s="18" t="s">
        <v>1353</v>
      </c>
      <c r="M87" s="18">
        <v>8486292021</v>
      </c>
      <c r="N87" s="18" t="s">
        <v>1357</v>
      </c>
      <c r="O87" s="18">
        <v>9954535131</v>
      </c>
      <c r="P87" s="24">
        <v>43404</v>
      </c>
      <c r="Q87" s="54">
        <v>43404</v>
      </c>
      <c r="R87" s="18" t="s">
        <v>1404</v>
      </c>
      <c r="S87" s="18" t="s">
        <v>1236</v>
      </c>
      <c r="T87" s="18"/>
    </row>
    <row r="88" spans="1:20">
      <c r="A88" s="4">
        <v>84</v>
      </c>
      <c r="B88" s="17" t="s">
        <v>68</v>
      </c>
      <c r="C88" s="18" t="s">
        <v>180</v>
      </c>
      <c r="D88" s="18" t="s">
        <v>27</v>
      </c>
      <c r="E88" s="19" t="s">
        <v>181</v>
      </c>
      <c r="F88" s="18" t="s">
        <v>999</v>
      </c>
      <c r="G88" s="19">
        <v>55</v>
      </c>
      <c r="H88" s="19">
        <v>55</v>
      </c>
      <c r="I88" s="82">
        <f t="shared" si="1"/>
        <v>110</v>
      </c>
      <c r="J88" s="18">
        <v>9435189777</v>
      </c>
      <c r="K88" s="18" t="s">
        <v>1414</v>
      </c>
      <c r="L88" s="18" t="s">
        <v>1353</v>
      </c>
      <c r="M88" s="18">
        <v>8486292021</v>
      </c>
      <c r="N88" s="18" t="s">
        <v>1357</v>
      </c>
      <c r="O88" s="18">
        <v>9954535131</v>
      </c>
      <c r="P88" s="24">
        <v>43404</v>
      </c>
      <c r="Q88" s="54">
        <v>43404</v>
      </c>
      <c r="R88" s="18" t="s">
        <v>1404</v>
      </c>
      <c r="S88" s="18" t="s">
        <v>1236</v>
      </c>
      <c r="T88" s="18"/>
    </row>
    <row r="89" spans="1:20">
      <c r="A89" s="4">
        <v>85</v>
      </c>
      <c r="B89" s="17"/>
      <c r="C89" s="18"/>
      <c r="D89" s="18"/>
      <c r="E89" s="19"/>
      <c r="F89" s="18"/>
      <c r="G89" s="19"/>
      <c r="H89" s="19"/>
      <c r="I89" s="82">
        <f t="shared" si="1"/>
        <v>0</v>
      </c>
      <c r="J89" s="18"/>
      <c r="K89" s="18"/>
      <c r="L89" s="18"/>
      <c r="M89" s="18"/>
      <c r="N89" s="18"/>
      <c r="O89" s="18"/>
      <c r="P89" s="24"/>
      <c r="Q89" s="52"/>
      <c r="R89" s="18"/>
      <c r="S89" s="18"/>
      <c r="T89" s="18"/>
    </row>
    <row r="90" spans="1:20">
      <c r="A90" s="4">
        <v>86</v>
      </c>
      <c r="B90" s="17"/>
      <c r="C90" s="18"/>
      <c r="D90" s="18"/>
      <c r="E90" s="19"/>
      <c r="F90" s="18"/>
      <c r="G90" s="19"/>
      <c r="H90" s="19"/>
      <c r="I90" s="82">
        <f t="shared" si="1"/>
        <v>0</v>
      </c>
      <c r="J90" s="18"/>
      <c r="K90" s="18"/>
      <c r="L90" s="18"/>
      <c r="M90" s="18"/>
      <c r="N90" s="18"/>
      <c r="O90" s="18"/>
      <c r="P90" s="24"/>
      <c r="Q90" s="52"/>
      <c r="R90" s="18"/>
      <c r="S90" s="18"/>
      <c r="T90" s="18"/>
    </row>
    <row r="91" spans="1:20">
      <c r="A91" s="4">
        <v>87</v>
      </c>
      <c r="B91" s="17"/>
      <c r="C91" s="18"/>
      <c r="D91" s="18"/>
      <c r="E91" s="19"/>
      <c r="F91" s="18"/>
      <c r="G91" s="19"/>
      <c r="H91" s="19"/>
      <c r="I91" s="82">
        <f t="shared" si="1"/>
        <v>0</v>
      </c>
      <c r="J91" s="18"/>
      <c r="K91" s="18"/>
      <c r="L91" s="18"/>
      <c r="M91" s="18"/>
      <c r="N91" s="18"/>
      <c r="O91" s="18"/>
      <c r="P91" s="24"/>
      <c r="Q91" s="52"/>
      <c r="R91" s="18"/>
      <c r="S91" s="18"/>
      <c r="T91" s="18"/>
    </row>
    <row r="92" spans="1:20">
      <c r="A92" s="4">
        <v>88</v>
      </c>
      <c r="B92" s="17"/>
      <c r="C92" s="18"/>
      <c r="D92" s="18"/>
      <c r="E92" s="19"/>
      <c r="F92" s="18"/>
      <c r="G92" s="19"/>
      <c r="H92" s="19"/>
      <c r="I92" s="82">
        <f t="shared" si="1"/>
        <v>0</v>
      </c>
      <c r="J92" s="18"/>
      <c r="K92" s="18"/>
      <c r="L92" s="18"/>
      <c r="M92" s="18"/>
      <c r="N92" s="18"/>
      <c r="O92" s="18"/>
      <c r="P92" s="24"/>
      <c r="Q92" s="52"/>
      <c r="R92" s="18"/>
      <c r="S92" s="18"/>
      <c r="T92" s="18"/>
    </row>
    <row r="93" spans="1:20">
      <c r="A93" s="4">
        <v>89</v>
      </c>
      <c r="B93" s="17"/>
      <c r="C93" s="18"/>
      <c r="D93" s="18"/>
      <c r="E93" s="19"/>
      <c r="F93" s="18"/>
      <c r="G93" s="19"/>
      <c r="H93" s="19"/>
      <c r="I93" s="82">
        <f t="shared" si="1"/>
        <v>0</v>
      </c>
      <c r="J93" s="18"/>
      <c r="K93" s="18"/>
      <c r="L93" s="18"/>
      <c r="M93" s="18"/>
      <c r="N93" s="18"/>
      <c r="O93" s="18"/>
      <c r="P93" s="24"/>
      <c r="Q93" s="52"/>
      <c r="R93" s="18"/>
      <c r="S93" s="18"/>
      <c r="T93" s="18"/>
    </row>
    <row r="94" spans="1:20">
      <c r="A94" s="4">
        <v>90</v>
      </c>
      <c r="B94" s="17"/>
      <c r="C94" s="18"/>
      <c r="D94" s="18"/>
      <c r="E94" s="19"/>
      <c r="F94" s="18"/>
      <c r="G94" s="19"/>
      <c r="H94" s="19"/>
      <c r="I94" s="82">
        <f t="shared" si="1"/>
        <v>0</v>
      </c>
      <c r="J94" s="18"/>
      <c r="K94" s="18"/>
      <c r="L94" s="18"/>
      <c r="M94" s="18"/>
      <c r="N94" s="18"/>
      <c r="O94" s="18"/>
      <c r="P94" s="24"/>
      <c r="Q94" s="52"/>
      <c r="R94" s="18"/>
      <c r="S94" s="18"/>
      <c r="T94" s="18"/>
    </row>
    <row r="95" spans="1:20">
      <c r="A95" s="4">
        <v>91</v>
      </c>
      <c r="B95" s="17"/>
      <c r="C95" s="18"/>
      <c r="D95" s="18"/>
      <c r="E95" s="19"/>
      <c r="F95" s="18"/>
      <c r="G95" s="19"/>
      <c r="H95" s="19"/>
      <c r="I95" s="82">
        <f t="shared" si="1"/>
        <v>0</v>
      </c>
      <c r="J95" s="18"/>
      <c r="K95" s="18"/>
      <c r="L95" s="18"/>
      <c r="M95" s="18"/>
      <c r="N95" s="18"/>
      <c r="O95" s="18"/>
      <c r="P95" s="24"/>
      <c r="Q95" s="52"/>
      <c r="R95" s="18"/>
      <c r="S95" s="18"/>
      <c r="T95" s="18"/>
    </row>
    <row r="96" spans="1:20">
      <c r="A96" s="4">
        <v>92</v>
      </c>
      <c r="B96" s="17"/>
      <c r="C96" s="18"/>
      <c r="D96" s="18"/>
      <c r="E96" s="19"/>
      <c r="F96" s="18"/>
      <c r="G96" s="19"/>
      <c r="H96" s="19"/>
      <c r="I96" s="82">
        <f t="shared" si="1"/>
        <v>0</v>
      </c>
      <c r="J96" s="18"/>
      <c r="K96" s="18"/>
      <c r="L96" s="18"/>
      <c r="M96" s="18"/>
      <c r="N96" s="18"/>
      <c r="O96" s="18"/>
      <c r="P96" s="24"/>
      <c r="Q96" s="52"/>
      <c r="R96" s="18"/>
      <c r="S96" s="18"/>
      <c r="T96" s="18"/>
    </row>
    <row r="97" spans="1:20">
      <c r="A97" s="4">
        <v>93</v>
      </c>
      <c r="B97" s="17"/>
      <c r="C97" s="18"/>
      <c r="D97" s="18"/>
      <c r="E97" s="19"/>
      <c r="F97" s="18"/>
      <c r="G97" s="19"/>
      <c r="H97" s="19"/>
      <c r="I97" s="82">
        <f t="shared" si="1"/>
        <v>0</v>
      </c>
      <c r="J97" s="18"/>
      <c r="K97" s="18"/>
      <c r="L97" s="18"/>
      <c r="M97" s="18"/>
      <c r="N97" s="18"/>
      <c r="O97" s="18"/>
      <c r="P97" s="24"/>
      <c r="Q97" s="52"/>
      <c r="R97" s="18"/>
      <c r="S97" s="18"/>
      <c r="T97" s="18"/>
    </row>
    <row r="98" spans="1:20">
      <c r="A98" s="4">
        <v>94</v>
      </c>
      <c r="B98" s="17"/>
      <c r="C98" s="18"/>
      <c r="D98" s="18"/>
      <c r="E98" s="19"/>
      <c r="F98" s="18"/>
      <c r="G98" s="19"/>
      <c r="H98" s="19"/>
      <c r="I98" s="82">
        <f t="shared" si="1"/>
        <v>0</v>
      </c>
      <c r="J98" s="18"/>
      <c r="K98" s="18"/>
      <c r="L98" s="18"/>
      <c r="M98" s="18"/>
      <c r="N98" s="18"/>
      <c r="O98" s="18"/>
      <c r="P98" s="24"/>
      <c r="Q98" s="18"/>
      <c r="R98" s="18"/>
      <c r="S98" s="18"/>
      <c r="T98" s="18"/>
    </row>
    <row r="99" spans="1:20">
      <c r="A99" s="4">
        <v>95</v>
      </c>
      <c r="B99" s="17"/>
      <c r="C99" s="18"/>
      <c r="D99" s="18"/>
      <c r="E99" s="19"/>
      <c r="F99" s="18"/>
      <c r="G99" s="19"/>
      <c r="H99" s="19"/>
      <c r="I99" s="82">
        <f t="shared" si="1"/>
        <v>0</v>
      </c>
      <c r="J99" s="18"/>
      <c r="K99" s="18"/>
      <c r="L99" s="18"/>
      <c r="M99" s="18"/>
      <c r="N99" s="18"/>
      <c r="O99" s="18"/>
      <c r="P99" s="24"/>
      <c r="Q99" s="18"/>
      <c r="R99" s="18"/>
      <c r="S99" s="18"/>
      <c r="T99" s="18"/>
    </row>
    <row r="100" spans="1:20">
      <c r="A100" s="4">
        <v>96</v>
      </c>
      <c r="B100" s="17"/>
      <c r="C100" s="18"/>
      <c r="D100" s="18"/>
      <c r="E100" s="19"/>
      <c r="F100" s="18"/>
      <c r="G100" s="19"/>
      <c r="H100" s="19"/>
      <c r="I100" s="82">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82">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82">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82">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82">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82">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82">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82">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82">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82">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82">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82">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82">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82">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82">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82">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82">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82">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82">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82">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82">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82">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82">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82">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82">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82">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82">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82">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82">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82">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82">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82">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82">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82">
        <f t="shared" ref="I133:I164" si="2">H133+G133</f>
        <v>0</v>
      </c>
      <c r="J133" s="18"/>
      <c r="K133" s="18"/>
      <c r="L133" s="18"/>
      <c r="M133" s="18"/>
      <c r="N133" s="18"/>
      <c r="O133" s="18"/>
      <c r="P133" s="24"/>
      <c r="Q133" s="18"/>
      <c r="R133" s="18"/>
      <c r="S133" s="18"/>
      <c r="T133" s="18"/>
    </row>
    <row r="134" spans="1:20">
      <c r="A134" s="4">
        <v>130</v>
      </c>
      <c r="B134" s="17"/>
      <c r="C134" s="18"/>
      <c r="D134" s="18"/>
      <c r="E134" s="19"/>
      <c r="F134" s="18"/>
      <c r="G134" s="19"/>
      <c r="H134" s="19"/>
      <c r="I134" s="82">
        <f t="shared" si="2"/>
        <v>0</v>
      </c>
      <c r="J134" s="18"/>
      <c r="K134" s="18"/>
      <c r="L134" s="18"/>
      <c r="M134" s="18"/>
      <c r="N134" s="18"/>
      <c r="O134" s="18"/>
      <c r="P134" s="24"/>
      <c r="Q134" s="18"/>
      <c r="R134" s="18"/>
      <c r="S134" s="18"/>
      <c r="T134" s="18"/>
    </row>
    <row r="135" spans="1:20">
      <c r="A135" s="4">
        <v>131</v>
      </c>
      <c r="B135" s="17"/>
      <c r="C135" s="18"/>
      <c r="D135" s="18"/>
      <c r="E135" s="19"/>
      <c r="F135" s="18"/>
      <c r="G135" s="19"/>
      <c r="H135" s="19"/>
      <c r="I135" s="82">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82">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82">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82">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82">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82">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82">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82">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82">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82">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82">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82">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82">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82">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82">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82">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82">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82">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82">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82">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82">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82">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82">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82">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82">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82">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82">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82">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82">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82">
        <f t="shared" si="2"/>
        <v>0</v>
      </c>
      <c r="J164" s="18"/>
      <c r="K164" s="18"/>
      <c r="L164" s="18"/>
      <c r="M164" s="18"/>
      <c r="N164" s="18"/>
      <c r="O164" s="18"/>
      <c r="P164" s="24"/>
      <c r="Q164" s="18"/>
      <c r="R164" s="18"/>
      <c r="S164" s="18"/>
      <c r="T164" s="18"/>
    </row>
    <row r="165" spans="1:20">
      <c r="A165" s="3" t="s">
        <v>11</v>
      </c>
      <c r="B165" s="41"/>
      <c r="C165" s="3">
        <f>COUNTIFS(C5:C164,"*")</f>
        <v>84</v>
      </c>
      <c r="D165" s="3"/>
      <c r="E165" s="13"/>
      <c r="F165" s="3"/>
      <c r="G165" s="13">
        <f>SUM(G5:G164)</f>
        <v>2188</v>
      </c>
      <c r="H165" s="13">
        <f>SUM(H5:H164)</f>
        <v>2609</v>
      </c>
      <c r="I165" s="13">
        <f>SUM(I5:I164)</f>
        <v>4797</v>
      </c>
      <c r="J165" s="3"/>
      <c r="K165" s="7"/>
      <c r="L165" s="21"/>
      <c r="M165" s="21"/>
      <c r="N165" s="7"/>
      <c r="O165" s="7"/>
      <c r="P165" s="14"/>
      <c r="Q165" s="3"/>
      <c r="R165" s="3"/>
      <c r="S165" s="3"/>
      <c r="T165" s="12"/>
    </row>
    <row r="166" spans="1:20">
      <c r="A166" s="46" t="s">
        <v>67</v>
      </c>
      <c r="B166" s="10">
        <f>COUNTIF(B$5:B$164,"Team 1")</f>
        <v>47</v>
      </c>
      <c r="C166" s="46" t="s">
        <v>29</v>
      </c>
      <c r="D166" s="10">
        <f>COUNTIF(D5:D164,"Anganwadi")</f>
        <v>46</v>
      </c>
    </row>
    <row r="167" spans="1:20">
      <c r="A167" s="46" t="s">
        <v>68</v>
      </c>
      <c r="B167" s="10">
        <f>COUNTIF(B$6:B$164,"Team 2")</f>
        <v>37</v>
      </c>
      <c r="C167" s="46" t="s">
        <v>27</v>
      </c>
      <c r="D167" s="10">
        <f>COUNTIF(D5:D164,"School")</f>
        <v>38</v>
      </c>
    </row>
  </sheetData>
  <sheetProtection formatCells="0" deleteColumns="0" deleteRows="0"/>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44 D47:D49 D51:D164">
      <formula1>"Anganwadi,School"</formula1>
    </dataValidation>
    <dataValidation type="list" allowBlank="1" showInputMessage="1" showErrorMessage="1" sqref="B5:B44 B47:B49 B51:B164">
      <formula1>"Team 1, Team 2"</formula1>
    </dataValidation>
  </dataValidations>
  <hyperlinks>
    <hyperlink ref="N31" r:id="rId1" display="http://www.nrhmassam.info/APPMS/index.php?page=asha_detail&amp;asha_mcts_emp_id=NjY3OTg="/>
    <hyperlink ref="N32:N33" r:id="rId2" display="http://www.nrhmassam.info/APPMS/index.php?page=asha_detail&amp;asha_mcts_emp_id=NjY3OTg="/>
    <hyperlink ref="N36" r:id="rId3" display="http://www.nrhmassam.info/APPMS/index.php?page=asha_detail&amp;asha_mcts_emp_id=NjY4MDM="/>
    <hyperlink ref="N37:N38" r:id="rId4" display="http://www.nrhmassam.info/APPMS/index.php?page=asha_detail&amp;asha_mcts_emp_id=NjY4MDM="/>
    <hyperlink ref="N75" r:id="rId5" display="http://www.nrhmassam.info/APPMS/index.php?page=asha_detail&amp;asha_mcts_emp_id=NjY3OTM="/>
    <hyperlink ref="N8" r:id="rId6" display="http://www.nrhmassam.info/APPMS/index.php?page=asha_detail&amp;asha_mcts_emp_id=MjA1NzE="/>
    <hyperlink ref="N9" r:id="rId7" display="http://www.nrhmassam.info/APPMS/index.php?page=asha_detail&amp;asha_mcts_emp_id=MjA1NzE="/>
    <hyperlink ref="N53" r:id="rId8" display="http://www.nrhmassam.info/APPMS/index.php?page=asha_detail&amp;asha_mcts_emp_id=MjA1NzE="/>
    <hyperlink ref="N26" r:id="rId9" display="http://www.nrhmassam.info/APPMS/index.php?page=asha_detail&amp;asha_mcts_emp_id=MjA2OTQ="/>
    <hyperlink ref="N40" r:id="rId10" display="http://www.nrhmassam.info/APPMS/index.php?page=asha_detail&amp;asha_mcts_emp_id=MjA2OTQ="/>
    <hyperlink ref="N49" r:id="rId11" display="http://www.nrhmassam.info/APPMS/index.php?page=asha_detail&amp;asha_mcts_emp_id=MjA2OTY="/>
    <hyperlink ref="N50" r:id="rId12" display="http://www.nrhmassam.info/APPMS/index.php?page=asha_detail&amp;asha_mcts_emp_id=MjA2OTY="/>
    <hyperlink ref="N12" r:id="rId13" display="http://www.nrhmassam.info/APPMS/index.php?page=asha_detail&amp;asha_mcts_emp_id=MjA3MDE="/>
    <hyperlink ref="N13" r:id="rId14" display="http://www.nrhmassam.info/APPMS/index.php?page=asha_detail&amp;asha_mcts_emp_id=MjA3MDE="/>
    <hyperlink ref="N21" r:id="rId15" display="http://www.nrhmassam.info/APPMS/index.php?page=asha_detail&amp;asha_mcts_emp_id=MjA3MDE="/>
    <hyperlink ref="N27" r:id="rId16" display="http://www.nrhmassam.info/APPMS/index.php?page=asha_detail&amp;asha_mcts_emp_id=MjA3MDI="/>
    <hyperlink ref="N35" r:id="rId17" display="http://www.nrhmassam.info/APPMS/index.php?page=asha_detail&amp;asha_mcts_emp_id=MjA3MDI="/>
    <hyperlink ref="N85" r:id="rId18" display="http://www.nrhmassam.info/APPMS/index.php?page=asha_detail&amp;asha_mcts_emp_id=NjY3Nzk="/>
    <hyperlink ref="N86" r:id="rId19" display="http://www.nrhmassam.info/APPMS/index.php?page=asha_detail&amp;asha_mcts_emp_id=NjY3Nzk="/>
    <hyperlink ref="N58" r:id="rId20" display="http://www.nrhmassam.info/APPMS/index.php?page=asha_detail&amp;asha_mcts_emp_id=NjY3NzY="/>
    <hyperlink ref="N71" r:id="rId21" display="http://www.nrhmassam.info/APPMS/index.php?page=asha_detail&amp;asha_mcts_emp_id=NjY3NzY="/>
    <hyperlink ref="N29" r:id="rId22" display="http://www.nrhmassam.info/APPMS/index.php?page=asha_detail&amp;asha_mcts_emp_id=NjY3ODg="/>
    <hyperlink ref="N11" r:id="rId23" display="http://www.nrhmassam.info/APPMS/index.php?page=asha_detail&amp;asha_mcts_emp_id=MjA2MDA="/>
    <hyperlink ref="N14:N16" r:id="rId24" display="http://www.nrhmassam.info/APPMS/index.php?page=asha_detail&amp;asha_mcts_emp_id=MjA2MDA="/>
    <hyperlink ref="N19" r:id="rId25" display="http://www.nrhmassam.info/APPMS/index.php?page=asha_detail&amp;asha_mcts_emp_id=MTg1NTUzMw=="/>
    <hyperlink ref="N20" r:id="rId26" display="http://www.nrhmassam.info/APPMS/index.php?page=asha_detail&amp;asha_mcts_emp_id=MTg1NTUzMw=="/>
    <hyperlink ref="N64" r:id="rId27" display="http://www.nrhmassam.info/APPMS/index.php?page=asha_detail&amp;asha_mcts_emp_id=NjY4MTk="/>
    <hyperlink ref="N65" r:id="rId28" display="http://www.nrhmassam.info/APPMS/index.php?page=asha_detail&amp;asha_mcts_emp_id=NjY4MTk="/>
    <hyperlink ref="N68" r:id="rId29" display="http://www.nrhmassam.info/APPMS/index.php?page=asha_detail&amp;asha_mcts_emp_id=NjY4MTk="/>
    <hyperlink ref="N72" r:id="rId30" display="http://www.nrhmassam.info/APPMS/index.php?page=asha_detail&amp;asha_mcts_emp_id=NjY4MTk="/>
    <hyperlink ref="N73" r:id="rId31" display="http://www.nrhmassam.info/APPMS/index.php?page=asha_detail&amp;asha_mcts_emp_id=NjY4Mjg="/>
    <hyperlink ref="N79" r:id="rId32" display="http://www.nrhmassam.info/APPMS/index.php?page=asha_detail&amp;asha_mcts_emp_id=NjY3Nzc="/>
    <hyperlink ref="N83:N84" r:id="rId33" display="http://www.nrhmassam.info/APPMS/index.php?page=asha_detail&amp;asha_mcts_emp_id=NjY3Nzc="/>
    <hyperlink ref="N87" r:id="rId34" display="http://www.nrhmassam.info/APPMS/index.php?page=asha_detail&amp;asha_mcts_emp_id=MjA3Mzg="/>
    <hyperlink ref="N88" r:id="rId35" display="http://www.nrhmassam.info/APPMS/index.php?page=asha_detail&amp;asha_mcts_emp_id=MjA3Mzg="/>
    <hyperlink ref="N57" r:id="rId36" display="http://www.nrhmassam.info/APPMS/index.php?page=asha_detail&amp;asha_mcts_emp_id=MjA3Nzg="/>
    <hyperlink ref="N61" r:id="rId37" display="http://www.nrhmassam.info/APPMS/index.php?page=asha_detail&amp;asha_mcts_emp_id=NjY3NzU="/>
    <hyperlink ref="N69:N70" r:id="rId38" display="http://www.nrhmassam.info/APPMS/index.php?page=asha_detail&amp;asha_mcts_emp_id=NjY3NzU="/>
    <hyperlink ref="N28" r:id="rId39" display="http://www.nrhmassam.info/APPMS/index.php?page=asha_detail&amp;asha_mcts_emp_id=MTg1NTUzNw=="/>
    <hyperlink ref="N41:N42" r:id="rId40" display="http://www.nrhmassam.info/APPMS/index.php?page=asha_detail&amp;asha_mcts_emp_id=MTg1NTUzNw=="/>
    <hyperlink ref="N45" r:id="rId41" display="http://www.nrhmassam.info/APPMS/index.php?page=asha_detail&amp;asha_mcts_emp_id=MjA3MTY="/>
    <hyperlink ref="N46:N47" r:id="rId42" display="http://www.nrhmassam.info/APPMS/index.php?page=asha_detail&amp;asha_mcts_emp_id=MjA3MTY="/>
    <hyperlink ref="N77" r:id="rId43" display="http://www.nrhmassam.info/APPMS/index.php?page=asha_detail&amp;asha_mcts_emp_id=MjA3NTE="/>
    <hyperlink ref="N78" r:id="rId44" display="http://www.nrhmassam.info/APPMS/index.php?page=asha_detail&amp;asha_mcts_emp_id=MjA3NTE="/>
  </hyperlinks>
  <printOptions horizontalCentered="1"/>
  <pageMargins left="0.37" right="0.23" top="0.43" bottom="0.54" header="0.3" footer="0.19"/>
  <pageSetup paperSize="9" scale="47" fitToHeight="11000" orientation="landscape" r:id="rId45"/>
  <headerFooter>
    <oddFooter>&amp;L&amp;"-,Bold"&amp;12Signature of MO (MHT)&amp;CPages &amp;P of &amp;N&amp;R&amp;"-,Bold"&amp;12Signature of SDM &amp; HO &amp;"-,Regular"&amp;11 with seal</oddFooter>
  </headerFooter>
  <legacyDrawing r:id="rId46"/>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G79" activePane="bottomRight" state="frozen"/>
      <selection pane="topRight" activeCell="C1" sqref="C1"/>
      <selection pane="bottomLeft" activeCell="A5" sqref="A5"/>
      <selection pane="bottomRight" activeCell="C3" sqref="C3:C4"/>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56" bestFit="1" customWidth="1"/>
    <col min="18" max="18" width="17.5703125" style="1" customWidth="1"/>
    <col min="19" max="19" width="19.5703125" style="1" customWidth="1"/>
    <col min="20" max="16384" width="9.140625" style="1"/>
  </cols>
  <sheetData>
    <row r="1" spans="1:20" ht="51" customHeight="1">
      <c r="A1" s="133" t="s">
        <v>1447</v>
      </c>
      <c r="B1" s="133"/>
      <c r="C1" s="133"/>
      <c r="D1" s="134"/>
      <c r="E1" s="134"/>
      <c r="F1" s="134"/>
      <c r="G1" s="134"/>
      <c r="H1" s="134"/>
      <c r="I1" s="134"/>
      <c r="J1" s="134"/>
      <c r="K1" s="134"/>
      <c r="L1" s="134"/>
      <c r="M1" s="134"/>
      <c r="N1" s="134"/>
      <c r="O1" s="134"/>
      <c r="P1" s="134"/>
      <c r="Q1" s="134"/>
      <c r="R1" s="134"/>
      <c r="S1" s="134"/>
    </row>
    <row r="2" spans="1:20">
      <c r="A2" s="137" t="s">
        <v>63</v>
      </c>
      <c r="B2" s="138"/>
      <c r="C2" s="138"/>
      <c r="D2" s="25" t="s">
        <v>184</v>
      </c>
      <c r="E2" s="22"/>
      <c r="F2" s="22"/>
      <c r="G2" s="22"/>
      <c r="H2" s="22"/>
      <c r="I2" s="22"/>
      <c r="J2" s="22"/>
      <c r="K2" s="22"/>
      <c r="L2" s="22"/>
      <c r="M2" s="22"/>
      <c r="N2" s="22"/>
      <c r="O2" s="22"/>
      <c r="P2" s="22"/>
      <c r="Q2" s="53"/>
      <c r="R2" s="22"/>
      <c r="S2" s="22"/>
    </row>
    <row r="3" spans="1:20" ht="24" customHeight="1">
      <c r="A3" s="139" t="s">
        <v>14</v>
      </c>
      <c r="B3" s="135" t="s">
        <v>66</v>
      </c>
      <c r="C3" s="140" t="s">
        <v>7</v>
      </c>
      <c r="D3" s="140" t="s">
        <v>59</v>
      </c>
      <c r="E3" s="140" t="s">
        <v>16</v>
      </c>
      <c r="F3" s="141" t="s">
        <v>17</v>
      </c>
      <c r="G3" s="140" t="s">
        <v>8</v>
      </c>
      <c r="H3" s="140"/>
      <c r="I3" s="140"/>
      <c r="J3" s="140" t="s">
        <v>35</v>
      </c>
      <c r="K3" s="135" t="s">
        <v>37</v>
      </c>
      <c r="L3" s="135" t="s">
        <v>54</v>
      </c>
      <c r="M3" s="135" t="s">
        <v>55</v>
      </c>
      <c r="N3" s="135" t="s">
        <v>38</v>
      </c>
      <c r="O3" s="135" t="s">
        <v>39</v>
      </c>
      <c r="P3" s="139" t="s">
        <v>58</v>
      </c>
      <c r="Q3" s="143" t="s">
        <v>56</v>
      </c>
      <c r="R3" s="140" t="s">
        <v>36</v>
      </c>
      <c r="S3" s="140" t="s">
        <v>57</v>
      </c>
      <c r="T3" s="140" t="s">
        <v>13</v>
      </c>
    </row>
    <row r="4" spans="1:20" ht="25.5" customHeight="1">
      <c r="A4" s="139"/>
      <c r="B4" s="142"/>
      <c r="C4" s="140"/>
      <c r="D4" s="140"/>
      <c r="E4" s="140"/>
      <c r="F4" s="141"/>
      <c r="G4" s="23" t="s">
        <v>9</v>
      </c>
      <c r="H4" s="23" t="s">
        <v>10</v>
      </c>
      <c r="I4" s="23" t="s">
        <v>11</v>
      </c>
      <c r="J4" s="140"/>
      <c r="K4" s="136"/>
      <c r="L4" s="136"/>
      <c r="M4" s="136"/>
      <c r="N4" s="136"/>
      <c r="O4" s="136"/>
      <c r="P4" s="139"/>
      <c r="Q4" s="144"/>
      <c r="R4" s="140"/>
      <c r="S4" s="140"/>
      <c r="T4" s="140"/>
    </row>
    <row r="5" spans="1:20">
      <c r="A5" s="4">
        <v>1</v>
      </c>
      <c r="B5" s="17" t="s">
        <v>68</v>
      </c>
      <c r="C5" s="18" t="s">
        <v>366</v>
      </c>
      <c r="D5" s="18" t="s">
        <v>29</v>
      </c>
      <c r="E5" s="19">
        <v>25</v>
      </c>
      <c r="F5" s="18" t="s">
        <v>998</v>
      </c>
      <c r="G5" s="19">
        <v>18</v>
      </c>
      <c r="H5" s="19">
        <v>21</v>
      </c>
      <c r="I5" s="17">
        <f t="shared" ref="I5:I68" si="0">+G5+H5</f>
        <v>39</v>
      </c>
      <c r="J5" s="18">
        <v>9127578167</v>
      </c>
      <c r="K5" s="18" t="s">
        <v>1420</v>
      </c>
      <c r="L5" s="18" t="s">
        <v>1421</v>
      </c>
      <c r="M5" s="18">
        <v>9854336649</v>
      </c>
      <c r="N5" s="18" t="s">
        <v>1368</v>
      </c>
      <c r="O5" s="18">
        <v>7637896875</v>
      </c>
      <c r="P5" s="24">
        <v>43405</v>
      </c>
      <c r="Q5" s="54">
        <v>43405</v>
      </c>
      <c r="R5" s="18" t="s">
        <v>1404</v>
      </c>
      <c r="S5" s="18" t="s">
        <v>1236</v>
      </c>
      <c r="T5" s="18"/>
    </row>
    <row r="6" spans="1:20">
      <c r="A6" s="4">
        <v>2</v>
      </c>
      <c r="B6" s="17" t="s">
        <v>67</v>
      </c>
      <c r="C6" s="18" t="s">
        <v>367</v>
      </c>
      <c r="D6" s="18" t="s">
        <v>29</v>
      </c>
      <c r="E6" s="19">
        <v>18</v>
      </c>
      <c r="F6" s="18" t="s">
        <v>998</v>
      </c>
      <c r="G6" s="19">
        <v>18</v>
      </c>
      <c r="H6" s="19">
        <v>21</v>
      </c>
      <c r="I6" s="17">
        <f t="shared" si="0"/>
        <v>39</v>
      </c>
      <c r="J6" s="18">
        <v>9854139086</v>
      </c>
      <c r="K6" s="18" t="s">
        <v>1438</v>
      </c>
      <c r="L6" s="18" t="s">
        <v>1380</v>
      </c>
      <c r="M6" s="18">
        <v>9954535175</v>
      </c>
      <c r="N6" s="18" t="s">
        <v>317</v>
      </c>
      <c r="O6" s="18">
        <v>9957996120</v>
      </c>
      <c r="P6" s="24">
        <v>43405</v>
      </c>
      <c r="Q6" s="54">
        <v>43405</v>
      </c>
      <c r="R6" s="18" t="s">
        <v>1402</v>
      </c>
      <c r="S6" s="18" t="s">
        <v>1236</v>
      </c>
      <c r="T6" s="18"/>
    </row>
    <row r="7" spans="1:20">
      <c r="A7" s="4">
        <v>3</v>
      </c>
      <c r="B7" s="17" t="s">
        <v>67</v>
      </c>
      <c r="C7" s="18" t="s">
        <v>368</v>
      </c>
      <c r="D7" s="18" t="s">
        <v>27</v>
      </c>
      <c r="E7" s="19" t="s">
        <v>843</v>
      </c>
      <c r="F7" s="18" t="s">
        <v>1003</v>
      </c>
      <c r="G7" s="19">
        <v>24</v>
      </c>
      <c r="H7" s="19">
        <v>13</v>
      </c>
      <c r="I7" s="17">
        <f t="shared" si="0"/>
        <v>37</v>
      </c>
      <c r="J7" s="18" t="s">
        <v>1005</v>
      </c>
      <c r="K7" s="18" t="s">
        <v>1438</v>
      </c>
      <c r="L7" s="18" t="s">
        <v>1380</v>
      </c>
      <c r="M7" s="18">
        <v>9954535175</v>
      </c>
      <c r="N7" s="18" t="s">
        <v>317</v>
      </c>
      <c r="O7" s="18">
        <v>9957996120</v>
      </c>
      <c r="P7" s="24">
        <v>43405</v>
      </c>
      <c r="Q7" s="54">
        <v>43405</v>
      </c>
      <c r="R7" s="18" t="s">
        <v>1402</v>
      </c>
      <c r="S7" s="18" t="s">
        <v>1236</v>
      </c>
      <c r="T7" s="18"/>
    </row>
    <row r="8" spans="1:20">
      <c r="A8" s="4">
        <v>4</v>
      </c>
      <c r="B8" s="17" t="s">
        <v>67</v>
      </c>
      <c r="C8" s="18" t="s">
        <v>369</v>
      </c>
      <c r="D8" s="18" t="s">
        <v>27</v>
      </c>
      <c r="E8" s="19" t="s">
        <v>844</v>
      </c>
      <c r="F8" s="18" t="s">
        <v>999</v>
      </c>
      <c r="G8" s="19">
        <v>46</v>
      </c>
      <c r="H8" s="19">
        <v>35</v>
      </c>
      <c r="I8" s="17">
        <f t="shared" si="0"/>
        <v>81</v>
      </c>
      <c r="J8" s="18" t="s">
        <v>1006</v>
      </c>
      <c r="K8" s="18" t="s">
        <v>1438</v>
      </c>
      <c r="L8" s="18" t="s">
        <v>1380</v>
      </c>
      <c r="M8" s="18">
        <v>9954535175</v>
      </c>
      <c r="N8" s="18" t="s">
        <v>317</v>
      </c>
      <c r="O8" s="18">
        <v>9957996120</v>
      </c>
      <c r="P8" s="24">
        <v>43405</v>
      </c>
      <c r="Q8" s="54">
        <v>43405</v>
      </c>
      <c r="R8" s="18" t="s">
        <v>1402</v>
      </c>
      <c r="S8" s="18" t="s">
        <v>1236</v>
      </c>
      <c r="T8" s="18"/>
    </row>
    <row r="9" spans="1:20" ht="33">
      <c r="A9" s="4">
        <v>5</v>
      </c>
      <c r="B9" s="17" t="s">
        <v>68</v>
      </c>
      <c r="C9" s="18" t="s">
        <v>370</v>
      </c>
      <c r="D9" s="18" t="s">
        <v>27</v>
      </c>
      <c r="E9" s="19" t="s">
        <v>845</v>
      </c>
      <c r="F9" s="18" t="s">
        <v>999</v>
      </c>
      <c r="G9" s="19">
        <v>44</v>
      </c>
      <c r="H9" s="19">
        <v>44</v>
      </c>
      <c r="I9" s="17">
        <f t="shared" si="0"/>
        <v>88</v>
      </c>
      <c r="J9" s="18" t="s">
        <v>1007</v>
      </c>
      <c r="K9" s="18" t="s">
        <v>1420</v>
      </c>
      <c r="L9" s="18" t="s">
        <v>1421</v>
      </c>
      <c r="M9" s="18">
        <v>9854336649</v>
      </c>
      <c r="N9" s="18" t="s">
        <v>1368</v>
      </c>
      <c r="O9" s="18">
        <v>7637896875</v>
      </c>
      <c r="P9" s="24">
        <v>43405</v>
      </c>
      <c r="Q9" s="54">
        <v>43405</v>
      </c>
      <c r="R9" s="18" t="s">
        <v>1404</v>
      </c>
      <c r="S9" s="18" t="s">
        <v>1236</v>
      </c>
      <c r="T9" s="18"/>
    </row>
    <row r="10" spans="1:20">
      <c r="A10" s="4">
        <v>6</v>
      </c>
      <c r="B10" s="17" t="s">
        <v>68</v>
      </c>
      <c r="C10" s="18" t="s">
        <v>371</v>
      </c>
      <c r="D10" s="18" t="s">
        <v>27</v>
      </c>
      <c r="E10" s="19" t="s">
        <v>846</v>
      </c>
      <c r="F10" s="18" t="s">
        <v>999</v>
      </c>
      <c r="G10" s="19">
        <v>30</v>
      </c>
      <c r="H10" s="19">
        <v>25</v>
      </c>
      <c r="I10" s="17">
        <f t="shared" si="0"/>
        <v>55</v>
      </c>
      <c r="J10" s="18">
        <v>9854202661</v>
      </c>
      <c r="K10" s="18" t="s">
        <v>1420</v>
      </c>
      <c r="L10" s="18" t="s">
        <v>1421</v>
      </c>
      <c r="M10" s="18">
        <v>9854336649</v>
      </c>
      <c r="N10" s="18" t="s">
        <v>1368</v>
      </c>
      <c r="O10" s="18">
        <v>7637896875</v>
      </c>
      <c r="P10" s="24">
        <v>43406</v>
      </c>
      <c r="Q10" s="54">
        <v>43406</v>
      </c>
      <c r="R10" s="18" t="s">
        <v>1404</v>
      </c>
      <c r="S10" s="18" t="s">
        <v>1236</v>
      </c>
      <c r="T10" s="18"/>
    </row>
    <row r="11" spans="1:20" ht="33">
      <c r="A11" s="4">
        <v>7</v>
      </c>
      <c r="B11" s="17" t="s">
        <v>67</v>
      </c>
      <c r="C11" s="18" t="s">
        <v>372</v>
      </c>
      <c r="D11" s="18" t="s">
        <v>29</v>
      </c>
      <c r="E11" s="19">
        <v>12</v>
      </c>
      <c r="F11" s="18" t="s">
        <v>998</v>
      </c>
      <c r="G11" s="19">
        <v>14</v>
      </c>
      <c r="H11" s="19">
        <v>18</v>
      </c>
      <c r="I11" s="17">
        <f t="shared" si="0"/>
        <v>32</v>
      </c>
      <c r="J11" s="18" t="s">
        <v>1008</v>
      </c>
      <c r="K11" s="18" t="s">
        <v>1422</v>
      </c>
      <c r="L11" s="18" t="s">
        <v>1299</v>
      </c>
      <c r="M11" s="18">
        <v>8011734745</v>
      </c>
      <c r="N11" s="18" t="s">
        <v>1300</v>
      </c>
      <c r="O11" s="18">
        <v>9613779501</v>
      </c>
      <c r="P11" s="24">
        <v>43406</v>
      </c>
      <c r="Q11" s="54">
        <v>43406</v>
      </c>
      <c r="R11" s="18" t="s">
        <v>1403</v>
      </c>
      <c r="S11" s="18" t="s">
        <v>1236</v>
      </c>
      <c r="T11" s="18"/>
    </row>
    <row r="12" spans="1:20">
      <c r="A12" s="4">
        <v>8</v>
      </c>
      <c r="B12" s="17" t="s">
        <v>67</v>
      </c>
      <c r="C12" s="18" t="s">
        <v>373</v>
      </c>
      <c r="D12" s="18" t="s">
        <v>27</v>
      </c>
      <c r="E12" s="19" t="s">
        <v>847</v>
      </c>
      <c r="F12" s="18" t="s">
        <v>999</v>
      </c>
      <c r="G12" s="19">
        <v>22</v>
      </c>
      <c r="H12" s="19">
        <v>11</v>
      </c>
      <c r="I12" s="17">
        <f t="shared" si="0"/>
        <v>33</v>
      </c>
      <c r="J12" s="18" t="s">
        <v>1009</v>
      </c>
      <c r="K12" s="18" t="s">
        <v>1425</v>
      </c>
      <c r="L12" s="18" t="s">
        <v>1285</v>
      </c>
      <c r="M12" s="18">
        <v>9401725810</v>
      </c>
      <c r="N12" s="18" t="s">
        <v>1287</v>
      </c>
      <c r="O12" s="18">
        <v>8812847573</v>
      </c>
      <c r="P12" s="24">
        <v>43406</v>
      </c>
      <c r="Q12" s="54">
        <v>43406</v>
      </c>
      <c r="R12" s="18" t="s">
        <v>1402</v>
      </c>
      <c r="S12" s="18" t="s">
        <v>1236</v>
      </c>
      <c r="T12" s="18"/>
    </row>
    <row r="13" spans="1:20">
      <c r="A13" s="4">
        <v>9</v>
      </c>
      <c r="B13" s="17" t="s">
        <v>67</v>
      </c>
      <c r="C13" s="18" t="s">
        <v>374</v>
      </c>
      <c r="D13" s="18" t="s">
        <v>27</v>
      </c>
      <c r="E13" s="19" t="s">
        <v>848</v>
      </c>
      <c r="F13" s="18" t="s">
        <v>999</v>
      </c>
      <c r="G13" s="19">
        <v>20</v>
      </c>
      <c r="H13" s="19">
        <v>25</v>
      </c>
      <c r="I13" s="17">
        <f t="shared" si="0"/>
        <v>45</v>
      </c>
      <c r="J13" s="18" t="s">
        <v>1010</v>
      </c>
      <c r="K13" s="18" t="s">
        <v>1425</v>
      </c>
      <c r="L13" s="18" t="s">
        <v>1285</v>
      </c>
      <c r="M13" s="18">
        <v>9401725810</v>
      </c>
      <c r="N13" s="18" t="s">
        <v>1287</v>
      </c>
      <c r="O13" s="18">
        <v>8812847573</v>
      </c>
      <c r="P13" s="24">
        <v>43406</v>
      </c>
      <c r="Q13" s="54">
        <v>43406</v>
      </c>
      <c r="R13" s="18" t="s">
        <v>1402</v>
      </c>
      <c r="S13" s="18" t="s">
        <v>1236</v>
      </c>
      <c r="T13" s="18"/>
    </row>
    <row r="14" spans="1:20">
      <c r="A14" s="4">
        <v>10</v>
      </c>
      <c r="B14" s="17" t="s">
        <v>67</v>
      </c>
      <c r="C14" s="18" t="s">
        <v>375</v>
      </c>
      <c r="D14" s="18" t="s">
        <v>27</v>
      </c>
      <c r="E14" s="19" t="s">
        <v>849</v>
      </c>
      <c r="F14" s="18" t="s">
        <v>1003</v>
      </c>
      <c r="G14" s="19">
        <v>23</v>
      </c>
      <c r="H14" s="19">
        <v>28</v>
      </c>
      <c r="I14" s="17">
        <f t="shared" si="0"/>
        <v>51</v>
      </c>
      <c r="J14" s="18" t="s">
        <v>1011</v>
      </c>
      <c r="K14" s="18" t="s">
        <v>1425</v>
      </c>
      <c r="L14" s="18" t="s">
        <v>1286</v>
      </c>
      <c r="M14" s="18">
        <v>9577388561</v>
      </c>
      <c r="N14" s="18" t="s">
        <v>1176</v>
      </c>
      <c r="O14" s="18">
        <v>7896380097</v>
      </c>
      <c r="P14" s="24">
        <v>43406</v>
      </c>
      <c r="Q14" s="54">
        <v>43406</v>
      </c>
      <c r="R14" s="18" t="s">
        <v>1402</v>
      </c>
      <c r="S14" s="18" t="s">
        <v>1236</v>
      </c>
      <c r="T14" s="18"/>
    </row>
    <row r="15" spans="1:20" ht="33">
      <c r="A15" s="4">
        <v>11</v>
      </c>
      <c r="B15" s="17" t="s">
        <v>68</v>
      </c>
      <c r="C15" s="18" t="s">
        <v>376</v>
      </c>
      <c r="D15" s="18" t="s">
        <v>29</v>
      </c>
      <c r="E15" s="19">
        <v>23</v>
      </c>
      <c r="F15" s="18" t="s">
        <v>998</v>
      </c>
      <c r="G15" s="19">
        <v>18</v>
      </c>
      <c r="H15" s="19">
        <v>21</v>
      </c>
      <c r="I15" s="17">
        <f t="shared" si="0"/>
        <v>39</v>
      </c>
      <c r="J15" s="18">
        <v>8486245398</v>
      </c>
      <c r="K15" s="18" t="s">
        <v>1420</v>
      </c>
      <c r="L15" s="18" t="s">
        <v>1421</v>
      </c>
      <c r="M15" s="18">
        <v>9854336649</v>
      </c>
      <c r="N15" s="18" t="s">
        <v>1369</v>
      </c>
      <c r="O15" s="18">
        <v>9957074829</v>
      </c>
      <c r="P15" s="24">
        <v>43406</v>
      </c>
      <c r="Q15" s="54">
        <v>43406</v>
      </c>
      <c r="R15" s="18" t="s">
        <v>1404</v>
      </c>
      <c r="S15" s="18" t="s">
        <v>1236</v>
      </c>
      <c r="T15" s="18"/>
    </row>
    <row r="16" spans="1:20" ht="33">
      <c r="A16" s="4">
        <v>12</v>
      </c>
      <c r="B16" s="17" t="s">
        <v>68</v>
      </c>
      <c r="C16" s="18" t="s">
        <v>377</v>
      </c>
      <c r="D16" s="18" t="s">
        <v>29</v>
      </c>
      <c r="E16" s="19">
        <v>12</v>
      </c>
      <c r="F16" s="18" t="s">
        <v>998</v>
      </c>
      <c r="G16" s="19">
        <v>28</v>
      </c>
      <c r="H16" s="19">
        <v>31</v>
      </c>
      <c r="I16" s="17">
        <f t="shared" si="0"/>
        <v>59</v>
      </c>
      <c r="J16" s="18">
        <v>9577381400</v>
      </c>
      <c r="K16" s="18" t="s">
        <v>1432</v>
      </c>
      <c r="L16" s="18" t="s">
        <v>1433</v>
      </c>
      <c r="M16" s="18">
        <v>9954844009</v>
      </c>
      <c r="N16" s="18" t="s">
        <v>1271</v>
      </c>
      <c r="O16" s="18">
        <v>9954535296</v>
      </c>
      <c r="P16" s="24">
        <v>43407</v>
      </c>
      <c r="Q16" s="54">
        <v>43407</v>
      </c>
      <c r="R16" s="18" t="s">
        <v>1402</v>
      </c>
      <c r="S16" s="18" t="s">
        <v>1236</v>
      </c>
      <c r="T16" s="18"/>
    </row>
    <row r="17" spans="1:20">
      <c r="A17" s="4">
        <v>13</v>
      </c>
      <c r="B17" s="17" t="s">
        <v>67</v>
      </c>
      <c r="C17" s="18" t="s">
        <v>378</v>
      </c>
      <c r="D17" s="18" t="s">
        <v>29</v>
      </c>
      <c r="E17" s="19">
        <v>99</v>
      </c>
      <c r="F17" s="18" t="s">
        <v>998</v>
      </c>
      <c r="G17" s="19">
        <v>15</v>
      </c>
      <c r="H17" s="19">
        <v>15</v>
      </c>
      <c r="I17" s="17">
        <f t="shared" si="0"/>
        <v>30</v>
      </c>
      <c r="J17" s="18">
        <v>8399832251</v>
      </c>
      <c r="K17" s="18" t="s">
        <v>1412</v>
      </c>
      <c r="L17" s="18" t="s">
        <v>1256</v>
      </c>
      <c r="M17" s="18">
        <v>8876211967</v>
      </c>
      <c r="N17" s="18" t="s">
        <v>1168</v>
      </c>
      <c r="O17" s="18">
        <v>7896148240</v>
      </c>
      <c r="P17" s="24">
        <v>43409</v>
      </c>
      <c r="Q17" s="54">
        <v>43409</v>
      </c>
      <c r="R17" s="18" t="s">
        <v>1409</v>
      </c>
      <c r="S17" s="18" t="s">
        <v>1236</v>
      </c>
      <c r="T17" s="18"/>
    </row>
    <row r="18" spans="1:20">
      <c r="A18" s="4">
        <v>14</v>
      </c>
      <c r="B18" s="17" t="s">
        <v>68</v>
      </c>
      <c r="C18" s="18" t="s">
        <v>379</v>
      </c>
      <c r="D18" s="18" t="s">
        <v>29</v>
      </c>
      <c r="E18" s="19">
        <v>6</v>
      </c>
      <c r="F18" s="18" t="s">
        <v>998</v>
      </c>
      <c r="G18" s="19">
        <v>46</v>
      </c>
      <c r="H18" s="19">
        <v>46</v>
      </c>
      <c r="I18" s="17">
        <f t="shared" si="0"/>
        <v>92</v>
      </c>
      <c r="J18" s="18">
        <v>8486785876</v>
      </c>
      <c r="K18" s="18" t="s">
        <v>1415</v>
      </c>
      <c r="L18" s="18" t="s">
        <v>1416</v>
      </c>
      <c r="M18" s="18">
        <v>8011337077</v>
      </c>
      <c r="N18" s="18" t="s">
        <v>1169</v>
      </c>
      <c r="O18" s="18">
        <v>9678442172</v>
      </c>
      <c r="P18" s="24">
        <v>43409</v>
      </c>
      <c r="Q18" s="54">
        <v>43409</v>
      </c>
      <c r="R18" s="18" t="s">
        <v>1404</v>
      </c>
      <c r="S18" s="18" t="s">
        <v>1236</v>
      </c>
      <c r="T18" s="18"/>
    </row>
    <row r="19" spans="1:20">
      <c r="A19" s="4">
        <v>15</v>
      </c>
      <c r="B19" s="17" t="s">
        <v>67</v>
      </c>
      <c r="C19" s="18" t="s">
        <v>85</v>
      </c>
      <c r="D19" s="18" t="s">
        <v>29</v>
      </c>
      <c r="E19" s="19">
        <v>1</v>
      </c>
      <c r="F19" s="18" t="s">
        <v>998</v>
      </c>
      <c r="G19" s="19">
        <v>16</v>
      </c>
      <c r="H19" s="19">
        <v>10</v>
      </c>
      <c r="I19" s="17">
        <f t="shared" si="0"/>
        <v>26</v>
      </c>
      <c r="J19" s="18">
        <v>8723083040</v>
      </c>
      <c r="K19" s="18" t="s">
        <v>1412</v>
      </c>
      <c r="L19" s="18" t="s">
        <v>1256</v>
      </c>
      <c r="M19" s="18">
        <v>8876211967</v>
      </c>
      <c r="N19" s="18" t="s">
        <v>1259</v>
      </c>
      <c r="O19" s="18">
        <v>7896148240</v>
      </c>
      <c r="P19" s="24">
        <v>43409</v>
      </c>
      <c r="Q19" s="54">
        <v>43409</v>
      </c>
      <c r="R19" s="18" t="s">
        <v>1409</v>
      </c>
      <c r="S19" s="18" t="s">
        <v>1236</v>
      </c>
      <c r="T19" s="18"/>
    </row>
    <row r="20" spans="1:20" ht="33">
      <c r="A20" s="4">
        <v>16</v>
      </c>
      <c r="B20" s="17" t="s">
        <v>67</v>
      </c>
      <c r="C20" s="18" t="s">
        <v>380</v>
      </c>
      <c r="D20" s="18" t="s">
        <v>27</v>
      </c>
      <c r="E20" s="19" t="s">
        <v>850</v>
      </c>
      <c r="F20" s="18" t="s">
        <v>999</v>
      </c>
      <c r="G20" s="19">
        <v>0</v>
      </c>
      <c r="H20" s="19">
        <v>0</v>
      </c>
      <c r="I20" s="17">
        <f t="shared" si="0"/>
        <v>0</v>
      </c>
      <c r="J20" s="18">
        <v>8638288817</v>
      </c>
      <c r="K20" s="18" t="s">
        <v>1412</v>
      </c>
      <c r="L20" s="18" t="s">
        <v>1256</v>
      </c>
      <c r="M20" s="18">
        <v>8876211967</v>
      </c>
      <c r="N20" s="18" t="s">
        <v>1259</v>
      </c>
      <c r="O20" s="18">
        <v>7896148240</v>
      </c>
      <c r="P20" s="24">
        <v>43409</v>
      </c>
      <c r="Q20" s="54">
        <v>43409</v>
      </c>
      <c r="R20" s="18" t="s">
        <v>1409</v>
      </c>
      <c r="S20" s="18" t="s">
        <v>1236</v>
      </c>
      <c r="T20" s="18"/>
    </row>
    <row r="21" spans="1:20" ht="33">
      <c r="A21" s="4">
        <v>17</v>
      </c>
      <c r="B21" s="17" t="s">
        <v>68</v>
      </c>
      <c r="C21" s="18" t="s">
        <v>381</v>
      </c>
      <c r="D21" s="18" t="s">
        <v>27</v>
      </c>
      <c r="E21" s="19" t="s">
        <v>851</v>
      </c>
      <c r="F21" s="18" t="s">
        <v>1002</v>
      </c>
      <c r="G21" s="19">
        <v>40</v>
      </c>
      <c r="H21" s="19">
        <v>35</v>
      </c>
      <c r="I21" s="17">
        <f t="shared" si="0"/>
        <v>75</v>
      </c>
      <c r="J21" s="18">
        <v>7578083911</v>
      </c>
      <c r="K21" s="18" t="s">
        <v>1415</v>
      </c>
      <c r="L21" s="18" t="s">
        <v>1416</v>
      </c>
      <c r="M21" s="18">
        <v>8011337077</v>
      </c>
      <c r="N21" s="18" t="s">
        <v>1169</v>
      </c>
      <c r="O21" s="18">
        <v>9678442172</v>
      </c>
      <c r="P21" s="24">
        <v>43409</v>
      </c>
      <c r="Q21" s="54">
        <v>43409</v>
      </c>
      <c r="R21" s="18" t="s">
        <v>1404</v>
      </c>
      <c r="S21" s="18" t="s">
        <v>1236</v>
      </c>
      <c r="T21" s="18"/>
    </row>
    <row r="22" spans="1:20">
      <c r="A22" s="4">
        <v>18</v>
      </c>
      <c r="B22" s="17" t="s">
        <v>67</v>
      </c>
      <c r="C22" s="18" t="s">
        <v>382</v>
      </c>
      <c r="D22" s="18" t="s">
        <v>27</v>
      </c>
      <c r="E22" s="19" t="s">
        <v>852</v>
      </c>
      <c r="F22" s="18" t="s">
        <v>999</v>
      </c>
      <c r="G22" s="19">
        <v>51</v>
      </c>
      <c r="H22" s="19">
        <v>33</v>
      </c>
      <c r="I22" s="17">
        <f t="shared" si="0"/>
        <v>84</v>
      </c>
      <c r="J22" s="18" t="s">
        <v>1012</v>
      </c>
      <c r="K22" s="18" t="s">
        <v>1442</v>
      </c>
      <c r="L22" s="18" t="s">
        <v>1272</v>
      </c>
      <c r="M22" s="18">
        <v>8749988096</v>
      </c>
      <c r="N22" s="18" t="s">
        <v>1274</v>
      </c>
      <c r="O22" s="18">
        <v>9859213313</v>
      </c>
      <c r="P22" s="24">
        <v>43412</v>
      </c>
      <c r="Q22" s="54">
        <v>43412</v>
      </c>
      <c r="R22" s="18" t="s">
        <v>1405</v>
      </c>
      <c r="S22" s="18" t="s">
        <v>1236</v>
      </c>
      <c r="T22" s="18"/>
    </row>
    <row r="23" spans="1:20" ht="33">
      <c r="A23" s="4">
        <v>19</v>
      </c>
      <c r="B23" s="17" t="s">
        <v>67</v>
      </c>
      <c r="C23" s="18" t="s">
        <v>383</v>
      </c>
      <c r="D23" s="18" t="s">
        <v>29</v>
      </c>
      <c r="E23" s="19">
        <v>15</v>
      </c>
      <c r="F23" s="18" t="s">
        <v>998</v>
      </c>
      <c r="G23" s="19">
        <v>13</v>
      </c>
      <c r="H23" s="19">
        <v>8</v>
      </c>
      <c r="I23" s="17">
        <f t="shared" si="0"/>
        <v>21</v>
      </c>
      <c r="J23" s="18" t="s">
        <v>1013</v>
      </c>
      <c r="K23" s="18" t="s">
        <v>1442</v>
      </c>
      <c r="L23" s="18" t="s">
        <v>1272</v>
      </c>
      <c r="M23" s="18">
        <v>8749988096</v>
      </c>
      <c r="N23" s="18" t="s">
        <v>1274</v>
      </c>
      <c r="O23" s="18">
        <v>9859213313</v>
      </c>
      <c r="P23" s="24">
        <v>43412</v>
      </c>
      <c r="Q23" s="54">
        <v>43412</v>
      </c>
      <c r="R23" s="18" t="s">
        <v>1405</v>
      </c>
      <c r="S23" s="18" t="s">
        <v>1236</v>
      </c>
      <c r="T23" s="18"/>
    </row>
    <row r="24" spans="1:20">
      <c r="A24" s="4">
        <v>20</v>
      </c>
      <c r="B24" s="17" t="s">
        <v>68</v>
      </c>
      <c r="C24" s="18" t="s">
        <v>384</v>
      </c>
      <c r="D24" s="18" t="s">
        <v>29</v>
      </c>
      <c r="E24" s="19">
        <v>4</v>
      </c>
      <c r="F24" s="18" t="s">
        <v>998</v>
      </c>
      <c r="G24" s="19">
        <v>65</v>
      </c>
      <c r="H24" s="19">
        <v>55</v>
      </c>
      <c r="I24" s="17">
        <f t="shared" si="0"/>
        <v>120</v>
      </c>
      <c r="J24" s="18">
        <v>9859170157</v>
      </c>
      <c r="K24" s="18" t="s">
        <v>1415</v>
      </c>
      <c r="L24" s="18" t="s">
        <v>1416</v>
      </c>
      <c r="M24" s="18">
        <v>8011337077</v>
      </c>
      <c r="N24" s="18" t="s">
        <v>1316</v>
      </c>
      <c r="O24" s="18">
        <v>9678507912</v>
      </c>
      <c r="P24" s="24">
        <v>43412</v>
      </c>
      <c r="Q24" s="54">
        <v>43412</v>
      </c>
      <c r="R24" s="18" t="s">
        <v>1404</v>
      </c>
      <c r="S24" s="18" t="s">
        <v>1236</v>
      </c>
      <c r="T24" s="18"/>
    </row>
    <row r="25" spans="1:20" ht="33">
      <c r="A25" s="4">
        <v>21</v>
      </c>
      <c r="B25" s="17" t="s">
        <v>68</v>
      </c>
      <c r="C25" s="18" t="s">
        <v>385</v>
      </c>
      <c r="D25" s="18" t="s">
        <v>27</v>
      </c>
      <c r="E25" s="19" t="s">
        <v>853</v>
      </c>
      <c r="F25" s="18" t="s">
        <v>999</v>
      </c>
      <c r="G25" s="19">
        <v>47</v>
      </c>
      <c r="H25" s="19">
        <v>47</v>
      </c>
      <c r="I25" s="17">
        <f t="shared" si="0"/>
        <v>94</v>
      </c>
      <c r="J25" s="18" t="s">
        <v>1014</v>
      </c>
      <c r="K25" s="18" t="s">
        <v>1415</v>
      </c>
      <c r="L25" s="18" t="s">
        <v>1418</v>
      </c>
      <c r="M25" s="18">
        <v>8876676027</v>
      </c>
      <c r="N25" s="18" t="s">
        <v>1316</v>
      </c>
      <c r="O25" s="18">
        <v>9678507912</v>
      </c>
      <c r="P25" s="24">
        <v>43412</v>
      </c>
      <c r="Q25" s="54">
        <v>43412</v>
      </c>
      <c r="R25" s="18" t="s">
        <v>1404</v>
      </c>
      <c r="S25" s="18" t="s">
        <v>1236</v>
      </c>
      <c r="T25" s="18"/>
    </row>
    <row r="26" spans="1:20">
      <c r="A26" s="4">
        <v>22</v>
      </c>
      <c r="B26" s="17" t="s">
        <v>67</v>
      </c>
      <c r="C26" s="18" t="s">
        <v>386</v>
      </c>
      <c r="D26" s="18" t="s">
        <v>29</v>
      </c>
      <c r="E26" s="19">
        <v>18</v>
      </c>
      <c r="F26" s="18" t="s">
        <v>998</v>
      </c>
      <c r="G26" s="19">
        <v>14</v>
      </c>
      <c r="H26" s="19">
        <v>15</v>
      </c>
      <c r="I26" s="17">
        <f t="shared" si="0"/>
        <v>29</v>
      </c>
      <c r="J26" s="18">
        <v>7896075535</v>
      </c>
      <c r="K26" s="18" t="s">
        <v>1442</v>
      </c>
      <c r="L26" s="18" t="s">
        <v>1272</v>
      </c>
      <c r="M26" s="18">
        <v>8749988096</v>
      </c>
      <c r="N26" s="18" t="s">
        <v>1274</v>
      </c>
      <c r="O26" s="18">
        <v>9859213313</v>
      </c>
      <c r="P26" s="24">
        <v>43413</v>
      </c>
      <c r="Q26" s="54">
        <v>43413</v>
      </c>
      <c r="R26" s="18" t="s">
        <v>1405</v>
      </c>
      <c r="S26" s="18" t="s">
        <v>1236</v>
      </c>
      <c r="T26" s="18"/>
    </row>
    <row r="27" spans="1:20">
      <c r="A27" s="4">
        <v>23</v>
      </c>
      <c r="B27" s="17" t="s">
        <v>68</v>
      </c>
      <c r="C27" s="18" t="s">
        <v>387</v>
      </c>
      <c r="D27" s="18" t="s">
        <v>29</v>
      </c>
      <c r="E27" s="19">
        <v>17</v>
      </c>
      <c r="F27" s="18" t="s">
        <v>998</v>
      </c>
      <c r="G27" s="19">
        <v>18</v>
      </c>
      <c r="H27" s="19">
        <v>21</v>
      </c>
      <c r="I27" s="17">
        <f t="shared" si="0"/>
        <v>39</v>
      </c>
      <c r="J27" s="18">
        <v>8752935055</v>
      </c>
      <c r="K27" s="18" t="s">
        <v>1401</v>
      </c>
      <c r="L27" s="18" t="s">
        <v>1386</v>
      </c>
      <c r="M27" s="18">
        <v>9859430170</v>
      </c>
      <c r="N27" s="18" t="s">
        <v>1170</v>
      </c>
      <c r="O27" s="18">
        <v>9678295735</v>
      </c>
      <c r="P27" s="24">
        <v>43413</v>
      </c>
      <c r="Q27" s="54">
        <v>43413</v>
      </c>
      <c r="R27" s="18" t="s">
        <v>1405</v>
      </c>
      <c r="S27" s="18" t="s">
        <v>1236</v>
      </c>
      <c r="T27" s="18"/>
    </row>
    <row r="28" spans="1:20">
      <c r="A28" s="4">
        <v>24</v>
      </c>
      <c r="B28" s="17" t="s">
        <v>67</v>
      </c>
      <c r="C28" s="18" t="s">
        <v>388</v>
      </c>
      <c r="D28" s="18" t="s">
        <v>29</v>
      </c>
      <c r="E28" s="19">
        <v>17</v>
      </c>
      <c r="F28" s="18" t="s">
        <v>998</v>
      </c>
      <c r="G28" s="19">
        <v>16</v>
      </c>
      <c r="H28" s="19">
        <v>23</v>
      </c>
      <c r="I28" s="17">
        <f t="shared" si="0"/>
        <v>39</v>
      </c>
      <c r="J28" s="18">
        <v>7399837275</v>
      </c>
      <c r="K28" s="18" t="s">
        <v>1442</v>
      </c>
      <c r="L28" s="18" t="s">
        <v>1272</v>
      </c>
      <c r="M28" s="18">
        <v>8749988096</v>
      </c>
      <c r="N28" s="18" t="s">
        <v>1274</v>
      </c>
      <c r="O28" s="18">
        <v>9859213313</v>
      </c>
      <c r="P28" s="24">
        <v>43413</v>
      </c>
      <c r="Q28" s="54">
        <v>43413</v>
      </c>
      <c r="R28" s="18" t="s">
        <v>1405</v>
      </c>
      <c r="S28" s="18" t="s">
        <v>1236</v>
      </c>
      <c r="T28" s="18"/>
    </row>
    <row r="29" spans="1:20">
      <c r="A29" s="4">
        <v>25</v>
      </c>
      <c r="B29" s="17" t="s">
        <v>67</v>
      </c>
      <c r="C29" s="18" t="s">
        <v>389</v>
      </c>
      <c r="D29" s="18" t="s">
        <v>27</v>
      </c>
      <c r="E29" s="19" t="s">
        <v>854</v>
      </c>
      <c r="F29" s="18" t="s">
        <v>999</v>
      </c>
      <c r="G29" s="19">
        <v>16</v>
      </c>
      <c r="H29" s="19">
        <v>18</v>
      </c>
      <c r="I29" s="17">
        <f t="shared" si="0"/>
        <v>34</v>
      </c>
      <c r="J29" s="18" t="s">
        <v>1015</v>
      </c>
      <c r="K29" s="18" t="s">
        <v>1442</v>
      </c>
      <c r="L29" s="18" t="s">
        <v>1272</v>
      </c>
      <c r="M29" s="18">
        <v>8749988096</v>
      </c>
      <c r="N29" s="18" t="s">
        <v>1275</v>
      </c>
      <c r="O29" s="18">
        <v>7896573853</v>
      </c>
      <c r="P29" s="24">
        <v>43413</v>
      </c>
      <c r="Q29" s="54">
        <v>43413</v>
      </c>
      <c r="R29" s="18" t="s">
        <v>1405</v>
      </c>
      <c r="S29" s="18" t="s">
        <v>1236</v>
      </c>
      <c r="T29" s="18"/>
    </row>
    <row r="30" spans="1:20">
      <c r="A30" s="4">
        <v>26</v>
      </c>
      <c r="B30" s="17" t="s">
        <v>68</v>
      </c>
      <c r="C30" s="18" t="s">
        <v>390</v>
      </c>
      <c r="D30" s="18" t="s">
        <v>27</v>
      </c>
      <c r="E30" s="19" t="s">
        <v>855</v>
      </c>
      <c r="F30" s="18" t="s">
        <v>999</v>
      </c>
      <c r="G30" s="19">
        <v>50</v>
      </c>
      <c r="H30" s="19">
        <v>55</v>
      </c>
      <c r="I30" s="17">
        <f t="shared" si="0"/>
        <v>105</v>
      </c>
      <c r="J30" s="18" t="s">
        <v>1016</v>
      </c>
      <c r="K30" s="18" t="s">
        <v>1401</v>
      </c>
      <c r="L30" s="18" t="s">
        <v>1386</v>
      </c>
      <c r="M30" s="18">
        <v>9859430170</v>
      </c>
      <c r="N30" s="18" t="s">
        <v>1170</v>
      </c>
      <c r="O30" s="18">
        <v>9678295735</v>
      </c>
      <c r="P30" s="24">
        <v>43413</v>
      </c>
      <c r="Q30" s="54">
        <v>43413</v>
      </c>
      <c r="R30" s="18" t="s">
        <v>1405</v>
      </c>
      <c r="S30" s="18" t="s">
        <v>1236</v>
      </c>
      <c r="T30" s="18"/>
    </row>
    <row r="31" spans="1:20">
      <c r="A31" s="4">
        <v>27</v>
      </c>
      <c r="B31" s="17" t="s">
        <v>67</v>
      </c>
      <c r="C31" s="18" t="s">
        <v>391</v>
      </c>
      <c r="D31" s="18" t="s">
        <v>29</v>
      </c>
      <c r="E31" s="19">
        <v>8</v>
      </c>
      <c r="F31" s="18" t="s">
        <v>998</v>
      </c>
      <c r="G31" s="19">
        <v>17</v>
      </c>
      <c r="H31" s="19">
        <v>11</v>
      </c>
      <c r="I31" s="17">
        <f t="shared" si="0"/>
        <v>28</v>
      </c>
      <c r="J31" s="18">
        <v>8011323561</v>
      </c>
      <c r="K31" s="18" t="s">
        <v>1443</v>
      </c>
      <c r="L31" s="18" t="s">
        <v>1321</v>
      </c>
      <c r="M31" s="18">
        <v>9613008036</v>
      </c>
      <c r="N31" s="18" t="s">
        <v>1323</v>
      </c>
      <c r="O31" s="18">
        <v>7578908246</v>
      </c>
      <c r="P31" s="24">
        <v>43414</v>
      </c>
      <c r="Q31" s="54">
        <v>43414</v>
      </c>
      <c r="R31" s="18" t="s">
        <v>1405</v>
      </c>
      <c r="S31" s="18" t="s">
        <v>1236</v>
      </c>
      <c r="T31" s="18"/>
    </row>
    <row r="32" spans="1:20">
      <c r="A32" s="4">
        <v>28</v>
      </c>
      <c r="B32" s="17" t="s">
        <v>67</v>
      </c>
      <c r="C32" s="18" t="s">
        <v>392</v>
      </c>
      <c r="D32" s="18" t="s">
        <v>27</v>
      </c>
      <c r="E32" s="19" t="s">
        <v>856</v>
      </c>
      <c r="F32" s="18" t="s">
        <v>1003</v>
      </c>
      <c r="G32" s="19">
        <v>44</v>
      </c>
      <c r="H32" s="19">
        <v>44</v>
      </c>
      <c r="I32" s="17">
        <f t="shared" si="0"/>
        <v>88</v>
      </c>
      <c r="J32" s="18">
        <v>9957324586</v>
      </c>
      <c r="K32" s="18" t="s">
        <v>1426</v>
      </c>
      <c r="L32" s="18" t="s">
        <v>1399</v>
      </c>
      <c r="M32" s="18">
        <v>9401123329</v>
      </c>
      <c r="N32" s="18" t="s">
        <v>1400</v>
      </c>
      <c r="O32" s="18">
        <v>6900773178</v>
      </c>
      <c r="P32" s="24">
        <v>43414</v>
      </c>
      <c r="Q32" s="54">
        <v>43414</v>
      </c>
      <c r="R32" s="18" t="s">
        <v>1405</v>
      </c>
      <c r="S32" s="18" t="s">
        <v>1236</v>
      </c>
      <c r="T32" s="18"/>
    </row>
    <row r="33" spans="1:20" ht="33">
      <c r="A33" s="4">
        <v>29</v>
      </c>
      <c r="B33" s="17" t="s">
        <v>68</v>
      </c>
      <c r="C33" s="18" t="s">
        <v>393</v>
      </c>
      <c r="D33" s="18" t="s">
        <v>27</v>
      </c>
      <c r="E33" s="19" t="s">
        <v>857</v>
      </c>
      <c r="F33" s="18" t="s">
        <v>999</v>
      </c>
      <c r="G33" s="19">
        <v>50</v>
      </c>
      <c r="H33" s="19">
        <v>68</v>
      </c>
      <c r="I33" s="17">
        <f t="shared" si="0"/>
        <v>118</v>
      </c>
      <c r="J33" s="18" t="s">
        <v>1017</v>
      </c>
      <c r="K33" s="18" t="s">
        <v>1415</v>
      </c>
      <c r="L33" s="18" t="s">
        <v>1418</v>
      </c>
      <c r="M33" s="18">
        <v>8876676027</v>
      </c>
      <c r="N33" s="18" t="s">
        <v>1316</v>
      </c>
      <c r="O33" s="18">
        <v>9678507912</v>
      </c>
      <c r="P33" s="24">
        <v>43414</v>
      </c>
      <c r="Q33" s="54">
        <v>43414</v>
      </c>
      <c r="R33" s="18" t="s">
        <v>1404</v>
      </c>
      <c r="S33" s="18" t="s">
        <v>1236</v>
      </c>
      <c r="T33" s="18"/>
    </row>
    <row r="34" spans="1:20">
      <c r="A34" s="4">
        <v>30</v>
      </c>
      <c r="B34" s="17" t="s">
        <v>68</v>
      </c>
      <c r="C34" s="18" t="s">
        <v>394</v>
      </c>
      <c r="D34" s="18" t="s">
        <v>27</v>
      </c>
      <c r="E34" s="19" t="s">
        <v>858</v>
      </c>
      <c r="F34" s="18" t="s">
        <v>1002</v>
      </c>
      <c r="G34" s="19">
        <v>24</v>
      </c>
      <c r="H34" s="19">
        <v>29</v>
      </c>
      <c r="I34" s="17">
        <f t="shared" si="0"/>
        <v>53</v>
      </c>
      <c r="J34" s="18">
        <v>9577285178</v>
      </c>
      <c r="K34" s="18" t="s">
        <v>1415</v>
      </c>
      <c r="L34" s="18" t="s">
        <v>1418</v>
      </c>
      <c r="M34" s="18">
        <v>8876676027</v>
      </c>
      <c r="N34" s="18" t="s">
        <v>1316</v>
      </c>
      <c r="O34" s="18">
        <v>9678507912</v>
      </c>
      <c r="P34" s="24">
        <v>43414</v>
      </c>
      <c r="Q34" s="54">
        <v>43414</v>
      </c>
      <c r="R34" s="18" t="s">
        <v>1404</v>
      </c>
      <c r="S34" s="18" t="s">
        <v>1236</v>
      </c>
      <c r="T34" s="18"/>
    </row>
    <row r="35" spans="1:20">
      <c r="A35" s="4">
        <v>31</v>
      </c>
      <c r="B35" s="17" t="s">
        <v>67</v>
      </c>
      <c r="C35" s="18" t="s">
        <v>395</v>
      </c>
      <c r="D35" s="18" t="s">
        <v>29</v>
      </c>
      <c r="E35" s="19">
        <v>26</v>
      </c>
      <c r="F35" s="18" t="s">
        <v>998</v>
      </c>
      <c r="G35" s="19">
        <v>17</v>
      </c>
      <c r="H35" s="19">
        <v>11</v>
      </c>
      <c r="I35" s="17">
        <f t="shared" si="0"/>
        <v>28</v>
      </c>
      <c r="J35" s="18">
        <v>7637919149</v>
      </c>
      <c r="K35" s="18" t="s">
        <v>1443</v>
      </c>
      <c r="L35" s="18" t="s">
        <v>1321</v>
      </c>
      <c r="M35" s="18">
        <v>9613008036</v>
      </c>
      <c r="N35" s="18" t="s">
        <v>1324</v>
      </c>
      <c r="O35" s="18">
        <v>9127858835</v>
      </c>
      <c r="P35" s="24">
        <v>43416</v>
      </c>
      <c r="Q35" s="54">
        <v>43416</v>
      </c>
      <c r="R35" s="18" t="s">
        <v>1405</v>
      </c>
      <c r="S35" s="18" t="s">
        <v>1236</v>
      </c>
      <c r="T35" s="18"/>
    </row>
    <row r="36" spans="1:20">
      <c r="A36" s="4">
        <v>32</v>
      </c>
      <c r="B36" s="17" t="s">
        <v>67</v>
      </c>
      <c r="C36" s="18" t="s">
        <v>396</v>
      </c>
      <c r="D36" s="18" t="s">
        <v>27</v>
      </c>
      <c r="E36" s="19" t="s">
        <v>859</v>
      </c>
      <c r="F36" s="18" t="s">
        <v>1003</v>
      </c>
      <c r="G36" s="19">
        <v>0</v>
      </c>
      <c r="H36" s="19">
        <v>44</v>
      </c>
      <c r="I36" s="17">
        <f t="shared" si="0"/>
        <v>44</v>
      </c>
      <c r="J36" s="18" t="s">
        <v>1018</v>
      </c>
      <c r="K36" s="18" t="s">
        <v>1443</v>
      </c>
      <c r="L36" s="18" t="s">
        <v>1321</v>
      </c>
      <c r="M36" s="18">
        <v>9613008036</v>
      </c>
      <c r="N36" s="18" t="s">
        <v>1324</v>
      </c>
      <c r="O36" s="18">
        <v>9127858835</v>
      </c>
      <c r="P36" s="24">
        <v>43416</v>
      </c>
      <c r="Q36" s="54">
        <v>43416</v>
      </c>
      <c r="R36" s="18" t="s">
        <v>1405</v>
      </c>
      <c r="S36" s="18" t="s">
        <v>1236</v>
      </c>
      <c r="T36" s="18"/>
    </row>
    <row r="37" spans="1:20">
      <c r="A37" s="4">
        <v>33</v>
      </c>
      <c r="B37" s="17" t="s">
        <v>68</v>
      </c>
      <c r="C37" s="18" t="s">
        <v>397</v>
      </c>
      <c r="D37" s="18" t="s">
        <v>29</v>
      </c>
      <c r="E37" s="19">
        <v>13</v>
      </c>
      <c r="F37" s="18" t="s">
        <v>998</v>
      </c>
      <c r="G37" s="19">
        <v>24</v>
      </c>
      <c r="H37" s="19">
        <v>26</v>
      </c>
      <c r="I37" s="17">
        <f t="shared" si="0"/>
        <v>50</v>
      </c>
      <c r="J37" s="18">
        <v>9678089072</v>
      </c>
      <c r="K37" s="18" t="s">
        <v>1415</v>
      </c>
      <c r="L37" s="18" t="s">
        <v>1416</v>
      </c>
      <c r="M37" s="18">
        <v>8011337077</v>
      </c>
      <c r="N37" s="18" t="s">
        <v>1316</v>
      </c>
      <c r="O37" s="18">
        <v>9678507912</v>
      </c>
      <c r="P37" s="24">
        <v>43416</v>
      </c>
      <c r="Q37" s="54">
        <v>43416</v>
      </c>
      <c r="R37" s="18" t="s">
        <v>1404</v>
      </c>
      <c r="S37" s="18" t="s">
        <v>1236</v>
      </c>
      <c r="T37" s="18"/>
    </row>
    <row r="38" spans="1:20" ht="33">
      <c r="A38" s="4">
        <v>34</v>
      </c>
      <c r="B38" s="17" t="s">
        <v>68</v>
      </c>
      <c r="C38" s="18" t="s">
        <v>398</v>
      </c>
      <c r="D38" s="18" t="s">
        <v>27</v>
      </c>
      <c r="E38" s="19" t="s">
        <v>860</v>
      </c>
      <c r="F38" s="18" t="s">
        <v>999</v>
      </c>
      <c r="G38" s="19">
        <v>44</v>
      </c>
      <c r="H38" s="19">
        <v>44</v>
      </c>
      <c r="I38" s="17">
        <f t="shared" si="0"/>
        <v>88</v>
      </c>
      <c r="J38" s="18" t="s">
        <v>1019</v>
      </c>
      <c r="K38" s="18" t="s">
        <v>1415</v>
      </c>
      <c r="L38" s="18" t="s">
        <v>1416</v>
      </c>
      <c r="M38" s="18">
        <v>8011337077</v>
      </c>
      <c r="N38" s="18" t="s">
        <v>1316</v>
      </c>
      <c r="O38" s="18">
        <v>9678507912</v>
      </c>
      <c r="P38" s="24">
        <v>43416</v>
      </c>
      <c r="Q38" s="54">
        <v>43416</v>
      </c>
      <c r="R38" s="18" t="s">
        <v>1404</v>
      </c>
      <c r="S38" s="18" t="s">
        <v>1236</v>
      </c>
      <c r="T38" s="18"/>
    </row>
    <row r="39" spans="1:20">
      <c r="A39" s="4">
        <v>35</v>
      </c>
      <c r="B39" s="17" t="s">
        <v>67</v>
      </c>
      <c r="C39" s="18"/>
      <c r="D39" s="18"/>
      <c r="E39" s="19"/>
      <c r="F39" s="18"/>
      <c r="G39" s="19"/>
      <c r="H39" s="19"/>
      <c r="I39" s="17">
        <f t="shared" si="0"/>
        <v>0</v>
      </c>
      <c r="J39" s="18"/>
      <c r="K39" s="18"/>
      <c r="L39" s="18"/>
      <c r="M39" s="18"/>
      <c r="N39" s="18"/>
      <c r="O39" s="18"/>
      <c r="P39" s="24">
        <v>43418</v>
      </c>
      <c r="Q39" s="54">
        <v>43416</v>
      </c>
      <c r="R39" s="18" t="s">
        <v>1405</v>
      </c>
      <c r="S39" s="18" t="s">
        <v>1236</v>
      </c>
      <c r="T39" s="18"/>
    </row>
    <row r="40" spans="1:20">
      <c r="A40" s="4">
        <v>36</v>
      </c>
      <c r="B40" s="17" t="s">
        <v>68</v>
      </c>
      <c r="C40" s="18" t="s">
        <v>399</v>
      </c>
      <c r="D40" s="18" t="s">
        <v>29</v>
      </c>
      <c r="E40" s="19">
        <v>20</v>
      </c>
      <c r="F40" s="18" t="s">
        <v>998</v>
      </c>
      <c r="G40" s="19">
        <v>25</v>
      </c>
      <c r="H40" s="19">
        <v>24</v>
      </c>
      <c r="I40" s="17">
        <f t="shared" si="0"/>
        <v>49</v>
      </c>
      <c r="J40" s="18">
        <v>6000133165</v>
      </c>
      <c r="K40" s="18" t="s">
        <v>1401</v>
      </c>
      <c r="L40" s="18" t="s">
        <v>1386</v>
      </c>
      <c r="M40" s="18">
        <v>9859430170</v>
      </c>
      <c r="N40" s="18" t="s">
        <v>170</v>
      </c>
      <c r="O40" s="18">
        <v>8011767799</v>
      </c>
      <c r="P40" s="24">
        <v>43418</v>
      </c>
      <c r="Q40" s="54">
        <v>43418</v>
      </c>
      <c r="R40" s="18" t="s">
        <v>1405</v>
      </c>
      <c r="S40" s="18" t="s">
        <v>1236</v>
      </c>
      <c r="T40" s="18"/>
    </row>
    <row r="41" spans="1:20">
      <c r="A41" s="4">
        <v>37</v>
      </c>
      <c r="B41" s="17" t="s">
        <v>68</v>
      </c>
      <c r="C41" s="18" t="s">
        <v>400</v>
      </c>
      <c r="D41" s="18" t="s">
        <v>27</v>
      </c>
      <c r="E41" s="19" t="s">
        <v>861</v>
      </c>
      <c r="F41" s="18" t="s">
        <v>999</v>
      </c>
      <c r="G41" s="19">
        <v>44</v>
      </c>
      <c r="H41" s="19">
        <v>44</v>
      </c>
      <c r="I41" s="17">
        <f t="shared" si="0"/>
        <v>88</v>
      </c>
      <c r="J41" s="18" t="s">
        <v>1020</v>
      </c>
      <c r="K41" s="18" t="s">
        <v>1401</v>
      </c>
      <c r="L41" s="18" t="s">
        <v>1386</v>
      </c>
      <c r="M41" s="18">
        <v>9859430170</v>
      </c>
      <c r="N41" s="18" t="s">
        <v>170</v>
      </c>
      <c r="O41" s="18">
        <v>8011767799</v>
      </c>
      <c r="P41" s="24">
        <v>43418</v>
      </c>
      <c r="Q41" s="54">
        <v>43418</v>
      </c>
      <c r="R41" s="18" t="s">
        <v>1405</v>
      </c>
      <c r="S41" s="18" t="s">
        <v>1236</v>
      </c>
      <c r="T41" s="18"/>
    </row>
    <row r="42" spans="1:20" ht="33">
      <c r="A42" s="4">
        <v>38</v>
      </c>
      <c r="B42" s="17" t="s">
        <v>67</v>
      </c>
      <c r="C42" s="18" t="s">
        <v>401</v>
      </c>
      <c r="D42" s="18" t="s">
        <v>29</v>
      </c>
      <c r="E42" s="19">
        <v>21</v>
      </c>
      <c r="F42" s="18" t="s">
        <v>998</v>
      </c>
      <c r="G42" s="19">
        <v>20</v>
      </c>
      <c r="H42" s="19">
        <v>14</v>
      </c>
      <c r="I42" s="17">
        <f t="shared" si="0"/>
        <v>34</v>
      </c>
      <c r="J42" s="18">
        <v>7399294955</v>
      </c>
      <c r="K42" s="18" t="s">
        <v>1425</v>
      </c>
      <c r="L42" s="18" t="s">
        <v>1285</v>
      </c>
      <c r="M42" s="18">
        <v>9401725810</v>
      </c>
      <c r="N42" s="18" t="s">
        <v>1287</v>
      </c>
      <c r="O42" s="18">
        <v>8812847573</v>
      </c>
      <c r="P42" s="24">
        <v>43419</v>
      </c>
      <c r="Q42" s="54">
        <v>43419</v>
      </c>
      <c r="R42" s="18" t="s">
        <v>1402</v>
      </c>
      <c r="S42" s="18" t="s">
        <v>1236</v>
      </c>
      <c r="T42" s="18"/>
    </row>
    <row r="43" spans="1:20" ht="33">
      <c r="A43" s="4">
        <v>39</v>
      </c>
      <c r="B43" s="17" t="s">
        <v>67</v>
      </c>
      <c r="C43" s="18" t="s">
        <v>402</v>
      </c>
      <c r="D43" s="18" t="s">
        <v>27</v>
      </c>
      <c r="E43" s="19" t="s">
        <v>862</v>
      </c>
      <c r="F43" s="18" t="s">
        <v>999</v>
      </c>
      <c r="G43" s="19">
        <v>25</v>
      </c>
      <c r="H43" s="19">
        <v>37</v>
      </c>
      <c r="I43" s="17">
        <f t="shared" si="0"/>
        <v>62</v>
      </c>
      <c r="J43" s="18">
        <v>9854328363</v>
      </c>
      <c r="K43" s="18" t="s">
        <v>1425</v>
      </c>
      <c r="L43" s="18" t="s">
        <v>1285</v>
      </c>
      <c r="M43" s="18">
        <v>9401725810</v>
      </c>
      <c r="N43" s="18" t="s">
        <v>1287</v>
      </c>
      <c r="O43" s="18">
        <v>8812847573</v>
      </c>
      <c r="P43" s="24">
        <v>43419</v>
      </c>
      <c r="Q43" s="54">
        <v>43419</v>
      </c>
      <c r="R43" s="18" t="s">
        <v>1402</v>
      </c>
      <c r="S43" s="18" t="s">
        <v>1236</v>
      </c>
      <c r="T43" s="18"/>
    </row>
    <row r="44" spans="1:20">
      <c r="A44" s="4">
        <v>40</v>
      </c>
      <c r="B44" s="17" t="s">
        <v>68</v>
      </c>
      <c r="C44" s="18" t="s">
        <v>403</v>
      </c>
      <c r="D44" s="18" t="s">
        <v>27</v>
      </c>
      <c r="E44" s="19" t="s">
        <v>863</v>
      </c>
      <c r="F44" s="18" t="s">
        <v>1002</v>
      </c>
      <c r="G44" s="19">
        <v>44</v>
      </c>
      <c r="H44" s="19">
        <v>44</v>
      </c>
      <c r="I44" s="17">
        <f t="shared" si="0"/>
        <v>88</v>
      </c>
      <c r="J44" s="18">
        <v>7035247656</v>
      </c>
      <c r="K44" s="18" t="s">
        <v>1415</v>
      </c>
      <c r="L44" s="18" t="s">
        <v>1418</v>
      </c>
      <c r="M44" s="18">
        <v>8876676027</v>
      </c>
      <c r="N44" s="18" t="s">
        <v>1316</v>
      </c>
      <c r="O44" s="18">
        <v>9678507912</v>
      </c>
      <c r="P44" s="24">
        <v>43419</v>
      </c>
      <c r="Q44" s="54">
        <v>43419</v>
      </c>
      <c r="R44" s="18" t="s">
        <v>1404</v>
      </c>
      <c r="S44" s="18" t="s">
        <v>1236</v>
      </c>
      <c r="T44" s="18"/>
    </row>
    <row r="45" spans="1:20">
      <c r="A45" s="4">
        <v>41</v>
      </c>
      <c r="B45" s="17" t="s">
        <v>67</v>
      </c>
      <c r="C45" s="18" t="s">
        <v>404</v>
      </c>
      <c r="D45" s="18" t="s">
        <v>29</v>
      </c>
      <c r="E45" s="19">
        <v>10</v>
      </c>
      <c r="F45" s="18" t="s">
        <v>998</v>
      </c>
      <c r="G45" s="19">
        <v>20</v>
      </c>
      <c r="H45" s="19">
        <v>22</v>
      </c>
      <c r="I45" s="17">
        <f t="shared" si="0"/>
        <v>42</v>
      </c>
      <c r="J45" s="18">
        <v>9678916410</v>
      </c>
      <c r="K45" s="18" t="s">
        <v>1412</v>
      </c>
      <c r="L45" s="18" t="s">
        <v>1256</v>
      </c>
      <c r="M45" s="18">
        <v>8876211967</v>
      </c>
      <c r="N45" s="18" t="s">
        <v>1260</v>
      </c>
      <c r="O45" s="18">
        <v>8403904082</v>
      </c>
      <c r="P45" s="24">
        <v>43420</v>
      </c>
      <c r="Q45" s="54">
        <v>43420</v>
      </c>
      <c r="R45" s="18" t="s">
        <v>1409</v>
      </c>
      <c r="S45" s="18" t="s">
        <v>1236</v>
      </c>
      <c r="T45" s="18"/>
    </row>
    <row r="46" spans="1:20">
      <c r="A46" s="4">
        <v>42</v>
      </c>
      <c r="B46" s="17" t="s">
        <v>67</v>
      </c>
      <c r="C46" s="18" t="s">
        <v>405</v>
      </c>
      <c r="D46" s="18" t="s">
        <v>27</v>
      </c>
      <c r="E46" s="19" t="s">
        <v>864</v>
      </c>
      <c r="F46" s="18" t="s">
        <v>1003</v>
      </c>
      <c r="G46" s="19">
        <v>41</v>
      </c>
      <c r="H46" s="19">
        <v>38</v>
      </c>
      <c r="I46" s="17">
        <f t="shared" si="0"/>
        <v>79</v>
      </c>
      <c r="J46" s="18">
        <v>9435187829</v>
      </c>
      <c r="K46" s="18" t="s">
        <v>1412</v>
      </c>
      <c r="L46" s="18" t="s">
        <v>1257</v>
      </c>
      <c r="M46" s="18">
        <v>8473008297</v>
      </c>
      <c r="N46" s="18" t="s">
        <v>1188</v>
      </c>
      <c r="O46" s="18">
        <v>9859894784</v>
      </c>
      <c r="P46" s="24">
        <v>43420</v>
      </c>
      <c r="Q46" s="54">
        <v>43420</v>
      </c>
      <c r="R46" s="18" t="s">
        <v>1409</v>
      </c>
      <c r="S46" s="18" t="s">
        <v>1236</v>
      </c>
      <c r="T46" s="18"/>
    </row>
    <row r="47" spans="1:20">
      <c r="A47" s="4">
        <v>43</v>
      </c>
      <c r="B47" s="17" t="s">
        <v>68</v>
      </c>
      <c r="C47" s="18" t="s">
        <v>406</v>
      </c>
      <c r="D47" s="18" t="s">
        <v>27</v>
      </c>
      <c r="E47" s="19" t="s">
        <v>865</v>
      </c>
      <c r="F47" s="18" t="s">
        <v>99</v>
      </c>
      <c r="G47" s="19">
        <v>44</v>
      </c>
      <c r="H47" s="19">
        <v>44</v>
      </c>
      <c r="I47" s="17">
        <f t="shared" si="0"/>
        <v>88</v>
      </c>
      <c r="J47" s="18" t="s">
        <v>1021</v>
      </c>
      <c r="K47" s="18" t="s">
        <v>1415</v>
      </c>
      <c r="L47" s="18" t="s">
        <v>1418</v>
      </c>
      <c r="M47" s="18">
        <v>8876676027</v>
      </c>
      <c r="N47" s="18" t="s">
        <v>1316</v>
      </c>
      <c r="O47" s="18">
        <v>9678507912</v>
      </c>
      <c r="P47" s="24">
        <v>43420</v>
      </c>
      <c r="Q47" s="54">
        <v>43420</v>
      </c>
      <c r="R47" s="18" t="s">
        <v>1404</v>
      </c>
      <c r="S47" s="18" t="s">
        <v>1236</v>
      </c>
      <c r="T47" s="18"/>
    </row>
    <row r="48" spans="1:20">
      <c r="A48" s="4">
        <v>44</v>
      </c>
      <c r="B48" s="17" t="s">
        <v>67</v>
      </c>
      <c r="C48" s="18" t="s">
        <v>407</v>
      </c>
      <c r="D48" s="18" t="s">
        <v>27</v>
      </c>
      <c r="E48" s="19" t="s">
        <v>866</v>
      </c>
      <c r="F48" s="18" t="s">
        <v>999</v>
      </c>
      <c r="G48" s="19">
        <v>68</v>
      </c>
      <c r="H48" s="19">
        <v>66</v>
      </c>
      <c r="I48" s="17">
        <f t="shared" si="0"/>
        <v>134</v>
      </c>
      <c r="J48" s="18" t="s">
        <v>1022</v>
      </c>
      <c r="K48" s="18" t="s">
        <v>1426</v>
      </c>
      <c r="L48" s="18" t="s">
        <v>1397</v>
      </c>
      <c r="M48" s="18">
        <v>9854349738</v>
      </c>
      <c r="N48" s="18" t="s">
        <v>1400</v>
      </c>
      <c r="O48" s="18">
        <v>6900773178</v>
      </c>
      <c r="P48" s="24">
        <v>43421</v>
      </c>
      <c r="Q48" s="54">
        <v>43421</v>
      </c>
      <c r="R48" s="18" t="s">
        <v>1405</v>
      </c>
      <c r="S48" s="18" t="s">
        <v>1236</v>
      </c>
      <c r="T48" s="18"/>
    </row>
    <row r="49" spans="1:20">
      <c r="A49" s="4">
        <v>45</v>
      </c>
      <c r="B49" s="17" t="s">
        <v>68</v>
      </c>
      <c r="C49" s="18" t="s">
        <v>408</v>
      </c>
      <c r="D49" s="18" t="s">
        <v>29</v>
      </c>
      <c r="E49" s="19">
        <v>21</v>
      </c>
      <c r="F49" s="18" t="s">
        <v>998</v>
      </c>
      <c r="G49" s="19">
        <v>29</v>
      </c>
      <c r="H49" s="19">
        <v>21</v>
      </c>
      <c r="I49" s="17">
        <f t="shared" si="0"/>
        <v>50</v>
      </c>
      <c r="J49" s="18">
        <v>9859118521</v>
      </c>
      <c r="K49" s="18" t="s">
        <v>1424</v>
      </c>
      <c r="L49" s="18" t="s">
        <v>1378</v>
      </c>
      <c r="M49" s="18">
        <v>9678954080</v>
      </c>
      <c r="N49" s="18" t="s">
        <v>1171</v>
      </c>
      <c r="O49" s="18">
        <v>9954049928</v>
      </c>
      <c r="P49" s="24">
        <v>43421</v>
      </c>
      <c r="Q49" s="54">
        <v>43421</v>
      </c>
      <c r="R49" s="18" t="s">
        <v>1407</v>
      </c>
      <c r="S49" s="18" t="s">
        <v>1236</v>
      </c>
      <c r="T49" s="18"/>
    </row>
    <row r="50" spans="1:20">
      <c r="A50" s="4">
        <v>46</v>
      </c>
      <c r="B50" s="17" t="s">
        <v>68</v>
      </c>
      <c r="C50" s="18" t="s">
        <v>409</v>
      </c>
      <c r="D50" s="18" t="s">
        <v>29</v>
      </c>
      <c r="E50" s="19">
        <v>9</v>
      </c>
      <c r="F50" s="18" t="s">
        <v>998</v>
      </c>
      <c r="G50" s="19">
        <v>21</v>
      </c>
      <c r="H50" s="19">
        <v>22</v>
      </c>
      <c r="I50" s="17">
        <f t="shared" si="0"/>
        <v>43</v>
      </c>
      <c r="J50" s="18">
        <v>9402029626</v>
      </c>
      <c r="K50" s="18" t="s">
        <v>1424</v>
      </c>
      <c r="L50" s="18" t="s">
        <v>1378</v>
      </c>
      <c r="M50" s="18">
        <v>9678954080</v>
      </c>
      <c r="N50" s="18" t="s">
        <v>1171</v>
      </c>
      <c r="O50" s="18">
        <v>9954049928</v>
      </c>
      <c r="P50" s="24">
        <v>43421</v>
      </c>
      <c r="Q50" s="54">
        <v>43421</v>
      </c>
      <c r="R50" s="18" t="s">
        <v>1407</v>
      </c>
      <c r="S50" s="18" t="s">
        <v>1236</v>
      </c>
      <c r="T50" s="18"/>
    </row>
    <row r="51" spans="1:20">
      <c r="A51" s="4">
        <v>47</v>
      </c>
      <c r="B51" s="17" t="s">
        <v>67</v>
      </c>
      <c r="C51" s="18" t="s">
        <v>410</v>
      </c>
      <c r="D51" s="18" t="s">
        <v>29</v>
      </c>
      <c r="E51" s="19">
        <v>19</v>
      </c>
      <c r="F51" s="18" t="s">
        <v>998</v>
      </c>
      <c r="G51" s="19">
        <v>10</v>
      </c>
      <c r="H51" s="19">
        <v>11</v>
      </c>
      <c r="I51" s="17">
        <f t="shared" si="0"/>
        <v>21</v>
      </c>
      <c r="J51" s="18">
        <v>8403989085</v>
      </c>
      <c r="K51" s="18" t="s">
        <v>1435</v>
      </c>
      <c r="L51" s="18" t="s">
        <v>1436</v>
      </c>
      <c r="M51" s="18">
        <v>9613086098</v>
      </c>
      <c r="N51" s="18" t="s">
        <v>1172</v>
      </c>
      <c r="O51" s="18">
        <v>6900767849</v>
      </c>
      <c r="P51" s="24">
        <v>43423</v>
      </c>
      <c r="Q51" s="54">
        <v>43423</v>
      </c>
      <c r="R51" s="18" t="s">
        <v>1402</v>
      </c>
      <c r="S51" s="18" t="s">
        <v>1236</v>
      </c>
      <c r="T51" s="18"/>
    </row>
    <row r="52" spans="1:20">
      <c r="A52" s="4">
        <v>48</v>
      </c>
      <c r="B52" s="17" t="s">
        <v>67</v>
      </c>
      <c r="C52" s="18" t="s">
        <v>411</v>
      </c>
      <c r="D52" s="18" t="s">
        <v>27</v>
      </c>
      <c r="E52" s="19" t="s">
        <v>867</v>
      </c>
      <c r="F52" s="18" t="s">
        <v>1003</v>
      </c>
      <c r="G52" s="19">
        <v>55</v>
      </c>
      <c r="H52" s="19">
        <v>55</v>
      </c>
      <c r="I52" s="17">
        <f t="shared" si="0"/>
        <v>110</v>
      </c>
      <c r="J52" s="18" t="s">
        <v>1023</v>
      </c>
      <c r="K52" s="18" t="s">
        <v>1435</v>
      </c>
      <c r="L52" s="18" t="s">
        <v>1436</v>
      </c>
      <c r="M52" s="18">
        <v>9613086098</v>
      </c>
      <c r="N52" s="18" t="s">
        <v>1237</v>
      </c>
      <c r="O52" s="18">
        <v>9957847719</v>
      </c>
      <c r="P52" s="24">
        <v>43423</v>
      </c>
      <c r="Q52" s="54">
        <v>43423</v>
      </c>
      <c r="R52" s="18" t="s">
        <v>1402</v>
      </c>
      <c r="S52" s="18" t="s">
        <v>1236</v>
      </c>
      <c r="T52" s="18"/>
    </row>
    <row r="53" spans="1:20">
      <c r="A53" s="4">
        <v>49</v>
      </c>
      <c r="B53" s="17" t="s">
        <v>68</v>
      </c>
      <c r="C53" s="18" t="s">
        <v>412</v>
      </c>
      <c r="D53" s="18" t="s">
        <v>29</v>
      </c>
      <c r="E53" s="19">
        <v>1</v>
      </c>
      <c r="F53" s="18" t="s">
        <v>998</v>
      </c>
      <c r="G53" s="19">
        <v>17</v>
      </c>
      <c r="H53" s="19">
        <v>21</v>
      </c>
      <c r="I53" s="17">
        <f t="shared" si="0"/>
        <v>38</v>
      </c>
      <c r="J53" s="18">
        <v>9854458391</v>
      </c>
      <c r="K53" s="18" t="s">
        <v>1417</v>
      </c>
      <c r="L53" s="18" t="s">
        <v>1336</v>
      </c>
      <c r="M53" s="18">
        <v>9859645063</v>
      </c>
      <c r="N53" s="18" t="s">
        <v>1338</v>
      </c>
      <c r="O53" s="18">
        <v>9954936060</v>
      </c>
      <c r="P53" s="24">
        <v>43423</v>
      </c>
      <c r="Q53" s="54">
        <v>43423</v>
      </c>
      <c r="R53" s="18" t="s">
        <v>1405</v>
      </c>
      <c r="S53" s="18" t="s">
        <v>1236</v>
      </c>
      <c r="T53" s="18"/>
    </row>
    <row r="54" spans="1:20" ht="33">
      <c r="A54" s="4">
        <v>50</v>
      </c>
      <c r="B54" s="17" t="s">
        <v>68</v>
      </c>
      <c r="C54" s="18" t="s">
        <v>413</v>
      </c>
      <c r="D54" s="18" t="s">
        <v>27</v>
      </c>
      <c r="E54" s="19" t="s">
        <v>868</v>
      </c>
      <c r="F54" s="18" t="s">
        <v>1002</v>
      </c>
      <c r="G54" s="19">
        <v>0</v>
      </c>
      <c r="H54" s="19">
        <v>90</v>
      </c>
      <c r="I54" s="17">
        <f t="shared" si="0"/>
        <v>90</v>
      </c>
      <c r="J54" s="18" t="s">
        <v>1024</v>
      </c>
      <c r="K54" s="18" t="s">
        <v>1417</v>
      </c>
      <c r="L54" s="18" t="s">
        <v>1336</v>
      </c>
      <c r="M54" s="18">
        <v>9859645063</v>
      </c>
      <c r="N54" s="18" t="s">
        <v>1338</v>
      </c>
      <c r="O54" s="18">
        <v>9954936060</v>
      </c>
      <c r="P54" s="24">
        <v>43423</v>
      </c>
      <c r="Q54" s="54">
        <v>43423</v>
      </c>
      <c r="R54" s="18" t="s">
        <v>1405</v>
      </c>
      <c r="S54" s="18" t="s">
        <v>1236</v>
      </c>
      <c r="T54" s="18"/>
    </row>
    <row r="55" spans="1:20">
      <c r="A55" s="4">
        <v>51</v>
      </c>
      <c r="B55" s="17" t="s">
        <v>67</v>
      </c>
      <c r="C55" s="18" t="s">
        <v>414</v>
      </c>
      <c r="D55" s="18" t="s">
        <v>27</v>
      </c>
      <c r="E55" s="19" t="s">
        <v>869</v>
      </c>
      <c r="F55" s="18" t="s">
        <v>999</v>
      </c>
      <c r="G55" s="19">
        <v>55</v>
      </c>
      <c r="H55" s="19">
        <v>55</v>
      </c>
      <c r="I55" s="17">
        <f t="shared" si="0"/>
        <v>110</v>
      </c>
      <c r="J55" s="18" t="s">
        <v>1025</v>
      </c>
      <c r="K55" s="18" t="s">
        <v>1414</v>
      </c>
      <c r="L55" s="18" t="s">
        <v>1353</v>
      </c>
      <c r="M55" s="18">
        <v>8486292021</v>
      </c>
      <c r="N55" s="18" t="s">
        <v>1357</v>
      </c>
      <c r="O55" s="18">
        <v>9954535131</v>
      </c>
      <c r="P55" s="24">
        <v>43424</v>
      </c>
      <c r="Q55" s="54">
        <v>43424</v>
      </c>
      <c r="R55" s="18" t="s">
        <v>1404</v>
      </c>
      <c r="S55" s="18" t="s">
        <v>1236</v>
      </c>
      <c r="T55" s="18"/>
    </row>
    <row r="56" spans="1:20">
      <c r="A56" s="4">
        <v>52</v>
      </c>
      <c r="B56" s="17" t="s">
        <v>67</v>
      </c>
      <c r="C56" s="18" t="s">
        <v>415</v>
      </c>
      <c r="D56" s="18" t="s">
        <v>27</v>
      </c>
      <c r="E56" s="19" t="s">
        <v>870</v>
      </c>
      <c r="F56" s="18" t="s">
        <v>999</v>
      </c>
      <c r="G56" s="19">
        <v>0</v>
      </c>
      <c r="H56" s="19">
        <v>125</v>
      </c>
      <c r="I56" s="17">
        <f t="shared" si="0"/>
        <v>125</v>
      </c>
      <c r="J56" s="18" t="s">
        <v>1026</v>
      </c>
      <c r="K56" s="18" t="s">
        <v>1414</v>
      </c>
      <c r="L56" s="18" t="s">
        <v>1353</v>
      </c>
      <c r="M56" s="18">
        <v>8486292021</v>
      </c>
      <c r="N56" s="18" t="s">
        <v>1357</v>
      </c>
      <c r="O56" s="18">
        <v>9954535131</v>
      </c>
      <c r="P56" s="24">
        <v>43424</v>
      </c>
      <c r="Q56" s="54">
        <v>43424</v>
      </c>
      <c r="R56" s="18" t="s">
        <v>1404</v>
      </c>
      <c r="S56" s="18" t="s">
        <v>1236</v>
      </c>
      <c r="T56" s="18"/>
    </row>
    <row r="57" spans="1:20" ht="33">
      <c r="A57" s="4">
        <v>53</v>
      </c>
      <c r="B57" s="17" t="s">
        <v>68</v>
      </c>
      <c r="C57" s="18" t="s">
        <v>416</v>
      </c>
      <c r="D57" s="18" t="s">
        <v>29</v>
      </c>
      <c r="E57" s="19">
        <v>18</v>
      </c>
      <c r="F57" s="18" t="s">
        <v>998</v>
      </c>
      <c r="G57" s="19">
        <v>45</v>
      </c>
      <c r="H57" s="19">
        <v>42</v>
      </c>
      <c r="I57" s="17">
        <f t="shared" si="0"/>
        <v>87</v>
      </c>
      <c r="J57" s="18" t="s">
        <v>1027</v>
      </c>
      <c r="K57" s="18" t="s">
        <v>1401</v>
      </c>
      <c r="L57" s="18" t="s">
        <v>1386</v>
      </c>
      <c r="M57" s="18">
        <v>9859430170</v>
      </c>
      <c r="N57" s="18" t="s">
        <v>170</v>
      </c>
      <c r="O57" s="18">
        <v>8011767799</v>
      </c>
      <c r="P57" s="24">
        <v>43424</v>
      </c>
      <c r="Q57" s="54">
        <v>43424</v>
      </c>
      <c r="R57" s="18" t="s">
        <v>1405</v>
      </c>
      <c r="S57" s="18" t="s">
        <v>1236</v>
      </c>
      <c r="T57" s="18"/>
    </row>
    <row r="58" spans="1:20" ht="33">
      <c r="A58" s="4">
        <v>54</v>
      </c>
      <c r="B58" s="17" t="s">
        <v>68</v>
      </c>
      <c r="C58" s="18" t="s">
        <v>417</v>
      </c>
      <c r="D58" s="18" t="s">
        <v>27</v>
      </c>
      <c r="E58" s="19" t="s">
        <v>871</v>
      </c>
      <c r="F58" s="18" t="s">
        <v>999</v>
      </c>
      <c r="G58" s="19">
        <v>68</v>
      </c>
      <c r="H58" s="19">
        <v>67</v>
      </c>
      <c r="I58" s="17">
        <f t="shared" si="0"/>
        <v>135</v>
      </c>
      <c r="J58" s="18" t="s">
        <v>1028</v>
      </c>
      <c r="K58" s="18" t="s">
        <v>1401</v>
      </c>
      <c r="L58" s="18" t="s">
        <v>1386</v>
      </c>
      <c r="M58" s="18">
        <v>9859430170</v>
      </c>
      <c r="N58" s="18" t="s">
        <v>170</v>
      </c>
      <c r="O58" s="18">
        <v>8011767799</v>
      </c>
      <c r="P58" s="24">
        <v>43424</v>
      </c>
      <c r="Q58" s="54">
        <v>43424</v>
      </c>
      <c r="R58" s="18" t="s">
        <v>1405</v>
      </c>
      <c r="S58" s="18" t="s">
        <v>1236</v>
      </c>
      <c r="T58" s="18"/>
    </row>
    <row r="59" spans="1:20">
      <c r="A59" s="4">
        <v>55</v>
      </c>
      <c r="B59" s="17" t="s">
        <v>68</v>
      </c>
      <c r="C59" s="18" t="s">
        <v>399</v>
      </c>
      <c r="D59" s="18" t="s">
        <v>29</v>
      </c>
      <c r="E59" s="19">
        <v>20</v>
      </c>
      <c r="F59" s="18" t="s">
        <v>998</v>
      </c>
      <c r="G59" s="19">
        <v>25</v>
      </c>
      <c r="H59" s="19">
        <v>24</v>
      </c>
      <c r="I59" s="17">
        <f t="shared" si="0"/>
        <v>49</v>
      </c>
      <c r="J59" s="18">
        <v>7399631311</v>
      </c>
      <c r="K59" s="18" t="s">
        <v>1401</v>
      </c>
      <c r="L59" s="18" t="s">
        <v>1386</v>
      </c>
      <c r="M59" s="18">
        <v>9859430170</v>
      </c>
      <c r="N59" s="18" t="s">
        <v>1389</v>
      </c>
      <c r="O59" s="18">
        <v>7896514809</v>
      </c>
      <c r="P59" s="24">
        <v>43425</v>
      </c>
      <c r="Q59" s="54">
        <v>43425</v>
      </c>
      <c r="R59" s="18" t="s">
        <v>1405</v>
      </c>
      <c r="S59" s="18" t="s">
        <v>1236</v>
      </c>
      <c r="T59" s="18"/>
    </row>
    <row r="60" spans="1:20">
      <c r="A60" s="4">
        <v>56</v>
      </c>
      <c r="B60" s="17" t="s">
        <v>67</v>
      </c>
      <c r="C60" s="18" t="s">
        <v>418</v>
      </c>
      <c r="D60" s="18" t="s">
        <v>27</v>
      </c>
      <c r="E60" s="19" t="s">
        <v>872</v>
      </c>
      <c r="F60" s="18" t="s">
        <v>99</v>
      </c>
      <c r="G60" s="19">
        <v>55</v>
      </c>
      <c r="H60" s="19">
        <v>55</v>
      </c>
      <c r="I60" s="17">
        <f t="shared" si="0"/>
        <v>110</v>
      </c>
      <c r="J60" s="18" t="s">
        <v>1029</v>
      </c>
      <c r="K60" s="18" t="s">
        <v>1443</v>
      </c>
      <c r="L60" s="18" t="s">
        <v>1321</v>
      </c>
      <c r="M60" s="18">
        <v>9613008036</v>
      </c>
      <c r="N60" s="18" t="s">
        <v>1324</v>
      </c>
      <c r="O60" s="18">
        <v>9127858835</v>
      </c>
      <c r="P60" s="24">
        <v>43425</v>
      </c>
      <c r="Q60" s="54">
        <v>43425</v>
      </c>
      <c r="R60" s="18" t="s">
        <v>1405</v>
      </c>
      <c r="S60" s="18" t="s">
        <v>1236</v>
      </c>
      <c r="T60" s="18"/>
    </row>
    <row r="61" spans="1:20">
      <c r="A61" s="4">
        <v>57</v>
      </c>
      <c r="B61" s="17" t="s">
        <v>68</v>
      </c>
      <c r="C61" s="18" t="s">
        <v>419</v>
      </c>
      <c r="D61" s="18" t="s">
        <v>27</v>
      </c>
      <c r="E61" s="19" t="s">
        <v>873</v>
      </c>
      <c r="F61" s="18" t="s">
        <v>1000</v>
      </c>
      <c r="G61" s="19">
        <v>55</v>
      </c>
      <c r="H61" s="19">
        <v>55</v>
      </c>
      <c r="I61" s="17">
        <f t="shared" si="0"/>
        <v>110</v>
      </c>
      <c r="J61" s="18" t="s">
        <v>1030</v>
      </c>
      <c r="K61" s="18" t="s">
        <v>1401</v>
      </c>
      <c r="L61" s="18" t="s">
        <v>1386</v>
      </c>
      <c r="M61" s="18">
        <v>9859430170</v>
      </c>
      <c r="N61" s="18" t="s">
        <v>1389</v>
      </c>
      <c r="O61" s="18">
        <v>7896514809</v>
      </c>
      <c r="P61" s="24">
        <v>43425</v>
      </c>
      <c r="Q61" s="54">
        <v>43425</v>
      </c>
      <c r="R61" s="18" t="s">
        <v>1405</v>
      </c>
      <c r="S61" s="18" t="s">
        <v>1236</v>
      </c>
      <c r="T61" s="18"/>
    </row>
    <row r="62" spans="1:20">
      <c r="A62" s="4">
        <v>58</v>
      </c>
      <c r="B62" s="17" t="s">
        <v>67</v>
      </c>
      <c r="C62" s="18" t="s">
        <v>420</v>
      </c>
      <c r="D62" s="18" t="s">
        <v>29</v>
      </c>
      <c r="E62" s="19">
        <v>31</v>
      </c>
      <c r="F62" s="18" t="s">
        <v>998</v>
      </c>
      <c r="G62" s="19">
        <v>17</v>
      </c>
      <c r="H62" s="19">
        <v>28</v>
      </c>
      <c r="I62" s="17">
        <f t="shared" si="0"/>
        <v>45</v>
      </c>
      <c r="J62" s="18">
        <v>7576016001</v>
      </c>
      <c r="K62" s="18" t="s">
        <v>1419</v>
      </c>
      <c r="L62" s="18" t="s">
        <v>1294</v>
      </c>
      <c r="M62" s="18">
        <v>9954993266</v>
      </c>
      <c r="N62" s="18" t="s">
        <v>1173</v>
      </c>
      <c r="O62" s="18">
        <v>8723824670</v>
      </c>
      <c r="P62" s="24">
        <v>43426</v>
      </c>
      <c r="Q62" s="54">
        <v>43426</v>
      </c>
      <c r="R62" s="18" t="s">
        <v>1402</v>
      </c>
      <c r="S62" s="18" t="s">
        <v>1236</v>
      </c>
      <c r="T62" s="18"/>
    </row>
    <row r="63" spans="1:20">
      <c r="A63" s="4">
        <v>59</v>
      </c>
      <c r="B63" s="17" t="s">
        <v>67</v>
      </c>
      <c r="C63" s="18" t="s">
        <v>421</v>
      </c>
      <c r="D63" s="18" t="s">
        <v>29</v>
      </c>
      <c r="E63" s="19">
        <v>28</v>
      </c>
      <c r="F63" s="18" t="s">
        <v>998</v>
      </c>
      <c r="G63" s="19">
        <v>16</v>
      </c>
      <c r="H63" s="19">
        <v>19</v>
      </c>
      <c r="I63" s="17">
        <f t="shared" si="0"/>
        <v>35</v>
      </c>
      <c r="J63" s="18">
        <v>8472974547</v>
      </c>
      <c r="K63" s="18" t="s">
        <v>1419</v>
      </c>
      <c r="L63" s="18" t="s">
        <v>1294</v>
      </c>
      <c r="M63" s="18">
        <v>9954993266</v>
      </c>
      <c r="N63" s="18" t="s">
        <v>1174</v>
      </c>
      <c r="O63" s="18">
        <v>9678388265</v>
      </c>
      <c r="P63" s="24">
        <v>43426</v>
      </c>
      <c r="Q63" s="54">
        <v>43426</v>
      </c>
      <c r="R63" s="18" t="s">
        <v>1402</v>
      </c>
      <c r="S63" s="18" t="s">
        <v>1236</v>
      </c>
      <c r="T63" s="18"/>
    </row>
    <row r="64" spans="1:20">
      <c r="A64" s="4">
        <v>60</v>
      </c>
      <c r="B64" s="17" t="s">
        <v>67</v>
      </c>
      <c r="C64" s="18" t="s">
        <v>422</v>
      </c>
      <c r="D64" s="18" t="s">
        <v>27</v>
      </c>
      <c r="E64" s="19" t="s">
        <v>874</v>
      </c>
      <c r="F64" s="18" t="s">
        <v>999</v>
      </c>
      <c r="G64" s="19">
        <v>32</v>
      </c>
      <c r="H64" s="19">
        <v>45</v>
      </c>
      <c r="I64" s="17">
        <f t="shared" si="0"/>
        <v>77</v>
      </c>
      <c r="J64" s="18" t="s">
        <v>1031</v>
      </c>
      <c r="K64" s="18" t="s">
        <v>1419</v>
      </c>
      <c r="L64" s="18" t="s">
        <v>1294</v>
      </c>
      <c r="M64" s="18">
        <v>9954993266</v>
      </c>
      <c r="N64" s="18" t="s">
        <v>1174</v>
      </c>
      <c r="O64" s="18">
        <v>9678388265</v>
      </c>
      <c r="P64" s="24">
        <v>43426</v>
      </c>
      <c r="Q64" s="54">
        <v>43426</v>
      </c>
      <c r="R64" s="18" t="s">
        <v>1402</v>
      </c>
      <c r="S64" s="18" t="s">
        <v>1236</v>
      </c>
      <c r="T64" s="18"/>
    </row>
    <row r="65" spans="1:20">
      <c r="A65" s="4">
        <v>61</v>
      </c>
      <c r="B65" s="17" t="s">
        <v>68</v>
      </c>
      <c r="C65" s="18" t="s">
        <v>423</v>
      </c>
      <c r="D65" s="18" t="s">
        <v>27</v>
      </c>
      <c r="E65" s="19" t="s">
        <v>875</v>
      </c>
      <c r="F65" s="18" t="s">
        <v>999</v>
      </c>
      <c r="G65" s="19">
        <v>0</v>
      </c>
      <c r="H65" s="19">
        <v>41</v>
      </c>
      <c r="I65" s="17">
        <f t="shared" si="0"/>
        <v>41</v>
      </c>
      <c r="J65" s="18">
        <v>9508878865</v>
      </c>
      <c r="K65" s="18" t="s">
        <v>1442</v>
      </c>
      <c r="L65" s="18" t="s">
        <v>1272</v>
      </c>
      <c r="M65" s="18">
        <v>8749988096</v>
      </c>
      <c r="N65" s="18" t="s">
        <v>1275</v>
      </c>
      <c r="O65" s="18">
        <v>7896573853</v>
      </c>
      <c r="P65" s="24">
        <v>43426</v>
      </c>
      <c r="Q65" s="54">
        <v>43426</v>
      </c>
      <c r="R65" s="18" t="s">
        <v>1405</v>
      </c>
      <c r="S65" s="18" t="s">
        <v>1236</v>
      </c>
      <c r="T65" s="18"/>
    </row>
    <row r="66" spans="1:20" ht="33">
      <c r="A66" s="4">
        <v>62</v>
      </c>
      <c r="B66" s="17" t="s">
        <v>68</v>
      </c>
      <c r="C66" s="18" t="s">
        <v>424</v>
      </c>
      <c r="D66" s="18" t="s">
        <v>27</v>
      </c>
      <c r="E66" s="19" t="s">
        <v>876</v>
      </c>
      <c r="F66" s="18" t="s">
        <v>1003</v>
      </c>
      <c r="G66" s="19">
        <v>16</v>
      </c>
      <c r="H66" s="19">
        <v>18</v>
      </c>
      <c r="I66" s="17">
        <f t="shared" si="0"/>
        <v>34</v>
      </c>
      <c r="J66" s="18" t="s">
        <v>1032</v>
      </c>
      <c r="K66" s="18" t="s">
        <v>1442</v>
      </c>
      <c r="L66" s="18" t="s">
        <v>1272</v>
      </c>
      <c r="M66" s="18">
        <v>8749988096</v>
      </c>
      <c r="N66" s="18" t="s">
        <v>1275</v>
      </c>
      <c r="O66" s="18">
        <v>7896573853</v>
      </c>
      <c r="P66" s="24">
        <v>43426</v>
      </c>
      <c r="Q66" s="54">
        <v>43426</v>
      </c>
      <c r="R66" s="18" t="s">
        <v>1405</v>
      </c>
      <c r="S66" s="18" t="s">
        <v>1236</v>
      </c>
      <c r="T66" s="18"/>
    </row>
    <row r="67" spans="1:20">
      <c r="A67" s="4">
        <v>63</v>
      </c>
      <c r="B67" s="17" t="s">
        <v>67</v>
      </c>
      <c r="C67" s="18" t="s">
        <v>425</v>
      </c>
      <c r="D67" s="18" t="s">
        <v>29</v>
      </c>
      <c r="E67" s="19">
        <v>8</v>
      </c>
      <c r="F67" s="18" t="s">
        <v>998</v>
      </c>
      <c r="G67" s="19">
        <v>9</v>
      </c>
      <c r="H67" s="19">
        <v>11</v>
      </c>
      <c r="I67" s="17">
        <f t="shared" si="0"/>
        <v>20</v>
      </c>
      <c r="J67" s="18">
        <v>6000916940</v>
      </c>
      <c r="K67" s="18" t="s">
        <v>1443</v>
      </c>
      <c r="L67" s="18" t="s">
        <v>1321</v>
      </c>
      <c r="M67" s="18">
        <v>9613008036</v>
      </c>
      <c r="N67" s="18" t="s">
        <v>1325</v>
      </c>
      <c r="O67" s="18">
        <v>9577160908</v>
      </c>
      <c r="P67" s="24">
        <v>43430</v>
      </c>
      <c r="Q67" s="54">
        <v>43430</v>
      </c>
      <c r="R67" s="18" t="s">
        <v>1405</v>
      </c>
      <c r="S67" s="18" t="s">
        <v>1236</v>
      </c>
      <c r="T67" s="18"/>
    </row>
    <row r="68" spans="1:20">
      <c r="A68" s="4">
        <v>64</v>
      </c>
      <c r="B68" s="17" t="s">
        <v>67</v>
      </c>
      <c r="C68" s="18" t="s">
        <v>426</v>
      </c>
      <c r="D68" s="18" t="s">
        <v>27</v>
      </c>
      <c r="E68" s="19" t="s">
        <v>877</v>
      </c>
      <c r="F68" s="18" t="s">
        <v>999</v>
      </c>
      <c r="G68" s="19">
        <v>27</v>
      </c>
      <c r="H68" s="19">
        <v>31</v>
      </c>
      <c r="I68" s="17">
        <f t="shared" si="0"/>
        <v>58</v>
      </c>
      <c r="J68" s="18">
        <v>9854536012</v>
      </c>
      <c r="K68" s="18" t="s">
        <v>1443</v>
      </c>
      <c r="L68" s="18" t="s">
        <v>1321</v>
      </c>
      <c r="M68" s="18">
        <v>9613008036</v>
      </c>
      <c r="N68" s="18" t="s">
        <v>1325</v>
      </c>
      <c r="O68" s="18">
        <v>9577160908</v>
      </c>
      <c r="P68" s="24">
        <v>43430</v>
      </c>
      <c r="Q68" s="54">
        <v>43430</v>
      </c>
      <c r="R68" s="18" t="s">
        <v>1405</v>
      </c>
      <c r="S68" s="18" t="s">
        <v>1236</v>
      </c>
      <c r="T68" s="18"/>
    </row>
    <row r="69" spans="1:20" ht="33">
      <c r="A69" s="4">
        <v>65</v>
      </c>
      <c r="B69" s="17" t="s">
        <v>68</v>
      </c>
      <c r="C69" s="18" t="s">
        <v>427</v>
      </c>
      <c r="D69" s="18" t="s">
        <v>27</v>
      </c>
      <c r="E69" s="19" t="s">
        <v>878</v>
      </c>
      <c r="F69" s="18" t="s">
        <v>999</v>
      </c>
      <c r="G69" s="19">
        <v>105</v>
      </c>
      <c r="H69" s="19">
        <v>117</v>
      </c>
      <c r="I69" s="17">
        <f t="shared" ref="I69:I132" si="1">+G69+H69</f>
        <v>222</v>
      </c>
      <c r="J69" s="18" t="s">
        <v>1033</v>
      </c>
      <c r="K69" s="18" t="s">
        <v>1415</v>
      </c>
      <c r="L69" s="18" t="s">
        <v>1418</v>
      </c>
      <c r="M69" s="18">
        <v>8876676027</v>
      </c>
      <c r="N69" s="18" t="s">
        <v>1316</v>
      </c>
      <c r="O69" s="18">
        <v>9678507912</v>
      </c>
      <c r="P69" s="24">
        <v>43430</v>
      </c>
      <c r="Q69" s="54">
        <v>43430</v>
      </c>
      <c r="R69" s="18" t="s">
        <v>1404</v>
      </c>
      <c r="S69" s="18" t="s">
        <v>1236</v>
      </c>
      <c r="T69" s="18"/>
    </row>
    <row r="70" spans="1:20" ht="33">
      <c r="A70" s="4">
        <v>66</v>
      </c>
      <c r="B70" s="17" t="s">
        <v>68</v>
      </c>
      <c r="C70" s="18" t="s">
        <v>428</v>
      </c>
      <c r="D70" s="18" t="s">
        <v>29</v>
      </c>
      <c r="E70" s="19">
        <v>24</v>
      </c>
      <c r="F70" s="18" t="s">
        <v>998</v>
      </c>
      <c r="G70" s="19">
        <v>33</v>
      </c>
      <c r="H70" s="19">
        <v>30</v>
      </c>
      <c r="I70" s="17">
        <f t="shared" si="1"/>
        <v>63</v>
      </c>
      <c r="J70" s="18" t="s">
        <v>1034</v>
      </c>
      <c r="K70" s="18" t="s">
        <v>1420</v>
      </c>
      <c r="L70" s="18" t="s">
        <v>1421</v>
      </c>
      <c r="M70" s="18">
        <v>9854336649</v>
      </c>
      <c r="N70" s="18" t="s">
        <v>1369</v>
      </c>
      <c r="O70" s="18">
        <v>9957074829</v>
      </c>
      <c r="P70" s="24">
        <v>43430</v>
      </c>
      <c r="Q70" s="54">
        <v>43430</v>
      </c>
      <c r="R70" s="18" t="s">
        <v>1404</v>
      </c>
      <c r="S70" s="18" t="s">
        <v>1236</v>
      </c>
      <c r="T70" s="18"/>
    </row>
    <row r="71" spans="1:20">
      <c r="A71" s="4">
        <v>67</v>
      </c>
      <c r="B71" s="17" t="s">
        <v>67</v>
      </c>
      <c r="C71" s="18" t="s">
        <v>429</v>
      </c>
      <c r="D71" s="18" t="s">
        <v>27</v>
      </c>
      <c r="E71" s="19" t="s">
        <v>879</v>
      </c>
      <c r="F71" s="18" t="s">
        <v>999</v>
      </c>
      <c r="G71" s="19">
        <v>19</v>
      </c>
      <c r="H71" s="19">
        <v>26</v>
      </c>
      <c r="I71" s="17">
        <f t="shared" si="1"/>
        <v>45</v>
      </c>
      <c r="J71" s="18" t="s">
        <v>1035</v>
      </c>
      <c r="K71" s="18" t="s">
        <v>1413</v>
      </c>
      <c r="L71" s="18" t="s">
        <v>1304</v>
      </c>
      <c r="M71" s="18">
        <v>9854694191</v>
      </c>
      <c r="N71" s="18" t="s">
        <v>1306</v>
      </c>
      <c r="O71" s="18">
        <v>9508082670</v>
      </c>
      <c r="P71" s="24">
        <v>43431</v>
      </c>
      <c r="Q71" s="54">
        <v>43431</v>
      </c>
      <c r="R71" s="18" t="s">
        <v>1405</v>
      </c>
      <c r="S71" s="18" t="s">
        <v>1236</v>
      </c>
      <c r="T71" s="18"/>
    </row>
    <row r="72" spans="1:20">
      <c r="A72" s="4">
        <v>68</v>
      </c>
      <c r="B72" s="17" t="s">
        <v>67</v>
      </c>
      <c r="C72" s="18" t="s">
        <v>430</v>
      </c>
      <c r="D72" s="18" t="s">
        <v>27</v>
      </c>
      <c r="E72" s="19" t="s">
        <v>880</v>
      </c>
      <c r="F72" s="18" t="s">
        <v>999</v>
      </c>
      <c r="G72" s="19">
        <v>6</v>
      </c>
      <c r="H72" s="19">
        <v>9</v>
      </c>
      <c r="I72" s="17">
        <f t="shared" si="1"/>
        <v>15</v>
      </c>
      <c r="J72" s="18">
        <v>7399923080</v>
      </c>
      <c r="K72" s="18" t="s">
        <v>1443</v>
      </c>
      <c r="L72" s="18" t="s">
        <v>1321</v>
      </c>
      <c r="M72" s="18">
        <v>9613008036</v>
      </c>
      <c r="N72" s="18" t="s">
        <v>1325</v>
      </c>
      <c r="O72" s="18">
        <v>9577160908</v>
      </c>
      <c r="P72" s="24">
        <v>43431</v>
      </c>
      <c r="Q72" s="54">
        <v>43431</v>
      </c>
      <c r="R72" s="18" t="s">
        <v>1405</v>
      </c>
      <c r="S72" s="18" t="s">
        <v>1236</v>
      </c>
      <c r="T72" s="18"/>
    </row>
    <row r="73" spans="1:20">
      <c r="A73" s="4">
        <v>69</v>
      </c>
      <c r="B73" s="17" t="s">
        <v>67</v>
      </c>
      <c r="C73" s="18" t="s">
        <v>431</v>
      </c>
      <c r="D73" s="18" t="s">
        <v>27</v>
      </c>
      <c r="E73" s="19" t="s">
        <v>881</v>
      </c>
      <c r="F73" s="18" t="s">
        <v>99</v>
      </c>
      <c r="G73" s="19">
        <v>55</v>
      </c>
      <c r="H73" s="19">
        <v>43</v>
      </c>
      <c r="I73" s="17">
        <f t="shared" si="1"/>
        <v>98</v>
      </c>
      <c r="J73" s="18" t="s">
        <v>1036</v>
      </c>
      <c r="K73" s="18" t="s">
        <v>1443</v>
      </c>
      <c r="L73" s="18" t="s">
        <v>1321</v>
      </c>
      <c r="M73" s="18">
        <v>9613008036</v>
      </c>
      <c r="N73" s="18" t="s">
        <v>1325</v>
      </c>
      <c r="O73" s="18">
        <v>9577160908</v>
      </c>
      <c r="P73" s="24">
        <v>43431</v>
      </c>
      <c r="Q73" s="54">
        <v>43431</v>
      </c>
      <c r="R73" s="18" t="s">
        <v>1405</v>
      </c>
      <c r="S73" s="18" t="s">
        <v>1236</v>
      </c>
      <c r="T73" s="18"/>
    </row>
    <row r="74" spans="1:20" ht="33">
      <c r="A74" s="4">
        <v>70</v>
      </c>
      <c r="B74" s="17" t="s">
        <v>68</v>
      </c>
      <c r="C74" s="18" t="s">
        <v>432</v>
      </c>
      <c r="D74" s="18" t="s">
        <v>27</v>
      </c>
      <c r="E74" s="19" t="s">
        <v>882</v>
      </c>
      <c r="F74" s="18" t="s">
        <v>999</v>
      </c>
      <c r="G74" s="19">
        <v>0</v>
      </c>
      <c r="H74" s="19">
        <v>115</v>
      </c>
      <c r="I74" s="17">
        <f t="shared" si="1"/>
        <v>115</v>
      </c>
      <c r="J74" s="18" t="s">
        <v>1037</v>
      </c>
      <c r="K74" s="18" t="s">
        <v>1415</v>
      </c>
      <c r="L74" s="18" t="s">
        <v>1416</v>
      </c>
      <c r="M74" s="18">
        <v>8011337077</v>
      </c>
      <c r="N74" s="18" t="s">
        <v>1316</v>
      </c>
      <c r="O74" s="18">
        <v>9678507912</v>
      </c>
      <c r="P74" s="24">
        <v>43431</v>
      </c>
      <c r="Q74" s="54">
        <v>43431</v>
      </c>
      <c r="R74" s="18" t="s">
        <v>1404</v>
      </c>
      <c r="S74" s="18" t="s">
        <v>1236</v>
      </c>
      <c r="T74" s="18"/>
    </row>
    <row r="75" spans="1:20" ht="33">
      <c r="A75" s="4">
        <v>71</v>
      </c>
      <c r="B75" s="17" t="s">
        <v>68</v>
      </c>
      <c r="C75" s="18" t="s">
        <v>433</v>
      </c>
      <c r="D75" s="18" t="s">
        <v>27</v>
      </c>
      <c r="E75" s="19" t="s">
        <v>883</v>
      </c>
      <c r="F75" s="18" t="s">
        <v>1002</v>
      </c>
      <c r="G75" s="19">
        <v>23</v>
      </c>
      <c r="H75" s="19">
        <v>37</v>
      </c>
      <c r="I75" s="17">
        <f t="shared" si="1"/>
        <v>60</v>
      </c>
      <c r="J75" s="18" t="s">
        <v>1038</v>
      </c>
      <c r="K75" s="18" t="s">
        <v>1415</v>
      </c>
      <c r="L75" s="18" t="s">
        <v>1418</v>
      </c>
      <c r="M75" s="18">
        <v>8876676027</v>
      </c>
      <c r="N75" s="18" t="s">
        <v>1316</v>
      </c>
      <c r="O75" s="18">
        <v>9678507912</v>
      </c>
      <c r="P75" s="24">
        <v>43431</v>
      </c>
      <c r="Q75" s="54">
        <v>43431</v>
      </c>
      <c r="R75" s="18" t="s">
        <v>1404</v>
      </c>
      <c r="S75" s="18" t="s">
        <v>1236</v>
      </c>
      <c r="T75" s="18"/>
    </row>
    <row r="76" spans="1:20">
      <c r="A76" s="4">
        <v>72</v>
      </c>
      <c r="B76" s="17" t="s">
        <v>68</v>
      </c>
      <c r="C76" s="18" t="s">
        <v>434</v>
      </c>
      <c r="D76" s="18" t="s">
        <v>29</v>
      </c>
      <c r="E76" s="19">
        <v>14</v>
      </c>
      <c r="F76" s="18" t="s">
        <v>998</v>
      </c>
      <c r="G76" s="19">
        <v>18</v>
      </c>
      <c r="H76" s="19">
        <v>21</v>
      </c>
      <c r="I76" s="17">
        <f t="shared" si="1"/>
        <v>39</v>
      </c>
      <c r="J76" s="18">
        <v>7578085005</v>
      </c>
      <c r="K76" s="18" t="s">
        <v>1415</v>
      </c>
      <c r="L76" s="18" t="s">
        <v>1416</v>
      </c>
      <c r="M76" s="18">
        <v>8011337077</v>
      </c>
      <c r="N76" s="18" t="s">
        <v>1175</v>
      </c>
      <c r="O76" s="18">
        <v>9957409553</v>
      </c>
      <c r="P76" s="24">
        <v>43432</v>
      </c>
      <c r="Q76" s="54">
        <v>43432</v>
      </c>
      <c r="R76" s="18" t="s">
        <v>1404</v>
      </c>
      <c r="S76" s="18" t="s">
        <v>1236</v>
      </c>
      <c r="T76" s="18"/>
    </row>
    <row r="77" spans="1:20">
      <c r="A77" s="4">
        <v>73</v>
      </c>
      <c r="B77" s="17" t="s">
        <v>67</v>
      </c>
      <c r="C77" s="18" t="s">
        <v>435</v>
      </c>
      <c r="D77" s="18" t="s">
        <v>29</v>
      </c>
      <c r="E77" s="19">
        <v>3</v>
      </c>
      <c r="F77" s="18" t="s">
        <v>998</v>
      </c>
      <c r="G77" s="19">
        <v>16</v>
      </c>
      <c r="H77" s="19">
        <v>12</v>
      </c>
      <c r="I77" s="17">
        <f t="shared" si="1"/>
        <v>28</v>
      </c>
      <c r="J77" s="18">
        <v>8486311713</v>
      </c>
      <c r="K77" s="18" t="s">
        <v>1425</v>
      </c>
      <c r="L77" s="18" t="s">
        <v>1286</v>
      </c>
      <c r="M77" s="18">
        <v>9577388561</v>
      </c>
      <c r="N77" s="18" t="s">
        <v>1176</v>
      </c>
      <c r="O77" s="18">
        <v>7896380097</v>
      </c>
      <c r="P77" s="24">
        <v>43432</v>
      </c>
      <c r="Q77" s="54">
        <v>43432</v>
      </c>
      <c r="R77" s="18" t="s">
        <v>1402</v>
      </c>
      <c r="S77" s="18" t="s">
        <v>1236</v>
      </c>
      <c r="T77" s="18"/>
    </row>
    <row r="78" spans="1:20">
      <c r="A78" s="4">
        <v>74</v>
      </c>
      <c r="B78" s="17" t="s">
        <v>67</v>
      </c>
      <c r="C78" s="18" t="s">
        <v>436</v>
      </c>
      <c r="D78" s="18" t="s">
        <v>27</v>
      </c>
      <c r="E78" s="19" t="s">
        <v>884</v>
      </c>
      <c r="F78" s="18" t="s">
        <v>99</v>
      </c>
      <c r="G78" s="19">
        <v>100</v>
      </c>
      <c r="H78" s="19">
        <v>97</v>
      </c>
      <c r="I78" s="17">
        <f t="shared" si="1"/>
        <v>197</v>
      </c>
      <c r="J78" s="18" t="s">
        <v>1039</v>
      </c>
      <c r="K78" s="18" t="s">
        <v>1425</v>
      </c>
      <c r="L78" s="18" t="s">
        <v>1286</v>
      </c>
      <c r="M78" s="18">
        <v>9577388561</v>
      </c>
      <c r="N78" s="18" t="s">
        <v>1287</v>
      </c>
      <c r="O78" s="18">
        <v>8812847573</v>
      </c>
      <c r="P78" s="24">
        <v>43432</v>
      </c>
      <c r="Q78" s="54">
        <v>43432</v>
      </c>
      <c r="R78" s="18" t="s">
        <v>1402</v>
      </c>
      <c r="S78" s="18" t="s">
        <v>1236</v>
      </c>
      <c r="T78" s="18"/>
    </row>
    <row r="79" spans="1:20" ht="33">
      <c r="A79" s="4">
        <v>75</v>
      </c>
      <c r="B79" s="17" t="s">
        <v>68</v>
      </c>
      <c r="C79" s="18" t="s">
        <v>437</v>
      </c>
      <c r="D79" s="18" t="s">
        <v>27</v>
      </c>
      <c r="E79" s="19" t="s">
        <v>885</v>
      </c>
      <c r="F79" s="18" t="s">
        <v>999</v>
      </c>
      <c r="G79" s="19">
        <v>55</v>
      </c>
      <c r="H79" s="19">
        <v>55</v>
      </c>
      <c r="I79" s="17">
        <f t="shared" si="1"/>
        <v>110</v>
      </c>
      <c r="J79" s="18" t="s">
        <v>1040</v>
      </c>
      <c r="K79" s="18" t="s">
        <v>1415</v>
      </c>
      <c r="L79" s="18" t="s">
        <v>1416</v>
      </c>
      <c r="M79" s="18">
        <v>8011337077</v>
      </c>
      <c r="N79" s="18" t="s">
        <v>1175</v>
      </c>
      <c r="O79" s="18">
        <v>9957409553</v>
      </c>
      <c r="P79" s="24">
        <v>43432</v>
      </c>
      <c r="Q79" s="54">
        <v>43432</v>
      </c>
      <c r="R79" s="18" t="s">
        <v>1404</v>
      </c>
      <c r="S79" s="18" t="s">
        <v>1236</v>
      </c>
      <c r="T79" s="18"/>
    </row>
    <row r="80" spans="1:20">
      <c r="A80" s="4">
        <v>76</v>
      </c>
      <c r="B80" s="17" t="s">
        <v>68</v>
      </c>
      <c r="C80" s="18" t="s">
        <v>438</v>
      </c>
      <c r="D80" s="18" t="s">
        <v>29</v>
      </c>
      <c r="E80" s="19">
        <v>22</v>
      </c>
      <c r="F80" s="18" t="s">
        <v>998</v>
      </c>
      <c r="G80" s="19">
        <v>17</v>
      </c>
      <c r="H80" s="19">
        <v>21</v>
      </c>
      <c r="I80" s="17">
        <f t="shared" si="1"/>
        <v>38</v>
      </c>
      <c r="J80" s="18">
        <v>7896451451</v>
      </c>
      <c r="K80" s="18" t="s">
        <v>1401</v>
      </c>
      <c r="L80" s="18" t="s">
        <v>1386</v>
      </c>
      <c r="M80" s="18">
        <v>9859430170</v>
      </c>
      <c r="N80" s="18" t="s">
        <v>1390</v>
      </c>
      <c r="O80" s="18">
        <v>9957794525</v>
      </c>
      <c r="P80" s="24">
        <v>43433</v>
      </c>
      <c r="Q80" s="54">
        <v>43433</v>
      </c>
      <c r="R80" s="18" t="s">
        <v>1405</v>
      </c>
      <c r="S80" s="18" t="s">
        <v>1236</v>
      </c>
      <c r="T80" s="18"/>
    </row>
    <row r="81" spans="1:20">
      <c r="A81" s="4">
        <v>77</v>
      </c>
      <c r="B81" s="17" t="s">
        <v>67</v>
      </c>
      <c r="C81" s="18" t="s">
        <v>439</v>
      </c>
      <c r="D81" s="18" t="s">
        <v>29</v>
      </c>
      <c r="E81" s="19">
        <v>26</v>
      </c>
      <c r="F81" s="18" t="s">
        <v>998</v>
      </c>
      <c r="G81" s="19">
        <v>18</v>
      </c>
      <c r="H81" s="19">
        <v>17</v>
      </c>
      <c r="I81" s="17">
        <f t="shared" si="1"/>
        <v>35</v>
      </c>
      <c r="J81" s="18">
        <v>7398805626</v>
      </c>
      <c r="K81" s="18" t="s">
        <v>1419</v>
      </c>
      <c r="L81" s="18" t="s">
        <v>1294</v>
      </c>
      <c r="M81" s="18">
        <v>9954993266</v>
      </c>
      <c r="N81" s="18" t="s">
        <v>1174</v>
      </c>
      <c r="O81" s="18">
        <v>9678388265</v>
      </c>
      <c r="P81" s="24">
        <v>43433</v>
      </c>
      <c r="Q81" s="54">
        <v>43433</v>
      </c>
      <c r="R81" s="18" t="s">
        <v>1402</v>
      </c>
      <c r="S81" s="18" t="s">
        <v>1236</v>
      </c>
      <c r="T81" s="18"/>
    </row>
    <row r="82" spans="1:20">
      <c r="A82" s="4">
        <v>78</v>
      </c>
      <c r="B82" s="17" t="s">
        <v>67</v>
      </c>
      <c r="C82" s="18" t="s">
        <v>440</v>
      </c>
      <c r="D82" s="18" t="s">
        <v>27</v>
      </c>
      <c r="E82" s="19" t="s">
        <v>886</v>
      </c>
      <c r="F82" s="18" t="s">
        <v>1003</v>
      </c>
      <c r="G82" s="19">
        <v>29</v>
      </c>
      <c r="H82" s="19">
        <v>23</v>
      </c>
      <c r="I82" s="17">
        <f t="shared" si="1"/>
        <v>52</v>
      </c>
      <c r="J82" s="18" t="s">
        <v>1041</v>
      </c>
      <c r="K82" s="18" t="s">
        <v>1419</v>
      </c>
      <c r="L82" s="18" t="s">
        <v>1294</v>
      </c>
      <c r="M82" s="18">
        <v>9954993266</v>
      </c>
      <c r="N82" s="18" t="s">
        <v>1174</v>
      </c>
      <c r="O82" s="18">
        <v>9678388265</v>
      </c>
      <c r="P82" s="24">
        <v>43433</v>
      </c>
      <c r="Q82" s="54">
        <v>43433</v>
      </c>
      <c r="R82" s="18" t="s">
        <v>1402</v>
      </c>
      <c r="S82" s="18" t="s">
        <v>1236</v>
      </c>
      <c r="T82" s="18"/>
    </row>
    <row r="83" spans="1:20">
      <c r="A83" s="4">
        <v>79</v>
      </c>
      <c r="B83" s="17" t="s">
        <v>67</v>
      </c>
      <c r="C83" s="18" t="s">
        <v>441</v>
      </c>
      <c r="D83" s="18" t="s">
        <v>27</v>
      </c>
      <c r="E83" s="19" t="s">
        <v>887</v>
      </c>
      <c r="F83" s="18" t="s">
        <v>999</v>
      </c>
      <c r="G83" s="19">
        <v>28</v>
      </c>
      <c r="H83" s="19">
        <v>22</v>
      </c>
      <c r="I83" s="17">
        <f t="shared" si="1"/>
        <v>50</v>
      </c>
      <c r="J83" s="18" t="s">
        <v>1042</v>
      </c>
      <c r="K83" s="18" t="s">
        <v>1419</v>
      </c>
      <c r="L83" s="18" t="s">
        <v>1294</v>
      </c>
      <c r="M83" s="18">
        <v>9954993266</v>
      </c>
      <c r="N83" s="18" t="s">
        <v>1174</v>
      </c>
      <c r="O83" s="18">
        <v>9678388265</v>
      </c>
      <c r="P83" s="24">
        <v>43433</v>
      </c>
      <c r="Q83" s="54">
        <v>43433</v>
      </c>
      <c r="R83" s="18" t="s">
        <v>1402</v>
      </c>
      <c r="S83" s="18" t="s">
        <v>1236</v>
      </c>
      <c r="T83" s="18"/>
    </row>
    <row r="84" spans="1:20" ht="33">
      <c r="A84" s="4">
        <v>80</v>
      </c>
      <c r="B84" s="17" t="s">
        <v>68</v>
      </c>
      <c r="C84" s="18" t="s">
        <v>442</v>
      </c>
      <c r="D84" s="18" t="s">
        <v>27</v>
      </c>
      <c r="E84" s="19" t="s">
        <v>888</v>
      </c>
      <c r="F84" s="18" t="s">
        <v>1002</v>
      </c>
      <c r="G84" s="19">
        <v>64</v>
      </c>
      <c r="H84" s="19">
        <v>84</v>
      </c>
      <c r="I84" s="17">
        <f t="shared" si="1"/>
        <v>148</v>
      </c>
      <c r="J84" s="18" t="s">
        <v>1043</v>
      </c>
      <c r="K84" s="18" t="s">
        <v>1401</v>
      </c>
      <c r="L84" s="18" t="s">
        <v>1386</v>
      </c>
      <c r="M84" s="18">
        <v>9859430170</v>
      </c>
      <c r="N84" s="18" t="s">
        <v>1390</v>
      </c>
      <c r="O84" s="18">
        <v>9957794525</v>
      </c>
      <c r="P84" s="24">
        <v>43433</v>
      </c>
      <c r="Q84" s="54">
        <v>43433</v>
      </c>
      <c r="R84" s="18" t="s">
        <v>1405</v>
      </c>
      <c r="S84" s="18" t="s">
        <v>1236</v>
      </c>
      <c r="T84" s="18"/>
    </row>
    <row r="85" spans="1:20">
      <c r="A85" s="4">
        <v>81</v>
      </c>
      <c r="B85" s="17" t="s">
        <v>68</v>
      </c>
      <c r="C85" s="18" t="s">
        <v>443</v>
      </c>
      <c r="D85" s="18" t="s">
        <v>29</v>
      </c>
      <c r="E85" s="19">
        <v>15</v>
      </c>
      <c r="F85" s="18" t="s">
        <v>998</v>
      </c>
      <c r="G85" s="19">
        <v>45</v>
      </c>
      <c r="H85" s="19">
        <v>56</v>
      </c>
      <c r="I85" s="17">
        <f t="shared" si="1"/>
        <v>101</v>
      </c>
      <c r="J85" s="18">
        <v>8011163859</v>
      </c>
      <c r="K85" s="18" t="s">
        <v>1401</v>
      </c>
      <c r="L85" s="18" t="s">
        <v>1386</v>
      </c>
      <c r="M85" s="18">
        <v>9859430170</v>
      </c>
      <c r="N85" s="18" t="s">
        <v>1391</v>
      </c>
      <c r="O85" s="18">
        <v>9678999926</v>
      </c>
      <c r="P85" s="24">
        <v>43434</v>
      </c>
      <c r="Q85" s="54">
        <v>43434</v>
      </c>
      <c r="R85" s="18" t="s">
        <v>1405</v>
      </c>
      <c r="S85" s="18" t="s">
        <v>1236</v>
      </c>
      <c r="T85" s="18"/>
    </row>
    <row r="86" spans="1:20">
      <c r="A86" s="4">
        <v>82</v>
      </c>
      <c r="B86" s="17" t="s">
        <v>67</v>
      </c>
      <c r="C86" s="18" t="s">
        <v>444</v>
      </c>
      <c r="D86" s="18" t="s">
        <v>27</v>
      </c>
      <c r="E86" s="19" t="s">
        <v>889</v>
      </c>
      <c r="F86" s="18" t="s">
        <v>999</v>
      </c>
      <c r="G86" s="19">
        <v>23</v>
      </c>
      <c r="H86" s="19">
        <v>12</v>
      </c>
      <c r="I86" s="17">
        <f t="shared" si="1"/>
        <v>35</v>
      </c>
      <c r="J86" s="18" t="s">
        <v>1044</v>
      </c>
      <c r="K86" s="18" t="s">
        <v>1443</v>
      </c>
      <c r="L86" s="18" t="s">
        <v>1322</v>
      </c>
      <c r="M86" s="18">
        <v>9859065662</v>
      </c>
      <c r="N86" s="18" t="s">
        <v>1325</v>
      </c>
      <c r="O86" s="18">
        <v>9577160908</v>
      </c>
      <c r="P86" s="24">
        <v>43434</v>
      </c>
      <c r="Q86" s="54">
        <v>43434</v>
      </c>
      <c r="R86" s="18" t="s">
        <v>1405</v>
      </c>
      <c r="S86" s="18" t="s">
        <v>1236</v>
      </c>
      <c r="T86" s="18"/>
    </row>
    <row r="87" spans="1:20">
      <c r="A87" s="4">
        <v>83</v>
      </c>
      <c r="B87" s="17" t="s">
        <v>67</v>
      </c>
      <c r="C87" s="18" t="s">
        <v>445</v>
      </c>
      <c r="D87" s="18" t="s">
        <v>27</v>
      </c>
      <c r="E87" s="19" t="s">
        <v>890</v>
      </c>
      <c r="F87" s="18" t="s">
        <v>999</v>
      </c>
      <c r="G87" s="19">
        <v>22</v>
      </c>
      <c r="H87" s="19">
        <v>22</v>
      </c>
      <c r="I87" s="17">
        <f t="shared" si="1"/>
        <v>44</v>
      </c>
      <c r="J87" s="18" t="s">
        <v>1045</v>
      </c>
      <c r="K87" s="18" t="s">
        <v>1443</v>
      </c>
      <c r="L87" s="18" t="s">
        <v>1322</v>
      </c>
      <c r="M87" s="18">
        <v>9859065662</v>
      </c>
      <c r="N87" s="18" t="s">
        <v>1325</v>
      </c>
      <c r="O87" s="18">
        <v>9577160908</v>
      </c>
      <c r="P87" s="24">
        <v>43434</v>
      </c>
      <c r="Q87" s="54">
        <v>43434</v>
      </c>
      <c r="R87" s="18" t="s">
        <v>1405</v>
      </c>
      <c r="S87" s="18" t="s">
        <v>1236</v>
      </c>
      <c r="T87" s="18"/>
    </row>
    <row r="88" spans="1:20">
      <c r="A88" s="4">
        <v>84</v>
      </c>
      <c r="B88" s="17" t="s">
        <v>68</v>
      </c>
      <c r="C88" s="18" t="s">
        <v>446</v>
      </c>
      <c r="D88" s="18" t="s">
        <v>27</v>
      </c>
      <c r="E88" s="19" t="s">
        <v>891</v>
      </c>
      <c r="F88" s="18" t="s">
        <v>999</v>
      </c>
      <c r="G88" s="19">
        <v>74</v>
      </c>
      <c r="H88" s="19">
        <v>78</v>
      </c>
      <c r="I88" s="17">
        <f t="shared" si="1"/>
        <v>152</v>
      </c>
      <c r="J88" s="18" t="s">
        <v>1046</v>
      </c>
      <c r="K88" s="18" t="s">
        <v>1417</v>
      </c>
      <c r="L88" s="18" t="s">
        <v>1336</v>
      </c>
      <c r="M88" s="18">
        <v>9859645063</v>
      </c>
      <c r="N88" s="18" t="s">
        <v>1338</v>
      </c>
      <c r="O88" s="18">
        <v>9954936060</v>
      </c>
      <c r="P88" s="24">
        <v>43434</v>
      </c>
      <c r="Q88" s="54">
        <v>43434</v>
      </c>
      <c r="R88" s="18" t="s">
        <v>1405</v>
      </c>
      <c r="S88" s="18" t="s">
        <v>1236</v>
      </c>
      <c r="T88" s="18"/>
    </row>
    <row r="89" spans="1:20">
      <c r="A89" s="4">
        <v>85</v>
      </c>
      <c r="B89" s="17"/>
      <c r="C89" s="18"/>
      <c r="D89" s="18"/>
      <c r="E89" s="19"/>
      <c r="F89" s="18"/>
      <c r="G89" s="19"/>
      <c r="H89" s="19"/>
      <c r="I89" s="17">
        <f t="shared" si="1"/>
        <v>0</v>
      </c>
      <c r="J89" s="18"/>
      <c r="K89" s="18"/>
      <c r="L89" s="18"/>
      <c r="M89" s="18"/>
      <c r="N89" s="18"/>
      <c r="O89" s="18"/>
      <c r="P89" s="24"/>
      <c r="Q89" s="54"/>
      <c r="R89" s="18"/>
      <c r="S89" s="18"/>
      <c r="T89" s="18"/>
    </row>
    <row r="90" spans="1:20">
      <c r="A90" s="4">
        <v>86</v>
      </c>
      <c r="B90" s="17"/>
      <c r="C90" s="18"/>
      <c r="D90" s="18"/>
      <c r="E90" s="19"/>
      <c r="F90" s="18"/>
      <c r="G90" s="19"/>
      <c r="H90" s="19"/>
      <c r="I90" s="17">
        <f t="shared" si="1"/>
        <v>0</v>
      </c>
      <c r="J90" s="18"/>
      <c r="K90" s="18"/>
      <c r="L90" s="18"/>
      <c r="M90" s="18"/>
      <c r="N90" s="18"/>
      <c r="O90" s="18"/>
      <c r="P90" s="24"/>
      <c r="Q90" s="54"/>
      <c r="R90" s="18"/>
      <c r="S90" s="18"/>
      <c r="T90" s="18"/>
    </row>
    <row r="91" spans="1:20">
      <c r="A91" s="4">
        <v>87</v>
      </c>
      <c r="B91" s="17"/>
      <c r="C91" s="18"/>
      <c r="D91" s="18"/>
      <c r="E91" s="19"/>
      <c r="F91" s="18"/>
      <c r="G91" s="19"/>
      <c r="H91" s="19"/>
      <c r="I91" s="17">
        <f t="shared" si="1"/>
        <v>0</v>
      </c>
      <c r="J91" s="18"/>
      <c r="K91" s="18"/>
      <c r="L91" s="18"/>
      <c r="M91" s="18"/>
      <c r="N91" s="18"/>
      <c r="O91" s="18"/>
      <c r="P91" s="24"/>
      <c r="Q91" s="54"/>
      <c r="R91" s="18"/>
      <c r="S91" s="18"/>
      <c r="T91" s="18"/>
    </row>
    <row r="92" spans="1:20">
      <c r="A92" s="4">
        <v>88</v>
      </c>
      <c r="B92" s="17"/>
      <c r="C92" s="18"/>
      <c r="D92" s="18"/>
      <c r="E92" s="19"/>
      <c r="F92" s="18"/>
      <c r="G92" s="19"/>
      <c r="H92" s="19"/>
      <c r="I92" s="17">
        <f t="shared" si="1"/>
        <v>0</v>
      </c>
      <c r="J92" s="18"/>
      <c r="K92" s="18"/>
      <c r="L92" s="18"/>
      <c r="M92" s="18"/>
      <c r="N92" s="18"/>
      <c r="O92" s="18"/>
      <c r="P92" s="24"/>
      <c r="Q92" s="54"/>
      <c r="R92" s="18"/>
      <c r="S92" s="18"/>
      <c r="T92" s="18"/>
    </row>
    <row r="93" spans="1:20">
      <c r="A93" s="4">
        <v>89</v>
      </c>
      <c r="B93" s="17"/>
      <c r="C93" s="18"/>
      <c r="D93" s="18"/>
      <c r="E93" s="19"/>
      <c r="F93" s="18"/>
      <c r="G93" s="19"/>
      <c r="H93" s="19"/>
      <c r="I93" s="17">
        <f t="shared" si="1"/>
        <v>0</v>
      </c>
      <c r="J93" s="18"/>
      <c r="K93" s="18"/>
      <c r="L93" s="18"/>
      <c r="M93" s="18"/>
      <c r="N93" s="18"/>
      <c r="O93" s="18"/>
      <c r="P93" s="24"/>
      <c r="Q93" s="54"/>
      <c r="R93" s="18"/>
      <c r="S93" s="18"/>
      <c r="T93" s="18"/>
    </row>
    <row r="94" spans="1:20">
      <c r="A94" s="4">
        <v>90</v>
      </c>
      <c r="B94" s="17"/>
      <c r="C94" s="18"/>
      <c r="D94" s="18"/>
      <c r="E94" s="19"/>
      <c r="F94" s="18"/>
      <c r="G94" s="19"/>
      <c r="H94" s="19"/>
      <c r="I94" s="17">
        <f t="shared" si="1"/>
        <v>0</v>
      </c>
      <c r="J94" s="18"/>
      <c r="K94" s="18"/>
      <c r="L94" s="18"/>
      <c r="M94" s="18"/>
      <c r="N94" s="18"/>
      <c r="O94" s="18"/>
      <c r="P94" s="24"/>
      <c r="Q94" s="54"/>
      <c r="R94" s="18"/>
      <c r="S94" s="18"/>
      <c r="T94" s="18"/>
    </row>
    <row r="95" spans="1:20">
      <c r="A95" s="4">
        <v>91</v>
      </c>
      <c r="B95" s="17"/>
      <c r="C95" s="18"/>
      <c r="D95" s="18"/>
      <c r="E95" s="19"/>
      <c r="F95" s="18"/>
      <c r="G95" s="19"/>
      <c r="H95" s="19"/>
      <c r="I95" s="17">
        <f t="shared" si="1"/>
        <v>0</v>
      </c>
      <c r="J95" s="18"/>
      <c r="K95" s="18"/>
      <c r="L95" s="18"/>
      <c r="M95" s="18"/>
      <c r="N95" s="18"/>
      <c r="O95" s="18"/>
      <c r="P95" s="24"/>
      <c r="Q95" s="54"/>
      <c r="R95" s="18"/>
      <c r="S95" s="18"/>
      <c r="T95" s="18"/>
    </row>
    <row r="96" spans="1:20">
      <c r="A96" s="4">
        <v>92</v>
      </c>
      <c r="B96" s="17"/>
      <c r="C96" s="18"/>
      <c r="D96" s="18"/>
      <c r="E96" s="19"/>
      <c r="F96" s="18"/>
      <c r="G96" s="19"/>
      <c r="H96" s="19"/>
      <c r="I96" s="17">
        <f t="shared" si="1"/>
        <v>0</v>
      </c>
      <c r="J96" s="18"/>
      <c r="K96" s="18"/>
      <c r="L96" s="18"/>
      <c r="M96" s="18"/>
      <c r="N96" s="18"/>
      <c r="O96" s="18"/>
      <c r="P96" s="24"/>
      <c r="Q96" s="54"/>
      <c r="R96" s="18"/>
      <c r="S96" s="18"/>
      <c r="T96" s="18"/>
    </row>
    <row r="97" spans="1:20">
      <c r="A97" s="4">
        <v>93</v>
      </c>
      <c r="B97" s="17"/>
      <c r="C97" s="18"/>
      <c r="D97" s="18"/>
      <c r="E97" s="19"/>
      <c r="F97" s="18"/>
      <c r="G97" s="19"/>
      <c r="H97" s="19"/>
      <c r="I97" s="17">
        <f t="shared" si="1"/>
        <v>0</v>
      </c>
      <c r="J97" s="18"/>
      <c r="K97" s="18"/>
      <c r="L97" s="18"/>
      <c r="M97" s="18"/>
      <c r="N97" s="18"/>
      <c r="O97" s="18"/>
      <c r="P97" s="24"/>
      <c r="Q97" s="54"/>
      <c r="R97" s="18"/>
      <c r="S97" s="18"/>
      <c r="T97" s="18"/>
    </row>
    <row r="98" spans="1:20">
      <c r="A98" s="4">
        <v>94</v>
      </c>
      <c r="B98" s="17"/>
      <c r="C98" s="18"/>
      <c r="D98" s="18"/>
      <c r="E98" s="19"/>
      <c r="F98" s="18"/>
      <c r="G98" s="19"/>
      <c r="H98" s="19"/>
      <c r="I98" s="17">
        <f t="shared" si="1"/>
        <v>0</v>
      </c>
      <c r="J98" s="18"/>
      <c r="K98" s="18"/>
      <c r="L98" s="18"/>
      <c r="M98" s="18"/>
      <c r="N98" s="18"/>
      <c r="O98" s="18"/>
      <c r="P98" s="24"/>
      <c r="Q98" s="54"/>
      <c r="R98" s="18"/>
      <c r="S98" s="18"/>
      <c r="T98" s="18"/>
    </row>
    <row r="99" spans="1:20">
      <c r="A99" s="4">
        <v>95</v>
      </c>
      <c r="B99" s="17"/>
      <c r="C99" s="18"/>
      <c r="D99" s="18"/>
      <c r="E99" s="19"/>
      <c r="F99" s="18"/>
      <c r="G99" s="19"/>
      <c r="H99" s="19"/>
      <c r="I99" s="17">
        <f t="shared" si="1"/>
        <v>0</v>
      </c>
      <c r="J99" s="18"/>
      <c r="K99" s="18"/>
      <c r="L99" s="18"/>
      <c r="M99" s="18"/>
      <c r="N99" s="18"/>
      <c r="O99" s="18"/>
      <c r="P99" s="24"/>
      <c r="Q99" s="54"/>
      <c r="R99" s="18"/>
      <c r="S99" s="18"/>
      <c r="T99" s="18"/>
    </row>
    <row r="100" spans="1:20">
      <c r="A100" s="4">
        <v>96</v>
      </c>
      <c r="B100" s="17"/>
      <c r="C100" s="18"/>
      <c r="D100" s="18"/>
      <c r="E100" s="19"/>
      <c r="F100" s="18"/>
      <c r="G100" s="19"/>
      <c r="H100" s="19"/>
      <c r="I100" s="17">
        <f t="shared" si="1"/>
        <v>0</v>
      </c>
      <c r="J100" s="18"/>
      <c r="K100" s="18"/>
      <c r="L100" s="18"/>
      <c r="M100" s="18"/>
      <c r="N100" s="18"/>
      <c r="O100" s="18"/>
      <c r="P100" s="24"/>
      <c r="Q100" s="54"/>
      <c r="R100" s="18"/>
      <c r="S100" s="18"/>
      <c r="T100" s="18"/>
    </row>
    <row r="101" spans="1:20">
      <c r="A101" s="4">
        <v>97</v>
      </c>
      <c r="B101" s="17"/>
      <c r="C101" s="18"/>
      <c r="D101" s="18"/>
      <c r="E101" s="19"/>
      <c r="F101" s="18"/>
      <c r="G101" s="19"/>
      <c r="H101" s="19"/>
      <c r="I101" s="17">
        <f t="shared" si="1"/>
        <v>0</v>
      </c>
      <c r="J101" s="18"/>
      <c r="K101" s="18"/>
      <c r="L101" s="18"/>
      <c r="M101" s="18"/>
      <c r="N101" s="18"/>
      <c r="O101" s="18"/>
      <c r="P101" s="24"/>
      <c r="Q101" s="54"/>
      <c r="R101" s="18"/>
      <c r="S101" s="18"/>
      <c r="T101" s="18"/>
    </row>
    <row r="102" spans="1:20">
      <c r="A102" s="4">
        <v>98</v>
      </c>
      <c r="B102" s="17"/>
      <c r="C102" s="18"/>
      <c r="D102" s="18"/>
      <c r="E102" s="19"/>
      <c r="F102" s="18"/>
      <c r="G102" s="19"/>
      <c r="H102" s="19"/>
      <c r="I102" s="17">
        <f t="shared" si="1"/>
        <v>0</v>
      </c>
      <c r="J102" s="18"/>
      <c r="K102" s="18"/>
      <c r="L102" s="18"/>
      <c r="M102" s="18"/>
      <c r="N102" s="18"/>
      <c r="O102" s="18"/>
      <c r="P102" s="24"/>
      <c r="Q102" s="54"/>
      <c r="R102" s="18"/>
      <c r="S102" s="18"/>
      <c r="T102" s="18"/>
    </row>
    <row r="103" spans="1:20">
      <c r="A103" s="4">
        <v>99</v>
      </c>
      <c r="B103" s="17"/>
      <c r="C103" s="18"/>
      <c r="D103" s="18"/>
      <c r="E103" s="19"/>
      <c r="F103" s="18"/>
      <c r="G103" s="19"/>
      <c r="H103" s="19"/>
      <c r="I103" s="17">
        <f t="shared" si="1"/>
        <v>0</v>
      </c>
      <c r="J103" s="18"/>
      <c r="K103" s="18"/>
      <c r="L103" s="18"/>
      <c r="M103" s="18"/>
      <c r="N103" s="18"/>
      <c r="O103" s="18"/>
      <c r="P103" s="24"/>
      <c r="Q103" s="54"/>
      <c r="R103" s="18"/>
      <c r="S103" s="18"/>
      <c r="T103" s="18"/>
    </row>
    <row r="104" spans="1:20">
      <c r="A104" s="4">
        <v>100</v>
      </c>
      <c r="B104" s="17"/>
      <c r="C104" s="18"/>
      <c r="D104" s="18"/>
      <c r="E104" s="19"/>
      <c r="F104" s="18"/>
      <c r="G104" s="19"/>
      <c r="H104" s="19"/>
      <c r="I104" s="17">
        <f t="shared" si="1"/>
        <v>0</v>
      </c>
      <c r="J104" s="18"/>
      <c r="K104" s="18"/>
      <c r="L104" s="18"/>
      <c r="M104" s="18"/>
      <c r="N104" s="18"/>
      <c r="O104" s="18"/>
      <c r="P104" s="24"/>
      <c r="Q104" s="54"/>
      <c r="R104" s="18"/>
      <c r="S104" s="18"/>
      <c r="T104" s="18"/>
    </row>
    <row r="105" spans="1:20">
      <c r="A105" s="4">
        <v>101</v>
      </c>
      <c r="B105" s="17"/>
      <c r="C105" s="18"/>
      <c r="D105" s="18"/>
      <c r="E105" s="19"/>
      <c r="F105" s="18"/>
      <c r="G105" s="19"/>
      <c r="H105" s="19"/>
      <c r="I105" s="17">
        <f t="shared" si="1"/>
        <v>0</v>
      </c>
      <c r="J105" s="18"/>
      <c r="K105" s="18"/>
      <c r="L105" s="18"/>
      <c r="M105" s="18"/>
      <c r="N105" s="18"/>
      <c r="O105" s="18"/>
      <c r="P105" s="24"/>
      <c r="Q105" s="54"/>
      <c r="R105" s="18"/>
      <c r="S105" s="18"/>
      <c r="T105" s="18"/>
    </row>
    <row r="106" spans="1:20">
      <c r="A106" s="4">
        <v>102</v>
      </c>
      <c r="B106" s="17"/>
      <c r="C106" s="18"/>
      <c r="D106" s="18"/>
      <c r="E106" s="19"/>
      <c r="F106" s="18"/>
      <c r="G106" s="19"/>
      <c r="H106" s="19"/>
      <c r="I106" s="17">
        <f t="shared" si="1"/>
        <v>0</v>
      </c>
      <c r="J106" s="18"/>
      <c r="K106" s="18"/>
      <c r="L106" s="18"/>
      <c r="M106" s="18"/>
      <c r="N106" s="18"/>
      <c r="O106" s="18"/>
      <c r="P106" s="24"/>
      <c r="Q106" s="54"/>
      <c r="R106" s="18"/>
      <c r="S106" s="18"/>
      <c r="T106" s="18"/>
    </row>
    <row r="107" spans="1:20">
      <c r="A107" s="4">
        <v>103</v>
      </c>
      <c r="B107" s="17"/>
      <c r="C107" s="18"/>
      <c r="D107" s="18"/>
      <c r="E107" s="19"/>
      <c r="F107" s="18"/>
      <c r="G107" s="19"/>
      <c r="H107" s="19"/>
      <c r="I107" s="17">
        <f t="shared" si="1"/>
        <v>0</v>
      </c>
      <c r="J107" s="18"/>
      <c r="K107" s="18"/>
      <c r="L107" s="18"/>
      <c r="M107" s="18"/>
      <c r="N107" s="18"/>
      <c r="O107" s="18"/>
      <c r="P107" s="24"/>
      <c r="Q107" s="54"/>
      <c r="R107" s="18"/>
      <c r="S107" s="18"/>
      <c r="T107" s="18"/>
    </row>
    <row r="108" spans="1:20">
      <c r="A108" s="4">
        <v>104</v>
      </c>
      <c r="B108" s="17"/>
      <c r="C108" s="18"/>
      <c r="D108" s="18"/>
      <c r="E108" s="19"/>
      <c r="F108" s="18"/>
      <c r="G108" s="19"/>
      <c r="H108" s="19"/>
      <c r="I108" s="17">
        <f t="shared" si="1"/>
        <v>0</v>
      </c>
      <c r="J108" s="18"/>
      <c r="K108" s="18"/>
      <c r="L108" s="18"/>
      <c r="M108" s="18"/>
      <c r="N108" s="18"/>
      <c r="O108" s="18"/>
      <c r="P108" s="24"/>
      <c r="Q108" s="54"/>
      <c r="R108" s="18"/>
      <c r="S108" s="18"/>
      <c r="T108" s="18"/>
    </row>
    <row r="109" spans="1:20">
      <c r="A109" s="4">
        <v>105</v>
      </c>
      <c r="B109" s="17"/>
      <c r="C109" s="18"/>
      <c r="D109" s="18"/>
      <c r="E109" s="19"/>
      <c r="F109" s="18"/>
      <c r="G109" s="19"/>
      <c r="H109" s="19"/>
      <c r="I109" s="17">
        <f t="shared" si="1"/>
        <v>0</v>
      </c>
      <c r="J109" s="18"/>
      <c r="K109" s="18"/>
      <c r="L109" s="18"/>
      <c r="M109" s="18"/>
      <c r="N109" s="18"/>
      <c r="O109" s="18"/>
      <c r="P109" s="24"/>
      <c r="Q109" s="54"/>
      <c r="R109" s="18"/>
      <c r="S109" s="18"/>
      <c r="T109" s="18"/>
    </row>
    <row r="110" spans="1:20">
      <c r="A110" s="4">
        <v>106</v>
      </c>
      <c r="B110" s="17"/>
      <c r="C110" s="18"/>
      <c r="D110" s="18"/>
      <c r="E110" s="19"/>
      <c r="F110" s="18"/>
      <c r="G110" s="19"/>
      <c r="H110" s="19"/>
      <c r="I110" s="17">
        <f t="shared" si="1"/>
        <v>0</v>
      </c>
      <c r="J110" s="18"/>
      <c r="K110" s="18"/>
      <c r="L110" s="18"/>
      <c r="M110" s="18"/>
      <c r="N110" s="18"/>
      <c r="O110" s="18"/>
      <c r="P110" s="24"/>
      <c r="Q110" s="54"/>
      <c r="R110" s="18"/>
      <c r="S110" s="18"/>
      <c r="T110" s="18"/>
    </row>
    <row r="111" spans="1:20">
      <c r="A111" s="4">
        <v>107</v>
      </c>
      <c r="B111" s="17"/>
      <c r="C111" s="18"/>
      <c r="D111" s="18"/>
      <c r="E111" s="19"/>
      <c r="F111" s="18"/>
      <c r="G111" s="19"/>
      <c r="H111" s="19"/>
      <c r="I111" s="17">
        <f t="shared" si="1"/>
        <v>0</v>
      </c>
      <c r="J111" s="18"/>
      <c r="K111" s="18"/>
      <c r="L111" s="18"/>
      <c r="M111" s="18"/>
      <c r="N111" s="18"/>
      <c r="O111" s="18"/>
      <c r="P111" s="24"/>
      <c r="Q111" s="54"/>
      <c r="R111" s="18"/>
      <c r="S111" s="18"/>
      <c r="T111" s="18"/>
    </row>
    <row r="112" spans="1:20">
      <c r="A112" s="4">
        <v>108</v>
      </c>
      <c r="B112" s="17"/>
      <c r="C112" s="18"/>
      <c r="D112" s="18"/>
      <c r="E112" s="19"/>
      <c r="F112" s="18"/>
      <c r="G112" s="19"/>
      <c r="H112" s="19"/>
      <c r="I112" s="17">
        <f t="shared" si="1"/>
        <v>0</v>
      </c>
      <c r="J112" s="18"/>
      <c r="K112" s="18"/>
      <c r="L112" s="18"/>
      <c r="M112" s="18"/>
      <c r="N112" s="18"/>
      <c r="O112" s="18"/>
      <c r="P112" s="24"/>
      <c r="Q112" s="54"/>
      <c r="R112" s="18"/>
      <c r="S112" s="18"/>
      <c r="T112" s="18"/>
    </row>
    <row r="113" spans="1:20">
      <c r="A113" s="4">
        <v>109</v>
      </c>
      <c r="B113" s="17"/>
      <c r="C113" s="18"/>
      <c r="D113" s="18"/>
      <c r="E113" s="19"/>
      <c r="F113" s="18"/>
      <c r="G113" s="19"/>
      <c r="H113" s="19"/>
      <c r="I113" s="17">
        <f t="shared" si="1"/>
        <v>0</v>
      </c>
      <c r="J113" s="18"/>
      <c r="K113" s="18"/>
      <c r="L113" s="18"/>
      <c r="M113" s="18"/>
      <c r="N113" s="18"/>
      <c r="O113" s="18"/>
      <c r="P113" s="24"/>
      <c r="Q113" s="54"/>
      <c r="R113" s="18"/>
      <c r="S113" s="18"/>
      <c r="T113" s="18"/>
    </row>
    <row r="114" spans="1:20">
      <c r="A114" s="4">
        <v>110</v>
      </c>
      <c r="B114" s="17"/>
      <c r="C114" s="18"/>
      <c r="D114" s="18"/>
      <c r="E114" s="19"/>
      <c r="F114" s="18"/>
      <c r="G114" s="19"/>
      <c r="H114" s="19"/>
      <c r="I114" s="17">
        <f t="shared" si="1"/>
        <v>0</v>
      </c>
      <c r="J114" s="18"/>
      <c r="K114" s="18"/>
      <c r="L114" s="18"/>
      <c r="M114" s="18"/>
      <c r="N114" s="18"/>
      <c r="O114" s="18"/>
      <c r="P114" s="24"/>
      <c r="Q114" s="54"/>
      <c r="R114" s="18"/>
      <c r="S114" s="18"/>
      <c r="T114" s="18"/>
    </row>
    <row r="115" spans="1:20">
      <c r="A115" s="4">
        <v>111</v>
      </c>
      <c r="B115" s="17"/>
      <c r="C115" s="18"/>
      <c r="D115" s="18"/>
      <c r="E115" s="19"/>
      <c r="F115" s="18"/>
      <c r="G115" s="19"/>
      <c r="H115" s="19"/>
      <c r="I115" s="17">
        <f t="shared" si="1"/>
        <v>0</v>
      </c>
      <c r="J115" s="18"/>
      <c r="K115" s="18"/>
      <c r="L115" s="18"/>
      <c r="M115" s="18"/>
      <c r="N115" s="18"/>
      <c r="O115" s="18"/>
      <c r="P115" s="24"/>
      <c r="Q115" s="54"/>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54"/>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54"/>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54"/>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54"/>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54"/>
      <c r="R120" s="18"/>
      <c r="S120" s="18"/>
      <c r="T120" s="18"/>
    </row>
    <row r="121" spans="1:20">
      <c r="A121" s="4">
        <v>117</v>
      </c>
      <c r="B121" s="17"/>
      <c r="C121" s="18"/>
      <c r="D121" s="18"/>
      <c r="E121" s="19"/>
      <c r="F121" s="18"/>
      <c r="G121" s="19"/>
      <c r="H121" s="19"/>
      <c r="I121" s="17">
        <f t="shared" si="1"/>
        <v>0</v>
      </c>
      <c r="J121" s="18"/>
      <c r="K121" s="18"/>
      <c r="L121" s="18"/>
      <c r="M121" s="18"/>
      <c r="N121" s="18"/>
      <c r="O121" s="18"/>
      <c r="P121" s="24"/>
      <c r="Q121" s="54"/>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54"/>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54"/>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54"/>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54"/>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54"/>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54"/>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54"/>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54"/>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54"/>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54"/>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54"/>
      <c r="R132" s="18"/>
      <c r="S132" s="18"/>
      <c r="T132" s="18"/>
    </row>
    <row r="133" spans="1:20">
      <c r="A133" s="4">
        <v>129</v>
      </c>
      <c r="B133" s="17"/>
      <c r="C133" s="18"/>
      <c r="D133" s="18"/>
      <c r="E133" s="19"/>
      <c r="F133" s="18"/>
      <c r="G133" s="19"/>
      <c r="H133" s="19"/>
      <c r="I133" s="17">
        <f t="shared" ref="I133:I164" si="2">+G133+H133</f>
        <v>0</v>
      </c>
      <c r="J133" s="18"/>
      <c r="K133" s="18"/>
      <c r="L133" s="18"/>
      <c r="M133" s="18"/>
      <c r="N133" s="18"/>
      <c r="O133" s="18"/>
      <c r="P133" s="24"/>
      <c r="Q133" s="54"/>
      <c r="R133" s="18"/>
      <c r="S133" s="18"/>
      <c r="T133" s="18"/>
    </row>
    <row r="134" spans="1:20">
      <c r="A134" s="4">
        <v>130</v>
      </c>
      <c r="B134" s="17"/>
      <c r="C134" s="18"/>
      <c r="D134" s="18"/>
      <c r="E134" s="19"/>
      <c r="F134" s="18"/>
      <c r="G134" s="19"/>
      <c r="H134" s="19"/>
      <c r="I134" s="17">
        <f t="shared" si="2"/>
        <v>0</v>
      </c>
      <c r="J134" s="18"/>
      <c r="K134" s="18"/>
      <c r="L134" s="18"/>
      <c r="M134" s="18"/>
      <c r="N134" s="18"/>
      <c r="O134" s="18"/>
      <c r="P134" s="24"/>
      <c r="Q134" s="54"/>
      <c r="R134" s="18"/>
      <c r="S134" s="18"/>
      <c r="T134" s="18"/>
    </row>
    <row r="135" spans="1:20">
      <c r="A135" s="4">
        <v>131</v>
      </c>
      <c r="B135" s="17"/>
      <c r="C135" s="18"/>
      <c r="D135" s="18"/>
      <c r="E135" s="19"/>
      <c r="F135" s="18"/>
      <c r="G135" s="19"/>
      <c r="H135" s="19"/>
      <c r="I135" s="17">
        <f t="shared" si="2"/>
        <v>0</v>
      </c>
      <c r="J135" s="18"/>
      <c r="K135" s="18"/>
      <c r="L135" s="18"/>
      <c r="M135" s="18"/>
      <c r="N135" s="18"/>
      <c r="O135" s="18"/>
      <c r="P135" s="24"/>
      <c r="Q135" s="54"/>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54"/>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54"/>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54"/>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54"/>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54"/>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54"/>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54"/>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54"/>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54"/>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54"/>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54"/>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54"/>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54"/>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54"/>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54"/>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54"/>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54"/>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54"/>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54"/>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54"/>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54"/>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54"/>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54"/>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54"/>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54"/>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54"/>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54"/>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54"/>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54"/>
      <c r="R164" s="18"/>
      <c r="S164" s="18"/>
      <c r="T164" s="18"/>
    </row>
    <row r="165" spans="1:20">
      <c r="A165" s="21" t="s">
        <v>11</v>
      </c>
      <c r="B165" s="41"/>
      <c r="C165" s="21">
        <f>COUNTIFS(C5:C164,"*")</f>
        <v>83</v>
      </c>
      <c r="D165" s="21"/>
      <c r="E165" s="13"/>
      <c r="F165" s="21"/>
      <c r="G165" s="21">
        <f>SUM(G5:G164)</f>
        <v>2565</v>
      </c>
      <c r="H165" s="21">
        <f>SUM(H5:H164)</f>
        <v>3017</v>
      </c>
      <c r="I165" s="21">
        <f>SUM(I5:I164)</f>
        <v>5582</v>
      </c>
      <c r="J165" s="21"/>
      <c r="K165" s="21"/>
      <c r="L165" s="21"/>
      <c r="M165" s="21"/>
      <c r="N165" s="21"/>
      <c r="O165" s="21"/>
      <c r="P165" s="14"/>
      <c r="Q165" s="55"/>
      <c r="R165" s="21"/>
      <c r="S165" s="21"/>
      <c r="T165" s="12"/>
    </row>
    <row r="166" spans="1:20">
      <c r="A166" s="46" t="s">
        <v>67</v>
      </c>
      <c r="B166" s="10">
        <f>COUNTIF(B$5:B$164,"Team 1")</f>
        <v>45</v>
      </c>
      <c r="C166" s="46" t="s">
        <v>29</v>
      </c>
      <c r="D166" s="10">
        <f>COUNTIF(D5:D164,"Anganwadi")</f>
        <v>34</v>
      </c>
    </row>
    <row r="167" spans="1:20">
      <c r="A167" s="46" t="s">
        <v>68</v>
      </c>
      <c r="B167" s="10">
        <f>COUNTIF(B$6:B$164,"Team 2")</f>
        <v>38</v>
      </c>
      <c r="C167" s="46" t="s">
        <v>27</v>
      </c>
      <c r="D167" s="10">
        <f>COUNTIF(D5:D164,"School")</f>
        <v>49</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hyperlinks>
    <hyperlink ref="N52" r:id="rId1" display="http://www.nrhmassam.info/APPMS/index.php?page=asha_detail&amp;asha_mcts_emp_id=MjA1OTA="/>
    <hyperlink ref="N19" r:id="rId2" display="http://www.nrhmassam.info/APPMS/index.php?page=asha_detail&amp;asha_mcts_emp_id=MTg1NTUyNQ=="/>
    <hyperlink ref="N20" r:id="rId3" display="http://www.nrhmassam.info/APPMS/index.php?page=asha_detail&amp;asha_mcts_emp_id=MTg1NTUyNQ=="/>
    <hyperlink ref="N45" r:id="rId4" display="http://www.nrhmassam.info/APPMS/index.php?page=asha_detail&amp;asha_mcts_emp_id=MjA1ODM="/>
    <hyperlink ref="N16" r:id="rId5" display="http://www.nrhmassam.info/APPMS/index.php?page=asha_detail&amp;asha_mcts_emp_id=MjA3MDQ="/>
    <hyperlink ref="N22" r:id="rId6" display="http://www.nrhmassam.info/APPMS/index.php?page=asha_detail&amp;asha_mcts_emp_id=MjA3NzE="/>
    <hyperlink ref="N23" r:id="rId7" display="http://www.nrhmassam.info/APPMS/index.php?page=asha_detail&amp;asha_mcts_emp_id=MjA3NzE="/>
    <hyperlink ref="N26" r:id="rId8" display="http://www.nrhmassam.info/APPMS/index.php?page=asha_detail&amp;asha_mcts_emp_id=MjA3NzE="/>
    <hyperlink ref="N28" r:id="rId9" display="http://www.nrhmassam.info/APPMS/index.php?page=asha_detail&amp;asha_mcts_emp_id=MjA3NzE="/>
    <hyperlink ref="N29" r:id="rId10" display="http://www.nrhmassam.info/APPMS/index.php?page=asha_detail&amp;asha_mcts_emp_id=MjA3Njg="/>
    <hyperlink ref="N65:N66" r:id="rId11" display="http://www.nrhmassam.info/APPMS/index.php?page=asha_detail&amp;asha_mcts_emp_id=MjA3Njg="/>
    <hyperlink ref="N78" r:id="rId12" display="http://www.nrhmassam.info/APPMS/index.php?page=asha_detail&amp;asha_mcts_emp_id=MjA2MTM="/>
    <hyperlink ref="N12" r:id="rId13" display="http://www.nrhmassam.info/APPMS/index.php?page=asha_detail&amp;asha_mcts_emp_id=MjA2MTM="/>
    <hyperlink ref="N13" r:id="rId14" display="http://www.nrhmassam.info/APPMS/index.php?page=asha_detail&amp;asha_mcts_emp_id=MjA2MTM="/>
    <hyperlink ref="N42" r:id="rId15" display="http://www.nrhmassam.info/APPMS/index.php?page=asha_detail&amp;asha_mcts_emp_id=MjA2MTM="/>
    <hyperlink ref="N43" r:id="rId16" display="http://www.nrhmassam.info/APPMS/index.php?page=asha_detail&amp;asha_mcts_emp_id=MjA2MTM="/>
    <hyperlink ref="N11" r:id="rId17" display="http://www.nrhmassam.info/APPMS/index.php?page=asha_detail&amp;asha_mcts_emp_id=NjY3ODc="/>
    <hyperlink ref="N71" r:id="rId18" display="http://www.nrhmassam.info/APPMS/index.php?page=asha_detail&amp;asha_mcts_emp_id=NjY4Mjg="/>
    <hyperlink ref="N24" r:id="rId19" display="http://www.nrhmassam.info/APPMS/index.php?page=asha_detail&amp;asha_mcts_emp_id=MTg1NTUyMQ=="/>
    <hyperlink ref="N25" r:id="rId20" display="http://www.nrhmassam.info/APPMS/index.php?page=asha_detail&amp;asha_mcts_emp_id=MTg1NTUyMQ=="/>
    <hyperlink ref="N33:N34" r:id="rId21" display="http://www.nrhmassam.info/APPMS/index.php?page=asha_detail&amp;asha_mcts_emp_id=MTg1NTUyMQ=="/>
    <hyperlink ref="N37:N38" r:id="rId22" display="http://www.nrhmassam.info/APPMS/index.php?page=asha_detail&amp;asha_mcts_emp_id=MTg1NTUyMQ=="/>
    <hyperlink ref="N44" r:id="rId23" display="http://www.nrhmassam.info/APPMS/index.php?page=asha_detail&amp;asha_mcts_emp_id=MTg1NTUyMQ=="/>
    <hyperlink ref="N47" r:id="rId24" display="http://www.nrhmassam.info/APPMS/index.php?page=asha_detail&amp;asha_mcts_emp_id=MTg1NTUyMQ=="/>
    <hyperlink ref="N69" r:id="rId25" display="http://www.nrhmassam.info/APPMS/index.php?page=asha_detail&amp;asha_mcts_emp_id=MTg1NTUyMQ=="/>
    <hyperlink ref="N74:N75" r:id="rId26" display="http://www.nrhmassam.info/APPMS/index.php?page=asha_detail&amp;asha_mcts_emp_id=MTg1NTUyMQ=="/>
    <hyperlink ref="N31" r:id="rId27" display="http://www.nrhmassam.info/APPMS/index.php?page=asha_detail&amp;asha_mcts_emp_id=NjY4MDg="/>
    <hyperlink ref="N35" r:id="rId28" display="http://www.nrhmassam.info/APPMS/index.php?page=asha_detail&amp;asha_mcts_emp_id=MjA3NTk="/>
    <hyperlink ref="N36" r:id="rId29" display="http://www.nrhmassam.info/APPMS/index.php?page=asha_detail&amp;asha_mcts_emp_id=MjA3NTk="/>
    <hyperlink ref="N60" r:id="rId30" display="http://www.nrhmassam.info/APPMS/index.php?page=asha_detail&amp;asha_mcts_emp_id=MjA3NTk="/>
    <hyperlink ref="N67" r:id="rId31" display="http://www.nrhmassam.info/APPMS/index.php?page=asha_detail&amp;asha_mcts_emp_id=MjA3NjE="/>
    <hyperlink ref="N68" r:id="rId32" display="http://www.nrhmassam.info/APPMS/index.php?page=asha_detail&amp;asha_mcts_emp_id=MjA3NjE="/>
    <hyperlink ref="N72:N73" r:id="rId33" display="http://www.nrhmassam.info/APPMS/index.php?page=asha_detail&amp;asha_mcts_emp_id=MjA3NjE="/>
    <hyperlink ref="N86:N87" r:id="rId34" display="http://www.nrhmassam.info/APPMS/index.php?page=asha_detail&amp;asha_mcts_emp_id=MjA3NjE="/>
    <hyperlink ref="N53" r:id="rId35" display="http://www.nrhmassam.info/APPMS/index.php?page=asha_detail&amp;asha_mcts_emp_id=MjA3MTI="/>
    <hyperlink ref="N54" r:id="rId36" display="http://www.nrhmassam.info/APPMS/index.php?page=asha_detail&amp;asha_mcts_emp_id=MjA3MTI="/>
    <hyperlink ref="N88" r:id="rId37" display="http://www.nrhmassam.info/APPMS/index.php?page=asha_detail&amp;asha_mcts_emp_id=MjA3MTI="/>
    <hyperlink ref="N55:N56" r:id="rId38" display="http://www.nrhmassam.info/APPMS/index.php?page=asha_detail&amp;asha_mcts_emp_id=MjA3Mzg="/>
    <hyperlink ref="N9" r:id="rId39" display="http://www.nrhmassam.info/APPMS/index.php?page=asha_detail&amp;asha_mcts_emp_id=MjA3NzQ="/>
    <hyperlink ref="N5" r:id="rId40" display="http://www.nrhmassam.info/APPMS/index.php?page=asha_detail&amp;asha_mcts_emp_id=MjA3NzQ="/>
    <hyperlink ref="N10" r:id="rId41" display="http://www.nrhmassam.info/APPMS/index.php?page=asha_detail&amp;asha_mcts_emp_id=MjA3NzQ="/>
    <hyperlink ref="N15" r:id="rId42" display="http://www.nrhmassam.info/APPMS/index.php?page=asha_detail&amp;asha_mcts_emp_id=MjA3Nzc="/>
    <hyperlink ref="N70" r:id="rId43" display="http://www.nrhmassam.info/APPMS/index.php?page=asha_detail&amp;asha_mcts_emp_id=MjA3Nzc="/>
    <hyperlink ref="N6" r:id="rId44" display="http://www.nrhmassam.info/APPMS/index.php?page=asha_detail&amp;asha_mcts_emp_id=MTg1NTUzNw=="/>
    <hyperlink ref="N7:N8" r:id="rId45" display="http://www.nrhmassam.info/APPMS/index.php?page=asha_detail&amp;asha_mcts_emp_id=MTg1NTUzNw=="/>
    <hyperlink ref="N40" r:id="rId46" display="http://www.nrhmassam.info/APPMS/index.php?page=asha_detail&amp;asha_mcts_emp_id=MjA3MTc="/>
    <hyperlink ref="N41" r:id="rId47" display="http://www.nrhmassam.info/APPMS/index.php?page=asha_detail&amp;asha_mcts_emp_id=MjA3MTc="/>
    <hyperlink ref="N57:N58" r:id="rId48" display="http://www.nrhmassam.info/APPMS/index.php?page=asha_detail&amp;asha_mcts_emp_id=MjA3MTc="/>
    <hyperlink ref="N59" r:id="rId49" display="http://www.nrhmassam.info/APPMS/index.php?page=asha_detail&amp;asha_mcts_emp_id=MjA3MTk="/>
    <hyperlink ref="N61" r:id="rId50" display="http://www.nrhmassam.info/APPMS/index.php?page=asha_detail&amp;asha_mcts_emp_id=MjA3MTk="/>
    <hyperlink ref="N80" r:id="rId51" display="http://www.nrhmassam.info/APPMS/index.php?page=asha_detail&amp;asha_mcts_emp_id=MjA3MTg="/>
    <hyperlink ref="N84" r:id="rId52" display="http://www.nrhmassam.info/APPMS/index.php?page=asha_detail&amp;asha_mcts_emp_id=MjA3MTg="/>
    <hyperlink ref="N85" r:id="rId53" display="http://www.nrhmassam.info/APPMS/index.php?page=asha_detail&amp;asha_mcts_emp_id=MjA3MTU="/>
    <hyperlink ref="N32" r:id="rId54" display="http://www.nrhmassam.info/APPMS/index.php?page=asha_detail&amp;asha_mcts_emp_id=MjA3NTE="/>
    <hyperlink ref="N48" r:id="rId55" display="http://www.nrhmassam.info/APPMS/index.php?page=asha_detail&amp;asha_mcts_emp_id=MjA3NTE="/>
  </hyperlinks>
  <printOptions horizontalCentered="1"/>
  <pageMargins left="0.37" right="0.23" top="0.43" bottom="0.45" header="0.3" footer="0.22"/>
  <pageSetup paperSize="9" scale="47" fitToHeight="11000" orientation="landscape" horizontalDpi="0" verticalDpi="0" r:id="rId56"/>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96" activePane="bottomRight" state="frozen"/>
      <selection pane="topRight" activeCell="C1" sqref="C1"/>
      <selection pane="bottomLeft" activeCell="A5" sqref="A5"/>
      <selection pane="bottomRight" activeCell="C3" sqref="C3:C4"/>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56" bestFit="1" customWidth="1"/>
    <col min="18" max="18" width="17.5703125" style="1" customWidth="1"/>
    <col min="19" max="19" width="19.5703125" style="1" customWidth="1"/>
    <col min="20" max="16384" width="9.140625" style="1"/>
  </cols>
  <sheetData>
    <row r="1" spans="1:20" ht="51" customHeight="1">
      <c r="A1" s="133" t="s">
        <v>1447</v>
      </c>
      <c r="B1" s="133"/>
      <c r="C1" s="133"/>
      <c r="D1" s="134"/>
      <c r="E1" s="134"/>
      <c r="F1" s="134"/>
      <c r="G1" s="134"/>
      <c r="H1" s="134"/>
      <c r="I1" s="134"/>
      <c r="J1" s="134"/>
      <c r="K1" s="134"/>
      <c r="L1" s="134"/>
      <c r="M1" s="134"/>
      <c r="N1" s="134"/>
      <c r="O1" s="134"/>
      <c r="P1" s="134"/>
      <c r="Q1" s="134"/>
      <c r="R1" s="134"/>
      <c r="S1" s="134"/>
    </row>
    <row r="2" spans="1:20">
      <c r="A2" s="137" t="s">
        <v>63</v>
      </c>
      <c r="B2" s="138"/>
      <c r="C2" s="138"/>
      <c r="D2" s="25" t="s">
        <v>185</v>
      </c>
      <c r="E2" s="22"/>
      <c r="F2" s="22"/>
      <c r="G2" s="22"/>
      <c r="H2" s="22"/>
      <c r="I2" s="22"/>
      <c r="J2" s="22"/>
      <c r="K2" s="22"/>
      <c r="L2" s="22"/>
      <c r="M2" s="22"/>
      <c r="N2" s="22"/>
      <c r="O2" s="22"/>
      <c r="P2" s="22"/>
      <c r="Q2" s="53"/>
      <c r="R2" s="22"/>
      <c r="S2" s="22"/>
    </row>
    <row r="3" spans="1:20" ht="24" customHeight="1">
      <c r="A3" s="139" t="s">
        <v>14</v>
      </c>
      <c r="B3" s="135" t="s">
        <v>66</v>
      </c>
      <c r="C3" s="140" t="s">
        <v>7</v>
      </c>
      <c r="D3" s="140" t="s">
        <v>59</v>
      </c>
      <c r="E3" s="140" t="s">
        <v>16</v>
      </c>
      <c r="F3" s="141" t="s">
        <v>17</v>
      </c>
      <c r="G3" s="140" t="s">
        <v>8</v>
      </c>
      <c r="H3" s="140"/>
      <c r="I3" s="140"/>
      <c r="J3" s="140" t="s">
        <v>35</v>
      </c>
      <c r="K3" s="135" t="s">
        <v>37</v>
      </c>
      <c r="L3" s="135" t="s">
        <v>54</v>
      </c>
      <c r="M3" s="135" t="s">
        <v>55</v>
      </c>
      <c r="N3" s="135" t="s">
        <v>38</v>
      </c>
      <c r="O3" s="135" t="s">
        <v>39</v>
      </c>
      <c r="P3" s="139" t="s">
        <v>58</v>
      </c>
      <c r="Q3" s="143" t="s">
        <v>56</v>
      </c>
      <c r="R3" s="140" t="s">
        <v>36</v>
      </c>
      <c r="S3" s="140" t="s">
        <v>57</v>
      </c>
      <c r="T3" s="140" t="s">
        <v>13</v>
      </c>
    </row>
    <row r="4" spans="1:20" ht="25.5" customHeight="1">
      <c r="A4" s="139"/>
      <c r="B4" s="142"/>
      <c r="C4" s="140"/>
      <c r="D4" s="140"/>
      <c r="E4" s="140"/>
      <c r="F4" s="141"/>
      <c r="G4" s="23" t="s">
        <v>9</v>
      </c>
      <c r="H4" s="23" t="s">
        <v>10</v>
      </c>
      <c r="I4" s="23" t="s">
        <v>11</v>
      </c>
      <c r="J4" s="140"/>
      <c r="K4" s="136"/>
      <c r="L4" s="136"/>
      <c r="M4" s="136"/>
      <c r="N4" s="136"/>
      <c r="O4" s="136"/>
      <c r="P4" s="139"/>
      <c r="Q4" s="144"/>
      <c r="R4" s="140"/>
      <c r="S4" s="140"/>
      <c r="T4" s="140"/>
    </row>
    <row r="5" spans="1:20">
      <c r="A5" s="4">
        <v>1</v>
      </c>
      <c r="B5" s="17" t="s">
        <v>67</v>
      </c>
      <c r="C5" s="18" t="s">
        <v>447</v>
      </c>
      <c r="D5" s="18" t="s">
        <v>29</v>
      </c>
      <c r="E5" s="19">
        <v>6</v>
      </c>
      <c r="F5" s="18" t="s">
        <v>998</v>
      </c>
      <c r="G5" s="19">
        <v>10</v>
      </c>
      <c r="H5" s="19">
        <v>10</v>
      </c>
      <c r="I5" s="17">
        <v>20</v>
      </c>
      <c r="J5" s="18">
        <v>7399666368</v>
      </c>
      <c r="K5" s="18" t="s">
        <v>1442</v>
      </c>
      <c r="L5" s="18" t="s">
        <v>1272</v>
      </c>
      <c r="M5" s="18">
        <v>8749988096</v>
      </c>
      <c r="N5" s="18" t="s">
        <v>1275</v>
      </c>
      <c r="O5" s="18">
        <v>7896573853</v>
      </c>
      <c r="P5" s="24">
        <v>43435</v>
      </c>
      <c r="Q5" s="54">
        <v>43435</v>
      </c>
      <c r="R5" s="18" t="s">
        <v>1405</v>
      </c>
      <c r="S5" s="18" t="s">
        <v>1236</v>
      </c>
      <c r="T5" s="18"/>
    </row>
    <row r="6" spans="1:20">
      <c r="A6" s="4">
        <v>2</v>
      </c>
      <c r="B6" s="17" t="s">
        <v>67</v>
      </c>
      <c r="C6" s="18" t="s">
        <v>448</v>
      </c>
      <c r="D6" s="18" t="s">
        <v>29</v>
      </c>
      <c r="E6" s="19">
        <v>1</v>
      </c>
      <c r="F6" s="18" t="s">
        <v>998</v>
      </c>
      <c r="G6" s="19">
        <v>13</v>
      </c>
      <c r="H6" s="19">
        <v>8</v>
      </c>
      <c r="I6" s="17">
        <v>21</v>
      </c>
      <c r="J6" s="18">
        <v>7896649816</v>
      </c>
      <c r="K6" s="18" t="s">
        <v>1442</v>
      </c>
      <c r="L6" s="18" t="s">
        <v>1272</v>
      </c>
      <c r="M6" s="18">
        <v>8749988096</v>
      </c>
      <c r="N6" s="18" t="s">
        <v>1275</v>
      </c>
      <c r="O6" s="18">
        <v>7896573853</v>
      </c>
      <c r="P6" s="24">
        <v>43435</v>
      </c>
      <c r="Q6" s="54">
        <v>43435</v>
      </c>
      <c r="R6" s="18" t="s">
        <v>1405</v>
      </c>
      <c r="S6" s="18" t="s">
        <v>1236</v>
      </c>
      <c r="T6" s="18"/>
    </row>
    <row r="7" spans="1:20">
      <c r="A7" s="4">
        <v>3</v>
      </c>
      <c r="B7" s="17" t="s">
        <v>67</v>
      </c>
      <c r="C7" s="18" t="s">
        <v>447</v>
      </c>
      <c r="D7" s="18" t="s">
        <v>29</v>
      </c>
      <c r="E7" s="19">
        <v>6</v>
      </c>
      <c r="F7" s="18" t="s">
        <v>998</v>
      </c>
      <c r="G7" s="19">
        <v>10</v>
      </c>
      <c r="H7" s="19">
        <v>10</v>
      </c>
      <c r="I7" s="17">
        <v>20</v>
      </c>
      <c r="J7" s="18">
        <v>7399666368</v>
      </c>
      <c r="K7" s="18" t="s">
        <v>1442</v>
      </c>
      <c r="L7" s="18" t="s">
        <v>1272</v>
      </c>
      <c r="M7" s="18">
        <v>8749988096</v>
      </c>
      <c r="N7" s="18" t="s">
        <v>1183</v>
      </c>
      <c r="O7" s="18">
        <v>9365520465</v>
      </c>
      <c r="P7" s="24">
        <v>43435</v>
      </c>
      <c r="Q7" s="54">
        <v>43435</v>
      </c>
      <c r="R7" s="18" t="s">
        <v>1405</v>
      </c>
      <c r="S7" s="18" t="s">
        <v>1236</v>
      </c>
      <c r="T7" s="18"/>
    </row>
    <row r="8" spans="1:20">
      <c r="A8" s="4">
        <v>4</v>
      </c>
      <c r="B8" s="17" t="s">
        <v>68</v>
      </c>
      <c r="C8" s="18" t="s">
        <v>449</v>
      </c>
      <c r="D8" s="18" t="s">
        <v>29</v>
      </c>
      <c r="E8" s="19">
        <v>12</v>
      </c>
      <c r="F8" s="18" t="s">
        <v>998</v>
      </c>
      <c r="G8" s="19">
        <v>31</v>
      </c>
      <c r="H8" s="19">
        <v>22</v>
      </c>
      <c r="I8" s="17">
        <v>53</v>
      </c>
      <c r="J8" s="18">
        <v>9859881563</v>
      </c>
      <c r="K8" s="18" t="s">
        <v>1401</v>
      </c>
      <c r="L8" s="18" t="s">
        <v>1386</v>
      </c>
      <c r="M8" s="18">
        <v>9859430170</v>
      </c>
      <c r="N8" s="18" t="s">
        <v>1391</v>
      </c>
      <c r="O8" s="18">
        <v>9678999926</v>
      </c>
      <c r="P8" s="24">
        <v>43435</v>
      </c>
      <c r="Q8" s="54">
        <v>43435</v>
      </c>
      <c r="R8" s="18" t="s">
        <v>1405</v>
      </c>
      <c r="S8" s="18" t="s">
        <v>1236</v>
      </c>
      <c r="T8" s="18"/>
    </row>
    <row r="9" spans="1:20">
      <c r="A9" s="4">
        <v>5</v>
      </c>
      <c r="B9" s="17" t="s">
        <v>68</v>
      </c>
      <c r="C9" s="18" t="s">
        <v>450</v>
      </c>
      <c r="D9" s="18" t="s">
        <v>29</v>
      </c>
      <c r="E9" s="19">
        <v>8</v>
      </c>
      <c r="F9" s="18" t="s">
        <v>998</v>
      </c>
      <c r="G9" s="19">
        <v>21</v>
      </c>
      <c r="H9" s="19">
        <v>22</v>
      </c>
      <c r="I9" s="17">
        <v>43</v>
      </c>
      <c r="J9" s="18">
        <v>9954535291</v>
      </c>
      <c r="K9" s="18" t="s">
        <v>1401</v>
      </c>
      <c r="L9" s="18" t="s">
        <v>1386</v>
      </c>
      <c r="M9" s="18">
        <v>9859430170</v>
      </c>
      <c r="N9" s="18" t="s">
        <v>1392</v>
      </c>
      <c r="O9" s="18">
        <v>9957087884</v>
      </c>
      <c r="P9" s="24">
        <v>43435</v>
      </c>
      <c r="Q9" s="54">
        <v>43435</v>
      </c>
      <c r="R9" s="18" t="s">
        <v>1405</v>
      </c>
      <c r="S9" s="18" t="s">
        <v>1236</v>
      </c>
      <c r="T9" s="18"/>
    </row>
    <row r="10" spans="1:20">
      <c r="A10" s="4">
        <v>6</v>
      </c>
      <c r="B10" s="17" t="s">
        <v>68</v>
      </c>
      <c r="C10" s="18" t="s">
        <v>451</v>
      </c>
      <c r="D10" s="18" t="s">
        <v>29</v>
      </c>
      <c r="E10" s="19">
        <v>16</v>
      </c>
      <c r="F10" s="18" t="s">
        <v>998</v>
      </c>
      <c r="G10" s="19">
        <v>45</v>
      </c>
      <c r="H10" s="19">
        <v>41</v>
      </c>
      <c r="I10" s="17">
        <v>86</v>
      </c>
      <c r="J10" s="18">
        <v>8134554663</v>
      </c>
      <c r="K10" s="18" t="s">
        <v>1415</v>
      </c>
      <c r="L10" s="18" t="s">
        <v>1416</v>
      </c>
      <c r="M10" s="18">
        <v>8011337077</v>
      </c>
      <c r="N10" s="18" t="s">
        <v>1177</v>
      </c>
      <c r="O10" s="18">
        <v>9957794601</v>
      </c>
      <c r="P10" s="24">
        <v>43437</v>
      </c>
      <c r="Q10" s="54">
        <v>43437</v>
      </c>
      <c r="R10" s="18" t="s">
        <v>1404</v>
      </c>
      <c r="S10" s="18" t="s">
        <v>1236</v>
      </c>
      <c r="T10" s="18"/>
    </row>
    <row r="11" spans="1:20">
      <c r="A11" s="4">
        <v>7</v>
      </c>
      <c r="B11" s="17" t="s">
        <v>68</v>
      </c>
      <c r="C11" s="18" t="s">
        <v>452</v>
      </c>
      <c r="D11" s="18" t="s">
        <v>29</v>
      </c>
      <c r="E11" s="19">
        <v>18</v>
      </c>
      <c r="F11" s="18" t="s">
        <v>998</v>
      </c>
      <c r="G11" s="19">
        <v>28</v>
      </c>
      <c r="H11" s="19">
        <v>28</v>
      </c>
      <c r="I11" s="17">
        <v>56</v>
      </c>
      <c r="J11" s="18">
        <v>8473810818</v>
      </c>
      <c r="K11" s="18" t="s">
        <v>1415</v>
      </c>
      <c r="L11" s="18" t="s">
        <v>1416</v>
      </c>
      <c r="M11" s="18">
        <v>8011337077</v>
      </c>
      <c r="N11" s="18" t="s">
        <v>1177</v>
      </c>
      <c r="O11" s="18">
        <v>9957794601</v>
      </c>
      <c r="P11" s="24">
        <v>43437</v>
      </c>
      <c r="Q11" s="54">
        <v>43437</v>
      </c>
      <c r="R11" s="18" t="s">
        <v>1404</v>
      </c>
      <c r="S11" s="18" t="s">
        <v>1236</v>
      </c>
      <c r="T11" s="18"/>
    </row>
    <row r="12" spans="1:20">
      <c r="A12" s="4">
        <v>8</v>
      </c>
      <c r="B12" s="17" t="s">
        <v>67</v>
      </c>
      <c r="C12" s="18" t="s">
        <v>453</v>
      </c>
      <c r="D12" s="18" t="s">
        <v>29</v>
      </c>
      <c r="E12" s="19">
        <v>4</v>
      </c>
      <c r="F12" s="18" t="s">
        <v>998</v>
      </c>
      <c r="G12" s="19">
        <v>46</v>
      </c>
      <c r="H12" s="19">
        <v>57</v>
      </c>
      <c r="I12" s="17">
        <v>103</v>
      </c>
      <c r="J12" s="18">
        <v>9954144052</v>
      </c>
      <c r="K12" s="18" t="s">
        <v>1444</v>
      </c>
      <c r="L12" s="18" t="s">
        <v>1268</v>
      </c>
      <c r="M12" s="18">
        <v>9613709326</v>
      </c>
      <c r="N12" s="18" t="s">
        <v>1178</v>
      </c>
      <c r="O12" s="18">
        <v>9954144668</v>
      </c>
      <c r="P12" s="24">
        <v>43437</v>
      </c>
      <c r="Q12" s="54">
        <v>43437</v>
      </c>
      <c r="R12" s="18" t="s">
        <v>1402</v>
      </c>
      <c r="S12" s="18" t="s">
        <v>1236</v>
      </c>
      <c r="T12" s="18"/>
    </row>
    <row r="13" spans="1:20">
      <c r="A13" s="4">
        <v>9</v>
      </c>
      <c r="B13" s="17" t="s">
        <v>67</v>
      </c>
      <c r="C13" s="18" t="s">
        <v>454</v>
      </c>
      <c r="D13" s="18" t="s">
        <v>29</v>
      </c>
      <c r="E13" s="19">
        <v>5</v>
      </c>
      <c r="F13" s="18" t="s">
        <v>998</v>
      </c>
      <c r="G13" s="19">
        <v>33</v>
      </c>
      <c r="H13" s="19">
        <v>30</v>
      </c>
      <c r="I13" s="17">
        <v>63</v>
      </c>
      <c r="J13" s="18">
        <v>9957355429</v>
      </c>
      <c r="K13" s="18" t="s">
        <v>1444</v>
      </c>
      <c r="L13" s="18" t="s">
        <v>1331</v>
      </c>
      <c r="M13" s="18">
        <v>9854621632</v>
      </c>
      <c r="N13" s="18" t="s">
        <v>1179</v>
      </c>
      <c r="O13" s="18">
        <v>8811960026</v>
      </c>
      <c r="P13" s="24">
        <v>43437</v>
      </c>
      <c r="Q13" s="54">
        <v>43437</v>
      </c>
      <c r="R13" s="18" t="s">
        <v>1402</v>
      </c>
      <c r="S13" s="18" t="s">
        <v>1236</v>
      </c>
      <c r="T13" s="18"/>
    </row>
    <row r="14" spans="1:20">
      <c r="A14" s="4">
        <v>10</v>
      </c>
      <c r="B14" s="17" t="s">
        <v>67</v>
      </c>
      <c r="C14" s="18" t="s">
        <v>455</v>
      </c>
      <c r="D14" s="18" t="s">
        <v>29</v>
      </c>
      <c r="E14" s="19">
        <v>6</v>
      </c>
      <c r="F14" s="18" t="s">
        <v>998</v>
      </c>
      <c r="G14" s="19">
        <v>17</v>
      </c>
      <c r="H14" s="19">
        <v>9</v>
      </c>
      <c r="I14" s="17">
        <v>26</v>
      </c>
      <c r="J14" s="18">
        <v>7399357073</v>
      </c>
      <c r="K14" s="18" t="s">
        <v>1444</v>
      </c>
      <c r="L14" s="18" t="s">
        <v>1331</v>
      </c>
      <c r="M14" s="18">
        <v>9854621632</v>
      </c>
      <c r="N14" s="18" t="s">
        <v>1180</v>
      </c>
      <c r="O14" s="18">
        <v>7399839319</v>
      </c>
      <c r="P14" s="24">
        <v>43437</v>
      </c>
      <c r="Q14" s="54">
        <v>43437</v>
      </c>
      <c r="R14" s="18" t="s">
        <v>1402</v>
      </c>
      <c r="S14" s="18" t="s">
        <v>1236</v>
      </c>
      <c r="T14" s="18"/>
    </row>
    <row r="15" spans="1:20" ht="33">
      <c r="A15" s="4">
        <v>11</v>
      </c>
      <c r="B15" s="17" t="s">
        <v>67</v>
      </c>
      <c r="C15" s="18" t="s">
        <v>456</v>
      </c>
      <c r="D15" s="18" t="s">
        <v>29</v>
      </c>
      <c r="E15" s="19">
        <v>11</v>
      </c>
      <c r="F15" s="18" t="s">
        <v>998</v>
      </c>
      <c r="G15" s="19">
        <v>22</v>
      </c>
      <c r="H15" s="19">
        <v>15</v>
      </c>
      <c r="I15" s="17">
        <v>37</v>
      </c>
      <c r="J15" s="18">
        <v>7637896573</v>
      </c>
      <c r="K15" s="18" t="s">
        <v>1443</v>
      </c>
      <c r="L15" s="18" t="s">
        <v>1322</v>
      </c>
      <c r="M15" s="18">
        <v>9859065662</v>
      </c>
      <c r="N15" s="18" t="s">
        <v>1326</v>
      </c>
      <c r="O15" s="18">
        <v>8638687143</v>
      </c>
      <c r="P15" s="24">
        <v>43438</v>
      </c>
      <c r="Q15" s="54">
        <v>43438</v>
      </c>
      <c r="R15" s="18" t="s">
        <v>1405</v>
      </c>
      <c r="S15" s="18" t="s">
        <v>1236</v>
      </c>
      <c r="T15" s="18"/>
    </row>
    <row r="16" spans="1:20" ht="33">
      <c r="A16" s="4">
        <v>12</v>
      </c>
      <c r="B16" s="17" t="s">
        <v>68</v>
      </c>
      <c r="C16" s="18" t="s">
        <v>457</v>
      </c>
      <c r="D16" s="18" t="s">
        <v>29</v>
      </c>
      <c r="E16" s="19">
        <v>21</v>
      </c>
      <c r="F16" s="18" t="s">
        <v>998</v>
      </c>
      <c r="G16" s="19">
        <v>46</v>
      </c>
      <c r="H16" s="19">
        <v>42</v>
      </c>
      <c r="I16" s="17">
        <v>88</v>
      </c>
      <c r="J16" s="18">
        <v>8812875224</v>
      </c>
      <c r="K16" s="18" t="s">
        <v>1420</v>
      </c>
      <c r="L16" s="18" t="s">
        <v>1421</v>
      </c>
      <c r="M16" s="18">
        <v>9854336649</v>
      </c>
      <c r="N16" s="18" t="s">
        <v>1370</v>
      </c>
      <c r="O16" s="18">
        <v>9854674591</v>
      </c>
      <c r="P16" s="24">
        <v>43438</v>
      </c>
      <c r="Q16" s="54">
        <v>43438</v>
      </c>
      <c r="R16" s="18" t="s">
        <v>1404</v>
      </c>
      <c r="S16" s="18" t="s">
        <v>1236</v>
      </c>
      <c r="T16" s="18"/>
    </row>
    <row r="17" spans="1:20">
      <c r="A17" s="4">
        <v>13</v>
      </c>
      <c r="B17" s="17" t="s">
        <v>67</v>
      </c>
      <c r="C17" s="18" t="s">
        <v>458</v>
      </c>
      <c r="D17" s="18" t="s">
        <v>29</v>
      </c>
      <c r="E17" s="19">
        <v>10</v>
      </c>
      <c r="F17" s="18" t="s">
        <v>998</v>
      </c>
      <c r="G17" s="19">
        <v>25</v>
      </c>
      <c r="H17" s="19">
        <v>31</v>
      </c>
      <c r="I17" s="17">
        <v>56</v>
      </c>
      <c r="J17" s="18">
        <v>9653143429</v>
      </c>
      <c r="K17" s="18" t="s">
        <v>1443</v>
      </c>
      <c r="L17" s="18" t="s">
        <v>1322</v>
      </c>
      <c r="M17" s="18">
        <v>9859065662</v>
      </c>
      <c r="N17" s="18" t="s">
        <v>1327</v>
      </c>
      <c r="O17" s="18">
        <v>9954406539</v>
      </c>
      <c r="P17" s="24">
        <v>43438</v>
      </c>
      <c r="Q17" s="54">
        <v>43438</v>
      </c>
      <c r="R17" s="18" t="s">
        <v>1405</v>
      </c>
      <c r="S17" s="18" t="s">
        <v>1236</v>
      </c>
      <c r="T17" s="18"/>
    </row>
    <row r="18" spans="1:20">
      <c r="A18" s="4">
        <v>14</v>
      </c>
      <c r="B18" s="17" t="s">
        <v>67</v>
      </c>
      <c r="C18" s="18" t="s">
        <v>459</v>
      </c>
      <c r="D18" s="18" t="s">
        <v>29</v>
      </c>
      <c r="E18" s="19">
        <v>9</v>
      </c>
      <c r="F18" s="18" t="s">
        <v>998</v>
      </c>
      <c r="G18" s="19">
        <v>11</v>
      </c>
      <c r="H18" s="19">
        <v>16</v>
      </c>
      <c r="I18" s="17">
        <v>27</v>
      </c>
      <c r="J18" s="18">
        <v>9678240909</v>
      </c>
      <c r="K18" s="18" t="s">
        <v>1443</v>
      </c>
      <c r="L18" s="18" t="s">
        <v>1322</v>
      </c>
      <c r="M18" s="18">
        <v>9859065662</v>
      </c>
      <c r="N18" s="18" t="s">
        <v>1326</v>
      </c>
      <c r="O18" s="18">
        <v>8638687143</v>
      </c>
      <c r="P18" s="24">
        <v>43438</v>
      </c>
      <c r="Q18" s="54">
        <v>43438</v>
      </c>
      <c r="R18" s="18" t="s">
        <v>1405</v>
      </c>
      <c r="S18" s="18" t="s">
        <v>1236</v>
      </c>
      <c r="T18" s="18"/>
    </row>
    <row r="19" spans="1:20" ht="33">
      <c r="A19" s="4">
        <v>15</v>
      </c>
      <c r="B19" s="17" t="s">
        <v>68</v>
      </c>
      <c r="C19" s="18" t="s">
        <v>460</v>
      </c>
      <c r="D19" s="18" t="s">
        <v>29</v>
      </c>
      <c r="E19" s="19">
        <v>22</v>
      </c>
      <c r="F19" s="18" t="s">
        <v>998</v>
      </c>
      <c r="G19" s="19">
        <v>33</v>
      </c>
      <c r="H19" s="19">
        <v>30</v>
      </c>
      <c r="I19" s="17">
        <v>63</v>
      </c>
      <c r="J19" s="18">
        <v>9854462061</v>
      </c>
      <c r="K19" s="18" t="s">
        <v>1420</v>
      </c>
      <c r="L19" s="18" t="s">
        <v>1421</v>
      </c>
      <c r="M19" s="18">
        <v>9854336649</v>
      </c>
      <c r="N19" s="18" t="s">
        <v>1370</v>
      </c>
      <c r="O19" s="18">
        <v>9854674591</v>
      </c>
      <c r="P19" s="24">
        <v>43438</v>
      </c>
      <c r="Q19" s="54">
        <v>43438</v>
      </c>
      <c r="R19" s="18" t="s">
        <v>1404</v>
      </c>
      <c r="S19" s="18" t="s">
        <v>1236</v>
      </c>
      <c r="T19" s="18"/>
    </row>
    <row r="20" spans="1:20">
      <c r="A20" s="4">
        <v>16</v>
      </c>
      <c r="B20" s="17" t="s">
        <v>67</v>
      </c>
      <c r="C20" s="18" t="s">
        <v>461</v>
      </c>
      <c r="D20" s="18" t="s">
        <v>29</v>
      </c>
      <c r="E20" s="19">
        <v>1</v>
      </c>
      <c r="F20" s="18" t="s">
        <v>998</v>
      </c>
      <c r="G20" s="19">
        <v>28</v>
      </c>
      <c r="H20" s="19">
        <v>14</v>
      </c>
      <c r="I20" s="17">
        <v>42</v>
      </c>
      <c r="J20" s="18">
        <v>7086019359</v>
      </c>
      <c r="K20" s="18" t="s">
        <v>1414</v>
      </c>
      <c r="L20" s="18" t="s">
        <v>1354</v>
      </c>
      <c r="M20" s="18">
        <v>9859472172</v>
      </c>
      <c r="N20" s="18" t="s">
        <v>1181</v>
      </c>
      <c r="O20" s="18">
        <v>7399341693</v>
      </c>
      <c r="P20" s="24">
        <v>43439</v>
      </c>
      <c r="Q20" s="54">
        <v>43439</v>
      </c>
      <c r="R20" s="18" t="s">
        <v>1404</v>
      </c>
      <c r="S20" s="18" t="s">
        <v>1236</v>
      </c>
      <c r="T20" s="18"/>
    </row>
    <row r="21" spans="1:20" ht="33">
      <c r="A21" s="4">
        <v>17</v>
      </c>
      <c r="B21" s="17" t="s">
        <v>68</v>
      </c>
      <c r="C21" s="18" t="s">
        <v>462</v>
      </c>
      <c r="D21" s="18" t="s">
        <v>29</v>
      </c>
      <c r="E21" s="19">
        <v>8</v>
      </c>
      <c r="F21" s="18" t="s">
        <v>998</v>
      </c>
      <c r="G21" s="19">
        <v>46</v>
      </c>
      <c r="H21" s="19">
        <v>55</v>
      </c>
      <c r="I21" s="17">
        <v>101</v>
      </c>
      <c r="J21" s="18">
        <v>8011143751</v>
      </c>
      <c r="K21" s="18" t="s">
        <v>1415</v>
      </c>
      <c r="L21" s="18" t="s">
        <v>1416</v>
      </c>
      <c r="M21" s="18">
        <v>8011337077</v>
      </c>
      <c r="N21" s="18" t="s">
        <v>1182</v>
      </c>
      <c r="O21" s="18">
        <v>9864671715</v>
      </c>
      <c r="P21" s="24">
        <v>43439</v>
      </c>
      <c r="Q21" s="54">
        <v>43439</v>
      </c>
      <c r="R21" s="18" t="s">
        <v>1404</v>
      </c>
      <c r="S21" s="18" t="s">
        <v>1236</v>
      </c>
      <c r="T21" s="18"/>
    </row>
    <row r="22" spans="1:20" ht="33">
      <c r="A22" s="4">
        <v>18</v>
      </c>
      <c r="B22" s="17" t="s">
        <v>68</v>
      </c>
      <c r="C22" s="18" t="s">
        <v>463</v>
      </c>
      <c r="D22" s="18" t="s">
        <v>29</v>
      </c>
      <c r="E22" s="19">
        <v>7</v>
      </c>
      <c r="F22" s="18" t="s">
        <v>998</v>
      </c>
      <c r="G22" s="19">
        <v>42</v>
      </c>
      <c r="H22" s="19">
        <v>47</v>
      </c>
      <c r="I22" s="17">
        <v>89</v>
      </c>
      <c r="J22" s="18">
        <v>8011748304</v>
      </c>
      <c r="K22" s="18" t="s">
        <v>1415</v>
      </c>
      <c r="L22" s="18" t="s">
        <v>1416</v>
      </c>
      <c r="M22" s="18">
        <v>8011337077</v>
      </c>
      <c r="N22" s="18" t="s">
        <v>1182</v>
      </c>
      <c r="O22" s="18">
        <v>9864671715</v>
      </c>
      <c r="P22" s="24">
        <v>43439</v>
      </c>
      <c r="Q22" s="54">
        <v>43439</v>
      </c>
      <c r="R22" s="18" t="s">
        <v>1404</v>
      </c>
      <c r="S22" s="18" t="s">
        <v>1236</v>
      </c>
      <c r="T22" s="18"/>
    </row>
    <row r="23" spans="1:20">
      <c r="A23" s="4">
        <v>19</v>
      </c>
      <c r="B23" s="17" t="s">
        <v>67</v>
      </c>
      <c r="C23" s="18" t="s">
        <v>464</v>
      </c>
      <c r="D23" s="18" t="s">
        <v>29</v>
      </c>
      <c r="E23" s="19">
        <v>2</v>
      </c>
      <c r="F23" s="18" t="s">
        <v>998</v>
      </c>
      <c r="G23" s="19">
        <v>22</v>
      </c>
      <c r="H23" s="19">
        <v>22</v>
      </c>
      <c r="I23" s="17">
        <v>44</v>
      </c>
      <c r="J23" s="18">
        <v>8723881451</v>
      </c>
      <c r="K23" s="18" t="s">
        <v>1413</v>
      </c>
      <c r="L23" s="18" t="s">
        <v>1304</v>
      </c>
      <c r="M23" s="18">
        <v>9854694191</v>
      </c>
      <c r="N23" s="18" t="s">
        <v>1307</v>
      </c>
      <c r="O23" s="18">
        <v>9678388365</v>
      </c>
      <c r="P23" s="24">
        <v>43439</v>
      </c>
      <c r="Q23" s="54">
        <v>43439</v>
      </c>
      <c r="R23" s="18" t="s">
        <v>1405</v>
      </c>
      <c r="S23" s="18" t="s">
        <v>1236</v>
      </c>
      <c r="T23" s="18"/>
    </row>
    <row r="24" spans="1:20">
      <c r="A24" s="4">
        <v>20</v>
      </c>
      <c r="B24" s="17" t="s">
        <v>67</v>
      </c>
      <c r="C24" s="18" t="s">
        <v>465</v>
      </c>
      <c r="D24" s="18" t="s">
        <v>29</v>
      </c>
      <c r="E24" s="19">
        <v>16</v>
      </c>
      <c r="F24" s="18" t="s">
        <v>998</v>
      </c>
      <c r="G24" s="19">
        <v>21</v>
      </c>
      <c r="H24" s="19">
        <v>15</v>
      </c>
      <c r="I24" s="17">
        <v>36</v>
      </c>
      <c r="J24" s="18">
        <v>9365523557</v>
      </c>
      <c r="K24" s="18" t="s">
        <v>1442</v>
      </c>
      <c r="L24" s="18" t="s">
        <v>1272</v>
      </c>
      <c r="M24" s="18">
        <v>8749988096</v>
      </c>
      <c r="N24" s="18" t="s">
        <v>1183</v>
      </c>
      <c r="O24" s="18">
        <v>9365520465</v>
      </c>
      <c r="P24" s="24">
        <v>43440</v>
      </c>
      <c r="Q24" s="54">
        <v>43440</v>
      </c>
      <c r="R24" s="18" t="s">
        <v>1405</v>
      </c>
      <c r="S24" s="18" t="s">
        <v>1236</v>
      </c>
      <c r="T24" s="18"/>
    </row>
    <row r="25" spans="1:20">
      <c r="A25" s="4">
        <v>21</v>
      </c>
      <c r="B25" s="17" t="s">
        <v>67</v>
      </c>
      <c r="C25" s="18" t="s">
        <v>466</v>
      </c>
      <c r="D25" s="18" t="s">
        <v>29</v>
      </c>
      <c r="E25" s="19">
        <v>14</v>
      </c>
      <c r="F25" s="18" t="s">
        <v>998</v>
      </c>
      <c r="G25" s="19">
        <v>21</v>
      </c>
      <c r="H25" s="19">
        <v>19</v>
      </c>
      <c r="I25" s="17">
        <v>40</v>
      </c>
      <c r="J25" s="18">
        <v>9678556917</v>
      </c>
      <c r="K25" s="18" t="s">
        <v>1442</v>
      </c>
      <c r="L25" s="18" t="s">
        <v>1273</v>
      </c>
      <c r="M25" s="18">
        <v>8876961626</v>
      </c>
      <c r="N25" s="18" t="s">
        <v>1184</v>
      </c>
      <c r="O25" s="18">
        <v>9854194194</v>
      </c>
      <c r="P25" s="24">
        <v>43440</v>
      </c>
      <c r="Q25" s="54">
        <v>43440</v>
      </c>
      <c r="R25" s="18" t="s">
        <v>1405</v>
      </c>
      <c r="S25" s="18" t="s">
        <v>1236</v>
      </c>
      <c r="T25" s="18"/>
    </row>
    <row r="26" spans="1:20" ht="33">
      <c r="A26" s="4">
        <v>22</v>
      </c>
      <c r="B26" s="17" t="s">
        <v>68</v>
      </c>
      <c r="C26" s="18" t="s">
        <v>467</v>
      </c>
      <c r="D26" s="18" t="s">
        <v>29</v>
      </c>
      <c r="E26" s="19">
        <v>26</v>
      </c>
      <c r="F26" s="18" t="s">
        <v>998</v>
      </c>
      <c r="G26" s="19">
        <v>33</v>
      </c>
      <c r="H26" s="19">
        <v>30</v>
      </c>
      <c r="I26" s="17">
        <v>63</v>
      </c>
      <c r="J26" s="18">
        <v>9706291099</v>
      </c>
      <c r="K26" s="18" t="s">
        <v>1415</v>
      </c>
      <c r="L26" s="18" t="s">
        <v>1418</v>
      </c>
      <c r="M26" s="18">
        <v>8876676027</v>
      </c>
      <c r="N26" s="18" t="s">
        <v>262</v>
      </c>
      <c r="O26" s="18">
        <v>6000180834</v>
      </c>
      <c r="P26" s="24">
        <v>43440</v>
      </c>
      <c r="Q26" s="54">
        <v>43440</v>
      </c>
      <c r="R26" s="18" t="s">
        <v>1404</v>
      </c>
      <c r="S26" s="18" t="s">
        <v>1236</v>
      </c>
      <c r="T26" s="18"/>
    </row>
    <row r="27" spans="1:20">
      <c r="A27" s="4">
        <v>23</v>
      </c>
      <c r="B27" s="17" t="s">
        <v>67</v>
      </c>
      <c r="C27" s="18" t="s">
        <v>468</v>
      </c>
      <c r="D27" s="18" t="s">
        <v>29</v>
      </c>
      <c r="E27" s="19">
        <v>24</v>
      </c>
      <c r="F27" s="18" t="s">
        <v>998</v>
      </c>
      <c r="G27" s="19">
        <v>16</v>
      </c>
      <c r="H27" s="19">
        <v>16</v>
      </c>
      <c r="I27" s="17">
        <v>32</v>
      </c>
      <c r="J27" s="18">
        <v>9854635539</v>
      </c>
      <c r="K27" s="18" t="s">
        <v>1442</v>
      </c>
      <c r="L27" s="18" t="s">
        <v>1273</v>
      </c>
      <c r="M27" s="18">
        <v>8876961626</v>
      </c>
      <c r="N27" s="18" t="s">
        <v>1184</v>
      </c>
      <c r="O27" s="18">
        <v>9854194194</v>
      </c>
      <c r="P27" s="24">
        <v>43440</v>
      </c>
      <c r="Q27" s="54">
        <v>43440</v>
      </c>
      <c r="R27" s="18" t="s">
        <v>1405</v>
      </c>
      <c r="S27" s="18" t="s">
        <v>1236</v>
      </c>
      <c r="T27" s="18"/>
    </row>
    <row r="28" spans="1:20" ht="33">
      <c r="A28" s="4">
        <v>24</v>
      </c>
      <c r="B28" s="17" t="s">
        <v>68</v>
      </c>
      <c r="C28" s="18" t="s">
        <v>469</v>
      </c>
      <c r="D28" s="18" t="s">
        <v>29</v>
      </c>
      <c r="E28" s="19">
        <v>25</v>
      </c>
      <c r="F28" s="18" t="s">
        <v>998</v>
      </c>
      <c r="G28" s="19">
        <v>18</v>
      </c>
      <c r="H28" s="19">
        <v>18</v>
      </c>
      <c r="I28" s="17">
        <v>36</v>
      </c>
      <c r="J28" s="18">
        <v>9613376728</v>
      </c>
      <c r="K28" s="18" t="s">
        <v>1415</v>
      </c>
      <c r="L28" s="18" t="s">
        <v>1418</v>
      </c>
      <c r="M28" s="18">
        <v>8876676027</v>
      </c>
      <c r="N28" s="18" t="s">
        <v>262</v>
      </c>
      <c r="O28" s="18">
        <v>6000180834</v>
      </c>
      <c r="P28" s="24">
        <v>43440</v>
      </c>
      <c r="Q28" s="54">
        <v>43440</v>
      </c>
      <c r="R28" s="18" t="s">
        <v>1404</v>
      </c>
      <c r="S28" s="18" t="s">
        <v>1236</v>
      </c>
      <c r="T28" s="18"/>
    </row>
    <row r="29" spans="1:20" ht="33">
      <c r="A29" s="4">
        <v>25</v>
      </c>
      <c r="B29" s="17" t="s">
        <v>68</v>
      </c>
      <c r="C29" s="18" t="s">
        <v>470</v>
      </c>
      <c r="D29" s="18" t="s">
        <v>29</v>
      </c>
      <c r="E29" s="19">
        <v>2</v>
      </c>
      <c r="F29" s="18" t="s">
        <v>998</v>
      </c>
      <c r="G29" s="19">
        <v>46</v>
      </c>
      <c r="H29" s="19">
        <v>42</v>
      </c>
      <c r="I29" s="17">
        <v>88</v>
      </c>
      <c r="J29" s="18">
        <v>8721047933</v>
      </c>
      <c r="K29" s="18" t="s">
        <v>1415</v>
      </c>
      <c r="L29" s="18" t="s">
        <v>1418</v>
      </c>
      <c r="M29" s="18">
        <v>8876676027</v>
      </c>
      <c r="N29" s="18" t="s">
        <v>1317</v>
      </c>
      <c r="O29" s="18">
        <v>7578928396</v>
      </c>
      <c r="P29" s="24">
        <v>43441</v>
      </c>
      <c r="Q29" s="54">
        <v>43441</v>
      </c>
      <c r="R29" s="18" t="s">
        <v>1404</v>
      </c>
      <c r="S29" s="18" t="s">
        <v>1236</v>
      </c>
      <c r="T29" s="18"/>
    </row>
    <row r="30" spans="1:20">
      <c r="A30" s="4">
        <v>26</v>
      </c>
      <c r="B30" s="17" t="s">
        <v>67</v>
      </c>
      <c r="C30" s="18" t="s">
        <v>471</v>
      </c>
      <c r="D30" s="18" t="s">
        <v>29</v>
      </c>
      <c r="E30" s="19">
        <v>11</v>
      </c>
      <c r="F30" s="18" t="s">
        <v>998</v>
      </c>
      <c r="G30" s="19">
        <v>15</v>
      </c>
      <c r="H30" s="19">
        <v>21</v>
      </c>
      <c r="I30" s="17">
        <v>36</v>
      </c>
      <c r="J30" s="18">
        <v>9613024936</v>
      </c>
      <c r="K30" s="18" t="s">
        <v>1426</v>
      </c>
      <c r="L30" s="18" t="s">
        <v>1397</v>
      </c>
      <c r="M30" s="18">
        <v>9854349738</v>
      </c>
      <c r="N30" s="18" t="s">
        <v>1183</v>
      </c>
      <c r="O30" s="18">
        <v>9365520465</v>
      </c>
      <c r="P30" s="24">
        <v>43441</v>
      </c>
      <c r="Q30" s="54">
        <v>43441</v>
      </c>
      <c r="R30" s="18" t="s">
        <v>1405</v>
      </c>
      <c r="S30" s="18" t="s">
        <v>1236</v>
      </c>
      <c r="T30" s="18"/>
    </row>
    <row r="31" spans="1:20">
      <c r="A31" s="4">
        <v>27</v>
      </c>
      <c r="B31" s="17" t="s">
        <v>67</v>
      </c>
      <c r="C31" s="18" t="s">
        <v>472</v>
      </c>
      <c r="D31" s="18" t="s">
        <v>29</v>
      </c>
      <c r="E31" s="19">
        <v>13</v>
      </c>
      <c r="F31" s="18" t="s">
        <v>998</v>
      </c>
      <c r="G31" s="19">
        <v>16</v>
      </c>
      <c r="H31" s="19">
        <v>25</v>
      </c>
      <c r="I31" s="17">
        <v>41</v>
      </c>
      <c r="J31" s="18">
        <v>9577646678</v>
      </c>
      <c r="K31" s="18" t="s">
        <v>1426</v>
      </c>
      <c r="L31" s="18" t="s">
        <v>1397</v>
      </c>
      <c r="M31" s="18">
        <v>9854349738</v>
      </c>
      <c r="N31" s="18" t="s">
        <v>1183</v>
      </c>
      <c r="O31" s="18">
        <v>9365520465</v>
      </c>
      <c r="P31" s="24">
        <v>43441</v>
      </c>
      <c r="Q31" s="54">
        <v>43441</v>
      </c>
      <c r="R31" s="18" t="s">
        <v>1405</v>
      </c>
      <c r="S31" s="18" t="s">
        <v>1236</v>
      </c>
      <c r="T31" s="18"/>
    </row>
    <row r="32" spans="1:20" ht="33">
      <c r="A32" s="4">
        <v>28</v>
      </c>
      <c r="B32" s="17" t="s">
        <v>68</v>
      </c>
      <c r="C32" s="18" t="s">
        <v>473</v>
      </c>
      <c r="D32" s="18" t="s">
        <v>29</v>
      </c>
      <c r="E32" s="19">
        <v>26</v>
      </c>
      <c r="F32" s="18" t="s">
        <v>998</v>
      </c>
      <c r="G32" s="19">
        <v>18</v>
      </c>
      <c r="H32" s="19">
        <v>21</v>
      </c>
      <c r="I32" s="17">
        <v>39</v>
      </c>
      <c r="J32" s="18" t="s">
        <v>1047</v>
      </c>
      <c r="K32" s="18" t="s">
        <v>1415</v>
      </c>
      <c r="L32" s="18" t="s">
        <v>1418</v>
      </c>
      <c r="M32" s="18">
        <v>8876676027</v>
      </c>
      <c r="N32" s="18" t="s">
        <v>1317</v>
      </c>
      <c r="O32" s="18">
        <v>7578928396</v>
      </c>
      <c r="P32" s="24">
        <v>43441</v>
      </c>
      <c r="Q32" s="54">
        <v>43441</v>
      </c>
      <c r="R32" s="18" t="s">
        <v>1404</v>
      </c>
      <c r="S32" s="18" t="s">
        <v>1236</v>
      </c>
      <c r="T32" s="18"/>
    </row>
    <row r="33" spans="1:20" ht="33">
      <c r="A33" s="4">
        <v>29</v>
      </c>
      <c r="B33" s="17" t="s">
        <v>68</v>
      </c>
      <c r="C33" s="18" t="s">
        <v>474</v>
      </c>
      <c r="D33" s="18" t="s">
        <v>29</v>
      </c>
      <c r="E33" s="19">
        <v>12</v>
      </c>
      <c r="F33" s="18" t="s">
        <v>998</v>
      </c>
      <c r="G33" s="19">
        <v>45</v>
      </c>
      <c r="H33" s="19">
        <v>56</v>
      </c>
      <c r="I33" s="17">
        <v>101</v>
      </c>
      <c r="J33" s="18">
        <v>7896110988</v>
      </c>
      <c r="K33" s="18" t="s">
        <v>1415</v>
      </c>
      <c r="L33" s="18" t="s">
        <v>1418</v>
      </c>
      <c r="M33" s="18">
        <v>8876676027</v>
      </c>
      <c r="N33" s="18" t="s">
        <v>1186</v>
      </c>
      <c r="O33" s="18">
        <v>9954266476</v>
      </c>
      <c r="P33" s="24">
        <v>43442</v>
      </c>
      <c r="Q33" s="54">
        <v>43442</v>
      </c>
      <c r="R33" s="18" t="s">
        <v>1404</v>
      </c>
      <c r="S33" s="18" t="s">
        <v>1236</v>
      </c>
      <c r="T33" s="18"/>
    </row>
    <row r="34" spans="1:20" ht="33">
      <c r="A34" s="4">
        <v>30</v>
      </c>
      <c r="B34" s="17" t="s">
        <v>67</v>
      </c>
      <c r="C34" s="18" t="s">
        <v>475</v>
      </c>
      <c r="D34" s="18" t="s">
        <v>29</v>
      </c>
      <c r="E34" s="19">
        <v>4</v>
      </c>
      <c r="F34" s="18" t="s">
        <v>998</v>
      </c>
      <c r="G34" s="19">
        <v>31</v>
      </c>
      <c r="H34" s="19">
        <v>29</v>
      </c>
      <c r="I34" s="17">
        <v>60</v>
      </c>
      <c r="J34" s="18">
        <v>8876039002</v>
      </c>
      <c r="K34" s="18" t="s">
        <v>1414</v>
      </c>
      <c r="L34" s="18" t="s">
        <v>1354</v>
      </c>
      <c r="M34" s="18">
        <v>9859472172</v>
      </c>
      <c r="N34" s="18" t="s">
        <v>1358</v>
      </c>
      <c r="O34" s="18">
        <v>6900772890</v>
      </c>
      <c r="P34" s="24">
        <v>43442</v>
      </c>
      <c r="Q34" s="54">
        <v>43442</v>
      </c>
      <c r="R34" s="18" t="s">
        <v>1404</v>
      </c>
      <c r="S34" s="18" t="s">
        <v>1236</v>
      </c>
      <c r="T34" s="18"/>
    </row>
    <row r="35" spans="1:20">
      <c r="A35" s="4">
        <v>31</v>
      </c>
      <c r="B35" s="17" t="s">
        <v>67</v>
      </c>
      <c r="C35" s="18" t="s">
        <v>476</v>
      </c>
      <c r="D35" s="18" t="s">
        <v>29</v>
      </c>
      <c r="E35" s="19">
        <v>5</v>
      </c>
      <c r="F35" s="18" t="s">
        <v>998</v>
      </c>
      <c r="G35" s="19">
        <v>17</v>
      </c>
      <c r="H35" s="19">
        <v>26</v>
      </c>
      <c r="I35" s="17">
        <v>43</v>
      </c>
      <c r="J35" s="18">
        <v>9864733766</v>
      </c>
      <c r="K35" s="18" t="s">
        <v>1414</v>
      </c>
      <c r="L35" s="18" t="s">
        <v>1354</v>
      </c>
      <c r="M35" s="18">
        <v>9859472172</v>
      </c>
      <c r="N35" s="18" t="s">
        <v>1185</v>
      </c>
      <c r="O35" s="18">
        <v>8723801484</v>
      </c>
      <c r="P35" s="24">
        <v>43442</v>
      </c>
      <c r="Q35" s="54">
        <v>43442</v>
      </c>
      <c r="R35" s="18" t="s">
        <v>1404</v>
      </c>
      <c r="S35" s="18" t="s">
        <v>1236</v>
      </c>
      <c r="T35" s="18"/>
    </row>
    <row r="36" spans="1:20">
      <c r="A36" s="4">
        <v>32</v>
      </c>
      <c r="B36" s="17" t="s">
        <v>68</v>
      </c>
      <c r="C36" s="18" t="s">
        <v>477</v>
      </c>
      <c r="D36" s="18" t="s">
        <v>29</v>
      </c>
      <c r="E36" s="19">
        <v>23</v>
      </c>
      <c r="F36" s="18" t="s">
        <v>998</v>
      </c>
      <c r="G36" s="19">
        <v>16</v>
      </c>
      <c r="H36" s="19">
        <v>24</v>
      </c>
      <c r="I36" s="17">
        <v>40</v>
      </c>
      <c r="J36" s="18">
        <v>7399637096</v>
      </c>
      <c r="K36" s="18" t="s">
        <v>1415</v>
      </c>
      <c r="L36" s="18" t="s">
        <v>1418</v>
      </c>
      <c r="M36" s="18">
        <v>8876676027</v>
      </c>
      <c r="N36" s="18" t="s">
        <v>1186</v>
      </c>
      <c r="O36" s="18">
        <v>9954266476</v>
      </c>
      <c r="P36" s="24">
        <v>43444</v>
      </c>
      <c r="Q36" s="54">
        <v>43444</v>
      </c>
      <c r="R36" s="18" t="s">
        <v>1404</v>
      </c>
      <c r="S36" s="18" t="s">
        <v>1236</v>
      </c>
      <c r="T36" s="18"/>
    </row>
    <row r="37" spans="1:20" ht="33">
      <c r="A37" s="4">
        <v>33</v>
      </c>
      <c r="B37" s="17" t="s">
        <v>67</v>
      </c>
      <c r="C37" s="18" t="s">
        <v>478</v>
      </c>
      <c r="D37" s="18" t="s">
        <v>29</v>
      </c>
      <c r="E37" s="19">
        <v>19</v>
      </c>
      <c r="F37" s="18" t="s">
        <v>998</v>
      </c>
      <c r="G37" s="19">
        <v>7</v>
      </c>
      <c r="H37" s="19">
        <v>13</v>
      </c>
      <c r="I37" s="17">
        <v>20</v>
      </c>
      <c r="J37" s="18" t="s">
        <v>1048</v>
      </c>
      <c r="K37" s="18" t="s">
        <v>1442</v>
      </c>
      <c r="L37" s="18" t="s">
        <v>1273</v>
      </c>
      <c r="M37" s="18">
        <v>8876961626</v>
      </c>
      <c r="N37" s="18" t="s">
        <v>1274</v>
      </c>
      <c r="O37" s="18">
        <v>9859213313</v>
      </c>
      <c r="P37" s="24">
        <v>43444</v>
      </c>
      <c r="Q37" s="54">
        <v>43444</v>
      </c>
      <c r="R37" s="18" t="s">
        <v>1405</v>
      </c>
      <c r="S37" s="18" t="s">
        <v>1236</v>
      </c>
      <c r="T37" s="18"/>
    </row>
    <row r="38" spans="1:20">
      <c r="A38" s="4">
        <v>34</v>
      </c>
      <c r="B38" s="17" t="s">
        <v>67</v>
      </c>
      <c r="C38" s="18" t="s">
        <v>479</v>
      </c>
      <c r="D38" s="18" t="s">
        <v>29</v>
      </c>
      <c r="E38" s="19">
        <v>22</v>
      </c>
      <c r="F38" s="18" t="s">
        <v>998</v>
      </c>
      <c r="G38" s="19">
        <v>25</v>
      </c>
      <c r="H38" s="19">
        <v>24</v>
      </c>
      <c r="I38" s="17">
        <v>49</v>
      </c>
      <c r="J38" s="18">
        <v>9859003227</v>
      </c>
      <c r="K38" s="18" t="s">
        <v>1442</v>
      </c>
      <c r="L38" s="18" t="s">
        <v>1273</v>
      </c>
      <c r="M38" s="18">
        <v>8876961626</v>
      </c>
      <c r="N38" s="18" t="s">
        <v>1276</v>
      </c>
      <c r="O38" s="18">
        <v>9577932124</v>
      </c>
      <c r="P38" s="24">
        <v>43444</v>
      </c>
      <c r="Q38" s="54">
        <v>43444</v>
      </c>
      <c r="R38" s="18" t="s">
        <v>1405</v>
      </c>
      <c r="S38" s="18" t="s">
        <v>1236</v>
      </c>
      <c r="T38" s="18"/>
    </row>
    <row r="39" spans="1:20">
      <c r="A39" s="4">
        <v>35</v>
      </c>
      <c r="B39" s="17" t="s">
        <v>68</v>
      </c>
      <c r="C39" s="18" t="s">
        <v>480</v>
      </c>
      <c r="D39" s="18" t="s">
        <v>29</v>
      </c>
      <c r="E39" s="19">
        <v>9</v>
      </c>
      <c r="F39" s="18" t="s">
        <v>998</v>
      </c>
      <c r="G39" s="19">
        <v>60</v>
      </c>
      <c r="H39" s="19">
        <v>57</v>
      </c>
      <c r="I39" s="17">
        <v>117</v>
      </c>
      <c r="J39" s="18">
        <v>9854535758</v>
      </c>
      <c r="K39" s="18" t="s">
        <v>1415</v>
      </c>
      <c r="L39" s="18" t="s">
        <v>1418</v>
      </c>
      <c r="M39" s="18">
        <v>8876676027</v>
      </c>
      <c r="N39" s="18" t="s">
        <v>1186</v>
      </c>
      <c r="O39" s="18">
        <v>9954266476</v>
      </c>
      <c r="P39" s="24">
        <v>43444</v>
      </c>
      <c r="Q39" s="54">
        <v>43444</v>
      </c>
      <c r="R39" s="18" t="s">
        <v>1404</v>
      </c>
      <c r="S39" s="18" t="s">
        <v>1236</v>
      </c>
      <c r="T39" s="18"/>
    </row>
    <row r="40" spans="1:20">
      <c r="A40" s="4">
        <v>36</v>
      </c>
      <c r="B40" s="17" t="s">
        <v>67</v>
      </c>
      <c r="C40" s="18" t="s">
        <v>481</v>
      </c>
      <c r="D40" s="18" t="s">
        <v>29</v>
      </c>
      <c r="E40" s="19">
        <v>1</v>
      </c>
      <c r="F40" s="18" t="s">
        <v>998</v>
      </c>
      <c r="G40" s="19">
        <v>10</v>
      </c>
      <c r="H40" s="19">
        <v>14</v>
      </c>
      <c r="I40" s="17">
        <v>24</v>
      </c>
      <c r="J40" s="18">
        <v>6000468102</v>
      </c>
      <c r="K40" s="18" t="s">
        <v>1414</v>
      </c>
      <c r="L40" s="18" t="s">
        <v>1354</v>
      </c>
      <c r="M40" s="18">
        <v>9859472172</v>
      </c>
      <c r="N40" s="18" t="s">
        <v>1359</v>
      </c>
      <c r="O40" s="18">
        <v>8486372008</v>
      </c>
      <c r="P40" s="24">
        <v>43445</v>
      </c>
      <c r="Q40" s="54">
        <v>43445</v>
      </c>
      <c r="R40" s="18" t="s">
        <v>1404</v>
      </c>
      <c r="S40" s="18" t="s">
        <v>1236</v>
      </c>
      <c r="T40" s="18"/>
    </row>
    <row r="41" spans="1:20" ht="33">
      <c r="A41" s="4">
        <v>37</v>
      </c>
      <c r="B41" s="17" t="s">
        <v>68</v>
      </c>
      <c r="C41" s="18" t="s">
        <v>482</v>
      </c>
      <c r="D41" s="18" t="s">
        <v>29</v>
      </c>
      <c r="E41" s="19">
        <v>15</v>
      </c>
      <c r="F41" s="18" t="s">
        <v>998</v>
      </c>
      <c r="G41" s="19">
        <v>17</v>
      </c>
      <c r="H41" s="19">
        <v>17</v>
      </c>
      <c r="I41" s="17">
        <v>34</v>
      </c>
      <c r="J41" s="18">
        <v>8876825711</v>
      </c>
      <c r="K41" s="18" t="s">
        <v>1417</v>
      </c>
      <c r="L41" s="18" t="s">
        <v>1336</v>
      </c>
      <c r="M41" s="18">
        <v>9859645063</v>
      </c>
      <c r="N41" s="18" t="s">
        <v>1338</v>
      </c>
      <c r="O41" s="18">
        <v>9954936060</v>
      </c>
      <c r="P41" s="24">
        <v>43445</v>
      </c>
      <c r="Q41" s="54">
        <v>43445</v>
      </c>
      <c r="R41" s="18" t="s">
        <v>1405</v>
      </c>
      <c r="S41" s="18" t="s">
        <v>1236</v>
      </c>
      <c r="T41" s="18"/>
    </row>
    <row r="42" spans="1:20">
      <c r="A42" s="4">
        <v>38</v>
      </c>
      <c r="B42" s="17" t="s">
        <v>67</v>
      </c>
      <c r="C42" s="18" t="s">
        <v>483</v>
      </c>
      <c r="D42" s="18" t="s">
        <v>29</v>
      </c>
      <c r="E42" s="19">
        <v>2</v>
      </c>
      <c r="F42" s="18" t="s">
        <v>998</v>
      </c>
      <c r="G42" s="19">
        <v>27</v>
      </c>
      <c r="H42" s="19">
        <v>14</v>
      </c>
      <c r="I42" s="17">
        <v>41</v>
      </c>
      <c r="J42" s="18">
        <v>8876869894</v>
      </c>
      <c r="K42" s="18" t="s">
        <v>1414</v>
      </c>
      <c r="L42" s="18" t="s">
        <v>1354</v>
      </c>
      <c r="M42" s="18">
        <v>9859472172</v>
      </c>
      <c r="N42" s="18" t="s">
        <v>1360</v>
      </c>
      <c r="O42" s="18">
        <v>9127482598</v>
      </c>
      <c r="P42" s="24">
        <v>43445</v>
      </c>
      <c r="Q42" s="54">
        <v>43445</v>
      </c>
      <c r="R42" s="18" t="s">
        <v>1404</v>
      </c>
      <c r="S42" s="18" t="s">
        <v>1236</v>
      </c>
      <c r="T42" s="18"/>
    </row>
    <row r="43" spans="1:20">
      <c r="A43" s="4">
        <v>39</v>
      </c>
      <c r="B43" s="17" t="s">
        <v>68</v>
      </c>
      <c r="C43" s="18" t="s">
        <v>484</v>
      </c>
      <c r="D43" s="18" t="s">
        <v>29</v>
      </c>
      <c r="E43" s="19">
        <v>10</v>
      </c>
      <c r="F43" s="18" t="s">
        <v>998</v>
      </c>
      <c r="G43" s="19">
        <v>21</v>
      </c>
      <c r="H43" s="19">
        <v>19</v>
      </c>
      <c r="I43" s="17">
        <v>40</v>
      </c>
      <c r="J43" s="18">
        <v>9678977213</v>
      </c>
      <c r="K43" s="18" t="s">
        <v>1417</v>
      </c>
      <c r="L43" s="18" t="s">
        <v>1336</v>
      </c>
      <c r="M43" s="18">
        <v>9859645063</v>
      </c>
      <c r="N43" s="18" t="s">
        <v>1338</v>
      </c>
      <c r="O43" s="18">
        <v>9954936060</v>
      </c>
      <c r="P43" s="24">
        <v>43445</v>
      </c>
      <c r="Q43" s="54">
        <v>43445</v>
      </c>
      <c r="R43" s="18" t="s">
        <v>1405</v>
      </c>
      <c r="S43" s="18" t="s">
        <v>1236</v>
      </c>
      <c r="T43" s="18"/>
    </row>
    <row r="44" spans="1:20">
      <c r="A44" s="4">
        <v>40</v>
      </c>
      <c r="B44" s="17" t="s">
        <v>67</v>
      </c>
      <c r="C44" s="18" t="s">
        <v>485</v>
      </c>
      <c r="D44" s="18" t="s">
        <v>29</v>
      </c>
      <c r="E44" s="19">
        <v>3</v>
      </c>
      <c r="F44" s="18" t="s">
        <v>998</v>
      </c>
      <c r="G44" s="19">
        <v>16</v>
      </c>
      <c r="H44" s="19">
        <v>11</v>
      </c>
      <c r="I44" s="17">
        <v>27</v>
      </c>
      <c r="J44" s="18">
        <v>9957116270</v>
      </c>
      <c r="K44" s="18" t="s">
        <v>1414</v>
      </c>
      <c r="L44" s="18" t="s">
        <v>1354</v>
      </c>
      <c r="M44" s="18">
        <v>9859472172</v>
      </c>
      <c r="N44" s="18" t="s">
        <v>1361</v>
      </c>
      <c r="O44" s="18">
        <v>8403945054</v>
      </c>
      <c r="P44" s="24">
        <v>43445</v>
      </c>
      <c r="Q44" s="54">
        <v>43445</v>
      </c>
      <c r="R44" s="18" t="s">
        <v>1404</v>
      </c>
      <c r="S44" s="18" t="s">
        <v>1236</v>
      </c>
      <c r="T44" s="18"/>
    </row>
    <row r="45" spans="1:20">
      <c r="A45" s="4">
        <v>41</v>
      </c>
      <c r="B45" s="17" t="s">
        <v>67</v>
      </c>
      <c r="C45" s="18" t="s">
        <v>486</v>
      </c>
      <c r="D45" s="18" t="s">
        <v>29</v>
      </c>
      <c r="E45" s="19">
        <v>84</v>
      </c>
      <c r="F45" s="18" t="s">
        <v>998</v>
      </c>
      <c r="G45" s="19">
        <v>17</v>
      </c>
      <c r="H45" s="19">
        <v>18</v>
      </c>
      <c r="I45" s="17">
        <v>35</v>
      </c>
      <c r="J45" s="18">
        <v>6900518703</v>
      </c>
      <c r="K45" s="18" t="s">
        <v>1435</v>
      </c>
      <c r="L45" s="18" t="s">
        <v>1436</v>
      </c>
      <c r="M45" s="18">
        <v>9613086098</v>
      </c>
      <c r="N45" s="18" t="s">
        <v>1238</v>
      </c>
      <c r="O45" s="18">
        <v>9365628632</v>
      </c>
      <c r="P45" s="24">
        <v>43446</v>
      </c>
      <c r="Q45" s="54">
        <v>43446</v>
      </c>
      <c r="R45" s="18" t="s">
        <v>1402</v>
      </c>
      <c r="S45" s="18" t="s">
        <v>1236</v>
      </c>
      <c r="T45" s="18"/>
    </row>
    <row r="46" spans="1:20">
      <c r="A46" s="4">
        <v>42</v>
      </c>
      <c r="B46" s="17" t="s">
        <v>67</v>
      </c>
      <c r="C46" s="18" t="s">
        <v>487</v>
      </c>
      <c r="D46" s="18" t="s">
        <v>29</v>
      </c>
      <c r="E46" s="19">
        <v>35</v>
      </c>
      <c r="F46" s="18" t="s">
        <v>998</v>
      </c>
      <c r="G46" s="19">
        <v>23</v>
      </c>
      <c r="H46" s="19">
        <v>27</v>
      </c>
      <c r="I46" s="17">
        <v>50</v>
      </c>
      <c r="J46" s="18">
        <v>7086567534</v>
      </c>
      <c r="K46" s="18" t="s">
        <v>1435</v>
      </c>
      <c r="L46" s="18" t="s">
        <v>1436</v>
      </c>
      <c r="M46" s="18">
        <v>9613086098</v>
      </c>
      <c r="N46" s="18" t="s">
        <v>1187</v>
      </c>
      <c r="O46" s="18">
        <v>9678611835</v>
      </c>
      <c r="P46" s="24">
        <v>43446</v>
      </c>
      <c r="Q46" s="54">
        <v>43446</v>
      </c>
      <c r="R46" s="18" t="s">
        <v>1402</v>
      </c>
      <c r="S46" s="18" t="s">
        <v>1236</v>
      </c>
      <c r="T46" s="18"/>
    </row>
    <row r="47" spans="1:20">
      <c r="A47" s="4">
        <v>43</v>
      </c>
      <c r="B47" s="17" t="s">
        <v>68</v>
      </c>
      <c r="C47" s="18" t="s">
        <v>488</v>
      </c>
      <c r="D47" s="18" t="s">
        <v>29</v>
      </c>
      <c r="E47" s="19">
        <v>18</v>
      </c>
      <c r="F47" s="18" t="s">
        <v>998</v>
      </c>
      <c r="G47" s="19">
        <v>18</v>
      </c>
      <c r="H47" s="19">
        <v>21</v>
      </c>
      <c r="I47" s="17">
        <v>39</v>
      </c>
      <c r="J47" s="18">
        <v>8011160646</v>
      </c>
      <c r="K47" s="18" t="s">
        <v>1415</v>
      </c>
      <c r="L47" s="18" t="s">
        <v>1416</v>
      </c>
      <c r="M47" s="18">
        <v>8011337077</v>
      </c>
      <c r="N47" s="18" t="s">
        <v>1173</v>
      </c>
      <c r="O47" s="18">
        <v>8723824670</v>
      </c>
      <c r="P47" s="24">
        <v>43446</v>
      </c>
      <c r="Q47" s="54">
        <v>43446</v>
      </c>
      <c r="R47" s="18" t="s">
        <v>1404</v>
      </c>
      <c r="S47" s="18" t="s">
        <v>1236</v>
      </c>
      <c r="T47" s="18"/>
    </row>
    <row r="48" spans="1:20">
      <c r="A48" s="4">
        <v>44</v>
      </c>
      <c r="B48" s="17" t="s">
        <v>68</v>
      </c>
      <c r="C48" s="18" t="s">
        <v>489</v>
      </c>
      <c r="D48" s="18" t="s">
        <v>29</v>
      </c>
      <c r="E48" s="19">
        <v>12</v>
      </c>
      <c r="F48" s="18" t="s">
        <v>998</v>
      </c>
      <c r="G48" s="19">
        <v>18</v>
      </c>
      <c r="H48" s="19">
        <v>21</v>
      </c>
      <c r="I48" s="17">
        <v>39</v>
      </c>
      <c r="J48" s="18">
        <v>9854624162</v>
      </c>
      <c r="K48" s="18" t="s">
        <v>1415</v>
      </c>
      <c r="L48" s="18" t="s">
        <v>1418</v>
      </c>
      <c r="M48" s="18">
        <v>8876676027</v>
      </c>
      <c r="N48" s="18" t="s">
        <v>1173</v>
      </c>
      <c r="O48" s="18">
        <v>8723824670</v>
      </c>
      <c r="P48" s="24">
        <v>43446</v>
      </c>
      <c r="Q48" s="54">
        <v>43446</v>
      </c>
      <c r="R48" s="18" t="s">
        <v>1404</v>
      </c>
      <c r="S48" s="18" t="s">
        <v>1236</v>
      </c>
      <c r="T48" s="18"/>
    </row>
    <row r="49" spans="1:20">
      <c r="A49" s="4">
        <v>45</v>
      </c>
      <c r="B49" s="17" t="s">
        <v>67</v>
      </c>
      <c r="C49" s="18" t="s">
        <v>490</v>
      </c>
      <c r="D49" s="18" t="s">
        <v>29</v>
      </c>
      <c r="E49" s="19">
        <v>86</v>
      </c>
      <c r="F49" s="18" t="s">
        <v>998</v>
      </c>
      <c r="G49" s="19">
        <v>13</v>
      </c>
      <c r="H49" s="19">
        <v>17</v>
      </c>
      <c r="I49" s="17">
        <v>30</v>
      </c>
      <c r="J49" s="18">
        <v>7637865939</v>
      </c>
      <c r="K49" s="18" t="s">
        <v>1430</v>
      </c>
      <c r="L49" s="18" t="s">
        <v>1431</v>
      </c>
      <c r="M49" s="18">
        <v>7399553485</v>
      </c>
      <c r="N49" s="18" t="s">
        <v>1284</v>
      </c>
      <c r="O49" s="18">
        <v>8403879607</v>
      </c>
      <c r="P49" s="24">
        <v>43447</v>
      </c>
      <c r="Q49" s="54">
        <v>43447</v>
      </c>
      <c r="R49" s="18" t="s">
        <v>1404</v>
      </c>
      <c r="S49" s="18" t="s">
        <v>1236</v>
      </c>
      <c r="T49" s="18"/>
    </row>
    <row r="50" spans="1:20">
      <c r="A50" s="4">
        <v>46</v>
      </c>
      <c r="B50" s="17" t="s">
        <v>67</v>
      </c>
      <c r="C50" s="18" t="s">
        <v>491</v>
      </c>
      <c r="D50" s="18" t="s">
        <v>29</v>
      </c>
      <c r="E50" s="19">
        <v>81</v>
      </c>
      <c r="F50" s="18" t="s">
        <v>998</v>
      </c>
      <c r="G50" s="19">
        <v>17</v>
      </c>
      <c r="H50" s="19">
        <v>17</v>
      </c>
      <c r="I50" s="17">
        <v>34</v>
      </c>
      <c r="J50" s="18">
        <v>9854671251</v>
      </c>
      <c r="K50" s="18" t="s">
        <v>1430</v>
      </c>
      <c r="L50" s="18" t="s">
        <v>1431</v>
      </c>
      <c r="M50" s="18">
        <v>7399553485</v>
      </c>
      <c r="N50" s="18" t="s">
        <v>1284</v>
      </c>
      <c r="O50" s="18">
        <v>8403879607</v>
      </c>
      <c r="P50" s="24">
        <v>43447</v>
      </c>
      <c r="Q50" s="54">
        <v>43447</v>
      </c>
      <c r="R50" s="18" t="s">
        <v>1404</v>
      </c>
      <c r="S50" s="18" t="s">
        <v>1236</v>
      </c>
      <c r="T50" s="18"/>
    </row>
    <row r="51" spans="1:20">
      <c r="A51" s="4">
        <v>47</v>
      </c>
      <c r="B51" s="17" t="s">
        <v>68</v>
      </c>
      <c r="C51" s="18" t="s">
        <v>492</v>
      </c>
      <c r="D51" s="18" t="s">
        <v>29</v>
      </c>
      <c r="E51" s="19">
        <v>15</v>
      </c>
      <c r="F51" s="18" t="s">
        <v>998</v>
      </c>
      <c r="G51" s="19">
        <v>17</v>
      </c>
      <c r="H51" s="19">
        <v>13</v>
      </c>
      <c r="I51" s="17">
        <v>30</v>
      </c>
      <c r="J51" s="18">
        <v>9577551282</v>
      </c>
      <c r="K51" s="18" t="s">
        <v>1440</v>
      </c>
      <c r="L51" s="18" t="s">
        <v>1247</v>
      </c>
      <c r="M51" s="18">
        <v>9577018386</v>
      </c>
      <c r="N51" s="18" t="s">
        <v>1251</v>
      </c>
      <c r="O51" s="18">
        <v>7576897290</v>
      </c>
      <c r="P51" s="24">
        <v>43447</v>
      </c>
      <c r="Q51" s="54">
        <v>43447</v>
      </c>
      <c r="R51" s="18" t="s">
        <v>1402</v>
      </c>
      <c r="S51" s="18" t="s">
        <v>1236</v>
      </c>
      <c r="T51" s="18"/>
    </row>
    <row r="52" spans="1:20">
      <c r="A52" s="4">
        <v>48</v>
      </c>
      <c r="B52" s="17" t="s">
        <v>68</v>
      </c>
      <c r="C52" s="18" t="s">
        <v>493</v>
      </c>
      <c r="D52" s="18" t="s">
        <v>29</v>
      </c>
      <c r="E52" s="19">
        <v>16</v>
      </c>
      <c r="F52" s="18" t="s">
        <v>998</v>
      </c>
      <c r="G52" s="19">
        <v>44</v>
      </c>
      <c r="H52" s="19">
        <v>39</v>
      </c>
      <c r="I52" s="17">
        <v>83</v>
      </c>
      <c r="J52" s="18">
        <v>9957703148</v>
      </c>
      <c r="K52" s="18" t="s">
        <v>1440</v>
      </c>
      <c r="L52" s="18" t="s">
        <v>1247</v>
      </c>
      <c r="M52" s="18">
        <v>9577018386</v>
      </c>
      <c r="N52" s="18" t="s">
        <v>1251</v>
      </c>
      <c r="O52" s="18">
        <v>7576897290</v>
      </c>
      <c r="P52" s="24">
        <v>43447</v>
      </c>
      <c r="Q52" s="54">
        <v>43447</v>
      </c>
      <c r="R52" s="18" t="s">
        <v>1402</v>
      </c>
      <c r="S52" s="18" t="s">
        <v>1236</v>
      </c>
      <c r="T52" s="18"/>
    </row>
    <row r="53" spans="1:20">
      <c r="A53" s="4">
        <v>49</v>
      </c>
      <c r="B53" s="17" t="s">
        <v>68</v>
      </c>
      <c r="C53" s="18" t="s">
        <v>494</v>
      </c>
      <c r="D53" s="18" t="s">
        <v>29</v>
      </c>
      <c r="E53" s="19">
        <v>48</v>
      </c>
      <c r="F53" s="18" t="s">
        <v>998</v>
      </c>
      <c r="G53" s="19">
        <v>17</v>
      </c>
      <c r="H53" s="19">
        <v>14</v>
      </c>
      <c r="I53" s="17">
        <v>31</v>
      </c>
      <c r="J53" s="18">
        <v>9859471692</v>
      </c>
      <c r="K53" s="18" t="s">
        <v>1440</v>
      </c>
      <c r="L53" s="18" t="s">
        <v>1247</v>
      </c>
      <c r="M53" s="18">
        <v>9577018386</v>
      </c>
      <c r="N53" s="18" t="s">
        <v>1251</v>
      </c>
      <c r="O53" s="18">
        <v>7576897290</v>
      </c>
      <c r="P53" s="24">
        <v>43447</v>
      </c>
      <c r="Q53" s="54">
        <v>43447</v>
      </c>
      <c r="R53" s="18" t="s">
        <v>1402</v>
      </c>
      <c r="S53" s="18" t="s">
        <v>1236</v>
      </c>
      <c r="T53" s="18"/>
    </row>
    <row r="54" spans="1:20">
      <c r="A54" s="4">
        <v>50</v>
      </c>
      <c r="B54" s="17" t="s">
        <v>67</v>
      </c>
      <c r="C54" s="18" t="s">
        <v>495</v>
      </c>
      <c r="D54" s="18" t="s">
        <v>29</v>
      </c>
      <c r="E54" s="19">
        <v>17</v>
      </c>
      <c r="F54" s="18" t="s">
        <v>998</v>
      </c>
      <c r="G54" s="19">
        <v>0</v>
      </c>
      <c r="H54" s="19">
        <v>0</v>
      </c>
      <c r="I54" s="17">
        <v>0</v>
      </c>
      <c r="J54" s="18">
        <v>6900667972</v>
      </c>
      <c r="K54" s="18" t="s">
        <v>1445</v>
      </c>
      <c r="L54" s="18" t="s">
        <v>1245</v>
      </c>
      <c r="M54" s="18">
        <v>9854573434</v>
      </c>
      <c r="N54" s="18" t="s">
        <v>1241</v>
      </c>
      <c r="O54" s="18">
        <v>9127105692</v>
      </c>
      <c r="P54" s="24">
        <v>43448</v>
      </c>
      <c r="Q54" s="54">
        <v>43448</v>
      </c>
      <c r="R54" s="18" t="s">
        <v>1403</v>
      </c>
      <c r="S54" s="18" t="s">
        <v>1236</v>
      </c>
      <c r="T54" s="18"/>
    </row>
    <row r="55" spans="1:20">
      <c r="A55" s="4">
        <v>51</v>
      </c>
      <c r="B55" s="17" t="s">
        <v>68</v>
      </c>
      <c r="C55" s="18" t="s">
        <v>496</v>
      </c>
      <c r="D55" s="18" t="s">
        <v>29</v>
      </c>
      <c r="E55" s="19">
        <v>11</v>
      </c>
      <c r="F55" s="18" t="s">
        <v>998</v>
      </c>
      <c r="G55" s="19">
        <v>26</v>
      </c>
      <c r="H55" s="19">
        <v>28</v>
      </c>
      <c r="I55" s="17">
        <v>54</v>
      </c>
      <c r="J55" s="18">
        <v>8486983773</v>
      </c>
      <c r="K55" s="18" t="s">
        <v>1415</v>
      </c>
      <c r="L55" s="18" t="s">
        <v>1418</v>
      </c>
      <c r="M55" s="18">
        <v>8876676027</v>
      </c>
      <c r="N55" s="18" t="s">
        <v>1317</v>
      </c>
      <c r="O55" s="18">
        <v>7578928396</v>
      </c>
      <c r="P55" s="24">
        <v>43448</v>
      </c>
      <c r="Q55" s="54">
        <v>43448</v>
      </c>
      <c r="R55" s="18" t="s">
        <v>1404</v>
      </c>
      <c r="S55" s="18" t="s">
        <v>1236</v>
      </c>
      <c r="T55" s="18"/>
    </row>
    <row r="56" spans="1:20" ht="33">
      <c r="A56" s="4">
        <v>52</v>
      </c>
      <c r="B56" s="17" t="s">
        <v>68</v>
      </c>
      <c r="C56" s="18" t="s">
        <v>497</v>
      </c>
      <c r="D56" s="18" t="s">
        <v>29</v>
      </c>
      <c r="E56" s="19">
        <v>10</v>
      </c>
      <c r="F56" s="18" t="s">
        <v>998</v>
      </c>
      <c r="G56" s="19">
        <v>21</v>
      </c>
      <c r="H56" s="19">
        <v>25</v>
      </c>
      <c r="I56" s="17">
        <v>46</v>
      </c>
      <c r="J56" s="18">
        <v>8724031181</v>
      </c>
      <c r="K56" s="18" t="s">
        <v>1415</v>
      </c>
      <c r="L56" s="18" t="s">
        <v>1418</v>
      </c>
      <c r="M56" s="18">
        <v>8876676027</v>
      </c>
      <c r="N56" s="18" t="s">
        <v>1317</v>
      </c>
      <c r="O56" s="18">
        <v>7578928396</v>
      </c>
      <c r="P56" s="24">
        <v>43448</v>
      </c>
      <c r="Q56" s="54">
        <v>43448</v>
      </c>
      <c r="R56" s="18" t="s">
        <v>1404</v>
      </c>
      <c r="S56" s="18" t="s">
        <v>1236</v>
      </c>
      <c r="T56" s="18"/>
    </row>
    <row r="57" spans="1:20">
      <c r="A57" s="4">
        <v>53</v>
      </c>
      <c r="B57" s="17" t="s">
        <v>67</v>
      </c>
      <c r="C57" s="18" t="s">
        <v>498</v>
      </c>
      <c r="D57" s="18" t="s">
        <v>29</v>
      </c>
      <c r="E57" s="19">
        <v>16</v>
      </c>
      <c r="F57" s="18" t="s">
        <v>998</v>
      </c>
      <c r="G57" s="19">
        <v>18</v>
      </c>
      <c r="H57" s="19">
        <v>13</v>
      </c>
      <c r="I57" s="17">
        <v>31</v>
      </c>
      <c r="J57" s="18">
        <v>9401840492</v>
      </c>
      <c r="K57" s="18" t="s">
        <v>1422</v>
      </c>
      <c r="L57" s="18" t="s">
        <v>1299</v>
      </c>
      <c r="M57" s="18">
        <v>8011734745</v>
      </c>
      <c r="N57" s="18" t="s">
        <v>1301</v>
      </c>
      <c r="O57" s="18">
        <v>7086567612</v>
      </c>
      <c r="P57" s="24">
        <v>43448</v>
      </c>
      <c r="Q57" s="54">
        <v>43448</v>
      </c>
      <c r="R57" s="18" t="s">
        <v>1403</v>
      </c>
      <c r="S57" s="18" t="s">
        <v>1236</v>
      </c>
      <c r="T57" s="18"/>
    </row>
    <row r="58" spans="1:20">
      <c r="A58" s="4">
        <v>54</v>
      </c>
      <c r="B58" s="17" t="s">
        <v>67</v>
      </c>
      <c r="C58" s="18" t="s">
        <v>499</v>
      </c>
      <c r="D58" s="18" t="s">
        <v>29</v>
      </c>
      <c r="E58" s="19">
        <v>18</v>
      </c>
      <c r="F58" s="18" t="s">
        <v>998</v>
      </c>
      <c r="G58" s="19">
        <v>27</v>
      </c>
      <c r="H58" s="19">
        <v>13</v>
      </c>
      <c r="I58" s="17">
        <v>40</v>
      </c>
      <c r="J58" s="18">
        <v>9613426092</v>
      </c>
      <c r="K58" s="18" t="s">
        <v>1445</v>
      </c>
      <c r="L58" s="18" t="s">
        <v>1245</v>
      </c>
      <c r="M58" s="18">
        <v>9854573434</v>
      </c>
      <c r="N58" s="18" t="s">
        <v>1242</v>
      </c>
      <c r="O58" s="18">
        <v>9577730446</v>
      </c>
      <c r="P58" s="24">
        <v>43448</v>
      </c>
      <c r="Q58" s="54">
        <v>43448</v>
      </c>
      <c r="R58" s="18" t="s">
        <v>1403</v>
      </c>
      <c r="S58" s="18" t="s">
        <v>1236</v>
      </c>
      <c r="T58" s="18"/>
    </row>
    <row r="59" spans="1:20">
      <c r="A59" s="4">
        <v>55</v>
      </c>
      <c r="B59" s="17" t="s">
        <v>67</v>
      </c>
      <c r="C59" s="18" t="s">
        <v>500</v>
      </c>
      <c r="D59" s="18" t="s">
        <v>29</v>
      </c>
      <c r="E59" s="19">
        <v>23</v>
      </c>
      <c r="F59" s="18" t="s">
        <v>998</v>
      </c>
      <c r="G59" s="19">
        <v>19</v>
      </c>
      <c r="H59" s="19">
        <v>15</v>
      </c>
      <c r="I59" s="17">
        <v>34</v>
      </c>
      <c r="J59" s="18">
        <v>8134881246</v>
      </c>
      <c r="K59" s="18" t="s">
        <v>1412</v>
      </c>
      <c r="L59" s="18" t="s">
        <v>1257</v>
      </c>
      <c r="M59" s="18">
        <v>8473008297</v>
      </c>
      <c r="N59" s="18" t="s">
        <v>1188</v>
      </c>
      <c r="O59" s="18">
        <v>9859894784</v>
      </c>
      <c r="P59" s="24">
        <v>43449</v>
      </c>
      <c r="Q59" s="54">
        <v>43449</v>
      </c>
      <c r="R59" s="18" t="s">
        <v>1409</v>
      </c>
      <c r="S59" s="18" t="s">
        <v>1236</v>
      </c>
      <c r="T59" s="18"/>
    </row>
    <row r="60" spans="1:20">
      <c r="A60" s="4">
        <v>56</v>
      </c>
      <c r="B60" s="17" t="s">
        <v>68</v>
      </c>
      <c r="C60" s="18" t="s">
        <v>501</v>
      </c>
      <c r="D60" s="18" t="s">
        <v>29</v>
      </c>
      <c r="E60" s="19">
        <v>26</v>
      </c>
      <c r="F60" s="18" t="s">
        <v>998</v>
      </c>
      <c r="G60" s="19">
        <v>23</v>
      </c>
      <c r="H60" s="19">
        <v>19</v>
      </c>
      <c r="I60" s="17">
        <v>42</v>
      </c>
      <c r="J60" s="18">
        <v>8486862096</v>
      </c>
      <c r="K60" s="18" t="s">
        <v>1417</v>
      </c>
      <c r="L60" s="18" t="s">
        <v>1336</v>
      </c>
      <c r="M60" s="18">
        <v>9859645063</v>
      </c>
      <c r="N60" s="18" t="s">
        <v>1189</v>
      </c>
      <c r="O60" s="18">
        <v>9957408894</v>
      </c>
      <c r="P60" s="24">
        <v>43449</v>
      </c>
      <c r="Q60" s="54">
        <v>43449</v>
      </c>
      <c r="R60" s="18" t="s">
        <v>1405</v>
      </c>
      <c r="S60" s="18" t="s">
        <v>1236</v>
      </c>
      <c r="T60" s="18"/>
    </row>
    <row r="61" spans="1:20">
      <c r="A61" s="4">
        <v>57</v>
      </c>
      <c r="B61" s="17" t="s">
        <v>67</v>
      </c>
      <c r="C61" s="18" t="s">
        <v>502</v>
      </c>
      <c r="D61" s="18" t="s">
        <v>29</v>
      </c>
      <c r="E61" s="19">
        <v>19</v>
      </c>
      <c r="F61" s="18" t="s">
        <v>998</v>
      </c>
      <c r="G61" s="19">
        <v>22</v>
      </c>
      <c r="H61" s="19">
        <v>26</v>
      </c>
      <c r="I61" s="17">
        <v>48</v>
      </c>
      <c r="J61" s="18">
        <v>9365306325</v>
      </c>
      <c r="K61" s="18" t="s">
        <v>1412</v>
      </c>
      <c r="L61" s="18" t="s">
        <v>1257</v>
      </c>
      <c r="M61" s="18">
        <v>8473008297</v>
      </c>
      <c r="N61" s="18" t="s">
        <v>1261</v>
      </c>
      <c r="O61" s="18">
        <v>9707123507</v>
      </c>
      <c r="P61" s="24">
        <v>43449</v>
      </c>
      <c r="Q61" s="54">
        <v>43449</v>
      </c>
      <c r="R61" s="18" t="s">
        <v>1409</v>
      </c>
      <c r="S61" s="18" t="s">
        <v>1236</v>
      </c>
      <c r="T61" s="18"/>
    </row>
    <row r="62" spans="1:20">
      <c r="A62" s="4">
        <v>58</v>
      </c>
      <c r="B62" s="17" t="s">
        <v>68</v>
      </c>
      <c r="C62" s="18" t="s">
        <v>503</v>
      </c>
      <c r="D62" s="18" t="s">
        <v>29</v>
      </c>
      <c r="E62" s="19">
        <v>23</v>
      </c>
      <c r="F62" s="18" t="s">
        <v>998</v>
      </c>
      <c r="G62" s="19">
        <v>24</v>
      </c>
      <c r="H62" s="19">
        <v>23</v>
      </c>
      <c r="I62" s="17">
        <v>47</v>
      </c>
      <c r="J62" s="18">
        <v>9954958110</v>
      </c>
      <c r="K62" s="18" t="s">
        <v>1417</v>
      </c>
      <c r="L62" s="18" t="s">
        <v>1336</v>
      </c>
      <c r="M62" s="18">
        <v>9859645063</v>
      </c>
      <c r="N62" s="18" t="s">
        <v>1339</v>
      </c>
      <c r="O62" s="18">
        <v>9957408894</v>
      </c>
      <c r="P62" s="24">
        <v>43449</v>
      </c>
      <c r="Q62" s="54">
        <v>43449</v>
      </c>
      <c r="R62" s="18" t="s">
        <v>1405</v>
      </c>
      <c r="S62" s="18" t="s">
        <v>1236</v>
      </c>
      <c r="T62" s="18"/>
    </row>
    <row r="63" spans="1:20">
      <c r="A63" s="4">
        <v>59</v>
      </c>
      <c r="B63" s="17" t="s">
        <v>67</v>
      </c>
      <c r="C63" s="18" t="s">
        <v>504</v>
      </c>
      <c r="D63" s="18" t="s">
        <v>29</v>
      </c>
      <c r="E63" s="19">
        <v>34</v>
      </c>
      <c r="F63" s="18" t="s">
        <v>998</v>
      </c>
      <c r="G63" s="19">
        <v>11</v>
      </c>
      <c r="H63" s="19">
        <v>11</v>
      </c>
      <c r="I63" s="17">
        <v>22</v>
      </c>
      <c r="J63" s="18">
        <v>7086801087</v>
      </c>
      <c r="K63" s="18" t="s">
        <v>1435</v>
      </c>
      <c r="L63" s="18" t="s">
        <v>1436</v>
      </c>
      <c r="M63" s="18">
        <v>9613086098</v>
      </c>
      <c r="N63" s="18" t="s">
        <v>1190</v>
      </c>
      <c r="O63" s="18">
        <v>7896078315</v>
      </c>
      <c r="P63" s="24">
        <v>43451</v>
      </c>
      <c r="Q63" s="54">
        <v>43451</v>
      </c>
      <c r="R63" s="18" t="s">
        <v>1402</v>
      </c>
      <c r="S63" s="18" t="s">
        <v>1236</v>
      </c>
      <c r="T63" s="18"/>
    </row>
    <row r="64" spans="1:20">
      <c r="A64" s="4">
        <v>60</v>
      </c>
      <c r="B64" s="17" t="s">
        <v>67</v>
      </c>
      <c r="C64" s="18" t="s">
        <v>505</v>
      </c>
      <c r="D64" s="18" t="s">
        <v>29</v>
      </c>
      <c r="E64" s="19">
        <v>34</v>
      </c>
      <c r="F64" s="18" t="s">
        <v>998</v>
      </c>
      <c r="G64" s="19">
        <v>45</v>
      </c>
      <c r="H64" s="19">
        <v>46</v>
      </c>
      <c r="I64" s="17">
        <v>91</v>
      </c>
      <c r="J64" s="18">
        <v>8812014936</v>
      </c>
      <c r="K64" s="18" t="s">
        <v>1435</v>
      </c>
      <c r="L64" s="18" t="s">
        <v>1436</v>
      </c>
      <c r="M64" s="18">
        <v>9613086098</v>
      </c>
      <c r="N64" s="18" t="s">
        <v>1239</v>
      </c>
      <c r="O64" s="18">
        <v>9957847719</v>
      </c>
      <c r="P64" s="24">
        <v>43451</v>
      </c>
      <c r="Q64" s="54">
        <v>43451</v>
      </c>
      <c r="R64" s="18" t="s">
        <v>1402</v>
      </c>
      <c r="S64" s="18" t="s">
        <v>1236</v>
      </c>
      <c r="T64" s="18"/>
    </row>
    <row r="65" spans="1:20" ht="33">
      <c r="A65" s="4">
        <v>61</v>
      </c>
      <c r="B65" s="17" t="s">
        <v>68</v>
      </c>
      <c r="C65" s="18" t="s">
        <v>506</v>
      </c>
      <c r="D65" s="18" t="s">
        <v>29</v>
      </c>
      <c r="E65" s="19">
        <v>5</v>
      </c>
      <c r="F65" s="18" t="s">
        <v>998</v>
      </c>
      <c r="G65" s="19">
        <v>46</v>
      </c>
      <c r="H65" s="19">
        <v>42</v>
      </c>
      <c r="I65" s="17">
        <v>88</v>
      </c>
      <c r="J65" s="18">
        <v>9678089100</v>
      </c>
      <c r="K65" s="18" t="s">
        <v>1415</v>
      </c>
      <c r="L65" s="18" t="s">
        <v>1418</v>
      </c>
      <c r="M65" s="18">
        <v>8876676027</v>
      </c>
      <c r="N65" s="18" t="s">
        <v>1318</v>
      </c>
      <c r="O65" s="18">
        <v>9678993430</v>
      </c>
      <c r="P65" s="24">
        <v>43451</v>
      </c>
      <c r="Q65" s="54">
        <v>43451</v>
      </c>
      <c r="R65" s="18" t="s">
        <v>1404</v>
      </c>
      <c r="S65" s="18" t="s">
        <v>1236</v>
      </c>
      <c r="T65" s="18"/>
    </row>
    <row r="66" spans="1:20">
      <c r="A66" s="4">
        <v>62</v>
      </c>
      <c r="B66" s="17" t="s">
        <v>68</v>
      </c>
      <c r="C66" s="18" t="s">
        <v>507</v>
      </c>
      <c r="D66" s="18" t="s">
        <v>29</v>
      </c>
      <c r="E66" s="19">
        <v>1</v>
      </c>
      <c r="F66" s="18" t="s">
        <v>998</v>
      </c>
      <c r="G66" s="19">
        <v>33</v>
      </c>
      <c r="H66" s="19">
        <v>30</v>
      </c>
      <c r="I66" s="17">
        <v>63</v>
      </c>
      <c r="J66" s="18">
        <v>9613956929</v>
      </c>
      <c r="K66" s="18" t="s">
        <v>1415</v>
      </c>
      <c r="L66" s="18" t="s">
        <v>1418</v>
      </c>
      <c r="M66" s="18">
        <v>8876676027</v>
      </c>
      <c r="N66" s="18" t="s">
        <v>1318</v>
      </c>
      <c r="O66" s="18">
        <v>9678993430</v>
      </c>
      <c r="P66" s="24">
        <v>43451</v>
      </c>
      <c r="Q66" s="54">
        <v>43451</v>
      </c>
      <c r="R66" s="18" t="s">
        <v>1404</v>
      </c>
      <c r="S66" s="18" t="s">
        <v>1236</v>
      </c>
      <c r="T66" s="18"/>
    </row>
    <row r="67" spans="1:20">
      <c r="A67" s="4">
        <v>63</v>
      </c>
      <c r="B67" s="17" t="s">
        <v>67</v>
      </c>
      <c r="C67" s="18" t="s">
        <v>508</v>
      </c>
      <c r="D67" s="18" t="s">
        <v>29</v>
      </c>
      <c r="E67" s="19">
        <v>33</v>
      </c>
      <c r="F67" s="18" t="s">
        <v>998</v>
      </c>
      <c r="G67" s="19">
        <v>17</v>
      </c>
      <c r="H67" s="19">
        <v>25</v>
      </c>
      <c r="I67" s="17">
        <v>42</v>
      </c>
      <c r="J67" s="18">
        <v>7896812289</v>
      </c>
      <c r="K67" s="18" t="s">
        <v>1435</v>
      </c>
      <c r="L67" s="18" t="s">
        <v>1436</v>
      </c>
      <c r="M67" s="18">
        <v>9613086098</v>
      </c>
      <c r="N67" s="18" t="s">
        <v>1240</v>
      </c>
      <c r="O67" s="18">
        <v>8751078168</v>
      </c>
      <c r="P67" s="24">
        <v>43452</v>
      </c>
      <c r="Q67" s="54">
        <v>43452</v>
      </c>
      <c r="R67" s="18" t="s">
        <v>1402</v>
      </c>
      <c r="S67" s="18" t="s">
        <v>1236</v>
      </c>
      <c r="T67" s="18"/>
    </row>
    <row r="68" spans="1:20" ht="33">
      <c r="A68" s="4">
        <v>64</v>
      </c>
      <c r="B68" s="17" t="s">
        <v>68</v>
      </c>
      <c r="C68" s="18" t="s">
        <v>509</v>
      </c>
      <c r="D68" s="18" t="s">
        <v>29</v>
      </c>
      <c r="E68" s="19">
        <v>3</v>
      </c>
      <c r="F68" s="18" t="s">
        <v>998</v>
      </c>
      <c r="G68" s="19">
        <v>57</v>
      </c>
      <c r="H68" s="19">
        <v>42</v>
      </c>
      <c r="I68" s="17">
        <v>99</v>
      </c>
      <c r="J68" s="18">
        <v>8876903052</v>
      </c>
      <c r="K68" s="18" t="s">
        <v>1415</v>
      </c>
      <c r="L68" s="18" t="s">
        <v>1416</v>
      </c>
      <c r="M68" s="18">
        <v>8011337077</v>
      </c>
      <c r="N68" s="18" t="s">
        <v>1191</v>
      </c>
      <c r="O68" s="18">
        <v>9678507912</v>
      </c>
      <c r="P68" s="24">
        <v>43452</v>
      </c>
      <c r="Q68" s="54">
        <v>43452</v>
      </c>
      <c r="R68" s="18" t="s">
        <v>1404</v>
      </c>
      <c r="S68" s="18" t="s">
        <v>1236</v>
      </c>
      <c r="T68" s="18"/>
    </row>
    <row r="69" spans="1:20">
      <c r="A69" s="4">
        <v>65</v>
      </c>
      <c r="B69" s="17" t="s">
        <v>67</v>
      </c>
      <c r="C69" s="18" t="s">
        <v>510</v>
      </c>
      <c r="D69" s="18" t="s">
        <v>29</v>
      </c>
      <c r="E69" s="19"/>
      <c r="F69" s="18" t="s">
        <v>998</v>
      </c>
      <c r="G69" s="19">
        <v>14</v>
      </c>
      <c r="H69" s="19">
        <v>13</v>
      </c>
      <c r="I69" s="17">
        <v>27</v>
      </c>
      <c r="J69" s="18">
        <v>9577551382</v>
      </c>
      <c r="K69" s="18" t="s">
        <v>1430</v>
      </c>
      <c r="L69" s="18" t="s">
        <v>1431</v>
      </c>
      <c r="M69" s="18">
        <v>7399553485</v>
      </c>
      <c r="N69" s="18" t="s">
        <v>1284</v>
      </c>
      <c r="O69" s="18">
        <v>8403879607</v>
      </c>
      <c r="P69" s="24">
        <v>43452</v>
      </c>
      <c r="Q69" s="54">
        <v>43452</v>
      </c>
      <c r="R69" s="18" t="s">
        <v>1404</v>
      </c>
      <c r="S69" s="18" t="s">
        <v>1236</v>
      </c>
      <c r="T69" s="18"/>
    </row>
    <row r="70" spans="1:20">
      <c r="A70" s="4">
        <v>66</v>
      </c>
      <c r="B70" s="17" t="s">
        <v>67</v>
      </c>
      <c r="C70" s="18" t="s">
        <v>511</v>
      </c>
      <c r="D70" s="18" t="s">
        <v>29</v>
      </c>
      <c r="E70" s="19">
        <v>27</v>
      </c>
      <c r="F70" s="18" t="s">
        <v>998</v>
      </c>
      <c r="G70" s="19">
        <v>17</v>
      </c>
      <c r="H70" s="19">
        <v>21</v>
      </c>
      <c r="I70" s="17">
        <v>38</v>
      </c>
      <c r="J70" s="18">
        <v>8402928650</v>
      </c>
      <c r="K70" s="18" t="s">
        <v>1430</v>
      </c>
      <c r="L70" s="18" t="s">
        <v>1431</v>
      </c>
      <c r="M70" s="18">
        <v>7399553485</v>
      </c>
      <c r="N70" s="18" t="s">
        <v>1284</v>
      </c>
      <c r="O70" s="18">
        <v>8403879607</v>
      </c>
      <c r="P70" s="24">
        <v>43453</v>
      </c>
      <c r="Q70" s="54">
        <v>43453</v>
      </c>
      <c r="R70" s="18" t="s">
        <v>1404</v>
      </c>
      <c r="S70" s="18" t="s">
        <v>1236</v>
      </c>
      <c r="T70" s="18"/>
    </row>
    <row r="71" spans="1:20">
      <c r="A71" s="4">
        <v>67</v>
      </c>
      <c r="B71" s="17" t="s">
        <v>68</v>
      </c>
      <c r="C71" s="18" t="s">
        <v>397</v>
      </c>
      <c r="D71" s="18" t="s">
        <v>29</v>
      </c>
      <c r="E71" s="19">
        <v>13</v>
      </c>
      <c r="F71" s="18" t="s">
        <v>998</v>
      </c>
      <c r="G71" s="19">
        <v>24</v>
      </c>
      <c r="H71" s="19">
        <v>26</v>
      </c>
      <c r="I71" s="17">
        <v>50</v>
      </c>
      <c r="J71" s="18">
        <v>9678089072</v>
      </c>
      <c r="K71" s="18" t="s">
        <v>1415</v>
      </c>
      <c r="L71" s="18" t="s">
        <v>1416</v>
      </c>
      <c r="M71" s="18">
        <v>8011337077</v>
      </c>
      <c r="N71" s="18" t="s">
        <v>1175</v>
      </c>
      <c r="O71" s="18">
        <v>9957409553</v>
      </c>
      <c r="P71" s="24">
        <v>43453</v>
      </c>
      <c r="Q71" s="54">
        <v>43453</v>
      </c>
      <c r="R71" s="18" t="s">
        <v>1404</v>
      </c>
      <c r="S71" s="18" t="s">
        <v>1236</v>
      </c>
      <c r="T71" s="18"/>
    </row>
    <row r="72" spans="1:20">
      <c r="A72" s="4">
        <v>68</v>
      </c>
      <c r="B72" s="17" t="s">
        <v>68</v>
      </c>
      <c r="C72" s="18" t="s">
        <v>512</v>
      </c>
      <c r="D72" s="18" t="s">
        <v>29</v>
      </c>
      <c r="E72" s="19">
        <v>15</v>
      </c>
      <c r="F72" s="18" t="s">
        <v>998</v>
      </c>
      <c r="G72" s="19">
        <v>40</v>
      </c>
      <c r="H72" s="19">
        <v>44</v>
      </c>
      <c r="I72" s="17">
        <v>84</v>
      </c>
      <c r="J72" s="18">
        <v>9707875521</v>
      </c>
      <c r="K72" s="18" t="s">
        <v>1415</v>
      </c>
      <c r="L72" s="18" t="s">
        <v>1418</v>
      </c>
      <c r="M72" s="18">
        <v>8876676027</v>
      </c>
      <c r="N72" s="18" t="s">
        <v>1319</v>
      </c>
      <c r="O72" s="18">
        <v>9678944350</v>
      </c>
      <c r="P72" s="24">
        <v>43453</v>
      </c>
      <c r="Q72" s="54">
        <v>43453</v>
      </c>
      <c r="R72" s="18" t="s">
        <v>1404</v>
      </c>
      <c r="S72" s="18" t="s">
        <v>1236</v>
      </c>
      <c r="T72" s="18"/>
    </row>
    <row r="73" spans="1:20">
      <c r="A73" s="4">
        <v>69</v>
      </c>
      <c r="B73" s="17" t="s">
        <v>67</v>
      </c>
      <c r="C73" s="18" t="s">
        <v>513</v>
      </c>
      <c r="D73" s="18" t="s">
        <v>29</v>
      </c>
      <c r="E73" s="19">
        <v>40</v>
      </c>
      <c r="F73" s="18" t="s">
        <v>998</v>
      </c>
      <c r="G73" s="19">
        <v>17</v>
      </c>
      <c r="H73" s="19">
        <v>21</v>
      </c>
      <c r="I73" s="17">
        <v>38</v>
      </c>
      <c r="J73" s="18">
        <v>9577973898</v>
      </c>
      <c r="K73" s="18" t="s">
        <v>1430</v>
      </c>
      <c r="L73" s="18" t="s">
        <v>1431</v>
      </c>
      <c r="M73" s="18">
        <v>7399553485</v>
      </c>
      <c r="N73" s="18" t="s">
        <v>1284</v>
      </c>
      <c r="O73" s="18">
        <v>8403879607</v>
      </c>
      <c r="P73" s="24">
        <v>43453</v>
      </c>
      <c r="Q73" s="54">
        <v>43453</v>
      </c>
      <c r="R73" s="18" t="s">
        <v>1404</v>
      </c>
      <c r="S73" s="18" t="s">
        <v>1236</v>
      </c>
      <c r="T73" s="18"/>
    </row>
    <row r="74" spans="1:20">
      <c r="A74" s="4">
        <v>70</v>
      </c>
      <c r="B74" s="17" t="s">
        <v>68</v>
      </c>
      <c r="C74" s="18" t="s">
        <v>514</v>
      </c>
      <c r="D74" s="18" t="s">
        <v>29</v>
      </c>
      <c r="E74" s="19">
        <v>17</v>
      </c>
      <c r="F74" s="18" t="s">
        <v>998</v>
      </c>
      <c r="G74" s="19">
        <v>45</v>
      </c>
      <c r="H74" s="19">
        <v>42</v>
      </c>
      <c r="I74" s="17">
        <v>87</v>
      </c>
      <c r="J74" s="18">
        <v>8473810881</v>
      </c>
      <c r="K74" s="18" t="s">
        <v>1415</v>
      </c>
      <c r="L74" s="18" t="s">
        <v>1416</v>
      </c>
      <c r="M74" s="18">
        <v>8011337077</v>
      </c>
      <c r="N74" s="18" t="s">
        <v>1192</v>
      </c>
      <c r="O74" s="18">
        <v>9957921052</v>
      </c>
      <c r="P74" s="24">
        <v>43454</v>
      </c>
      <c r="Q74" s="54">
        <v>43454</v>
      </c>
      <c r="R74" s="18" t="s">
        <v>1404</v>
      </c>
      <c r="S74" s="18" t="s">
        <v>1236</v>
      </c>
      <c r="T74" s="18"/>
    </row>
    <row r="75" spans="1:20" ht="33">
      <c r="A75" s="4">
        <v>71</v>
      </c>
      <c r="B75" s="17" t="s">
        <v>67</v>
      </c>
      <c r="C75" s="18" t="s">
        <v>515</v>
      </c>
      <c r="D75" s="18" t="s">
        <v>29</v>
      </c>
      <c r="E75" s="19">
        <v>14</v>
      </c>
      <c r="F75" s="18" t="s">
        <v>998</v>
      </c>
      <c r="G75" s="19">
        <v>18</v>
      </c>
      <c r="H75" s="19">
        <v>21</v>
      </c>
      <c r="I75" s="17">
        <v>39</v>
      </c>
      <c r="J75" s="18">
        <v>9101304173</v>
      </c>
      <c r="K75" s="18" t="s">
        <v>1432</v>
      </c>
      <c r="L75" s="18" t="s">
        <v>1433</v>
      </c>
      <c r="M75" s="18">
        <v>9954844009</v>
      </c>
      <c r="N75" s="18" t="s">
        <v>1193</v>
      </c>
      <c r="O75" s="18">
        <v>9854152216</v>
      </c>
      <c r="P75" s="24">
        <v>43454</v>
      </c>
      <c r="Q75" s="54">
        <v>43454</v>
      </c>
      <c r="R75" s="18" t="s">
        <v>1402</v>
      </c>
      <c r="S75" s="18" t="s">
        <v>1236</v>
      </c>
      <c r="T75" s="18"/>
    </row>
    <row r="76" spans="1:20" ht="33">
      <c r="A76" s="4">
        <v>72</v>
      </c>
      <c r="B76" s="17" t="s">
        <v>67</v>
      </c>
      <c r="C76" s="18" t="s">
        <v>516</v>
      </c>
      <c r="D76" s="18" t="s">
        <v>29</v>
      </c>
      <c r="E76" s="19">
        <v>13</v>
      </c>
      <c r="F76" s="18" t="s">
        <v>998</v>
      </c>
      <c r="G76" s="19">
        <v>33</v>
      </c>
      <c r="H76" s="19">
        <v>30</v>
      </c>
      <c r="I76" s="17">
        <v>63</v>
      </c>
      <c r="J76" s="18">
        <v>75776892347</v>
      </c>
      <c r="K76" s="18" t="s">
        <v>1432</v>
      </c>
      <c r="L76" s="18" t="s">
        <v>1433</v>
      </c>
      <c r="M76" s="18">
        <v>9954844009</v>
      </c>
      <c r="N76" s="18" t="s">
        <v>1271</v>
      </c>
      <c r="O76" s="18">
        <v>9954535296</v>
      </c>
      <c r="P76" s="24">
        <v>43454</v>
      </c>
      <c r="Q76" s="54">
        <v>43454</v>
      </c>
      <c r="R76" s="18" t="s">
        <v>1402</v>
      </c>
      <c r="S76" s="18" t="s">
        <v>1236</v>
      </c>
      <c r="T76" s="18"/>
    </row>
    <row r="77" spans="1:20" ht="33">
      <c r="A77" s="4">
        <v>73</v>
      </c>
      <c r="B77" s="17" t="s">
        <v>68</v>
      </c>
      <c r="C77" s="18" t="s">
        <v>517</v>
      </c>
      <c r="D77" s="18" t="s">
        <v>29</v>
      </c>
      <c r="E77" s="19">
        <v>19</v>
      </c>
      <c r="F77" s="18" t="s">
        <v>998</v>
      </c>
      <c r="G77" s="19">
        <v>10</v>
      </c>
      <c r="H77" s="19">
        <v>14</v>
      </c>
      <c r="I77" s="17">
        <v>24</v>
      </c>
      <c r="J77" s="18" t="s">
        <v>1049</v>
      </c>
      <c r="K77" s="18" t="s">
        <v>1415</v>
      </c>
      <c r="L77" s="18" t="s">
        <v>1418</v>
      </c>
      <c r="M77" s="18">
        <v>8876676027</v>
      </c>
      <c r="N77" s="18" t="s">
        <v>1192</v>
      </c>
      <c r="O77" s="18">
        <v>9957921052</v>
      </c>
      <c r="P77" s="24">
        <v>43454</v>
      </c>
      <c r="Q77" s="54">
        <v>43454</v>
      </c>
      <c r="R77" s="18" t="s">
        <v>1404</v>
      </c>
      <c r="S77" s="18" t="s">
        <v>1236</v>
      </c>
      <c r="T77" s="18"/>
    </row>
    <row r="78" spans="1:20">
      <c r="A78" s="4">
        <v>74</v>
      </c>
      <c r="B78" s="17" t="s">
        <v>67</v>
      </c>
      <c r="C78" s="18" t="s">
        <v>518</v>
      </c>
      <c r="D78" s="18" t="s">
        <v>29</v>
      </c>
      <c r="E78" s="19">
        <v>4</v>
      </c>
      <c r="F78" s="18" t="s">
        <v>998</v>
      </c>
      <c r="G78" s="19">
        <v>17</v>
      </c>
      <c r="H78" s="19">
        <v>21</v>
      </c>
      <c r="I78" s="17">
        <v>38</v>
      </c>
      <c r="J78" s="18">
        <v>7637887521</v>
      </c>
      <c r="K78" s="18" t="s">
        <v>1438</v>
      </c>
      <c r="L78" s="18" t="s">
        <v>1380</v>
      </c>
      <c r="M78" s="18">
        <v>9954535175</v>
      </c>
      <c r="N78" s="18" t="s">
        <v>1194</v>
      </c>
      <c r="O78" s="18">
        <v>9854987439</v>
      </c>
      <c r="P78" s="24">
        <v>43455</v>
      </c>
      <c r="Q78" s="54">
        <v>43455</v>
      </c>
      <c r="R78" s="18" t="s">
        <v>1402</v>
      </c>
      <c r="S78" s="18" t="s">
        <v>1236</v>
      </c>
      <c r="T78" s="18"/>
    </row>
    <row r="79" spans="1:20">
      <c r="A79" s="4">
        <v>75</v>
      </c>
      <c r="B79" s="17" t="s">
        <v>68</v>
      </c>
      <c r="C79" s="18" t="s">
        <v>519</v>
      </c>
      <c r="D79" s="18" t="s">
        <v>29</v>
      </c>
      <c r="E79" s="19">
        <v>3</v>
      </c>
      <c r="F79" s="18" t="s">
        <v>998</v>
      </c>
      <c r="G79" s="19">
        <v>18</v>
      </c>
      <c r="H79" s="19">
        <v>21</v>
      </c>
      <c r="I79" s="17">
        <v>39</v>
      </c>
      <c r="J79" s="18">
        <v>8473068458</v>
      </c>
      <c r="K79" s="18" t="s">
        <v>1401</v>
      </c>
      <c r="L79" s="18" t="s">
        <v>1386</v>
      </c>
      <c r="M79" s="18">
        <v>9859430170</v>
      </c>
      <c r="N79" s="18" t="s">
        <v>1195</v>
      </c>
      <c r="O79" s="18">
        <v>9957882908</v>
      </c>
      <c r="P79" s="24">
        <v>43455</v>
      </c>
      <c r="Q79" s="54">
        <v>43455</v>
      </c>
      <c r="R79" s="18" t="s">
        <v>1405</v>
      </c>
      <c r="S79" s="18" t="s">
        <v>1236</v>
      </c>
      <c r="T79" s="18"/>
    </row>
    <row r="80" spans="1:20">
      <c r="A80" s="4">
        <v>76</v>
      </c>
      <c r="B80" s="17" t="s">
        <v>67</v>
      </c>
      <c r="C80" s="18" t="s">
        <v>520</v>
      </c>
      <c r="D80" s="18" t="s">
        <v>29</v>
      </c>
      <c r="E80" s="19">
        <v>37</v>
      </c>
      <c r="F80" s="18" t="s">
        <v>998</v>
      </c>
      <c r="G80" s="19">
        <v>19</v>
      </c>
      <c r="H80" s="19">
        <v>15</v>
      </c>
      <c r="I80" s="17">
        <v>34</v>
      </c>
      <c r="J80" s="18">
        <v>9854459205</v>
      </c>
      <c r="K80" s="18" t="s">
        <v>1438</v>
      </c>
      <c r="L80" s="18" t="s">
        <v>1381</v>
      </c>
      <c r="M80" s="18">
        <v>8721057814</v>
      </c>
      <c r="N80" s="18" t="s">
        <v>1382</v>
      </c>
      <c r="O80" s="18">
        <v>9678296157</v>
      </c>
      <c r="P80" s="24">
        <v>43455</v>
      </c>
      <c r="Q80" s="54">
        <v>43455</v>
      </c>
      <c r="R80" s="18" t="s">
        <v>1402</v>
      </c>
      <c r="S80" s="18" t="s">
        <v>1236</v>
      </c>
      <c r="T80" s="18"/>
    </row>
    <row r="81" spans="1:20" ht="33">
      <c r="A81" s="4">
        <v>77</v>
      </c>
      <c r="B81" s="17" t="s">
        <v>67</v>
      </c>
      <c r="C81" s="18" t="s">
        <v>521</v>
      </c>
      <c r="D81" s="18" t="s">
        <v>29</v>
      </c>
      <c r="E81" s="19">
        <v>26</v>
      </c>
      <c r="F81" s="18" t="s">
        <v>998</v>
      </c>
      <c r="G81" s="19">
        <v>17</v>
      </c>
      <c r="H81" s="19">
        <v>21</v>
      </c>
      <c r="I81" s="17">
        <v>38</v>
      </c>
      <c r="J81" s="18" t="s">
        <v>1050</v>
      </c>
      <c r="K81" s="18" t="s">
        <v>1432</v>
      </c>
      <c r="L81" s="18" t="s">
        <v>1433</v>
      </c>
      <c r="M81" s="18">
        <v>9954844009</v>
      </c>
      <c r="N81" s="18" t="s">
        <v>1193</v>
      </c>
      <c r="O81" s="18">
        <v>9854152216</v>
      </c>
      <c r="P81" s="24">
        <v>43455</v>
      </c>
      <c r="Q81" s="54">
        <v>43455</v>
      </c>
      <c r="R81" s="18" t="s">
        <v>1402</v>
      </c>
      <c r="S81" s="18" t="s">
        <v>1236</v>
      </c>
      <c r="T81" s="18"/>
    </row>
    <row r="82" spans="1:20">
      <c r="A82" s="4">
        <v>78</v>
      </c>
      <c r="B82" s="17" t="s">
        <v>68</v>
      </c>
      <c r="C82" s="18" t="s">
        <v>522</v>
      </c>
      <c r="D82" s="18" t="s">
        <v>29</v>
      </c>
      <c r="E82" s="19">
        <v>7</v>
      </c>
      <c r="F82" s="18" t="s">
        <v>998</v>
      </c>
      <c r="G82" s="19">
        <v>18</v>
      </c>
      <c r="H82" s="19">
        <v>21</v>
      </c>
      <c r="I82" s="17">
        <v>39</v>
      </c>
      <c r="J82" s="18">
        <v>9954095164</v>
      </c>
      <c r="K82" s="18" t="s">
        <v>1401</v>
      </c>
      <c r="L82" s="18" t="s">
        <v>1386</v>
      </c>
      <c r="M82" s="18">
        <v>9859430170</v>
      </c>
      <c r="N82" s="18" t="s">
        <v>1195</v>
      </c>
      <c r="O82" s="18">
        <v>9957882908</v>
      </c>
      <c r="P82" s="24">
        <v>43455</v>
      </c>
      <c r="Q82" s="54">
        <v>43455</v>
      </c>
      <c r="R82" s="18" t="s">
        <v>1405</v>
      </c>
      <c r="S82" s="18" t="s">
        <v>1236</v>
      </c>
      <c r="T82" s="18"/>
    </row>
    <row r="83" spans="1:20" ht="33">
      <c r="A83" s="4">
        <v>79</v>
      </c>
      <c r="B83" s="17" t="s">
        <v>67</v>
      </c>
      <c r="C83" s="18" t="s">
        <v>523</v>
      </c>
      <c r="D83" s="18" t="s">
        <v>29</v>
      </c>
      <c r="E83" s="19">
        <v>10</v>
      </c>
      <c r="F83" s="18" t="s">
        <v>998</v>
      </c>
      <c r="G83" s="19">
        <v>26</v>
      </c>
      <c r="H83" s="19">
        <v>31</v>
      </c>
      <c r="I83" s="17">
        <v>57</v>
      </c>
      <c r="J83" s="18">
        <v>9854511918</v>
      </c>
      <c r="K83" s="18" t="s">
        <v>1432</v>
      </c>
      <c r="L83" s="18" t="s">
        <v>1434</v>
      </c>
      <c r="M83" s="18">
        <v>7896894139</v>
      </c>
      <c r="N83" s="18" t="s">
        <v>1193</v>
      </c>
      <c r="O83" s="18">
        <v>9854152216</v>
      </c>
      <c r="P83" s="24">
        <v>43456</v>
      </c>
      <c r="Q83" s="54">
        <v>43456</v>
      </c>
      <c r="R83" s="18" t="s">
        <v>1402</v>
      </c>
      <c r="S83" s="18" t="s">
        <v>1236</v>
      </c>
      <c r="T83" s="18"/>
    </row>
    <row r="84" spans="1:20">
      <c r="A84" s="4">
        <v>80</v>
      </c>
      <c r="B84" s="17" t="s">
        <v>67</v>
      </c>
      <c r="C84" s="18" t="s">
        <v>524</v>
      </c>
      <c r="D84" s="18" t="s">
        <v>29</v>
      </c>
      <c r="E84" s="19">
        <v>6</v>
      </c>
      <c r="F84" s="18" t="s">
        <v>998</v>
      </c>
      <c r="G84" s="19">
        <v>14</v>
      </c>
      <c r="H84" s="19">
        <v>9</v>
      </c>
      <c r="I84" s="17">
        <v>23</v>
      </c>
      <c r="J84" s="18">
        <v>9577381596</v>
      </c>
      <c r="K84" s="18" t="s">
        <v>1411</v>
      </c>
      <c r="L84" s="18" t="s">
        <v>1346</v>
      </c>
      <c r="M84" s="18">
        <v>9957372570</v>
      </c>
      <c r="N84" s="18" t="s">
        <v>1348</v>
      </c>
      <c r="O84" s="18">
        <v>9127145412</v>
      </c>
      <c r="P84" s="24">
        <v>43456</v>
      </c>
      <c r="Q84" s="54">
        <v>43456</v>
      </c>
      <c r="R84" s="18" t="s">
        <v>1402</v>
      </c>
      <c r="S84" s="18" t="s">
        <v>1236</v>
      </c>
      <c r="T84" s="18"/>
    </row>
    <row r="85" spans="1:20">
      <c r="A85" s="4">
        <v>81</v>
      </c>
      <c r="B85" s="17" t="s">
        <v>68</v>
      </c>
      <c r="C85" s="18" t="s">
        <v>525</v>
      </c>
      <c r="D85" s="18" t="s">
        <v>29</v>
      </c>
      <c r="E85" s="19">
        <v>14</v>
      </c>
      <c r="F85" s="18" t="s">
        <v>998</v>
      </c>
      <c r="G85" s="19">
        <v>27</v>
      </c>
      <c r="H85" s="19">
        <v>19</v>
      </c>
      <c r="I85" s="17">
        <v>46</v>
      </c>
      <c r="J85" s="18">
        <v>9859514793</v>
      </c>
      <c r="K85" s="18" t="s">
        <v>1401</v>
      </c>
      <c r="L85" s="18" t="s">
        <v>1386</v>
      </c>
      <c r="M85" s="18">
        <v>9859430170</v>
      </c>
      <c r="N85" s="18" t="s">
        <v>1389</v>
      </c>
      <c r="O85" s="18">
        <v>7896514809</v>
      </c>
      <c r="P85" s="24">
        <v>43456</v>
      </c>
      <c r="Q85" s="54">
        <v>43456</v>
      </c>
      <c r="R85" s="18" t="s">
        <v>1405</v>
      </c>
      <c r="S85" s="18" t="s">
        <v>1236</v>
      </c>
      <c r="T85" s="18"/>
    </row>
    <row r="86" spans="1:20">
      <c r="A86" s="4">
        <v>82</v>
      </c>
      <c r="B86" s="17" t="s">
        <v>68</v>
      </c>
      <c r="C86" s="18" t="s">
        <v>526</v>
      </c>
      <c r="D86" s="18" t="s">
        <v>29</v>
      </c>
      <c r="E86" s="19">
        <v>16</v>
      </c>
      <c r="F86" s="18" t="s">
        <v>998</v>
      </c>
      <c r="G86" s="19">
        <v>26</v>
      </c>
      <c r="H86" s="19">
        <v>26</v>
      </c>
      <c r="I86" s="17">
        <v>52</v>
      </c>
      <c r="J86" s="18">
        <v>8812024909</v>
      </c>
      <c r="K86" s="18" t="s">
        <v>1401</v>
      </c>
      <c r="L86" s="18" t="s">
        <v>1386</v>
      </c>
      <c r="M86" s="18">
        <v>9859430170</v>
      </c>
      <c r="N86" s="18" t="s">
        <v>1391</v>
      </c>
      <c r="O86" s="18">
        <v>9678999926</v>
      </c>
      <c r="P86" s="24">
        <v>43458</v>
      </c>
      <c r="Q86" s="54">
        <v>43458</v>
      </c>
      <c r="R86" s="18" t="s">
        <v>1405</v>
      </c>
      <c r="S86" s="18" t="s">
        <v>1236</v>
      </c>
      <c r="T86" s="18"/>
    </row>
    <row r="87" spans="1:20">
      <c r="A87" s="4">
        <v>83</v>
      </c>
      <c r="B87" s="17" t="s">
        <v>68</v>
      </c>
      <c r="C87" s="18" t="s">
        <v>527</v>
      </c>
      <c r="D87" s="18" t="s">
        <v>29</v>
      </c>
      <c r="E87" s="19">
        <v>11</v>
      </c>
      <c r="F87" s="18" t="s">
        <v>998</v>
      </c>
      <c r="G87" s="19">
        <v>19</v>
      </c>
      <c r="H87" s="19">
        <v>32</v>
      </c>
      <c r="I87" s="17">
        <v>51</v>
      </c>
      <c r="J87" s="18">
        <v>9678618988</v>
      </c>
      <c r="K87" s="18" t="s">
        <v>1401</v>
      </c>
      <c r="L87" s="18" t="s">
        <v>1387</v>
      </c>
      <c r="M87" s="18">
        <v>9577269359</v>
      </c>
      <c r="N87" s="18" t="s">
        <v>1195</v>
      </c>
      <c r="O87" s="18">
        <v>9957882908</v>
      </c>
      <c r="P87" s="24">
        <v>43458</v>
      </c>
      <c r="Q87" s="54">
        <v>43458</v>
      </c>
      <c r="R87" s="18" t="s">
        <v>1405</v>
      </c>
      <c r="S87" s="18" t="s">
        <v>1236</v>
      </c>
      <c r="T87" s="18"/>
    </row>
    <row r="88" spans="1:20">
      <c r="A88" s="4">
        <v>84</v>
      </c>
      <c r="B88" s="17" t="s">
        <v>67</v>
      </c>
      <c r="C88" s="18" t="s">
        <v>528</v>
      </c>
      <c r="D88" s="18" t="s">
        <v>29</v>
      </c>
      <c r="E88" s="19">
        <v>3</v>
      </c>
      <c r="F88" s="18" t="s">
        <v>998</v>
      </c>
      <c r="G88" s="19">
        <v>12</v>
      </c>
      <c r="H88" s="19">
        <v>29</v>
      </c>
      <c r="I88" s="17">
        <v>41</v>
      </c>
      <c r="J88" s="18">
        <v>7399539845</v>
      </c>
      <c r="K88" s="18" t="s">
        <v>1413</v>
      </c>
      <c r="L88" s="18" t="s">
        <v>1304</v>
      </c>
      <c r="M88" s="18">
        <v>9854694191</v>
      </c>
      <c r="N88" s="18" t="s">
        <v>1196</v>
      </c>
      <c r="O88" s="18" t="e">
        <v>#N/A</v>
      </c>
      <c r="P88" s="24">
        <v>43460</v>
      </c>
      <c r="Q88" s="54">
        <v>43460</v>
      </c>
      <c r="R88" s="18" t="s">
        <v>1405</v>
      </c>
      <c r="S88" s="18" t="s">
        <v>1236</v>
      </c>
      <c r="T88" s="18"/>
    </row>
    <row r="89" spans="1:20">
      <c r="A89" s="4">
        <v>85</v>
      </c>
      <c r="B89" s="17" t="s">
        <v>68</v>
      </c>
      <c r="C89" s="18" t="s">
        <v>529</v>
      </c>
      <c r="D89" s="18" t="s">
        <v>29</v>
      </c>
      <c r="E89" s="19">
        <v>25</v>
      </c>
      <c r="F89" s="18" t="s">
        <v>998</v>
      </c>
      <c r="G89" s="19">
        <v>16</v>
      </c>
      <c r="H89" s="19">
        <v>23</v>
      </c>
      <c r="I89" s="17">
        <v>39</v>
      </c>
      <c r="J89" s="18">
        <v>9613667787</v>
      </c>
      <c r="K89" s="18" t="s">
        <v>1417</v>
      </c>
      <c r="L89" s="18" t="s">
        <v>1336</v>
      </c>
      <c r="M89" s="18">
        <v>9859645063</v>
      </c>
      <c r="N89" s="18" t="s">
        <v>1189</v>
      </c>
      <c r="O89" s="18">
        <v>9957408894</v>
      </c>
      <c r="P89" s="24">
        <v>43460</v>
      </c>
      <c r="Q89" s="54">
        <v>43460</v>
      </c>
      <c r="R89" s="18" t="s">
        <v>1405</v>
      </c>
      <c r="S89" s="18" t="s">
        <v>1236</v>
      </c>
      <c r="T89" s="18"/>
    </row>
    <row r="90" spans="1:20">
      <c r="A90" s="4">
        <v>86</v>
      </c>
      <c r="B90" s="17" t="s">
        <v>67</v>
      </c>
      <c r="C90" s="18" t="s">
        <v>530</v>
      </c>
      <c r="D90" s="18" t="s">
        <v>29</v>
      </c>
      <c r="E90" s="19">
        <v>25</v>
      </c>
      <c r="F90" s="18" t="s">
        <v>998</v>
      </c>
      <c r="G90" s="19">
        <v>14</v>
      </c>
      <c r="H90" s="19">
        <v>10</v>
      </c>
      <c r="I90" s="17">
        <v>24</v>
      </c>
      <c r="J90" s="18">
        <v>9613956108</v>
      </c>
      <c r="K90" s="18" t="s">
        <v>1443</v>
      </c>
      <c r="L90" s="18" t="s">
        <v>1322</v>
      </c>
      <c r="M90" s="18">
        <v>9859065662</v>
      </c>
      <c r="N90" s="18" t="s">
        <v>1328</v>
      </c>
      <c r="O90" s="18">
        <v>7578842625</v>
      </c>
      <c r="P90" s="24">
        <v>43460</v>
      </c>
      <c r="Q90" s="54">
        <v>43460</v>
      </c>
      <c r="R90" s="18" t="s">
        <v>1405</v>
      </c>
      <c r="S90" s="18" t="s">
        <v>1236</v>
      </c>
      <c r="T90" s="18"/>
    </row>
    <row r="91" spans="1:20">
      <c r="A91" s="4">
        <v>87</v>
      </c>
      <c r="B91" s="17" t="s">
        <v>67</v>
      </c>
      <c r="C91" s="18" t="s">
        <v>531</v>
      </c>
      <c r="D91" s="18" t="s">
        <v>29</v>
      </c>
      <c r="E91" s="19">
        <v>2</v>
      </c>
      <c r="F91" s="18" t="s">
        <v>998</v>
      </c>
      <c r="G91" s="19">
        <v>18</v>
      </c>
      <c r="H91" s="19">
        <v>5</v>
      </c>
      <c r="I91" s="17">
        <v>23</v>
      </c>
      <c r="J91" s="18">
        <v>7399342122</v>
      </c>
      <c r="K91" s="18" t="s">
        <v>1443</v>
      </c>
      <c r="L91" s="18" t="s">
        <v>1322</v>
      </c>
      <c r="M91" s="18">
        <v>9859065662</v>
      </c>
      <c r="N91" s="18" t="s">
        <v>1325</v>
      </c>
      <c r="O91" s="18">
        <v>9577160908</v>
      </c>
      <c r="P91" s="24">
        <v>43460</v>
      </c>
      <c r="Q91" s="54">
        <v>43460</v>
      </c>
      <c r="R91" s="18" t="s">
        <v>1405</v>
      </c>
      <c r="S91" s="18" t="s">
        <v>1236</v>
      </c>
      <c r="T91" s="18"/>
    </row>
    <row r="92" spans="1:20" ht="33">
      <c r="A92" s="4">
        <v>88</v>
      </c>
      <c r="B92" s="17" t="s">
        <v>68</v>
      </c>
      <c r="C92" s="18" t="s">
        <v>532</v>
      </c>
      <c r="D92" s="18" t="s">
        <v>29</v>
      </c>
      <c r="E92" s="19">
        <v>20</v>
      </c>
      <c r="F92" s="18" t="s">
        <v>998</v>
      </c>
      <c r="G92" s="19">
        <v>16</v>
      </c>
      <c r="H92" s="19">
        <v>14</v>
      </c>
      <c r="I92" s="17">
        <v>30</v>
      </c>
      <c r="J92" s="18" t="s">
        <v>1051</v>
      </c>
      <c r="K92" s="18" t="s">
        <v>1401</v>
      </c>
      <c r="L92" s="18" t="s">
        <v>1387</v>
      </c>
      <c r="M92" s="18">
        <v>9577269359</v>
      </c>
      <c r="N92" s="18" t="s">
        <v>1195</v>
      </c>
      <c r="O92" s="18">
        <v>9957882908</v>
      </c>
      <c r="P92" s="24">
        <v>43460</v>
      </c>
      <c r="Q92" s="54">
        <v>43460</v>
      </c>
      <c r="R92" s="18" t="s">
        <v>1405</v>
      </c>
      <c r="S92" s="18" t="s">
        <v>1236</v>
      </c>
      <c r="T92" s="18"/>
    </row>
    <row r="93" spans="1:20">
      <c r="A93" s="4">
        <v>89</v>
      </c>
      <c r="B93" s="17" t="s">
        <v>67</v>
      </c>
      <c r="C93" s="18" t="s">
        <v>533</v>
      </c>
      <c r="D93" s="18" t="s">
        <v>29</v>
      </c>
      <c r="E93" s="19">
        <v>21</v>
      </c>
      <c r="F93" s="18" t="s">
        <v>998</v>
      </c>
      <c r="G93" s="19">
        <v>7</v>
      </c>
      <c r="H93" s="19">
        <v>8</v>
      </c>
      <c r="I93" s="17">
        <v>15</v>
      </c>
      <c r="J93" s="18">
        <v>6000795377</v>
      </c>
      <c r="K93" s="18" t="s">
        <v>1419</v>
      </c>
      <c r="L93" s="18" t="s">
        <v>1294</v>
      </c>
      <c r="M93" s="18">
        <v>9954993266</v>
      </c>
      <c r="N93" s="18" t="s">
        <v>1295</v>
      </c>
      <c r="O93" s="18">
        <v>8876241300</v>
      </c>
      <c r="P93" s="24">
        <v>43461</v>
      </c>
      <c r="Q93" s="54">
        <v>43461</v>
      </c>
      <c r="R93" s="18" t="s">
        <v>1402</v>
      </c>
      <c r="S93" s="18" t="s">
        <v>1236</v>
      </c>
      <c r="T93" s="18"/>
    </row>
    <row r="94" spans="1:20">
      <c r="A94" s="4">
        <v>90</v>
      </c>
      <c r="B94" s="17" t="s">
        <v>68</v>
      </c>
      <c r="C94" s="18" t="s">
        <v>534</v>
      </c>
      <c r="D94" s="18" t="s">
        <v>29</v>
      </c>
      <c r="E94" s="19">
        <v>22</v>
      </c>
      <c r="F94" s="18" t="s">
        <v>998</v>
      </c>
      <c r="G94" s="19">
        <v>21</v>
      </c>
      <c r="H94" s="19">
        <v>28</v>
      </c>
      <c r="I94" s="17">
        <v>49</v>
      </c>
      <c r="J94" s="18">
        <v>9954511701</v>
      </c>
      <c r="K94" s="18" t="s">
        <v>1401</v>
      </c>
      <c r="L94" s="18" t="s">
        <v>1387</v>
      </c>
      <c r="M94" s="18">
        <v>9577269359</v>
      </c>
      <c r="N94" s="18" t="s">
        <v>1170</v>
      </c>
      <c r="O94" s="18">
        <v>9678295735</v>
      </c>
      <c r="P94" s="24">
        <v>43461</v>
      </c>
      <c r="Q94" s="54">
        <v>43461</v>
      </c>
      <c r="R94" s="18" t="s">
        <v>1405</v>
      </c>
      <c r="S94" s="18" t="s">
        <v>1236</v>
      </c>
      <c r="T94" s="18"/>
    </row>
    <row r="95" spans="1:20" ht="33">
      <c r="A95" s="4">
        <v>91</v>
      </c>
      <c r="B95" s="17" t="s">
        <v>67</v>
      </c>
      <c r="C95" s="18" t="s">
        <v>535</v>
      </c>
      <c r="D95" s="18" t="s">
        <v>29</v>
      </c>
      <c r="E95" s="19">
        <v>16</v>
      </c>
      <c r="F95" s="18" t="s">
        <v>998</v>
      </c>
      <c r="G95" s="19">
        <v>18</v>
      </c>
      <c r="H95" s="19">
        <v>8</v>
      </c>
      <c r="I95" s="17">
        <v>26</v>
      </c>
      <c r="J95" s="18" t="s">
        <v>1052</v>
      </c>
      <c r="K95" s="18" t="s">
        <v>1419</v>
      </c>
      <c r="L95" s="18" t="s">
        <v>1294</v>
      </c>
      <c r="M95" s="18">
        <v>9954993266</v>
      </c>
      <c r="N95" s="18" t="s">
        <v>1295</v>
      </c>
      <c r="O95" s="18">
        <v>8876241300</v>
      </c>
      <c r="P95" s="24">
        <v>43461</v>
      </c>
      <c r="Q95" s="54">
        <v>43461</v>
      </c>
      <c r="R95" s="18" t="s">
        <v>1402</v>
      </c>
      <c r="S95" s="18" t="s">
        <v>1236</v>
      </c>
      <c r="T95" s="18"/>
    </row>
    <row r="96" spans="1:20">
      <c r="A96" s="4">
        <v>92</v>
      </c>
      <c r="B96" s="17" t="s">
        <v>67</v>
      </c>
      <c r="C96" s="18" t="s">
        <v>536</v>
      </c>
      <c r="D96" s="18" t="s">
        <v>29</v>
      </c>
      <c r="E96" s="19">
        <v>67</v>
      </c>
      <c r="F96" s="18" t="s">
        <v>998</v>
      </c>
      <c r="G96" s="19">
        <v>15</v>
      </c>
      <c r="H96" s="19">
        <v>15</v>
      </c>
      <c r="I96" s="17">
        <v>30</v>
      </c>
      <c r="J96" s="18">
        <v>7399575030</v>
      </c>
      <c r="K96" s="18" t="s">
        <v>1419</v>
      </c>
      <c r="L96" s="18" t="s">
        <v>1294</v>
      </c>
      <c r="M96" s="18">
        <v>9954993266</v>
      </c>
      <c r="N96" s="18" t="s">
        <v>1295</v>
      </c>
      <c r="O96" s="18">
        <v>8876241300</v>
      </c>
      <c r="P96" s="24">
        <v>43461</v>
      </c>
      <c r="Q96" s="54">
        <v>43461</v>
      </c>
      <c r="R96" s="18" t="s">
        <v>1402</v>
      </c>
      <c r="S96" s="18" t="s">
        <v>1236</v>
      </c>
      <c r="T96" s="18"/>
    </row>
    <row r="97" spans="1:20" ht="33">
      <c r="A97" s="4">
        <v>93</v>
      </c>
      <c r="B97" s="17" t="s">
        <v>68</v>
      </c>
      <c r="C97" s="18" t="s">
        <v>537</v>
      </c>
      <c r="D97" s="18" t="s">
        <v>29</v>
      </c>
      <c r="E97" s="19">
        <v>2</v>
      </c>
      <c r="F97" s="18" t="s">
        <v>998</v>
      </c>
      <c r="G97" s="19">
        <v>22</v>
      </c>
      <c r="H97" s="19">
        <v>21</v>
      </c>
      <c r="I97" s="17">
        <v>43</v>
      </c>
      <c r="J97" s="18" t="s">
        <v>1053</v>
      </c>
      <c r="K97" s="18" t="s">
        <v>1401</v>
      </c>
      <c r="L97" s="18" t="s">
        <v>1387</v>
      </c>
      <c r="M97" s="18">
        <v>9577269359</v>
      </c>
      <c r="N97" s="18" t="s">
        <v>1170</v>
      </c>
      <c r="O97" s="18">
        <v>9678295735</v>
      </c>
      <c r="P97" s="24">
        <v>43461</v>
      </c>
      <c r="Q97" s="54">
        <v>43461</v>
      </c>
      <c r="R97" s="18" t="s">
        <v>1405</v>
      </c>
      <c r="S97" s="18" t="s">
        <v>1236</v>
      </c>
      <c r="T97" s="18"/>
    </row>
    <row r="98" spans="1:20">
      <c r="A98" s="4">
        <v>94</v>
      </c>
      <c r="B98" s="17" t="s">
        <v>67</v>
      </c>
      <c r="C98" s="18" t="s">
        <v>538</v>
      </c>
      <c r="D98" s="18" t="s">
        <v>29</v>
      </c>
      <c r="E98" s="19">
        <v>24</v>
      </c>
      <c r="F98" s="18" t="s">
        <v>998</v>
      </c>
      <c r="G98" s="19">
        <v>17</v>
      </c>
      <c r="H98" s="19">
        <v>14</v>
      </c>
      <c r="I98" s="17">
        <v>31</v>
      </c>
      <c r="J98" s="18">
        <v>6000979353</v>
      </c>
      <c r="K98" s="18" t="s">
        <v>1419</v>
      </c>
      <c r="L98" s="18" t="s">
        <v>1294</v>
      </c>
      <c r="M98" s="18">
        <v>9954993266</v>
      </c>
      <c r="N98" s="18" t="s">
        <v>1295</v>
      </c>
      <c r="O98" s="18">
        <v>8876241300</v>
      </c>
      <c r="P98" s="24">
        <v>43462</v>
      </c>
      <c r="Q98" s="54">
        <v>43462</v>
      </c>
      <c r="R98" s="18" t="s">
        <v>1402</v>
      </c>
      <c r="S98" s="18" t="s">
        <v>1236</v>
      </c>
      <c r="T98" s="18"/>
    </row>
    <row r="99" spans="1:20">
      <c r="A99" s="4">
        <v>95</v>
      </c>
      <c r="B99" s="17" t="s">
        <v>67</v>
      </c>
      <c r="C99" s="18" t="s">
        <v>539</v>
      </c>
      <c r="D99" s="18" t="s">
        <v>29</v>
      </c>
      <c r="E99" s="19">
        <v>28</v>
      </c>
      <c r="F99" s="18" t="s">
        <v>998</v>
      </c>
      <c r="G99" s="19">
        <v>14</v>
      </c>
      <c r="H99" s="19">
        <v>20</v>
      </c>
      <c r="I99" s="17">
        <v>34</v>
      </c>
      <c r="J99" s="18">
        <v>8011373336</v>
      </c>
      <c r="K99" s="18" t="s">
        <v>1411</v>
      </c>
      <c r="L99" s="18" t="s">
        <v>1346</v>
      </c>
      <c r="M99" s="18">
        <v>9957372570</v>
      </c>
      <c r="N99" s="18" t="s">
        <v>1348</v>
      </c>
      <c r="O99" s="18">
        <v>9127145412</v>
      </c>
      <c r="P99" s="24">
        <v>43462</v>
      </c>
      <c r="Q99" s="54">
        <v>43462</v>
      </c>
      <c r="R99" s="18" t="s">
        <v>1402</v>
      </c>
      <c r="S99" s="18" t="s">
        <v>1236</v>
      </c>
      <c r="T99" s="18"/>
    </row>
    <row r="100" spans="1:20">
      <c r="A100" s="4">
        <v>96</v>
      </c>
      <c r="B100" s="17" t="s">
        <v>68</v>
      </c>
      <c r="C100" s="18" t="s">
        <v>540</v>
      </c>
      <c r="D100" s="18" t="s">
        <v>29</v>
      </c>
      <c r="E100" s="19">
        <v>4</v>
      </c>
      <c r="F100" s="18" t="s">
        <v>998</v>
      </c>
      <c r="G100" s="19">
        <v>29</v>
      </c>
      <c r="H100" s="19">
        <v>32</v>
      </c>
      <c r="I100" s="17">
        <v>61</v>
      </c>
      <c r="J100" s="18">
        <v>8486895152</v>
      </c>
      <c r="K100" s="18" t="s">
        <v>1401</v>
      </c>
      <c r="L100" s="18" t="s">
        <v>1387</v>
      </c>
      <c r="M100" s="18">
        <v>9577269359</v>
      </c>
      <c r="N100" s="18" t="s">
        <v>1170</v>
      </c>
      <c r="O100" s="18">
        <v>9678295735</v>
      </c>
      <c r="P100" s="24">
        <v>43462</v>
      </c>
      <c r="Q100" s="54">
        <v>43462</v>
      </c>
      <c r="R100" s="18" t="s">
        <v>1405</v>
      </c>
      <c r="S100" s="18" t="s">
        <v>1236</v>
      </c>
      <c r="T100" s="18"/>
    </row>
    <row r="101" spans="1:20">
      <c r="A101" s="4">
        <v>97</v>
      </c>
      <c r="B101" s="17" t="s">
        <v>68</v>
      </c>
      <c r="C101" s="18" t="s">
        <v>541</v>
      </c>
      <c r="D101" s="18" t="s">
        <v>29</v>
      </c>
      <c r="E101" s="19">
        <v>6</v>
      </c>
      <c r="F101" s="18" t="s">
        <v>998</v>
      </c>
      <c r="G101" s="19">
        <v>32</v>
      </c>
      <c r="H101" s="19">
        <v>30</v>
      </c>
      <c r="I101" s="17">
        <v>62</v>
      </c>
      <c r="J101" s="18">
        <v>8721962105</v>
      </c>
      <c r="K101" s="18" t="s">
        <v>1401</v>
      </c>
      <c r="L101" s="18" t="s">
        <v>1387</v>
      </c>
      <c r="M101" s="18">
        <v>9577269359</v>
      </c>
      <c r="N101" s="18" t="s">
        <v>1393</v>
      </c>
      <c r="O101" s="18">
        <v>9957794683</v>
      </c>
      <c r="P101" s="24">
        <v>43462</v>
      </c>
      <c r="Q101" s="54">
        <v>43462</v>
      </c>
      <c r="R101" s="18" t="s">
        <v>1405</v>
      </c>
      <c r="S101" s="18" t="s">
        <v>1236</v>
      </c>
      <c r="T101" s="18"/>
    </row>
    <row r="102" spans="1:20">
      <c r="A102" s="4">
        <v>98</v>
      </c>
      <c r="B102" s="17" t="s">
        <v>67</v>
      </c>
      <c r="C102" s="18" t="s">
        <v>542</v>
      </c>
      <c r="D102" s="18" t="s">
        <v>29</v>
      </c>
      <c r="E102" s="19">
        <v>34</v>
      </c>
      <c r="F102" s="18" t="s">
        <v>998</v>
      </c>
      <c r="G102" s="19">
        <v>19</v>
      </c>
      <c r="H102" s="19">
        <v>19</v>
      </c>
      <c r="I102" s="17">
        <v>38</v>
      </c>
      <c r="J102" s="18">
        <v>9577571944</v>
      </c>
      <c r="K102" s="18" t="s">
        <v>1411</v>
      </c>
      <c r="L102" s="18" t="s">
        <v>1346</v>
      </c>
      <c r="M102" s="18">
        <v>9957372570</v>
      </c>
      <c r="N102" s="18" t="s">
        <v>1348</v>
      </c>
      <c r="O102" s="18">
        <v>9127145412</v>
      </c>
      <c r="P102" s="24">
        <v>43462</v>
      </c>
      <c r="Q102" s="54">
        <v>43462</v>
      </c>
      <c r="R102" s="18" t="s">
        <v>1402</v>
      </c>
      <c r="S102" s="18" t="s">
        <v>1236</v>
      </c>
      <c r="T102" s="18"/>
    </row>
    <row r="103" spans="1:20">
      <c r="A103" s="4">
        <v>99</v>
      </c>
      <c r="B103" s="17" t="s">
        <v>68</v>
      </c>
      <c r="C103" s="18" t="s">
        <v>543</v>
      </c>
      <c r="D103" s="18" t="s">
        <v>29</v>
      </c>
      <c r="E103" s="19">
        <v>15</v>
      </c>
      <c r="F103" s="18" t="s">
        <v>998</v>
      </c>
      <c r="G103" s="19">
        <v>15</v>
      </c>
      <c r="H103" s="19">
        <v>16</v>
      </c>
      <c r="I103" s="17">
        <v>31</v>
      </c>
      <c r="J103" s="18">
        <v>7088631668</v>
      </c>
      <c r="K103" s="18" t="s">
        <v>1437</v>
      </c>
      <c r="L103" s="18" t="s">
        <v>1266</v>
      </c>
      <c r="M103" s="18">
        <v>9854231262</v>
      </c>
      <c r="N103" s="18" t="s">
        <v>1197</v>
      </c>
      <c r="O103" s="18">
        <v>7896787266</v>
      </c>
      <c r="P103" s="24">
        <v>43463</v>
      </c>
      <c r="Q103" s="54">
        <v>43463</v>
      </c>
      <c r="R103" s="18" t="s">
        <v>1402</v>
      </c>
      <c r="S103" s="18" t="s">
        <v>1236</v>
      </c>
      <c r="T103" s="18"/>
    </row>
    <row r="104" spans="1:20">
      <c r="A104" s="4">
        <v>100</v>
      </c>
      <c r="B104" s="17" t="s">
        <v>67</v>
      </c>
      <c r="C104" s="18" t="s">
        <v>544</v>
      </c>
      <c r="D104" s="18" t="s">
        <v>29</v>
      </c>
      <c r="E104" s="19">
        <v>37</v>
      </c>
      <c r="F104" s="18" t="s">
        <v>998</v>
      </c>
      <c r="G104" s="19">
        <v>14</v>
      </c>
      <c r="H104" s="19">
        <v>20</v>
      </c>
      <c r="I104" s="17">
        <v>34</v>
      </c>
      <c r="J104" s="18">
        <v>7627958558</v>
      </c>
      <c r="K104" s="18" t="s">
        <v>1419</v>
      </c>
      <c r="L104" s="18" t="s">
        <v>1294</v>
      </c>
      <c r="M104" s="18">
        <v>9954993266</v>
      </c>
      <c r="N104" s="18" t="s">
        <v>1296</v>
      </c>
      <c r="O104" s="18">
        <v>8403982012</v>
      </c>
      <c r="P104" s="24">
        <v>43463</v>
      </c>
      <c r="Q104" s="54">
        <v>43463</v>
      </c>
      <c r="R104" s="18" t="s">
        <v>1402</v>
      </c>
      <c r="S104" s="18" t="s">
        <v>1236</v>
      </c>
      <c r="T104" s="18"/>
    </row>
    <row r="105" spans="1:20">
      <c r="A105" s="4">
        <v>101</v>
      </c>
      <c r="B105" s="17" t="s">
        <v>67</v>
      </c>
      <c r="C105" s="18" t="s">
        <v>545</v>
      </c>
      <c r="D105" s="18" t="s">
        <v>29</v>
      </c>
      <c r="E105" s="19">
        <v>27</v>
      </c>
      <c r="F105" s="18" t="s">
        <v>998</v>
      </c>
      <c r="G105" s="19">
        <v>21</v>
      </c>
      <c r="H105" s="19">
        <v>17</v>
      </c>
      <c r="I105" s="17">
        <v>38</v>
      </c>
      <c r="J105" s="18">
        <v>8486898353</v>
      </c>
      <c r="K105" s="18" t="s">
        <v>1419</v>
      </c>
      <c r="L105" s="18" t="s">
        <v>1294</v>
      </c>
      <c r="M105" s="18">
        <v>9954993266</v>
      </c>
      <c r="N105" s="18" t="s">
        <v>1298</v>
      </c>
      <c r="O105" s="18">
        <v>9957975547</v>
      </c>
      <c r="P105" s="24">
        <v>43463</v>
      </c>
      <c r="Q105" s="54">
        <v>43463</v>
      </c>
      <c r="R105" s="18" t="s">
        <v>1402</v>
      </c>
      <c r="S105" s="18" t="s">
        <v>1236</v>
      </c>
      <c r="T105" s="18"/>
    </row>
    <row r="106" spans="1:20">
      <c r="A106" s="4">
        <v>102</v>
      </c>
      <c r="B106" s="17" t="s">
        <v>67</v>
      </c>
      <c r="C106" s="18" t="s">
        <v>546</v>
      </c>
      <c r="D106" s="18" t="s">
        <v>29</v>
      </c>
      <c r="E106" s="19">
        <v>25</v>
      </c>
      <c r="F106" s="18" t="s">
        <v>998</v>
      </c>
      <c r="G106" s="19">
        <v>17</v>
      </c>
      <c r="H106" s="19">
        <v>24</v>
      </c>
      <c r="I106" s="17">
        <v>41</v>
      </c>
      <c r="J106" s="18">
        <v>9859430143</v>
      </c>
      <c r="K106" s="18" t="s">
        <v>1419</v>
      </c>
      <c r="L106" s="18" t="s">
        <v>1294</v>
      </c>
      <c r="M106" s="18">
        <v>9954993266</v>
      </c>
      <c r="N106" s="18" t="s">
        <v>1198</v>
      </c>
      <c r="O106" s="18">
        <v>9957771851</v>
      </c>
      <c r="P106" s="24">
        <v>43463</v>
      </c>
      <c r="Q106" s="54">
        <v>43463</v>
      </c>
      <c r="R106" s="18" t="s">
        <v>1402</v>
      </c>
      <c r="S106" s="18" t="s">
        <v>1236</v>
      </c>
      <c r="T106" s="18"/>
    </row>
    <row r="107" spans="1:20" ht="33">
      <c r="A107" s="4">
        <v>103</v>
      </c>
      <c r="B107" s="17" t="s">
        <v>68</v>
      </c>
      <c r="C107" s="18" t="s">
        <v>547</v>
      </c>
      <c r="D107" s="18" t="s">
        <v>29</v>
      </c>
      <c r="E107" s="19">
        <v>25</v>
      </c>
      <c r="F107" s="18" t="s">
        <v>998</v>
      </c>
      <c r="G107" s="19">
        <v>10</v>
      </c>
      <c r="H107" s="19">
        <v>11</v>
      </c>
      <c r="I107" s="17">
        <v>21</v>
      </c>
      <c r="J107" s="18" t="s">
        <v>1054</v>
      </c>
      <c r="K107" s="18" t="s">
        <v>1432</v>
      </c>
      <c r="L107" s="18" t="s">
        <v>1433</v>
      </c>
      <c r="M107" s="18">
        <v>9954844009</v>
      </c>
      <c r="N107" s="18" t="s">
        <v>1193</v>
      </c>
      <c r="O107" s="18">
        <v>9854152216</v>
      </c>
      <c r="P107" s="24">
        <v>43463</v>
      </c>
      <c r="Q107" s="54">
        <v>43463</v>
      </c>
      <c r="R107" s="18" t="s">
        <v>1402</v>
      </c>
      <c r="S107" s="18" t="s">
        <v>1236</v>
      </c>
      <c r="T107" s="18"/>
    </row>
    <row r="108" spans="1:20">
      <c r="A108" s="4">
        <v>104</v>
      </c>
      <c r="B108" s="17"/>
      <c r="C108" s="18"/>
      <c r="D108" s="18"/>
      <c r="E108" s="19"/>
      <c r="F108" s="18"/>
      <c r="G108" s="19"/>
      <c r="H108" s="19"/>
      <c r="I108" s="17"/>
      <c r="J108" s="18"/>
      <c r="K108" s="18"/>
      <c r="L108" s="18"/>
      <c r="M108" s="18"/>
      <c r="N108" s="18"/>
      <c r="O108" s="18"/>
      <c r="P108" s="24"/>
      <c r="Q108" s="54"/>
      <c r="R108" s="18"/>
      <c r="S108" s="18"/>
      <c r="T108" s="18"/>
    </row>
    <row r="109" spans="1:20">
      <c r="A109" s="4">
        <v>105</v>
      </c>
      <c r="B109" s="17"/>
      <c r="C109" s="18"/>
      <c r="D109" s="18"/>
      <c r="E109" s="19"/>
      <c r="F109" s="18"/>
      <c r="G109" s="19"/>
      <c r="H109" s="19"/>
      <c r="I109" s="17"/>
      <c r="J109" s="18"/>
      <c r="K109" s="18"/>
      <c r="L109" s="18"/>
      <c r="M109" s="18"/>
      <c r="N109" s="18"/>
      <c r="O109" s="18"/>
      <c r="P109" s="24"/>
      <c r="Q109" s="54"/>
      <c r="R109" s="18"/>
      <c r="S109" s="18"/>
      <c r="T109" s="18"/>
    </row>
    <row r="110" spans="1:20">
      <c r="A110" s="4">
        <v>106</v>
      </c>
      <c r="B110" s="17"/>
      <c r="C110" s="18"/>
      <c r="D110" s="18"/>
      <c r="E110" s="19"/>
      <c r="F110" s="18"/>
      <c r="G110" s="19"/>
      <c r="H110" s="19"/>
      <c r="I110" s="17"/>
      <c r="J110" s="18"/>
      <c r="K110" s="18"/>
      <c r="L110" s="18"/>
      <c r="M110" s="18"/>
      <c r="N110" s="18"/>
      <c r="O110" s="18"/>
      <c r="P110" s="24"/>
      <c r="Q110" s="54"/>
      <c r="R110" s="18"/>
      <c r="S110" s="18"/>
      <c r="T110" s="18"/>
    </row>
    <row r="111" spans="1:20">
      <c r="A111" s="4">
        <v>107</v>
      </c>
      <c r="B111" s="17"/>
      <c r="C111" s="18"/>
      <c r="D111" s="18"/>
      <c r="E111" s="19"/>
      <c r="F111" s="18"/>
      <c r="G111" s="19"/>
      <c r="H111" s="19"/>
      <c r="I111" s="17"/>
      <c r="J111" s="18"/>
      <c r="K111" s="18"/>
      <c r="L111" s="18"/>
      <c r="M111" s="18"/>
      <c r="N111" s="18"/>
      <c r="O111" s="18"/>
      <c r="P111" s="24"/>
      <c r="Q111" s="54"/>
      <c r="R111" s="18"/>
      <c r="S111" s="18"/>
      <c r="T111" s="18"/>
    </row>
    <row r="112" spans="1:20">
      <c r="A112" s="4">
        <v>108</v>
      </c>
      <c r="B112" s="17"/>
      <c r="C112" s="18"/>
      <c r="D112" s="18"/>
      <c r="E112" s="19"/>
      <c r="F112" s="18"/>
      <c r="G112" s="19"/>
      <c r="H112" s="19"/>
      <c r="I112" s="17"/>
      <c r="J112" s="18"/>
      <c r="K112" s="18"/>
      <c r="L112" s="18"/>
      <c r="M112" s="18"/>
      <c r="N112" s="18"/>
      <c r="O112" s="18"/>
      <c r="P112" s="24"/>
      <c r="Q112" s="54"/>
      <c r="R112" s="18"/>
      <c r="S112" s="18"/>
      <c r="T112" s="18"/>
    </row>
    <row r="113" spans="1:20">
      <c r="A113" s="4">
        <v>109</v>
      </c>
      <c r="B113" s="17"/>
      <c r="C113" s="18"/>
      <c r="D113" s="18"/>
      <c r="E113" s="19"/>
      <c r="F113" s="18"/>
      <c r="G113" s="19"/>
      <c r="H113" s="19"/>
      <c r="I113" s="17"/>
      <c r="J113" s="18"/>
      <c r="K113" s="18"/>
      <c r="L113" s="18"/>
      <c r="M113" s="18"/>
      <c r="N113" s="18"/>
      <c r="O113" s="18"/>
      <c r="P113" s="24"/>
      <c r="Q113" s="54"/>
      <c r="R113" s="18"/>
      <c r="S113" s="18"/>
      <c r="T113" s="18"/>
    </row>
    <row r="114" spans="1:20">
      <c r="A114" s="4">
        <v>110</v>
      </c>
      <c r="B114" s="17"/>
      <c r="C114" s="18"/>
      <c r="D114" s="18"/>
      <c r="E114" s="19"/>
      <c r="F114" s="18"/>
      <c r="G114" s="19"/>
      <c r="H114" s="19"/>
      <c r="I114" s="17"/>
      <c r="J114" s="18"/>
      <c r="K114" s="18"/>
      <c r="L114" s="18"/>
      <c r="M114" s="18"/>
      <c r="N114" s="18"/>
      <c r="O114" s="18"/>
      <c r="P114" s="24"/>
      <c r="Q114" s="54"/>
      <c r="R114" s="18"/>
      <c r="S114" s="18"/>
      <c r="T114" s="18"/>
    </row>
    <row r="115" spans="1:20">
      <c r="A115" s="4">
        <v>111</v>
      </c>
      <c r="B115" s="17"/>
      <c r="C115" s="18"/>
      <c r="D115" s="18"/>
      <c r="E115" s="19"/>
      <c r="F115" s="18"/>
      <c r="G115" s="19"/>
      <c r="H115" s="19"/>
      <c r="I115" s="17"/>
      <c r="J115" s="18"/>
      <c r="K115" s="18"/>
      <c r="L115" s="18"/>
      <c r="M115" s="18"/>
      <c r="N115" s="18"/>
      <c r="O115" s="18"/>
      <c r="P115" s="24"/>
      <c r="Q115" s="54"/>
      <c r="R115" s="18"/>
      <c r="S115" s="18"/>
      <c r="T115" s="18"/>
    </row>
    <row r="116" spans="1:20">
      <c r="A116" s="4">
        <v>112</v>
      </c>
      <c r="B116" s="17"/>
      <c r="C116" s="18"/>
      <c r="D116" s="18"/>
      <c r="E116" s="19"/>
      <c r="F116" s="18"/>
      <c r="G116" s="19"/>
      <c r="H116" s="19"/>
      <c r="I116" s="17"/>
      <c r="J116" s="18"/>
      <c r="K116" s="18"/>
      <c r="L116" s="18"/>
      <c r="M116" s="18"/>
      <c r="N116" s="18"/>
      <c r="O116" s="18"/>
      <c r="P116" s="24"/>
      <c r="Q116" s="54"/>
      <c r="R116" s="18"/>
      <c r="S116" s="18"/>
      <c r="T116" s="18"/>
    </row>
    <row r="117" spans="1:20">
      <c r="A117" s="4">
        <v>113</v>
      </c>
      <c r="B117" s="17"/>
      <c r="C117" s="18"/>
      <c r="D117" s="18"/>
      <c r="E117" s="19"/>
      <c r="F117" s="18"/>
      <c r="G117" s="19"/>
      <c r="H117" s="19"/>
      <c r="I117" s="17"/>
      <c r="J117" s="18"/>
      <c r="K117" s="18"/>
      <c r="L117" s="18"/>
      <c r="M117" s="18"/>
      <c r="N117" s="18"/>
      <c r="O117" s="18"/>
      <c r="P117" s="24"/>
      <c r="Q117" s="54"/>
      <c r="R117" s="18"/>
      <c r="S117" s="18"/>
      <c r="T117" s="18"/>
    </row>
    <row r="118" spans="1:20">
      <c r="A118" s="4">
        <v>114</v>
      </c>
      <c r="B118" s="17"/>
      <c r="C118" s="18"/>
      <c r="D118" s="18"/>
      <c r="E118" s="19"/>
      <c r="F118" s="18"/>
      <c r="G118" s="19"/>
      <c r="H118" s="19"/>
      <c r="I118" s="17"/>
      <c r="J118" s="18"/>
      <c r="K118" s="18"/>
      <c r="L118" s="18"/>
      <c r="M118" s="18"/>
      <c r="N118" s="18"/>
      <c r="O118" s="18"/>
      <c r="P118" s="24"/>
      <c r="Q118" s="54"/>
      <c r="R118" s="18"/>
      <c r="S118" s="18"/>
      <c r="T118" s="18"/>
    </row>
    <row r="119" spans="1:20">
      <c r="A119" s="4">
        <v>115</v>
      </c>
      <c r="B119" s="17"/>
      <c r="C119" s="18"/>
      <c r="D119" s="18"/>
      <c r="E119" s="19"/>
      <c r="F119" s="18"/>
      <c r="G119" s="19"/>
      <c r="H119" s="19"/>
      <c r="I119" s="17"/>
      <c r="J119" s="18"/>
      <c r="K119" s="18"/>
      <c r="L119" s="18"/>
      <c r="M119" s="18"/>
      <c r="N119" s="18"/>
      <c r="O119" s="18"/>
      <c r="P119" s="24"/>
      <c r="Q119" s="54"/>
      <c r="R119" s="18"/>
      <c r="S119" s="18"/>
      <c r="T119" s="18"/>
    </row>
    <row r="120" spans="1:20">
      <c r="A120" s="4">
        <v>116</v>
      </c>
      <c r="B120" s="17"/>
      <c r="C120" s="18"/>
      <c r="D120" s="18"/>
      <c r="E120" s="19"/>
      <c r="F120" s="18"/>
      <c r="G120" s="19"/>
      <c r="H120" s="19"/>
      <c r="I120" s="17"/>
      <c r="J120" s="18"/>
      <c r="K120" s="18"/>
      <c r="L120" s="18"/>
      <c r="M120" s="18"/>
      <c r="N120" s="18"/>
      <c r="O120" s="18"/>
      <c r="P120" s="24"/>
      <c r="Q120" s="54"/>
      <c r="R120" s="18"/>
      <c r="S120" s="18"/>
      <c r="T120" s="18"/>
    </row>
    <row r="121" spans="1:20">
      <c r="A121" s="4">
        <v>117</v>
      </c>
      <c r="B121" s="17"/>
      <c r="C121" s="18"/>
      <c r="D121" s="18"/>
      <c r="E121" s="19"/>
      <c r="F121" s="18"/>
      <c r="G121" s="19"/>
      <c r="H121" s="19"/>
      <c r="I121" s="17"/>
      <c r="J121" s="18"/>
      <c r="K121" s="18"/>
      <c r="L121" s="18"/>
      <c r="M121" s="18"/>
      <c r="N121" s="18"/>
      <c r="O121" s="18"/>
      <c r="P121" s="24"/>
      <c r="Q121" s="54"/>
      <c r="R121" s="18"/>
      <c r="S121" s="18"/>
      <c r="T121" s="18"/>
    </row>
    <row r="122" spans="1:20">
      <c r="A122" s="4">
        <v>118</v>
      </c>
      <c r="B122" s="17"/>
      <c r="C122" s="18"/>
      <c r="D122" s="18"/>
      <c r="E122" s="19"/>
      <c r="F122" s="18"/>
      <c r="G122" s="19"/>
      <c r="H122" s="19"/>
      <c r="I122" s="17"/>
      <c r="J122" s="18"/>
      <c r="K122" s="18"/>
      <c r="L122" s="18"/>
      <c r="M122" s="18"/>
      <c r="N122" s="18"/>
      <c r="O122" s="18"/>
      <c r="P122" s="24"/>
      <c r="Q122" s="54"/>
      <c r="R122" s="18"/>
      <c r="S122" s="18"/>
      <c r="T122" s="18"/>
    </row>
    <row r="123" spans="1:20">
      <c r="A123" s="4">
        <v>119</v>
      </c>
      <c r="B123" s="17"/>
      <c r="C123" s="18"/>
      <c r="D123" s="18"/>
      <c r="E123" s="19"/>
      <c r="F123" s="18"/>
      <c r="G123" s="19"/>
      <c r="H123" s="19"/>
      <c r="I123" s="17"/>
      <c r="J123" s="18"/>
      <c r="K123" s="18"/>
      <c r="L123" s="18"/>
      <c r="M123" s="18"/>
      <c r="N123" s="18"/>
      <c r="O123" s="18"/>
      <c r="P123" s="24"/>
      <c r="Q123" s="54"/>
      <c r="R123" s="18"/>
      <c r="S123" s="18"/>
      <c r="T123" s="18"/>
    </row>
    <row r="124" spans="1:20">
      <c r="A124" s="4">
        <v>120</v>
      </c>
      <c r="B124" s="17"/>
      <c r="C124" s="18"/>
      <c r="D124" s="18"/>
      <c r="E124" s="19"/>
      <c r="F124" s="18"/>
      <c r="G124" s="19"/>
      <c r="H124" s="19"/>
      <c r="I124" s="17">
        <f t="shared" ref="I124:I132" si="0">+G124+H124</f>
        <v>0</v>
      </c>
      <c r="J124" s="18"/>
      <c r="K124" s="18"/>
      <c r="L124" s="18"/>
      <c r="M124" s="18"/>
      <c r="N124" s="18"/>
      <c r="O124" s="18"/>
      <c r="P124" s="24"/>
      <c r="Q124" s="54"/>
      <c r="R124" s="18"/>
      <c r="S124" s="18"/>
      <c r="T124" s="18"/>
    </row>
    <row r="125" spans="1:20">
      <c r="A125" s="4">
        <v>121</v>
      </c>
      <c r="B125" s="17"/>
      <c r="C125" s="18"/>
      <c r="D125" s="18"/>
      <c r="E125" s="19"/>
      <c r="F125" s="18"/>
      <c r="G125" s="19"/>
      <c r="H125" s="19"/>
      <c r="I125" s="17">
        <f t="shared" si="0"/>
        <v>0</v>
      </c>
      <c r="J125" s="18"/>
      <c r="K125" s="18"/>
      <c r="L125" s="18"/>
      <c r="M125" s="18"/>
      <c r="N125" s="18"/>
      <c r="O125" s="18"/>
      <c r="P125" s="24"/>
      <c r="Q125" s="54"/>
      <c r="R125" s="18"/>
      <c r="S125" s="18"/>
      <c r="T125" s="18"/>
    </row>
    <row r="126" spans="1:20">
      <c r="A126" s="4">
        <v>122</v>
      </c>
      <c r="B126" s="17"/>
      <c r="C126" s="18"/>
      <c r="D126" s="18"/>
      <c r="E126" s="19"/>
      <c r="F126" s="18"/>
      <c r="G126" s="19"/>
      <c r="H126" s="19"/>
      <c r="I126" s="17">
        <f t="shared" si="0"/>
        <v>0</v>
      </c>
      <c r="J126" s="18"/>
      <c r="K126" s="18"/>
      <c r="L126" s="18"/>
      <c r="M126" s="18"/>
      <c r="N126" s="18"/>
      <c r="O126" s="18"/>
      <c r="P126" s="24"/>
      <c r="Q126" s="54"/>
      <c r="R126" s="18"/>
      <c r="S126" s="18"/>
      <c r="T126" s="18"/>
    </row>
    <row r="127" spans="1:20">
      <c r="A127" s="4">
        <v>123</v>
      </c>
      <c r="B127" s="17"/>
      <c r="C127" s="18"/>
      <c r="D127" s="18"/>
      <c r="E127" s="19"/>
      <c r="F127" s="18"/>
      <c r="G127" s="19"/>
      <c r="H127" s="19"/>
      <c r="I127" s="17">
        <f t="shared" si="0"/>
        <v>0</v>
      </c>
      <c r="J127" s="18"/>
      <c r="K127" s="18"/>
      <c r="L127" s="18"/>
      <c r="M127" s="18"/>
      <c r="N127" s="18"/>
      <c r="O127" s="18"/>
      <c r="P127" s="24"/>
      <c r="Q127" s="54"/>
      <c r="R127" s="18"/>
      <c r="S127" s="18"/>
      <c r="T127" s="18"/>
    </row>
    <row r="128" spans="1:20">
      <c r="A128" s="4">
        <v>124</v>
      </c>
      <c r="B128" s="17"/>
      <c r="C128" s="18"/>
      <c r="D128" s="18"/>
      <c r="E128" s="19"/>
      <c r="F128" s="18"/>
      <c r="G128" s="19"/>
      <c r="H128" s="19"/>
      <c r="I128" s="17">
        <f t="shared" si="0"/>
        <v>0</v>
      </c>
      <c r="J128" s="18"/>
      <c r="K128" s="18"/>
      <c r="L128" s="18"/>
      <c r="M128" s="18"/>
      <c r="N128" s="18"/>
      <c r="O128" s="18"/>
      <c r="P128" s="24"/>
      <c r="Q128" s="54"/>
      <c r="R128" s="18"/>
      <c r="S128" s="18"/>
      <c r="T128" s="18"/>
    </row>
    <row r="129" spans="1:20">
      <c r="A129" s="4">
        <v>125</v>
      </c>
      <c r="B129" s="17"/>
      <c r="C129" s="18"/>
      <c r="D129" s="18"/>
      <c r="E129" s="19"/>
      <c r="F129" s="18"/>
      <c r="G129" s="19"/>
      <c r="H129" s="19"/>
      <c r="I129" s="17">
        <f t="shared" si="0"/>
        <v>0</v>
      </c>
      <c r="J129" s="18"/>
      <c r="K129" s="18"/>
      <c r="L129" s="18"/>
      <c r="M129" s="18"/>
      <c r="N129" s="18"/>
      <c r="O129" s="18"/>
      <c r="P129" s="24"/>
      <c r="Q129" s="54"/>
      <c r="R129" s="18"/>
      <c r="S129" s="18"/>
      <c r="T129" s="18"/>
    </row>
    <row r="130" spans="1:20">
      <c r="A130" s="4">
        <v>126</v>
      </c>
      <c r="B130" s="17"/>
      <c r="C130" s="18"/>
      <c r="D130" s="18"/>
      <c r="E130" s="19"/>
      <c r="F130" s="18"/>
      <c r="G130" s="19"/>
      <c r="H130" s="19"/>
      <c r="I130" s="17">
        <f t="shared" si="0"/>
        <v>0</v>
      </c>
      <c r="J130" s="18"/>
      <c r="K130" s="18"/>
      <c r="L130" s="18"/>
      <c r="M130" s="18"/>
      <c r="N130" s="18"/>
      <c r="O130" s="18"/>
      <c r="P130" s="24"/>
      <c r="Q130" s="54"/>
      <c r="R130" s="18"/>
      <c r="S130" s="18"/>
      <c r="T130" s="18"/>
    </row>
    <row r="131" spans="1:20">
      <c r="A131" s="4">
        <v>127</v>
      </c>
      <c r="B131" s="17"/>
      <c r="C131" s="18"/>
      <c r="D131" s="18"/>
      <c r="E131" s="19"/>
      <c r="F131" s="18"/>
      <c r="G131" s="19"/>
      <c r="H131" s="19"/>
      <c r="I131" s="17">
        <f t="shared" si="0"/>
        <v>0</v>
      </c>
      <c r="J131" s="18"/>
      <c r="K131" s="18"/>
      <c r="L131" s="18"/>
      <c r="M131" s="18"/>
      <c r="N131" s="18"/>
      <c r="O131" s="18"/>
      <c r="P131" s="24"/>
      <c r="Q131" s="54"/>
      <c r="R131" s="18"/>
      <c r="S131" s="18"/>
      <c r="T131" s="18"/>
    </row>
    <row r="132" spans="1:20">
      <c r="A132" s="4">
        <v>128</v>
      </c>
      <c r="B132" s="17"/>
      <c r="C132" s="18"/>
      <c r="D132" s="18"/>
      <c r="E132" s="19"/>
      <c r="F132" s="18"/>
      <c r="G132" s="19"/>
      <c r="H132" s="19"/>
      <c r="I132" s="17">
        <f t="shared" si="0"/>
        <v>0</v>
      </c>
      <c r="J132" s="18"/>
      <c r="K132" s="18"/>
      <c r="L132" s="18"/>
      <c r="M132" s="18"/>
      <c r="N132" s="18"/>
      <c r="O132" s="18"/>
      <c r="P132" s="24"/>
      <c r="Q132" s="54"/>
      <c r="R132" s="18"/>
      <c r="S132" s="18"/>
      <c r="T132" s="18"/>
    </row>
    <row r="133" spans="1:20">
      <c r="A133" s="4">
        <v>129</v>
      </c>
      <c r="B133" s="17"/>
      <c r="C133" s="18"/>
      <c r="D133" s="18"/>
      <c r="E133" s="19"/>
      <c r="F133" s="18"/>
      <c r="G133" s="19"/>
      <c r="H133" s="19"/>
      <c r="I133" s="17">
        <f t="shared" ref="I133:I164" si="1">+G133+H133</f>
        <v>0</v>
      </c>
      <c r="J133" s="18"/>
      <c r="K133" s="18"/>
      <c r="L133" s="18"/>
      <c r="M133" s="18"/>
      <c r="N133" s="18"/>
      <c r="O133" s="18"/>
      <c r="P133" s="24"/>
      <c r="Q133" s="54"/>
      <c r="R133" s="18"/>
      <c r="S133" s="18"/>
      <c r="T133" s="18"/>
    </row>
    <row r="134" spans="1:20">
      <c r="A134" s="4">
        <v>130</v>
      </c>
      <c r="B134" s="17"/>
      <c r="C134" s="18"/>
      <c r="D134" s="18"/>
      <c r="E134" s="19"/>
      <c r="F134" s="18"/>
      <c r="G134" s="19"/>
      <c r="H134" s="19"/>
      <c r="I134" s="17">
        <f t="shared" si="1"/>
        <v>0</v>
      </c>
      <c r="J134" s="18"/>
      <c r="K134" s="18"/>
      <c r="L134" s="18"/>
      <c r="M134" s="18"/>
      <c r="N134" s="18"/>
      <c r="O134" s="18"/>
      <c r="P134" s="24"/>
      <c r="Q134" s="54"/>
      <c r="R134" s="18"/>
      <c r="S134" s="18"/>
      <c r="T134" s="18"/>
    </row>
    <row r="135" spans="1:20">
      <c r="A135" s="4">
        <v>131</v>
      </c>
      <c r="B135" s="17"/>
      <c r="C135" s="18"/>
      <c r="D135" s="18"/>
      <c r="E135" s="19"/>
      <c r="F135" s="18"/>
      <c r="G135" s="19"/>
      <c r="H135" s="19"/>
      <c r="I135" s="17">
        <f t="shared" si="1"/>
        <v>0</v>
      </c>
      <c r="J135" s="18"/>
      <c r="K135" s="18"/>
      <c r="L135" s="18"/>
      <c r="M135" s="18"/>
      <c r="N135" s="18"/>
      <c r="O135" s="18"/>
      <c r="P135" s="24"/>
      <c r="Q135" s="54"/>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54"/>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54"/>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54"/>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54"/>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54"/>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54"/>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54"/>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54"/>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54"/>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54"/>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54"/>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54"/>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54"/>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54"/>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54"/>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54"/>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54"/>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54"/>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54"/>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54"/>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54"/>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54"/>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54"/>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54"/>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54"/>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54"/>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54"/>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54"/>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54"/>
      <c r="R164" s="18"/>
      <c r="S164" s="18"/>
      <c r="T164" s="18"/>
    </row>
    <row r="165" spans="1:20">
      <c r="A165" s="21" t="s">
        <v>11</v>
      </c>
      <c r="B165" s="41"/>
      <c r="C165" s="21">
        <f>COUNTIFS(C5:C164,"*")</f>
        <v>103</v>
      </c>
      <c r="D165" s="21"/>
      <c r="E165" s="13"/>
      <c r="F165" s="21"/>
      <c r="G165" s="21">
        <f>SUM(G5:G164)</f>
        <v>2364</v>
      </c>
      <c r="H165" s="21">
        <f>SUM(H5:H164)</f>
        <v>2377</v>
      </c>
      <c r="I165" s="21">
        <f>SUM(I5:I164)</f>
        <v>4741</v>
      </c>
      <c r="J165" s="21"/>
      <c r="K165" s="21"/>
      <c r="L165" s="21"/>
      <c r="M165" s="21"/>
      <c r="N165" s="21"/>
      <c r="O165" s="21"/>
      <c r="P165" s="14"/>
      <c r="Q165" s="55"/>
      <c r="R165" s="21"/>
      <c r="S165" s="21"/>
      <c r="T165" s="12"/>
    </row>
    <row r="166" spans="1:20">
      <c r="A166" s="46" t="s">
        <v>67</v>
      </c>
      <c r="B166" s="10">
        <f>COUNTIF(B$5:B$164,"Team 1")</f>
        <v>57</v>
      </c>
      <c r="C166" s="46" t="s">
        <v>29</v>
      </c>
      <c r="D166" s="10">
        <f>COUNTIF(D5:D164,"Anganwadi")</f>
        <v>103</v>
      </c>
    </row>
    <row r="167" spans="1:20">
      <c r="A167" s="46" t="s">
        <v>68</v>
      </c>
      <c r="B167" s="10">
        <f>COUNTIF(B$6:B$164,"Team 2")</f>
        <v>46</v>
      </c>
      <c r="C167" s="46" t="s">
        <v>27</v>
      </c>
      <c r="D167" s="10">
        <f>COUNTIF(D5:D164,"School")</f>
        <v>0</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hyperlinks>
    <hyperlink ref="N45" r:id="rId1" display="http://www.nrhmassam.info/APPMS/index.php?page=asha_detail&amp;asha_mcts_emp_id=MjA1OTY="/>
    <hyperlink ref="N67" r:id="rId2" display="http://www.nrhmassam.info/APPMS/index.php?page=asha_detail&amp;asha_mcts_emp_id=MjA1OTg="/>
    <hyperlink ref="N54" r:id="rId3" display="http://www.nrhmassam.info/APPMS/index.php?page=asha_detail&amp;asha_mcts_emp_id=MjA1ODc="/>
    <hyperlink ref="N58" r:id="rId4" display="http://www.nrhmassam.info/APPMS/index.php?page=asha_detail&amp;asha_mcts_emp_id=MjA1ODk="/>
    <hyperlink ref="N51" r:id="rId5" display="http://www.nrhmassam.info/APPMS/index.php?page=asha_detail&amp;asha_mcts_emp_id=NjY4MDQ="/>
    <hyperlink ref="N52:N53" r:id="rId6" display="http://www.nrhmassam.info/APPMS/index.php?page=asha_detail&amp;asha_mcts_emp_id=NjY4MDQ="/>
    <hyperlink ref="N61" r:id="rId7" display="http://www.nrhmassam.info/APPMS/index.php?page=asha_detail&amp;asha_mcts_emp_id=MjA1NzM="/>
    <hyperlink ref="N76" r:id="rId8" display="http://www.nrhmassam.info/APPMS/index.php?page=asha_detail&amp;asha_mcts_emp_id=MjA3MDQ="/>
    <hyperlink ref="N81" r:id="rId9" display="http://www.nrhmassam.info/APPMS/index.php?page=asha_detail&amp;asha_mcts_emp_id=MjA2OTk="/>
    <hyperlink ref="N83" r:id="rId10" display="http://www.nrhmassam.info/APPMS/index.php?page=asha_detail&amp;asha_mcts_emp_id=MjA2OTk="/>
    <hyperlink ref="N107" r:id="rId11" display="http://www.nrhmassam.info/APPMS/index.php?page=asha_detail&amp;asha_mcts_emp_id=MjA2OTk="/>
    <hyperlink ref="N5:N6" r:id="rId12" display="http://www.nrhmassam.info/APPMS/index.php?page=asha_detail&amp;asha_mcts_emp_id=MjA3Njg="/>
    <hyperlink ref="N7" r:id="rId13" display="http://www.nrhmassam.info/APPMS/index.php?page=asha_detail&amp;asha_mcts_emp_id=MjA3Njc="/>
    <hyperlink ref="N37" r:id="rId14" display="http://www.nrhmassam.info/APPMS/index.php?page=asha_detail&amp;asha_mcts_emp_id=MjA3NzE="/>
    <hyperlink ref="N38" r:id="rId15" display="http://www.nrhmassam.info/APPMS/index.php?page=asha_detail&amp;asha_mcts_emp_id=MjA3NjU="/>
    <hyperlink ref="N49:N50" r:id="rId16" display="http://www.nrhmassam.info/APPMS/index.php?page=asha_detail&amp;asha_mcts_emp_id=MTg1NTUzMw=="/>
    <hyperlink ref="N69:N70" r:id="rId17" display="http://www.nrhmassam.info/APPMS/index.php?page=asha_detail&amp;asha_mcts_emp_id=MTg1NTUzMw=="/>
    <hyperlink ref="N73" r:id="rId18" display="http://www.nrhmassam.info/APPMS/index.php?page=asha_detail&amp;asha_mcts_emp_id=MTg1NTUzMw=="/>
    <hyperlink ref="N93" r:id="rId19" display="http://www.nrhmassam.info/APPMS/index.php?page=asha_detail&amp;asha_mcts_emp_id=NjY3OTI="/>
    <hyperlink ref="N95:N96" r:id="rId20" display="http://www.nrhmassam.info/APPMS/index.php?page=asha_detail&amp;asha_mcts_emp_id=NjY3OTI="/>
    <hyperlink ref="N98" r:id="rId21" display="http://www.nrhmassam.info/APPMS/index.php?page=asha_detail&amp;asha_mcts_emp_id=NjY3OTI="/>
    <hyperlink ref="N104" r:id="rId22" display="http://www.nrhmassam.info/APPMS/index.php?page=asha_detail&amp;asha_mcts_emp_id=NjY3ODk="/>
    <hyperlink ref="N105" r:id="rId23" display="http://www.nrhmassam.info/APPMS/index.php?page=asha_detail&amp;asha_mcts_emp_id=NjY4MDY="/>
    <hyperlink ref="N57" r:id="rId24" display="http://www.nrhmassam.info/APPMS/index.php?page=asha_detail&amp;asha_mcts_emp_id=MjA2MDM="/>
    <hyperlink ref="N23" r:id="rId25" display="http://www.nrhmassam.info/APPMS/index.php?page=asha_detail&amp;asha_mcts_emp_id=NjY4MjM="/>
    <hyperlink ref="N29" r:id="rId26" display="http://www.nrhmassam.info/APPMS/index.php?page=asha_detail&amp;asha_mcts_emp_id=Mzk3NDk="/>
    <hyperlink ref="N32" r:id="rId27" display="http://www.nrhmassam.info/APPMS/index.php?page=asha_detail&amp;asha_mcts_emp_id=Mzk3NDk="/>
    <hyperlink ref="N65" r:id="rId28" display="http://www.nrhmassam.info/APPMS/index.php?page=asha_detail&amp;asha_mcts_emp_id=MjA3OTQ="/>
    <hyperlink ref="N66" r:id="rId29" display="http://www.nrhmassam.info/APPMS/index.php?page=asha_detail&amp;asha_mcts_emp_id=MjA3OTQ="/>
    <hyperlink ref="N72" r:id="rId30" display="http://www.nrhmassam.info/APPMS/index.php?page=asha_detail&amp;asha_mcts_emp_id=NjY3OTE="/>
    <hyperlink ref="N15" r:id="rId31" display="http://www.nrhmassam.info/APPMS/index.php?page=asha_detail&amp;asha_mcts_emp_id=MjA3NTQ="/>
    <hyperlink ref="N17" r:id="rId32" display="http://www.nrhmassam.info/APPMS/index.php?page=asha_detail&amp;asha_mcts_emp_id=MjA3NTM="/>
    <hyperlink ref="N18" r:id="rId33" display="http://www.nrhmassam.info/APPMS/index.php?page=asha_detail&amp;asha_mcts_emp_id=MjA3NTQ="/>
    <hyperlink ref="N90" r:id="rId34" display="http://www.nrhmassam.info/APPMS/index.php?page=asha_detail&amp;asha_mcts_emp_id=MjA3NjA="/>
    <hyperlink ref="N91" r:id="rId35" display="http://www.nrhmassam.info/APPMS/index.php?page=asha_detail&amp;asha_mcts_emp_id=MjA3NjE="/>
    <hyperlink ref="N41" r:id="rId36" display="http://www.nrhmassam.info/APPMS/index.php?page=asha_detail&amp;asha_mcts_emp_id=MjA3MTI="/>
    <hyperlink ref="N43" r:id="rId37" display="http://www.nrhmassam.info/APPMS/index.php?page=asha_detail&amp;asha_mcts_emp_id=MjA3MTI="/>
    <hyperlink ref="N62" r:id="rId38" display="http://www.nrhmassam.info/APPMS/index.php?page=asha_detail&amp;asha_mcts_emp_id=MjA3MDc="/>
    <hyperlink ref="N84" r:id="rId39" display="http://www.nrhmassam.info/APPMS/index.php?page=asha_detail&amp;asha_mcts_emp_id=MjA5MjU="/>
    <hyperlink ref="N99" r:id="rId40" display="http://www.nrhmassam.info/APPMS/index.php?page=asha_detail&amp;asha_mcts_emp_id=MjA5MjU="/>
    <hyperlink ref="N102" r:id="rId41" display="http://www.nrhmassam.info/APPMS/index.php?page=asha_detail&amp;asha_mcts_emp_id=MjA5MjU="/>
    <hyperlink ref="N34" r:id="rId42" display="http://www.nrhmassam.info/APPMS/index.php?page=asha_detail&amp;asha_mcts_emp_id=NjY3Nzg="/>
    <hyperlink ref="N40" r:id="rId43" display="http://www.nrhmassam.info/APPMS/index.php?page=asha_detail&amp;asha_mcts_emp_id=MjA3Mjc="/>
    <hyperlink ref="N42" r:id="rId44" display="http://www.nrhmassam.info/APPMS/index.php?page=asha_detail&amp;asha_mcts_emp_id=MjA3Mjk="/>
    <hyperlink ref="N44" r:id="rId45" display="http://www.nrhmassam.info/APPMS/index.php?page=asha_detail&amp;asha_mcts_emp_id=MjA3NDM="/>
    <hyperlink ref="N16" r:id="rId46" display="http://www.nrhmassam.info/APPMS/index.php?page=asha_detail&amp;asha_mcts_emp_id=MjA3ODQ="/>
    <hyperlink ref="N19" r:id="rId47" display="http://www.nrhmassam.info/APPMS/index.php?page=asha_detail&amp;asha_mcts_emp_id=MjA3ODQ="/>
    <hyperlink ref="N80" r:id="rId48" display="http://www.nrhmassam.info/APPMS/index.php?page=asha_detail&amp;asha_mcts_emp_id=NjY3OTU="/>
    <hyperlink ref="N8" r:id="rId49" display="http://www.nrhmassam.info/APPMS/index.php?page=asha_detail&amp;asha_mcts_emp_id=MjA3MTU="/>
    <hyperlink ref="N9" r:id="rId50" display="http://www.nrhmassam.info/APPMS/index.php?page=asha_detail&amp;asha_mcts_emp_id=MjA3MTQ="/>
    <hyperlink ref="N85" r:id="rId51" display="http://www.nrhmassam.info/APPMS/index.php?page=asha_detail&amp;asha_mcts_emp_id=MjA3MTk="/>
    <hyperlink ref="N86" r:id="rId52" display="http://www.nrhmassam.info/APPMS/index.php?page=asha_detail&amp;asha_mcts_emp_id=MjA3MTU="/>
    <hyperlink ref="N101" r:id="rId53" display="http://www.nrhmassam.info/APPMS/index.php?page=asha_detail&amp;asha_mcts_emp_id=MjA3MjE="/>
  </hyperlinks>
  <printOptions horizontalCentered="1"/>
  <pageMargins left="0.37" right="0.23" top="0.43" bottom="0.45" header="0.3" footer="0.22"/>
  <pageSetup paperSize="9" scale="46" fitToHeight="11000" orientation="landscape" horizontalDpi="0" verticalDpi="0" r:id="rId54"/>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47" activePane="bottomRight" state="frozen"/>
      <selection pane="topRight" activeCell="C1" sqref="C1"/>
      <selection pane="bottomLeft" activeCell="A5" sqref="A5"/>
      <selection pane="bottomRight" activeCell="C3" sqref="C3:C4"/>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56" bestFit="1" customWidth="1"/>
    <col min="18" max="18" width="17.5703125" style="1" customWidth="1"/>
    <col min="19" max="19" width="19.5703125" style="1" customWidth="1"/>
    <col min="20" max="16384" width="9.140625" style="1"/>
  </cols>
  <sheetData>
    <row r="1" spans="1:20" ht="51" customHeight="1">
      <c r="A1" s="133" t="s">
        <v>1448</v>
      </c>
      <c r="B1" s="133"/>
      <c r="C1" s="133"/>
      <c r="D1" s="134"/>
      <c r="E1" s="134"/>
      <c r="F1" s="134"/>
      <c r="G1" s="134"/>
      <c r="H1" s="134"/>
      <c r="I1" s="134"/>
      <c r="J1" s="134"/>
      <c r="K1" s="134"/>
      <c r="L1" s="134"/>
      <c r="M1" s="134"/>
      <c r="N1" s="134"/>
      <c r="O1" s="134"/>
      <c r="P1" s="134"/>
      <c r="Q1" s="134"/>
      <c r="R1" s="134"/>
      <c r="S1" s="134"/>
    </row>
    <row r="2" spans="1:20">
      <c r="A2" s="137" t="s">
        <v>63</v>
      </c>
      <c r="B2" s="138"/>
      <c r="C2" s="138"/>
      <c r="D2" s="25" t="s">
        <v>186</v>
      </c>
      <c r="E2" s="22"/>
      <c r="F2" s="22"/>
      <c r="G2" s="22"/>
      <c r="H2" s="22"/>
      <c r="I2" s="22"/>
      <c r="J2" s="22"/>
      <c r="K2" s="22"/>
      <c r="L2" s="22"/>
      <c r="M2" s="22"/>
      <c r="N2" s="22"/>
      <c r="O2" s="22"/>
      <c r="P2" s="22"/>
      <c r="Q2" s="53"/>
      <c r="R2" s="22"/>
      <c r="S2" s="22"/>
    </row>
    <row r="3" spans="1:20" ht="24" customHeight="1">
      <c r="A3" s="139" t="s">
        <v>14</v>
      </c>
      <c r="B3" s="135" t="s">
        <v>66</v>
      </c>
      <c r="C3" s="140" t="s">
        <v>7</v>
      </c>
      <c r="D3" s="140" t="s">
        <v>59</v>
      </c>
      <c r="E3" s="140" t="s">
        <v>16</v>
      </c>
      <c r="F3" s="141" t="s">
        <v>17</v>
      </c>
      <c r="G3" s="140" t="s">
        <v>8</v>
      </c>
      <c r="H3" s="140"/>
      <c r="I3" s="140"/>
      <c r="J3" s="140" t="s">
        <v>35</v>
      </c>
      <c r="K3" s="135" t="s">
        <v>37</v>
      </c>
      <c r="L3" s="135" t="s">
        <v>54</v>
      </c>
      <c r="M3" s="135" t="s">
        <v>55</v>
      </c>
      <c r="N3" s="135" t="s">
        <v>38</v>
      </c>
      <c r="O3" s="135" t="s">
        <v>39</v>
      </c>
      <c r="P3" s="139" t="s">
        <v>58</v>
      </c>
      <c r="Q3" s="143" t="s">
        <v>56</v>
      </c>
      <c r="R3" s="140" t="s">
        <v>36</v>
      </c>
      <c r="S3" s="140" t="s">
        <v>57</v>
      </c>
      <c r="T3" s="140" t="s">
        <v>13</v>
      </c>
    </row>
    <row r="4" spans="1:20" ht="25.5" customHeight="1">
      <c r="A4" s="139"/>
      <c r="B4" s="142"/>
      <c r="C4" s="140"/>
      <c r="D4" s="140"/>
      <c r="E4" s="140"/>
      <c r="F4" s="141"/>
      <c r="G4" s="23" t="s">
        <v>9</v>
      </c>
      <c r="H4" s="23" t="s">
        <v>10</v>
      </c>
      <c r="I4" s="23" t="s">
        <v>11</v>
      </c>
      <c r="J4" s="140"/>
      <c r="K4" s="136"/>
      <c r="L4" s="136"/>
      <c r="M4" s="136"/>
      <c r="N4" s="136"/>
      <c r="O4" s="136"/>
      <c r="P4" s="139"/>
      <c r="Q4" s="144"/>
      <c r="R4" s="140"/>
      <c r="S4" s="140"/>
      <c r="T4" s="140"/>
    </row>
    <row r="5" spans="1:20">
      <c r="A5" s="4">
        <v>1</v>
      </c>
      <c r="B5" s="17" t="s">
        <v>67</v>
      </c>
      <c r="C5" s="18" t="s">
        <v>548</v>
      </c>
      <c r="D5" s="18" t="s">
        <v>29</v>
      </c>
      <c r="E5" s="19">
        <v>16</v>
      </c>
      <c r="F5" s="18" t="s">
        <v>998</v>
      </c>
      <c r="G5" s="19">
        <v>20</v>
      </c>
      <c r="H5" s="19">
        <v>29</v>
      </c>
      <c r="I5" s="17">
        <f t="shared" ref="I5:I68" si="0">+G5+H5</f>
        <v>49</v>
      </c>
      <c r="J5" s="18">
        <v>8403971509</v>
      </c>
      <c r="K5" s="18" t="s">
        <v>1414</v>
      </c>
      <c r="L5" s="18" t="s">
        <v>1355</v>
      </c>
      <c r="M5" s="18">
        <v>9854301436</v>
      </c>
      <c r="N5" s="18" t="s">
        <v>1357</v>
      </c>
      <c r="O5" s="18">
        <v>9954535131</v>
      </c>
      <c r="P5" s="24">
        <v>43467</v>
      </c>
      <c r="Q5" s="54">
        <v>43467</v>
      </c>
      <c r="R5" s="18" t="s">
        <v>1404</v>
      </c>
      <c r="S5" s="18" t="s">
        <v>1236</v>
      </c>
      <c r="T5" s="18"/>
    </row>
    <row r="6" spans="1:20">
      <c r="A6" s="4">
        <v>2</v>
      </c>
      <c r="B6" s="17" t="s">
        <v>68</v>
      </c>
      <c r="C6" s="18" t="s">
        <v>549</v>
      </c>
      <c r="D6" s="18" t="s">
        <v>29</v>
      </c>
      <c r="E6" s="19">
        <v>13</v>
      </c>
      <c r="F6" s="18" t="s">
        <v>998</v>
      </c>
      <c r="G6" s="19">
        <v>27</v>
      </c>
      <c r="H6" s="19">
        <v>21</v>
      </c>
      <c r="I6" s="17">
        <f t="shared" si="0"/>
        <v>48</v>
      </c>
      <c r="J6" s="18">
        <v>9613540434</v>
      </c>
      <c r="K6" s="18" t="s">
        <v>1417</v>
      </c>
      <c r="L6" s="18" t="s">
        <v>1336</v>
      </c>
      <c r="M6" s="18">
        <v>9859645063</v>
      </c>
      <c r="N6" s="18" t="s">
        <v>1340</v>
      </c>
      <c r="O6" s="18">
        <v>9954936060</v>
      </c>
      <c r="P6" s="24">
        <v>43467</v>
      </c>
      <c r="Q6" s="54">
        <v>43467</v>
      </c>
      <c r="R6" s="18" t="s">
        <v>1405</v>
      </c>
      <c r="S6" s="18" t="s">
        <v>1236</v>
      </c>
      <c r="T6" s="18"/>
    </row>
    <row r="7" spans="1:20">
      <c r="A7" s="4">
        <v>3</v>
      </c>
      <c r="B7" s="17" t="s">
        <v>68</v>
      </c>
      <c r="C7" s="18" t="s">
        <v>550</v>
      </c>
      <c r="D7" s="18" t="s">
        <v>29</v>
      </c>
      <c r="E7" s="19">
        <v>17</v>
      </c>
      <c r="F7" s="18" t="s">
        <v>998</v>
      </c>
      <c r="G7" s="19">
        <v>17</v>
      </c>
      <c r="H7" s="19">
        <v>19</v>
      </c>
      <c r="I7" s="17">
        <f t="shared" si="0"/>
        <v>36</v>
      </c>
      <c r="J7" s="18">
        <v>9957511508</v>
      </c>
      <c r="K7" s="18" t="s">
        <v>1417</v>
      </c>
      <c r="L7" s="18" t="s">
        <v>1336</v>
      </c>
      <c r="M7" s="18">
        <v>9859645063</v>
      </c>
      <c r="N7" s="18" t="s">
        <v>1341</v>
      </c>
      <c r="O7" s="18">
        <v>8011158093</v>
      </c>
      <c r="P7" s="24">
        <v>43467</v>
      </c>
      <c r="Q7" s="54">
        <v>43467</v>
      </c>
      <c r="R7" s="18" t="s">
        <v>1405</v>
      </c>
      <c r="S7" s="18" t="s">
        <v>1236</v>
      </c>
      <c r="T7" s="18"/>
    </row>
    <row r="8" spans="1:20">
      <c r="A8" s="4">
        <v>4</v>
      </c>
      <c r="B8" s="17" t="s">
        <v>67</v>
      </c>
      <c r="C8" s="18" t="s">
        <v>551</v>
      </c>
      <c r="D8" s="18" t="s">
        <v>29</v>
      </c>
      <c r="E8" s="19">
        <v>15</v>
      </c>
      <c r="F8" s="18" t="s">
        <v>998</v>
      </c>
      <c r="G8" s="19">
        <v>25</v>
      </c>
      <c r="H8" s="19">
        <v>20</v>
      </c>
      <c r="I8" s="17">
        <f t="shared" si="0"/>
        <v>45</v>
      </c>
      <c r="J8" s="18">
        <v>8011283761</v>
      </c>
      <c r="K8" s="18" t="s">
        <v>1414</v>
      </c>
      <c r="L8" s="18" t="s">
        <v>1355</v>
      </c>
      <c r="M8" s="18">
        <v>9854301436</v>
      </c>
      <c r="N8" s="18" t="s">
        <v>1199</v>
      </c>
      <c r="O8" s="18">
        <v>8011586521</v>
      </c>
      <c r="P8" s="24">
        <v>43467</v>
      </c>
      <c r="Q8" s="54">
        <v>43467</v>
      </c>
      <c r="R8" s="18" t="s">
        <v>1404</v>
      </c>
      <c r="S8" s="18" t="s">
        <v>1236</v>
      </c>
      <c r="T8" s="18"/>
    </row>
    <row r="9" spans="1:20">
      <c r="A9" s="4">
        <v>5</v>
      </c>
      <c r="B9" s="17" t="s">
        <v>68</v>
      </c>
      <c r="C9" s="18" t="s">
        <v>552</v>
      </c>
      <c r="D9" s="18" t="s">
        <v>29</v>
      </c>
      <c r="E9" s="19">
        <v>24</v>
      </c>
      <c r="F9" s="18" t="s">
        <v>998</v>
      </c>
      <c r="G9" s="19">
        <v>59</v>
      </c>
      <c r="H9" s="19">
        <v>42</v>
      </c>
      <c r="I9" s="17">
        <f t="shared" si="0"/>
        <v>101</v>
      </c>
      <c r="J9" s="18">
        <v>8011410769</v>
      </c>
      <c r="K9" s="18" t="s">
        <v>1415</v>
      </c>
      <c r="L9" s="18" t="s">
        <v>1418</v>
      </c>
      <c r="M9" s="18">
        <v>8876676027</v>
      </c>
      <c r="N9" s="18" t="s">
        <v>1200</v>
      </c>
      <c r="O9" s="18">
        <v>9954266476</v>
      </c>
      <c r="P9" s="24">
        <v>43468</v>
      </c>
      <c r="Q9" s="54">
        <v>43468</v>
      </c>
      <c r="R9" s="18" t="s">
        <v>1404</v>
      </c>
      <c r="S9" s="18" t="s">
        <v>1236</v>
      </c>
      <c r="T9" s="18"/>
    </row>
    <row r="10" spans="1:20">
      <c r="A10" s="4">
        <v>6</v>
      </c>
      <c r="B10" s="17" t="s">
        <v>67</v>
      </c>
      <c r="C10" s="18" t="s">
        <v>553</v>
      </c>
      <c r="D10" s="18" t="s">
        <v>29</v>
      </c>
      <c r="E10" s="19">
        <v>18</v>
      </c>
      <c r="F10" s="18" t="s">
        <v>998</v>
      </c>
      <c r="G10" s="19">
        <v>12</v>
      </c>
      <c r="H10" s="19">
        <v>13</v>
      </c>
      <c r="I10" s="17">
        <f t="shared" si="0"/>
        <v>25</v>
      </c>
      <c r="J10" s="18">
        <v>8723078719</v>
      </c>
      <c r="K10" s="18" t="s">
        <v>1414</v>
      </c>
      <c r="L10" s="18" t="s">
        <v>1355</v>
      </c>
      <c r="M10" s="18">
        <v>9854301436</v>
      </c>
      <c r="N10" s="18" t="s">
        <v>1362</v>
      </c>
      <c r="O10" s="18">
        <v>7637894907</v>
      </c>
      <c r="P10" s="24">
        <v>43468</v>
      </c>
      <c r="Q10" s="54">
        <v>43468</v>
      </c>
      <c r="R10" s="18" t="s">
        <v>1404</v>
      </c>
      <c r="S10" s="18" t="s">
        <v>1236</v>
      </c>
      <c r="T10" s="18"/>
    </row>
    <row r="11" spans="1:20" ht="33">
      <c r="A11" s="4">
        <v>7</v>
      </c>
      <c r="B11" s="17" t="s">
        <v>68</v>
      </c>
      <c r="C11" s="18" t="s">
        <v>554</v>
      </c>
      <c r="D11" s="18" t="s">
        <v>29</v>
      </c>
      <c r="E11" s="19">
        <v>16</v>
      </c>
      <c r="F11" s="18" t="s">
        <v>998</v>
      </c>
      <c r="G11" s="19">
        <v>45</v>
      </c>
      <c r="H11" s="19">
        <v>42</v>
      </c>
      <c r="I11" s="17">
        <f t="shared" si="0"/>
        <v>87</v>
      </c>
      <c r="J11" s="18">
        <v>8761080369</v>
      </c>
      <c r="K11" s="18" t="s">
        <v>1417</v>
      </c>
      <c r="L11" s="18" t="s">
        <v>1336</v>
      </c>
      <c r="M11" s="18">
        <v>9859645063</v>
      </c>
      <c r="N11" s="18" t="s">
        <v>1201</v>
      </c>
      <c r="O11" s="18">
        <v>9127110267</v>
      </c>
      <c r="P11" s="24">
        <v>43468</v>
      </c>
      <c r="Q11" s="54">
        <v>43468</v>
      </c>
      <c r="R11" s="18" t="s">
        <v>1405</v>
      </c>
      <c r="S11" s="18" t="s">
        <v>1236</v>
      </c>
      <c r="T11" s="18"/>
    </row>
    <row r="12" spans="1:20" ht="33">
      <c r="A12" s="4">
        <v>8</v>
      </c>
      <c r="B12" s="17" t="s">
        <v>67</v>
      </c>
      <c r="C12" s="18" t="s">
        <v>555</v>
      </c>
      <c r="D12" s="18" t="s">
        <v>29</v>
      </c>
      <c r="E12" s="19">
        <v>12</v>
      </c>
      <c r="F12" s="18" t="s">
        <v>998</v>
      </c>
      <c r="G12" s="19">
        <v>17</v>
      </c>
      <c r="H12" s="19">
        <v>14</v>
      </c>
      <c r="I12" s="17">
        <f t="shared" si="0"/>
        <v>31</v>
      </c>
      <c r="J12" s="18">
        <v>8812877833</v>
      </c>
      <c r="K12" s="18" t="s">
        <v>1414</v>
      </c>
      <c r="L12" s="18" t="s">
        <v>1355</v>
      </c>
      <c r="M12" s="18">
        <v>9854301436</v>
      </c>
      <c r="N12" s="18" t="s">
        <v>1363</v>
      </c>
      <c r="O12" s="18">
        <v>8721058689</v>
      </c>
      <c r="P12" s="24">
        <v>43468</v>
      </c>
      <c r="Q12" s="54">
        <v>43468</v>
      </c>
      <c r="R12" s="18" t="s">
        <v>1404</v>
      </c>
      <c r="S12" s="18" t="s">
        <v>1236</v>
      </c>
      <c r="T12" s="18"/>
    </row>
    <row r="13" spans="1:20" ht="33">
      <c r="A13" s="4">
        <v>9</v>
      </c>
      <c r="B13" s="17" t="s">
        <v>67</v>
      </c>
      <c r="C13" s="18" t="s">
        <v>556</v>
      </c>
      <c r="D13" s="18" t="s">
        <v>29</v>
      </c>
      <c r="E13" s="19">
        <v>19</v>
      </c>
      <c r="F13" s="18" t="s">
        <v>998</v>
      </c>
      <c r="G13" s="19">
        <v>25</v>
      </c>
      <c r="H13" s="19">
        <v>27</v>
      </c>
      <c r="I13" s="17">
        <f t="shared" si="0"/>
        <v>52</v>
      </c>
      <c r="J13" s="18" t="s">
        <v>1055</v>
      </c>
      <c r="K13" s="18" t="s">
        <v>1414</v>
      </c>
      <c r="L13" s="18" t="s">
        <v>1355</v>
      </c>
      <c r="M13" s="18">
        <v>9854301436</v>
      </c>
      <c r="N13" s="18" t="s">
        <v>1363</v>
      </c>
      <c r="O13" s="18">
        <v>8721058689</v>
      </c>
      <c r="P13" s="24">
        <v>43468</v>
      </c>
      <c r="Q13" s="54">
        <v>43468</v>
      </c>
      <c r="R13" s="18" t="s">
        <v>1404</v>
      </c>
      <c r="S13" s="18" t="s">
        <v>1236</v>
      </c>
      <c r="T13" s="18"/>
    </row>
    <row r="14" spans="1:20">
      <c r="A14" s="4">
        <v>10</v>
      </c>
      <c r="B14" s="17" t="s">
        <v>68</v>
      </c>
      <c r="C14" s="18" t="s">
        <v>557</v>
      </c>
      <c r="D14" s="18" t="s">
        <v>29</v>
      </c>
      <c r="E14" s="19">
        <v>21</v>
      </c>
      <c r="F14" s="18" t="s">
        <v>998</v>
      </c>
      <c r="G14" s="19">
        <v>58</v>
      </c>
      <c r="H14" s="19">
        <v>42</v>
      </c>
      <c r="I14" s="17">
        <f t="shared" si="0"/>
        <v>100</v>
      </c>
      <c r="J14" s="18">
        <v>9854101105</v>
      </c>
      <c r="K14" s="18" t="s">
        <v>1417</v>
      </c>
      <c r="L14" s="18" t="s">
        <v>1336</v>
      </c>
      <c r="M14" s="18">
        <v>9859645063</v>
      </c>
      <c r="N14" s="18" t="s">
        <v>1201</v>
      </c>
      <c r="O14" s="18">
        <v>9127110267</v>
      </c>
      <c r="P14" s="24">
        <v>43469</v>
      </c>
      <c r="Q14" s="54">
        <v>43469</v>
      </c>
      <c r="R14" s="18" t="s">
        <v>1405</v>
      </c>
      <c r="S14" s="18" t="s">
        <v>1236</v>
      </c>
      <c r="T14" s="18"/>
    </row>
    <row r="15" spans="1:20">
      <c r="A15" s="4">
        <v>11</v>
      </c>
      <c r="B15" s="17" t="s">
        <v>67</v>
      </c>
      <c r="C15" s="18" t="s">
        <v>558</v>
      </c>
      <c r="D15" s="18" t="s">
        <v>29</v>
      </c>
      <c r="E15" s="19">
        <v>24</v>
      </c>
      <c r="F15" s="18" t="s">
        <v>998</v>
      </c>
      <c r="G15" s="19">
        <v>33</v>
      </c>
      <c r="H15" s="19">
        <v>30</v>
      </c>
      <c r="I15" s="17">
        <f t="shared" si="0"/>
        <v>63</v>
      </c>
      <c r="J15" s="18">
        <v>9954330715</v>
      </c>
      <c r="K15" s="18" t="s">
        <v>1414</v>
      </c>
      <c r="L15" s="18" t="s">
        <v>1355</v>
      </c>
      <c r="M15" s="18">
        <v>9854301436</v>
      </c>
      <c r="N15" s="18" t="s">
        <v>1364</v>
      </c>
      <c r="O15" s="18">
        <v>7896128884</v>
      </c>
      <c r="P15" s="24">
        <v>43469</v>
      </c>
      <c r="Q15" s="54">
        <v>43469</v>
      </c>
      <c r="R15" s="18" t="s">
        <v>1404</v>
      </c>
      <c r="S15" s="18" t="s">
        <v>1236</v>
      </c>
      <c r="T15" s="18"/>
    </row>
    <row r="16" spans="1:20" ht="33">
      <c r="A16" s="4">
        <v>12</v>
      </c>
      <c r="B16" s="17" t="s">
        <v>67</v>
      </c>
      <c r="C16" s="18" t="s">
        <v>559</v>
      </c>
      <c r="D16" s="18" t="s">
        <v>29</v>
      </c>
      <c r="E16" s="19">
        <v>25</v>
      </c>
      <c r="F16" s="18" t="s">
        <v>998</v>
      </c>
      <c r="G16" s="19">
        <v>18</v>
      </c>
      <c r="H16" s="19">
        <v>21</v>
      </c>
      <c r="I16" s="17">
        <f t="shared" si="0"/>
        <v>39</v>
      </c>
      <c r="J16" s="18" t="s">
        <v>1056</v>
      </c>
      <c r="K16" s="18" t="s">
        <v>1414</v>
      </c>
      <c r="L16" s="18" t="s">
        <v>1355</v>
      </c>
      <c r="M16" s="18">
        <v>9854301436</v>
      </c>
      <c r="N16" s="18" t="s">
        <v>1202</v>
      </c>
      <c r="O16" s="18">
        <v>7896128884</v>
      </c>
      <c r="P16" s="24">
        <v>43469</v>
      </c>
      <c r="Q16" s="54">
        <v>43469</v>
      </c>
      <c r="R16" s="18" t="s">
        <v>1404</v>
      </c>
      <c r="S16" s="18" t="s">
        <v>1236</v>
      </c>
      <c r="T16" s="18"/>
    </row>
    <row r="17" spans="1:20" ht="33">
      <c r="A17" s="4">
        <v>13</v>
      </c>
      <c r="B17" s="17" t="s">
        <v>67</v>
      </c>
      <c r="C17" s="18" t="s">
        <v>560</v>
      </c>
      <c r="D17" s="18" t="s">
        <v>29</v>
      </c>
      <c r="E17" s="19">
        <v>26</v>
      </c>
      <c r="F17" s="18" t="s">
        <v>998</v>
      </c>
      <c r="G17" s="19">
        <v>44</v>
      </c>
      <c r="H17" s="19">
        <v>40</v>
      </c>
      <c r="I17" s="17">
        <f t="shared" si="0"/>
        <v>84</v>
      </c>
      <c r="J17" s="18" t="s">
        <v>1057</v>
      </c>
      <c r="K17" s="18" t="s">
        <v>1414</v>
      </c>
      <c r="L17" s="18" t="s">
        <v>1355</v>
      </c>
      <c r="M17" s="18">
        <v>9854301436</v>
      </c>
      <c r="N17" s="18" t="s">
        <v>1202</v>
      </c>
      <c r="O17" s="18">
        <v>7896128884</v>
      </c>
      <c r="P17" s="24">
        <v>43469</v>
      </c>
      <c r="Q17" s="54">
        <v>43469</v>
      </c>
      <c r="R17" s="18" t="s">
        <v>1404</v>
      </c>
      <c r="S17" s="18" t="s">
        <v>1236</v>
      </c>
      <c r="T17" s="18"/>
    </row>
    <row r="18" spans="1:20" ht="49.5">
      <c r="A18" s="4">
        <v>14</v>
      </c>
      <c r="B18" s="17" t="s">
        <v>68</v>
      </c>
      <c r="C18" s="18" t="s">
        <v>561</v>
      </c>
      <c r="D18" s="18" t="s">
        <v>29</v>
      </c>
      <c r="E18" s="19">
        <v>23</v>
      </c>
      <c r="F18" s="18" t="s">
        <v>998</v>
      </c>
      <c r="G18" s="19">
        <v>27</v>
      </c>
      <c r="H18" s="19">
        <v>25</v>
      </c>
      <c r="I18" s="17">
        <f t="shared" si="0"/>
        <v>52</v>
      </c>
      <c r="J18" s="18" t="s">
        <v>1058</v>
      </c>
      <c r="K18" s="18" t="s">
        <v>1415</v>
      </c>
      <c r="L18" s="18" t="s">
        <v>1418</v>
      </c>
      <c r="M18" s="18">
        <v>8876676027</v>
      </c>
      <c r="N18" s="18" t="s">
        <v>1200</v>
      </c>
      <c r="O18" s="18">
        <v>9954266476</v>
      </c>
      <c r="P18" s="24">
        <v>43469</v>
      </c>
      <c r="Q18" s="54">
        <v>43469</v>
      </c>
      <c r="R18" s="18" t="s">
        <v>1404</v>
      </c>
      <c r="S18" s="18" t="s">
        <v>1236</v>
      </c>
      <c r="T18" s="18"/>
    </row>
    <row r="19" spans="1:20">
      <c r="A19" s="4">
        <v>15</v>
      </c>
      <c r="B19" s="17" t="s">
        <v>67</v>
      </c>
      <c r="C19" s="18" t="s">
        <v>562</v>
      </c>
      <c r="D19" s="18" t="s">
        <v>29</v>
      </c>
      <c r="E19" s="19">
        <v>14</v>
      </c>
      <c r="F19" s="18" t="s">
        <v>998</v>
      </c>
      <c r="G19" s="19">
        <v>19</v>
      </c>
      <c r="H19" s="19">
        <v>16</v>
      </c>
      <c r="I19" s="17">
        <f t="shared" si="0"/>
        <v>35</v>
      </c>
      <c r="J19" s="18">
        <v>7578908147</v>
      </c>
      <c r="K19" s="18" t="s">
        <v>1414</v>
      </c>
      <c r="L19" s="18" t="s">
        <v>1355</v>
      </c>
      <c r="M19" s="18">
        <v>9854301436</v>
      </c>
      <c r="N19" s="18" t="s">
        <v>1203</v>
      </c>
      <c r="O19" s="18">
        <v>8011586521</v>
      </c>
      <c r="P19" s="24">
        <v>43470</v>
      </c>
      <c r="Q19" s="54">
        <v>43470</v>
      </c>
      <c r="R19" s="18" t="s">
        <v>1404</v>
      </c>
      <c r="S19" s="18" t="s">
        <v>1236</v>
      </c>
      <c r="T19" s="18"/>
    </row>
    <row r="20" spans="1:20">
      <c r="A20" s="4">
        <v>16</v>
      </c>
      <c r="B20" s="17" t="s">
        <v>361</v>
      </c>
      <c r="C20" s="18" t="s">
        <v>563</v>
      </c>
      <c r="D20" s="18" t="s">
        <v>29</v>
      </c>
      <c r="E20" s="19">
        <v>11</v>
      </c>
      <c r="F20" s="18" t="s">
        <v>998</v>
      </c>
      <c r="G20" s="19">
        <v>14</v>
      </c>
      <c r="H20" s="19">
        <v>15</v>
      </c>
      <c r="I20" s="17">
        <f t="shared" si="0"/>
        <v>29</v>
      </c>
      <c r="J20" s="18">
        <v>8486223973</v>
      </c>
      <c r="K20" s="18" t="s">
        <v>1412</v>
      </c>
      <c r="L20" s="18" t="s">
        <v>1256</v>
      </c>
      <c r="M20" s="18">
        <v>8876211967</v>
      </c>
      <c r="N20" s="18" t="s">
        <v>1204</v>
      </c>
      <c r="O20" s="18">
        <v>8486965591</v>
      </c>
      <c r="P20" s="24">
        <v>43470</v>
      </c>
      <c r="Q20" s="54">
        <v>43470</v>
      </c>
      <c r="R20" s="18" t="s">
        <v>1409</v>
      </c>
      <c r="S20" s="18" t="s">
        <v>1236</v>
      </c>
      <c r="T20" s="18"/>
    </row>
    <row r="21" spans="1:20">
      <c r="A21" s="4">
        <v>17</v>
      </c>
      <c r="B21" s="17" t="s">
        <v>361</v>
      </c>
      <c r="C21" s="18" t="s">
        <v>564</v>
      </c>
      <c r="D21" s="18" t="s">
        <v>29</v>
      </c>
      <c r="E21" s="19">
        <v>111</v>
      </c>
      <c r="F21" s="18" t="s">
        <v>998</v>
      </c>
      <c r="G21" s="19">
        <v>12</v>
      </c>
      <c r="H21" s="19">
        <v>12</v>
      </c>
      <c r="I21" s="17">
        <f t="shared" si="0"/>
        <v>24</v>
      </c>
      <c r="J21" s="18">
        <v>9957952672</v>
      </c>
      <c r="K21" s="18" t="s">
        <v>1412</v>
      </c>
      <c r="L21" s="18" t="s">
        <v>1256</v>
      </c>
      <c r="M21" s="18">
        <v>8876211967</v>
      </c>
      <c r="N21" s="18" t="s">
        <v>1205</v>
      </c>
      <c r="O21" s="18">
        <v>8134867144</v>
      </c>
      <c r="P21" s="24">
        <v>43470</v>
      </c>
      <c r="Q21" s="54">
        <v>43470</v>
      </c>
      <c r="R21" s="18" t="s">
        <v>1409</v>
      </c>
      <c r="S21" s="18" t="s">
        <v>1236</v>
      </c>
      <c r="T21" s="18"/>
    </row>
    <row r="22" spans="1:20">
      <c r="A22" s="4">
        <v>18</v>
      </c>
      <c r="B22" s="17" t="s">
        <v>67</v>
      </c>
      <c r="C22" s="18" t="s">
        <v>565</v>
      </c>
      <c r="D22" s="18" t="s">
        <v>29</v>
      </c>
      <c r="E22" s="19">
        <v>22</v>
      </c>
      <c r="F22" s="18" t="s">
        <v>998</v>
      </c>
      <c r="G22" s="19">
        <v>20</v>
      </c>
      <c r="H22" s="19">
        <v>22</v>
      </c>
      <c r="I22" s="17">
        <f t="shared" si="0"/>
        <v>42</v>
      </c>
      <c r="J22" s="18">
        <v>8749913353</v>
      </c>
      <c r="K22" s="18" t="s">
        <v>1411</v>
      </c>
      <c r="L22" s="18" t="s">
        <v>1346</v>
      </c>
      <c r="M22" s="18">
        <v>9957372570</v>
      </c>
      <c r="N22" s="18" t="s">
        <v>1351</v>
      </c>
      <c r="O22" s="18">
        <v>9678388265</v>
      </c>
      <c r="P22" s="24">
        <v>43470</v>
      </c>
      <c r="Q22" s="54">
        <v>43470</v>
      </c>
      <c r="R22" s="18" t="s">
        <v>1402</v>
      </c>
      <c r="S22" s="18" t="s">
        <v>1236</v>
      </c>
      <c r="T22" s="18"/>
    </row>
    <row r="23" spans="1:20" ht="33">
      <c r="A23" s="4">
        <v>19</v>
      </c>
      <c r="B23" s="17" t="s">
        <v>67</v>
      </c>
      <c r="C23" s="18" t="s">
        <v>566</v>
      </c>
      <c r="D23" s="18" t="s">
        <v>29</v>
      </c>
      <c r="E23" s="19">
        <v>21</v>
      </c>
      <c r="F23" s="18" t="s">
        <v>998</v>
      </c>
      <c r="G23" s="19">
        <v>17</v>
      </c>
      <c r="H23" s="19">
        <v>19</v>
      </c>
      <c r="I23" s="17">
        <f t="shared" si="0"/>
        <v>36</v>
      </c>
      <c r="J23" s="18" t="s">
        <v>1059</v>
      </c>
      <c r="K23" s="18" t="s">
        <v>1414</v>
      </c>
      <c r="L23" s="18" t="s">
        <v>1353</v>
      </c>
      <c r="M23" s="18">
        <v>8486292021</v>
      </c>
      <c r="N23" s="18" t="s">
        <v>1365</v>
      </c>
      <c r="O23" s="18">
        <v>8761929133</v>
      </c>
      <c r="P23" s="24">
        <v>43470</v>
      </c>
      <c r="Q23" s="54">
        <v>43470</v>
      </c>
      <c r="R23" s="18" t="s">
        <v>1404</v>
      </c>
      <c r="S23" s="18" t="s">
        <v>1236</v>
      </c>
      <c r="T23" s="18"/>
    </row>
    <row r="24" spans="1:20" ht="33">
      <c r="A24" s="4">
        <v>20</v>
      </c>
      <c r="B24" s="17" t="s">
        <v>361</v>
      </c>
      <c r="C24" s="18" t="s">
        <v>567</v>
      </c>
      <c r="D24" s="18" t="s">
        <v>29</v>
      </c>
      <c r="E24" s="19">
        <v>7</v>
      </c>
      <c r="F24" s="18" t="s">
        <v>998</v>
      </c>
      <c r="G24" s="19">
        <v>16</v>
      </c>
      <c r="H24" s="19">
        <v>15</v>
      </c>
      <c r="I24" s="17">
        <f t="shared" si="0"/>
        <v>31</v>
      </c>
      <c r="J24" s="18" t="s">
        <v>1060</v>
      </c>
      <c r="K24" s="18" t="s">
        <v>1412</v>
      </c>
      <c r="L24" s="18" t="s">
        <v>1256</v>
      </c>
      <c r="M24" s="18">
        <v>8876211967</v>
      </c>
      <c r="N24" s="18" t="s">
        <v>1205</v>
      </c>
      <c r="O24" s="18">
        <v>8134867144</v>
      </c>
      <c r="P24" s="24">
        <v>43470</v>
      </c>
      <c r="Q24" s="54">
        <v>43470</v>
      </c>
      <c r="R24" s="18" t="s">
        <v>1409</v>
      </c>
      <c r="S24" s="18" t="s">
        <v>1236</v>
      </c>
      <c r="T24" s="18"/>
    </row>
    <row r="25" spans="1:20" ht="33">
      <c r="A25" s="4">
        <v>21</v>
      </c>
      <c r="B25" s="17" t="s">
        <v>67</v>
      </c>
      <c r="C25" s="18" t="s">
        <v>568</v>
      </c>
      <c r="D25" s="18" t="s">
        <v>29</v>
      </c>
      <c r="E25" s="19">
        <v>20</v>
      </c>
      <c r="F25" s="18" t="s">
        <v>998</v>
      </c>
      <c r="G25" s="19">
        <v>24</v>
      </c>
      <c r="H25" s="19">
        <v>17</v>
      </c>
      <c r="I25" s="17">
        <f t="shared" si="0"/>
        <v>41</v>
      </c>
      <c r="J25" s="18">
        <v>7576897106</v>
      </c>
      <c r="K25" s="18" t="s">
        <v>1425</v>
      </c>
      <c r="L25" s="18" t="s">
        <v>1285</v>
      </c>
      <c r="M25" s="18">
        <v>9401725810</v>
      </c>
      <c r="N25" s="18" t="s">
        <v>1287</v>
      </c>
      <c r="O25" s="18">
        <v>8812847573</v>
      </c>
      <c r="P25" s="24">
        <v>43472</v>
      </c>
      <c r="Q25" s="54">
        <v>43472</v>
      </c>
      <c r="R25" s="18" t="s">
        <v>1402</v>
      </c>
      <c r="S25" s="18" t="s">
        <v>1236</v>
      </c>
      <c r="T25" s="18"/>
    </row>
    <row r="26" spans="1:20" ht="33">
      <c r="A26" s="4">
        <v>22</v>
      </c>
      <c r="B26" s="17" t="s">
        <v>67</v>
      </c>
      <c r="C26" s="18" t="s">
        <v>569</v>
      </c>
      <c r="D26" s="18" t="s">
        <v>29</v>
      </c>
      <c r="E26" s="19">
        <v>19</v>
      </c>
      <c r="F26" s="18" t="s">
        <v>998</v>
      </c>
      <c r="G26" s="19">
        <v>26</v>
      </c>
      <c r="H26" s="19">
        <v>28</v>
      </c>
      <c r="I26" s="17">
        <f t="shared" si="0"/>
        <v>54</v>
      </c>
      <c r="J26" s="18">
        <v>8723972657</v>
      </c>
      <c r="K26" s="18" t="s">
        <v>1425</v>
      </c>
      <c r="L26" s="18" t="s">
        <v>1286</v>
      </c>
      <c r="M26" s="18">
        <v>9577388561</v>
      </c>
      <c r="N26" s="18" t="s">
        <v>1287</v>
      </c>
      <c r="O26" s="18">
        <v>8812847573</v>
      </c>
      <c r="P26" s="24">
        <v>43472</v>
      </c>
      <c r="Q26" s="54">
        <v>43472</v>
      </c>
      <c r="R26" s="18" t="s">
        <v>1402</v>
      </c>
      <c r="S26" s="18" t="s">
        <v>1236</v>
      </c>
      <c r="T26" s="18"/>
    </row>
    <row r="27" spans="1:20" ht="33">
      <c r="A27" s="4">
        <v>23</v>
      </c>
      <c r="B27" s="17" t="s">
        <v>67</v>
      </c>
      <c r="C27" s="18" t="s">
        <v>570</v>
      </c>
      <c r="D27" s="18" t="s">
        <v>29</v>
      </c>
      <c r="E27" s="19">
        <v>10</v>
      </c>
      <c r="F27" s="18" t="s">
        <v>998</v>
      </c>
      <c r="G27" s="19">
        <v>16</v>
      </c>
      <c r="H27" s="19">
        <v>17</v>
      </c>
      <c r="I27" s="17">
        <f t="shared" si="0"/>
        <v>33</v>
      </c>
      <c r="J27" s="18">
        <v>9706932634</v>
      </c>
      <c r="K27" s="18" t="s">
        <v>1425</v>
      </c>
      <c r="L27" s="18" t="s">
        <v>1291</v>
      </c>
      <c r="M27" s="18">
        <v>9854202933</v>
      </c>
      <c r="N27" s="18" t="s">
        <v>1206</v>
      </c>
      <c r="O27" s="18">
        <v>8486980157</v>
      </c>
      <c r="P27" s="24">
        <v>43472</v>
      </c>
      <c r="Q27" s="54">
        <v>43472</v>
      </c>
      <c r="R27" s="18" t="s">
        <v>1402</v>
      </c>
      <c r="S27" s="18" t="s">
        <v>1236</v>
      </c>
      <c r="T27" s="18"/>
    </row>
    <row r="28" spans="1:20">
      <c r="A28" s="4">
        <v>24</v>
      </c>
      <c r="B28" s="17" t="s">
        <v>68</v>
      </c>
      <c r="C28" s="18" t="s">
        <v>571</v>
      </c>
      <c r="D28" s="18" t="s">
        <v>29</v>
      </c>
      <c r="E28" s="19">
        <v>3</v>
      </c>
      <c r="F28" s="18" t="s">
        <v>998</v>
      </c>
      <c r="G28" s="19">
        <v>16</v>
      </c>
      <c r="H28" s="19">
        <v>22</v>
      </c>
      <c r="I28" s="17">
        <f t="shared" si="0"/>
        <v>38</v>
      </c>
      <c r="J28" s="18">
        <v>9859390028</v>
      </c>
      <c r="K28" s="18" t="s">
        <v>1417</v>
      </c>
      <c r="L28" s="18" t="s">
        <v>1336</v>
      </c>
      <c r="M28" s="18">
        <v>9859645063</v>
      </c>
      <c r="N28" s="18" t="s">
        <v>1342</v>
      </c>
      <c r="O28" s="18">
        <v>9706668649</v>
      </c>
      <c r="P28" s="24">
        <v>43472</v>
      </c>
      <c r="Q28" s="54">
        <v>43472</v>
      </c>
      <c r="R28" s="18" t="s">
        <v>1405</v>
      </c>
      <c r="S28" s="18" t="s">
        <v>1236</v>
      </c>
      <c r="T28" s="18"/>
    </row>
    <row r="29" spans="1:20">
      <c r="A29" s="4">
        <v>25</v>
      </c>
      <c r="B29" s="17" t="s">
        <v>68</v>
      </c>
      <c r="C29" s="18" t="s">
        <v>557</v>
      </c>
      <c r="D29" s="18" t="s">
        <v>29</v>
      </c>
      <c r="E29" s="19">
        <v>21</v>
      </c>
      <c r="F29" s="18" t="s">
        <v>998</v>
      </c>
      <c r="G29" s="19">
        <v>58</v>
      </c>
      <c r="H29" s="19">
        <v>42</v>
      </c>
      <c r="I29" s="17">
        <f t="shared" si="0"/>
        <v>100</v>
      </c>
      <c r="J29" s="18">
        <v>9854101105</v>
      </c>
      <c r="K29" s="18" t="s">
        <v>1417</v>
      </c>
      <c r="L29" s="18" t="s">
        <v>1336</v>
      </c>
      <c r="M29" s="18">
        <v>9859645063</v>
      </c>
      <c r="N29" s="18" t="s">
        <v>1342</v>
      </c>
      <c r="O29" s="18">
        <v>9706668649</v>
      </c>
      <c r="P29" s="24">
        <v>43472</v>
      </c>
      <c r="Q29" s="54">
        <v>43472</v>
      </c>
      <c r="R29" s="18" t="s">
        <v>1405</v>
      </c>
      <c r="S29" s="18" t="s">
        <v>1236</v>
      </c>
      <c r="T29" s="18"/>
    </row>
    <row r="30" spans="1:20" ht="33">
      <c r="A30" s="4">
        <v>26</v>
      </c>
      <c r="B30" s="17" t="s">
        <v>67</v>
      </c>
      <c r="C30" s="18" t="s">
        <v>572</v>
      </c>
      <c r="D30" s="18" t="s">
        <v>29</v>
      </c>
      <c r="E30" s="19">
        <v>7</v>
      </c>
      <c r="F30" s="18" t="s">
        <v>998</v>
      </c>
      <c r="G30" s="19">
        <v>16</v>
      </c>
      <c r="H30" s="19">
        <v>17</v>
      </c>
      <c r="I30" s="17">
        <f t="shared" si="0"/>
        <v>33</v>
      </c>
      <c r="J30" s="18">
        <v>7637985171</v>
      </c>
      <c r="K30" s="18" t="s">
        <v>1425</v>
      </c>
      <c r="L30" s="18" t="s">
        <v>1291</v>
      </c>
      <c r="M30" s="18">
        <v>9854202933</v>
      </c>
      <c r="N30" s="18" t="s">
        <v>1292</v>
      </c>
      <c r="O30" s="18">
        <v>8724016316</v>
      </c>
      <c r="P30" s="24">
        <v>43473</v>
      </c>
      <c r="Q30" s="54">
        <v>43473</v>
      </c>
      <c r="R30" s="18" t="s">
        <v>1402</v>
      </c>
      <c r="S30" s="18" t="s">
        <v>1236</v>
      </c>
      <c r="T30" s="18"/>
    </row>
    <row r="31" spans="1:20">
      <c r="A31" s="4">
        <v>27</v>
      </c>
      <c r="B31" s="17" t="s">
        <v>68</v>
      </c>
      <c r="C31" s="18" t="s">
        <v>573</v>
      </c>
      <c r="D31" s="18" t="s">
        <v>29</v>
      </c>
      <c r="E31" s="19">
        <v>4</v>
      </c>
      <c r="F31" s="18" t="s">
        <v>998</v>
      </c>
      <c r="G31" s="19">
        <v>17</v>
      </c>
      <c r="H31" s="19">
        <v>21</v>
      </c>
      <c r="I31" s="17">
        <f t="shared" si="0"/>
        <v>38</v>
      </c>
      <c r="J31" s="18">
        <v>8761887799</v>
      </c>
      <c r="K31" s="18" t="s">
        <v>1415</v>
      </c>
      <c r="L31" s="18" t="s">
        <v>1418</v>
      </c>
      <c r="M31" s="18">
        <v>8876676027</v>
      </c>
      <c r="N31" s="18" t="s">
        <v>1200</v>
      </c>
      <c r="O31" s="18">
        <v>9954266476</v>
      </c>
      <c r="P31" s="24">
        <v>43473</v>
      </c>
      <c r="Q31" s="54">
        <v>43473</v>
      </c>
      <c r="R31" s="18" t="s">
        <v>1404</v>
      </c>
      <c r="S31" s="18" t="s">
        <v>1236</v>
      </c>
      <c r="T31" s="18"/>
    </row>
    <row r="32" spans="1:20" ht="33">
      <c r="A32" s="4">
        <v>28</v>
      </c>
      <c r="B32" s="17" t="s">
        <v>67</v>
      </c>
      <c r="C32" s="18" t="s">
        <v>574</v>
      </c>
      <c r="D32" s="18" t="s">
        <v>29</v>
      </c>
      <c r="E32" s="19">
        <v>4</v>
      </c>
      <c r="F32" s="18" t="s">
        <v>998</v>
      </c>
      <c r="G32" s="19">
        <v>23</v>
      </c>
      <c r="H32" s="19">
        <v>29</v>
      </c>
      <c r="I32" s="17">
        <f t="shared" si="0"/>
        <v>52</v>
      </c>
      <c r="J32" s="18">
        <v>9365867150</v>
      </c>
      <c r="K32" s="18" t="s">
        <v>1425</v>
      </c>
      <c r="L32" s="18" t="s">
        <v>1286</v>
      </c>
      <c r="M32" s="18">
        <v>9577388561</v>
      </c>
      <c r="N32" s="18" t="s">
        <v>1288</v>
      </c>
      <c r="O32" s="18">
        <v>7896380097</v>
      </c>
      <c r="P32" s="24">
        <v>43473</v>
      </c>
      <c r="Q32" s="54">
        <v>43473</v>
      </c>
      <c r="R32" s="18" t="s">
        <v>1402</v>
      </c>
      <c r="S32" s="18" t="s">
        <v>1236</v>
      </c>
      <c r="T32" s="18"/>
    </row>
    <row r="33" spans="1:20">
      <c r="A33" s="4">
        <v>29</v>
      </c>
      <c r="B33" s="17" t="s">
        <v>67</v>
      </c>
      <c r="C33" s="18" t="s">
        <v>575</v>
      </c>
      <c r="D33" s="18" t="s">
        <v>29</v>
      </c>
      <c r="E33" s="19">
        <v>9</v>
      </c>
      <c r="F33" s="18" t="s">
        <v>998</v>
      </c>
      <c r="G33" s="19">
        <v>13</v>
      </c>
      <c r="H33" s="19">
        <v>21</v>
      </c>
      <c r="I33" s="17">
        <f t="shared" si="0"/>
        <v>34</v>
      </c>
      <c r="J33" s="18">
        <v>9954143941</v>
      </c>
      <c r="K33" s="18" t="s">
        <v>1425</v>
      </c>
      <c r="L33" s="18" t="s">
        <v>1291</v>
      </c>
      <c r="M33" s="18">
        <v>9854202933</v>
      </c>
      <c r="N33" s="18" t="s">
        <v>1292</v>
      </c>
      <c r="O33" s="18">
        <v>8724016316</v>
      </c>
      <c r="P33" s="24">
        <v>43473</v>
      </c>
      <c r="Q33" s="54">
        <v>43473</v>
      </c>
      <c r="R33" s="18" t="s">
        <v>1402</v>
      </c>
      <c r="S33" s="18" t="s">
        <v>1236</v>
      </c>
      <c r="T33" s="18"/>
    </row>
    <row r="34" spans="1:20">
      <c r="A34" s="4">
        <v>30</v>
      </c>
      <c r="B34" s="17" t="s">
        <v>68</v>
      </c>
      <c r="C34" s="18" t="s">
        <v>576</v>
      </c>
      <c r="D34" s="18" t="s">
        <v>29</v>
      </c>
      <c r="E34" s="19">
        <v>7</v>
      </c>
      <c r="F34" s="18" t="s">
        <v>998</v>
      </c>
      <c r="G34" s="19">
        <v>63</v>
      </c>
      <c r="H34" s="19">
        <v>35</v>
      </c>
      <c r="I34" s="17">
        <f t="shared" si="0"/>
        <v>98</v>
      </c>
      <c r="J34" s="18">
        <v>9854949901</v>
      </c>
      <c r="K34" s="18" t="s">
        <v>1415</v>
      </c>
      <c r="L34" s="18" t="s">
        <v>1418</v>
      </c>
      <c r="M34" s="18">
        <v>8876676027</v>
      </c>
      <c r="N34" s="18" t="s">
        <v>1320</v>
      </c>
      <c r="O34" s="18">
        <v>8402079509</v>
      </c>
      <c r="P34" s="24">
        <v>43473</v>
      </c>
      <c r="Q34" s="54">
        <v>43473</v>
      </c>
      <c r="R34" s="18" t="s">
        <v>1404</v>
      </c>
      <c r="S34" s="18" t="s">
        <v>1236</v>
      </c>
      <c r="T34" s="18"/>
    </row>
    <row r="35" spans="1:20">
      <c r="A35" s="4">
        <v>31</v>
      </c>
      <c r="B35" s="17" t="s">
        <v>68</v>
      </c>
      <c r="C35" s="18" t="s">
        <v>577</v>
      </c>
      <c r="D35" s="18" t="s">
        <v>29</v>
      </c>
      <c r="E35" s="19">
        <v>8</v>
      </c>
      <c r="F35" s="18" t="s">
        <v>998</v>
      </c>
      <c r="G35" s="19">
        <v>42</v>
      </c>
      <c r="H35" s="19">
        <v>40</v>
      </c>
      <c r="I35" s="17">
        <f t="shared" si="0"/>
        <v>82</v>
      </c>
      <c r="J35" s="18">
        <v>887643796</v>
      </c>
      <c r="K35" s="18" t="s">
        <v>1417</v>
      </c>
      <c r="L35" s="18" t="s">
        <v>1336</v>
      </c>
      <c r="M35" s="18">
        <v>9859645063</v>
      </c>
      <c r="N35" s="18" t="s">
        <v>1343</v>
      </c>
      <c r="O35" s="18">
        <v>9127110267</v>
      </c>
      <c r="P35" s="24">
        <v>43474</v>
      </c>
      <c r="Q35" s="54">
        <v>43474</v>
      </c>
      <c r="R35" s="18" t="s">
        <v>1405</v>
      </c>
      <c r="S35" s="18" t="s">
        <v>1236</v>
      </c>
      <c r="T35" s="18"/>
    </row>
    <row r="36" spans="1:20">
      <c r="A36" s="4">
        <v>32</v>
      </c>
      <c r="B36" s="17" t="s">
        <v>68</v>
      </c>
      <c r="C36" s="18" t="s">
        <v>578</v>
      </c>
      <c r="D36" s="18" t="s">
        <v>29</v>
      </c>
      <c r="E36" s="19">
        <v>2</v>
      </c>
      <c r="F36" s="18" t="s">
        <v>998</v>
      </c>
      <c r="G36" s="19">
        <v>23</v>
      </c>
      <c r="H36" s="19">
        <v>26</v>
      </c>
      <c r="I36" s="17">
        <f t="shared" si="0"/>
        <v>49</v>
      </c>
      <c r="J36" s="18">
        <v>6000258233</v>
      </c>
      <c r="K36" s="18" t="s">
        <v>1401</v>
      </c>
      <c r="L36" s="18" t="s">
        <v>1386</v>
      </c>
      <c r="M36" s="18">
        <v>9859430170</v>
      </c>
      <c r="N36" s="18" t="s">
        <v>1207</v>
      </c>
      <c r="O36" s="18">
        <v>9706668649</v>
      </c>
      <c r="P36" s="24">
        <v>43474</v>
      </c>
      <c r="Q36" s="54">
        <v>43474</v>
      </c>
      <c r="R36" s="18" t="s">
        <v>1405</v>
      </c>
      <c r="S36" s="18" t="s">
        <v>1236</v>
      </c>
      <c r="T36" s="18"/>
    </row>
    <row r="37" spans="1:20">
      <c r="A37" s="4">
        <v>33</v>
      </c>
      <c r="B37" s="17" t="s">
        <v>67</v>
      </c>
      <c r="C37" s="18" t="s">
        <v>579</v>
      </c>
      <c r="D37" s="18" t="s">
        <v>29</v>
      </c>
      <c r="E37" s="19">
        <v>21</v>
      </c>
      <c r="F37" s="18" t="s">
        <v>998</v>
      </c>
      <c r="G37" s="19">
        <v>17</v>
      </c>
      <c r="H37" s="19">
        <v>13</v>
      </c>
      <c r="I37" s="17">
        <f t="shared" si="0"/>
        <v>30</v>
      </c>
      <c r="J37" s="18">
        <v>9577335290</v>
      </c>
      <c r="K37" s="18" t="s">
        <v>1412</v>
      </c>
      <c r="L37" s="18" t="s">
        <v>1254</v>
      </c>
      <c r="M37" s="18">
        <v>7399554906</v>
      </c>
      <c r="N37" s="18" t="s">
        <v>1255</v>
      </c>
      <c r="O37" s="18">
        <v>9954535121</v>
      </c>
      <c r="P37" s="24">
        <v>43474</v>
      </c>
      <c r="Q37" s="54">
        <v>43474</v>
      </c>
      <c r="R37" s="18" t="s">
        <v>1408</v>
      </c>
      <c r="S37" s="18" t="s">
        <v>1236</v>
      </c>
      <c r="T37" s="18"/>
    </row>
    <row r="38" spans="1:20">
      <c r="A38" s="4">
        <v>34</v>
      </c>
      <c r="B38" s="17" t="s">
        <v>67</v>
      </c>
      <c r="C38" s="18" t="s">
        <v>580</v>
      </c>
      <c r="D38" s="18" t="s">
        <v>29</v>
      </c>
      <c r="E38" s="19">
        <v>22</v>
      </c>
      <c r="F38" s="18" t="s">
        <v>998</v>
      </c>
      <c r="G38" s="19">
        <v>12</v>
      </c>
      <c r="H38" s="19">
        <v>12</v>
      </c>
      <c r="I38" s="17">
        <f t="shared" si="0"/>
        <v>24</v>
      </c>
      <c r="J38" s="18">
        <v>8011629742</v>
      </c>
      <c r="K38" s="18" t="s">
        <v>1411</v>
      </c>
      <c r="L38" s="18" t="s">
        <v>1346</v>
      </c>
      <c r="M38" s="18">
        <v>9957372570</v>
      </c>
      <c r="N38" s="18" t="s">
        <v>1349</v>
      </c>
      <c r="O38" s="18">
        <v>9127859151</v>
      </c>
      <c r="P38" s="24">
        <v>43474</v>
      </c>
      <c r="Q38" s="54">
        <v>43474</v>
      </c>
      <c r="R38" s="18" t="s">
        <v>1402</v>
      </c>
      <c r="S38" s="18" t="s">
        <v>1236</v>
      </c>
      <c r="T38" s="18"/>
    </row>
    <row r="39" spans="1:20" ht="33">
      <c r="A39" s="4">
        <v>35</v>
      </c>
      <c r="B39" s="17" t="s">
        <v>67</v>
      </c>
      <c r="C39" s="18" t="s">
        <v>581</v>
      </c>
      <c r="D39" s="18" t="s">
        <v>29</v>
      </c>
      <c r="E39" s="19">
        <v>23</v>
      </c>
      <c r="F39" s="18" t="s">
        <v>998</v>
      </c>
      <c r="G39" s="19">
        <v>25</v>
      </c>
      <c r="H39" s="19">
        <v>23</v>
      </c>
      <c r="I39" s="17">
        <f t="shared" si="0"/>
        <v>48</v>
      </c>
      <c r="J39" s="18">
        <v>8723032619</v>
      </c>
      <c r="K39" s="18" t="s">
        <v>1425</v>
      </c>
      <c r="L39" s="18" t="s">
        <v>1285</v>
      </c>
      <c r="M39" s="18">
        <v>9401725810</v>
      </c>
      <c r="N39" s="18" t="s">
        <v>1287</v>
      </c>
      <c r="O39" s="18">
        <v>8812847573</v>
      </c>
      <c r="P39" s="24">
        <v>43475</v>
      </c>
      <c r="Q39" s="54">
        <v>43475</v>
      </c>
      <c r="R39" s="18" t="s">
        <v>1402</v>
      </c>
      <c r="S39" s="18" t="s">
        <v>1236</v>
      </c>
      <c r="T39" s="18"/>
    </row>
    <row r="40" spans="1:20">
      <c r="A40" s="4">
        <v>36</v>
      </c>
      <c r="B40" s="17" t="s">
        <v>67</v>
      </c>
      <c r="C40" s="18" t="s">
        <v>582</v>
      </c>
      <c r="D40" s="18" t="s">
        <v>29</v>
      </c>
      <c r="E40" s="19">
        <v>22</v>
      </c>
      <c r="F40" s="18" t="s">
        <v>998</v>
      </c>
      <c r="G40" s="19">
        <v>24</v>
      </c>
      <c r="H40" s="19">
        <v>22</v>
      </c>
      <c r="I40" s="17">
        <f t="shared" si="0"/>
        <v>46</v>
      </c>
      <c r="J40" s="18">
        <v>8876556636</v>
      </c>
      <c r="K40" s="18" t="s">
        <v>1425</v>
      </c>
      <c r="L40" s="18" t="s">
        <v>1286</v>
      </c>
      <c r="M40" s="18">
        <v>9577388561</v>
      </c>
      <c r="N40" s="18" t="s">
        <v>1289</v>
      </c>
      <c r="O40" s="18">
        <v>9854202987</v>
      </c>
      <c r="P40" s="24">
        <v>43475</v>
      </c>
      <c r="Q40" s="54">
        <v>43475</v>
      </c>
      <c r="R40" s="18" t="s">
        <v>1402</v>
      </c>
      <c r="S40" s="18" t="s">
        <v>1236</v>
      </c>
      <c r="T40" s="18"/>
    </row>
    <row r="41" spans="1:20">
      <c r="A41" s="4">
        <v>37</v>
      </c>
      <c r="B41" s="17" t="s">
        <v>67</v>
      </c>
      <c r="C41" s="18" t="s">
        <v>583</v>
      </c>
      <c r="D41" s="18" t="s">
        <v>29</v>
      </c>
      <c r="E41" s="19">
        <v>17</v>
      </c>
      <c r="F41" s="18" t="s">
        <v>998</v>
      </c>
      <c r="G41" s="19">
        <v>16</v>
      </c>
      <c r="H41" s="19">
        <v>20</v>
      </c>
      <c r="I41" s="17">
        <f t="shared" si="0"/>
        <v>36</v>
      </c>
      <c r="J41" s="18">
        <v>9365914248</v>
      </c>
      <c r="K41" s="18" t="s">
        <v>1425</v>
      </c>
      <c r="L41" s="18" t="s">
        <v>1285</v>
      </c>
      <c r="M41" s="18">
        <v>9401725810</v>
      </c>
      <c r="N41" s="18" t="s">
        <v>1290</v>
      </c>
      <c r="O41" s="18">
        <v>9706551838</v>
      </c>
      <c r="P41" s="24">
        <v>43475</v>
      </c>
      <c r="Q41" s="54">
        <v>43475</v>
      </c>
      <c r="R41" s="18" t="s">
        <v>1402</v>
      </c>
      <c r="S41" s="18" t="s">
        <v>1236</v>
      </c>
      <c r="T41" s="18"/>
    </row>
    <row r="42" spans="1:20">
      <c r="A42" s="4">
        <v>38</v>
      </c>
      <c r="B42" s="17" t="s">
        <v>68</v>
      </c>
      <c r="C42" s="18" t="s">
        <v>584</v>
      </c>
      <c r="D42" s="18" t="s">
        <v>29</v>
      </c>
      <c r="E42" s="19">
        <v>12</v>
      </c>
      <c r="F42" s="18" t="s">
        <v>998</v>
      </c>
      <c r="G42" s="19">
        <v>46</v>
      </c>
      <c r="H42" s="19">
        <v>40</v>
      </c>
      <c r="I42" s="17">
        <f t="shared" si="0"/>
        <v>86</v>
      </c>
      <c r="J42" s="18">
        <v>9854645261</v>
      </c>
      <c r="K42" s="18" t="s">
        <v>1417</v>
      </c>
      <c r="L42" s="18" t="s">
        <v>1336</v>
      </c>
      <c r="M42" s="18">
        <v>9859645063</v>
      </c>
      <c r="N42" s="18" t="s">
        <v>1338</v>
      </c>
      <c r="O42" s="18">
        <v>9954936060</v>
      </c>
      <c r="P42" s="24">
        <v>43475</v>
      </c>
      <c r="Q42" s="54">
        <v>43475</v>
      </c>
      <c r="R42" s="18" t="s">
        <v>1405</v>
      </c>
      <c r="S42" s="18" t="s">
        <v>1236</v>
      </c>
      <c r="T42" s="18"/>
    </row>
    <row r="43" spans="1:20">
      <c r="A43" s="4">
        <v>39</v>
      </c>
      <c r="B43" s="17" t="s">
        <v>68</v>
      </c>
      <c r="C43" s="18" t="s">
        <v>585</v>
      </c>
      <c r="D43" s="18" t="s">
        <v>29</v>
      </c>
      <c r="E43" s="19">
        <v>11</v>
      </c>
      <c r="F43" s="18" t="s">
        <v>998</v>
      </c>
      <c r="G43" s="19">
        <v>21</v>
      </c>
      <c r="H43" s="19">
        <v>19</v>
      </c>
      <c r="I43" s="17">
        <f t="shared" si="0"/>
        <v>40</v>
      </c>
      <c r="J43" s="18">
        <v>8876717579</v>
      </c>
      <c r="K43" s="18" t="s">
        <v>1417</v>
      </c>
      <c r="L43" s="18" t="s">
        <v>1336</v>
      </c>
      <c r="M43" s="18">
        <v>9859645063</v>
      </c>
      <c r="N43" s="18" t="s">
        <v>1338</v>
      </c>
      <c r="O43" s="18">
        <v>9954936060</v>
      </c>
      <c r="P43" s="24">
        <v>43475</v>
      </c>
      <c r="Q43" s="54">
        <v>43475</v>
      </c>
      <c r="R43" s="18" t="s">
        <v>1405</v>
      </c>
      <c r="S43" s="18" t="s">
        <v>1236</v>
      </c>
      <c r="T43" s="18"/>
    </row>
    <row r="44" spans="1:20">
      <c r="A44" s="4">
        <v>40</v>
      </c>
      <c r="B44" s="17" t="s">
        <v>67</v>
      </c>
      <c r="C44" s="18" t="s">
        <v>586</v>
      </c>
      <c r="D44" s="18" t="s">
        <v>29</v>
      </c>
      <c r="E44" s="19">
        <v>10</v>
      </c>
      <c r="F44" s="18" t="s">
        <v>998</v>
      </c>
      <c r="G44" s="19">
        <v>27</v>
      </c>
      <c r="H44" s="19">
        <v>26</v>
      </c>
      <c r="I44" s="17">
        <f t="shared" si="0"/>
        <v>53</v>
      </c>
      <c r="J44" s="18">
        <v>9678994591</v>
      </c>
      <c r="K44" s="18" t="s">
        <v>1413</v>
      </c>
      <c r="L44" s="18" t="s">
        <v>1304</v>
      </c>
      <c r="M44" s="18">
        <v>9854694191</v>
      </c>
      <c r="N44" s="18" t="s">
        <v>1308</v>
      </c>
      <c r="O44" s="18">
        <v>9577550934</v>
      </c>
      <c r="P44" s="24">
        <v>43476</v>
      </c>
      <c r="Q44" s="54">
        <v>43476</v>
      </c>
      <c r="R44" s="18" t="s">
        <v>1405</v>
      </c>
      <c r="S44" s="18" t="s">
        <v>1236</v>
      </c>
      <c r="T44" s="18"/>
    </row>
    <row r="45" spans="1:20">
      <c r="A45" s="4">
        <v>41</v>
      </c>
      <c r="B45" s="17" t="s">
        <v>67</v>
      </c>
      <c r="C45" s="18" t="s">
        <v>587</v>
      </c>
      <c r="D45" s="18" t="s">
        <v>29</v>
      </c>
      <c r="E45" s="19">
        <v>14</v>
      </c>
      <c r="F45" s="18" t="s">
        <v>998</v>
      </c>
      <c r="G45" s="19">
        <v>16</v>
      </c>
      <c r="H45" s="19">
        <v>17</v>
      </c>
      <c r="I45" s="17">
        <f t="shared" si="0"/>
        <v>33</v>
      </c>
      <c r="J45" s="18">
        <v>9859514371</v>
      </c>
      <c r="K45" s="18" t="s">
        <v>1413</v>
      </c>
      <c r="L45" s="18" t="s">
        <v>1304</v>
      </c>
      <c r="M45" s="18">
        <v>9854694191</v>
      </c>
      <c r="N45" s="18" t="s">
        <v>1308</v>
      </c>
      <c r="O45" s="18">
        <v>9577550934</v>
      </c>
      <c r="P45" s="24">
        <v>43476</v>
      </c>
      <c r="Q45" s="54">
        <v>43476</v>
      </c>
      <c r="R45" s="18" t="s">
        <v>1405</v>
      </c>
      <c r="S45" s="18" t="s">
        <v>1236</v>
      </c>
      <c r="T45" s="18"/>
    </row>
    <row r="46" spans="1:20" ht="33">
      <c r="A46" s="4">
        <v>42</v>
      </c>
      <c r="B46" s="17" t="s">
        <v>67</v>
      </c>
      <c r="C46" s="18" t="s">
        <v>588</v>
      </c>
      <c r="D46" s="18" t="s">
        <v>29</v>
      </c>
      <c r="E46" s="19">
        <v>18</v>
      </c>
      <c r="F46" s="18" t="s">
        <v>998</v>
      </c>
      <c r="G46" s="19">
        <v>20</v>
      </c>
      <c r="H46" s="19">
        <v>35</v>
      </c>
      <c r="I46" s="17">
        <f t="shared" si="0"/>
        <v>55</v>
      </c>
      <c r="J46" s="18" t="s">
        <v>1061</v>
      </c>
      <c r="K46" s="18" t="s">
        <v>1413</v>
      </c>
      <c r="L46" s="18" t="s">
        <v>1304</v>
      </c>
      <c r="M46" s="18">
        <v>9854694191</v>
      </c>
      <c r="N46" s="18" t="s">
        <v>1308</v>
      </c>
      <c r="O46" s="18">
        <v>9577550934</v>
      </c>
      <c r="P46" s="24">
        <v>43476</v>
      </c>
      <c r="Q46" s="54">
        <v>43476</v>
      </c>
      <c r="R46" s="18" t="s">
        <v>1405</v>
      </c>
      <c r="S46" s="18" t="s">
        <v>1236</v>
      </c>
      <c r="T46" s="18"/>
    </row>
    <row r="47" spans="1:20">
      <c r="A47" s="4">
        <v>43</v>
      </c>
      <c r="B47" s="17" t="s">
        <v>68</v>
      </c>
      <c r="C47" s="18" t="s">
        <v>589</v>
      </c>
      <c r="D47" s="18" t="s">
        <v>29</v>
      </c>
      <c r="E47" s="19">
        <v>25</v>
      </c>
      <c r="F47" s="18" t="s">
        <v>998</v>
      </c>
      <c r="G47" s="19">
        <v>29</v>
      </c>
      <c r="H47" s="19">
        <v>28</v>
      </c>
      <c r="I47" s="17">
        <f t="shared" si="0"/>
        <v>57</v>
      </c>
      <c r="J47" s="18">
        <v>7086569029</v>
      </c>
      <c r="K47" s="18" t="s">
        <v>1417</v>
      </c>
      <c r="L47" s="18" t="s">
        <v>1336</v>
      </c>
      <c r="M47" s="18">
        <v>9859645063</v>
      </c>
      <c r="N47" s="18" t="s">
        <v>1338</v>
      </c>
      <c r="O47" s="18">
        <v>9954936060</v>
      </c>
      <c r="P47" s="24">
        <v>43476</v>
      </c>
      <c r="Q47" s="54">
        <v>43476</v>
      </c>
      <c r="R47" s="18" t="s">
        <v>1405</v>
      </c>
      <c r="S47" s="18" t="s">
        <v>1236</v>
      </c>
      <c r="T47" s="18"/>
    </row>
    <row r="48" spans="1:20" ht="33">
      <c r="A48" s="4">
        <v>44</v>
      </c>
      <c r="B48" s="17" t="s">
        <v>68</v>
      </c>
      <c r="C48" s="18" t="s">
        <v>590</v>
      </c>
      <c r="D48" s="18" t="s">
        <v>29</v>
      </c>
      <c r="E48" s="19">
        <v>13</v>
      </c>
      <c r="F48" s="18" t="s">
        <v>998</v>
      </c>
      <c r="G48" s="19">
        <v>24</v>
      </c>
      <c r="H48" s="19">
        <v>23</v>
      </c>
      <c r="I48" s="17">
        <f t="shared" si="0"/>
        <v>47</v>
      </c>
      <c r="J48" s="18" t="s">
        <v>1062</v>
      </c>
      <c r="K48" s="18" t="s">
        <v>1417</v>
      </c>
      <c r="L48" s="18" t="s">
        <v>1336</v>
      </c>
      <c r="M48" s="18">
        <v>9859645063</v>
      </c>
      <c r="N48" s="18" t="s">
        <v>1339</v>
      </c>
      <c r="O48" s="18">
        <v>9957408894</v>
      </c>
      <c r="P48" s="24">
        <v>43476</v>
      </c>
      <c r="Q48" s="54">
        <v>43476</v>
      </c>
      <c r="R48" s="18" t="s">
        <v>1405</v>
      </c>
      <c r="S48" s="18" t="s">
        <v>1236</v>
      </c>
      <c r="T48" s="18"/>
    </row>
    <row r="49" spans="1:20">
      <c r="A49" s="4">
        <v>45</v>
      </c>
      <c r="B49" s="17" t="s">
        <v>68</v>
      </c>
      <c r="C49" s="18" t="s">
        <v>591</v>
      </c>
      <c r="D49" s="18" t="s">
        <v>29</v>
      </c>
      <c r="E49" s="19">
        <v>6</v>
      </c>
      <c r="F49" s="18" t="s">
        <v>998</v>
      </c>
      <c r="G49" s="19">
        <v>18</v>
      </c>
      <c r="H49" s="19">
        <v>21</v>
      </c>
      <c r="I49" s="17">
        <f t="shared" si="0"/>
        <v>39</v>
      </c>
      <c r="J49" s="18">
        <v>7576891933</v>
      </c>
      <c r="K49" s="18" t="s">
        <v>1415</v>
      </c>
      <c r="L49" s="18" t="s">
        <v>1418</v>
      </c>
      <c r="M49" s="18">
        <v>8876676027</v>
      </c>
      <c r="N49" s="18" t="s">
        <v>1208</v>
      </c>
      <c r="O49" s="18">
        <v>8011158093</v>
      </c>
      <c r="P49" s="24">
        <v>43477</v>
      </c>
      <c r="Q49" s="54">
        <v>43477</v>
      </c>
      <c r="R49" s="18" t="s">
        <v>1404</v>
      </c>
      <c r="S49" s="18" t="s">
        <v>1236</v>
      </c>
      <c r="T49" s="18"/>
    </row>
    <row r="50" spans="1:20">
      <c r="A50" s="4">
        <v>46</v>
      </c>
      <c r="B50" s="17" t="s">
        <v>68</v>
      </c>
      <c r="C50" s="18" t="s">
        <v>592</v>
      </c>
      <c r="D50" s="18" t="s">
        <v>29</v>
      </c>
      <c r="E50" s="19">
        <v>22</v>
      </c>
      <c r="F50" s="18" t="s">
        <v>998</v>
      </c>
      <c r="G50" s="19">
        <v>46</v>
      </c>
      <c r="H50" s="19">
        <v>45</v>
      </c>
      <c r="I50" s="17">
        <f t="shared" si="0"/>
        <v>91</v>
      </c>
      <c r="J50" s="18">
        <v>7578965994</v>
      </c>
      <c r="K50" s="18" t="s">
        <v>1415</v>
      </c>
      <c r="L50" s="18" t="s">
        <v>1418</v>
      </c>
      <c r="M50" s="18">
        <v>8876676027</v>
      </c>
      <c r="N50" s="18" t="s">
        <v>1186</v>
      </c>
      <c r="O50" s="18">
        <v>9954266476</v>
      </c>
      <c r="P50" s="24">
        <v>43477</v>
      </c>
      <c r="Q50" s="54">
        <v>43477</v>
      </c>
      <c r="R50" s="18" t="s">
        <v>1404</v>
      </c>
      <c r="S50" s="18" t="s">
        <v>1236</v>
      </c>
      <c r="T50" s="18"/>
    </row>
    <row r="51" spans="1:20">
      <c r="A51" s="4">
        <v>47</v>
      </c>
      <c r="B51" s="17" t="s">
        <v>67</v>
      </c>
      <c r="C51" s="18" t="s">
        <v>593</v>
      </c>
      <c r="D51" s="18" t="s">
        <v>29</v>
      </c>
      <c r="E51" s="19">
        <v>6</v>
      </c>
      <c r="F51" s="18" t="s">
        <v>998</v>
      </c>
      <c r="G51" s="19">
        <v>6</v>
      </c>
      <c r="H51" s="19">
        <v>28</v>
      </c>
      <c r="I51" s="17">
        <f t="shared" si="0"/>
        <v>34</v>
      </c>
      <c r="J51" s="18">
        <v>8474838016</v>
      </c>
      <c r="K51" s="18" t="s">
        <v>1413</v>
      </c>
      <c r="L51" s="18" t="s">
        <v>1304</v>
      </c>
      <c r="M51" s="18">
        <v>9854694191</v>
      </c>
      <c r="N51" s="18" t="s">
        <v>1209</v>
      </c>
      <c r="O51" s="18">
        <v>7896326693</v>
      </c>
      <c r="P51" s="24">
        <v>43477</v>
      </c>
      <c r="Q51" s="54">
        <v>43477</v>
      </c>
      <c r="R51" s="18" t="s">
        <v>1405</v>
      </c>
      <c r="S51" s="18" t="s">
        <v>1236</v>
      </c>
      <c r="T51" s="18"/>
    </row>
    <row r="52" spans="1:20">
      <c r="A52" s="4">
        <v>48</v>
      </c>
      <c r="B52" s="17" t="s">
        <v>67</v>
      </c>
      <c r="C52" s="18" t="s">
        <v>594</v>
      </c>
      <c r="D52" s="18" t="s">
        <v>29</v>
      </c>
      <c r="E52" s="19">
        <v>12</v>
      </c>
      <c r="F52" s="18" t="s">
        <v>998</v>
      </c>
      <c r="G52" s="19">
        <v>22</v>
      </c>
      <c r="H52" s="19">
        <v>22</v>
      </c>
      <c r="I52" s="17">
        <f t="shared" si="0"/>
        <v>44</v>
      </c>
      <c r="J52" s="18">
        <v>9577381033</v>
      </c>
      <c r="K52" s="18" t="s">
        <v>1413</v>
      </c>
      <c r="L52" s="18" t="s">
        <v>1304</v>
      </c>
      <c r="M52" s="18">
        <v>9854694191</v>
      </c>
      <c r="N52" s="18" t="s">
        <v>1209</v>
      </c>
      <c r="O52" s="18">
        <v>7896326693</v>
      </c>
      <c r="P52" s="24">
        <v>43477</v>
      </c>
      <c r="Q52" s="54">
        <v>43477</v>
      </c>
      <c r="R52" s="18" t="s">
        <v>1405</v>
      </c>
      <c r="S52" s="18" t="s">
        <v>1236</v>
      </c>
      <c r="T52" s="18"/>
    </row>
    <row r="53" spans="1:20">
      <c r="A53" s="4">
        <v>49</v>
      </c>
      <c r="B53" s="17" t="s">
        <v>67</v>
      </c>
      <c r="C53" s="18" t="s">
        <v>595</v>
      </c>
      <c r="D53" s="18" t="s">
        <v>29</v>
      </c>
      <c r="E53" s="19">
        <v>13</v>
      </c>
      <c r="F53" s="18" t="s">
        <v>998</v>
      </c>
      <c r="G53" s="19">
        <v>33</v>
      </c>
      <c r="H53" s="19">
        <v>30</v>
      </c>
      <c r="I53" s="17">
        <f t="shared" si="0"/>
        <v>63</v>
      </c>
      <c r="J53" s="18">
        <v>9854340696</v>
      </c>
      <c r="K53" s="18" t="s">
        <v>1413</v>
      </c>
      <c r="L53" s="18" t="s">
        <v>1304</v>
      </c>
      <c r="M53" s="18">
        <v>9854694191</v>
      </c>
      <c r="N53" s="18" t="s">
        <v>1309</v>
      </c>
      <c r="O53" s="18">
        <v>9101389510</v>
      </c>
      <c r="P53" s="24">
        <v>43477</v>
      </c>
      <c r="Q53" s="54">
        <v>43477</v>
      </c>
      <c r="R53" s="18" t="s">
        <v>1405</v>
      </c>
      <c r="S53" s="18" t="s">
        <v>1236</v>
      </c>
      <c r="T53" s="18"/>
    </row>
    <row r="54" spans="1:20">
      <c r="A54" s="4">
        <v>50</v>
      </c>
      <c r="B54" s="17" t="s">
        <v>67</v>
      </c>
      <c r="C54" s="18" t="s">
        <v>596</v>
      </c>
      <c r="D54" s="18" t="s">
        <v>29</v>
      </c>
      <c r="E54" s="19">
        <v>12</v>
      </c>
      <c r="F54" s="18" t="s">
        <v>998</v>
      </c>
      <c r="G54" s="19">
        <v>15</v>
      </c>
      <c r="H54" s="19">
        <v>13</v>
      </c>
      <c r="I54" s="17">
        <f t="shared" si="0"/>
        <v>28</v>
      </c>
      <c r="J54" s="18">
        <v>9365397363</v>
      </c>
      <c r="K54" s="18" t="s">
        <v>1424</v>
      </c>
      <c r="L54" s="18" t="s">
        <v>1378</v>
      </c>
      <c r="M54" s="18">
        <v>9678954080</v>
      </c>
      <c r="N54" s="18" t="s">
        <v>1210</v>
      </c>
      <c r="O54" s="18">
        <v>9365065767</v>
      </c>
      <c r="P54" s="24">
        <v>43481</v>
      </c>
      <c r="Q54" s="54">
        <v>43481</v>
      </c>
      <c r="R54" s="18" t="s">
        <v>1407</v>
      </c>
      <c r="S54" s="18" t="s">
        <v>1236</v>
      </c>
      <c r="T54" s="18"/>
    </row>
    <row r="55" spans="1:20">
      <c r="A55" s="4">
        <v>51</v>
      </c>
      <c r="B55" s="17" t="s">
        <v>67</v>
      </c>
      <c r="C55" s="18" t="s">
        <v>597</v>
      </c>
      <c r="D55" s="18" t="s">
        <v>29</v>
      </c>
      <c r="E55" s="19">
        <v>2</v>
      </c>
      <c r="F55" s="18" t="s">
        <v>998</v>
      </c>
      <c r="G55" s="19">
        <v>18</v>
      </c>
      <c r="H55" s="19">
        <v>21</v>
      </c>
      <c r="I55" s="17">
        <f t="shared" si="0"/>
        <v>39</v>
      </c>
      <c r="J55" s="18">
        <v>9859010569</v>
      </c>
      <c r="K55" s="18" t="s">
        <v>1420</v>
      </c>
      <c r="L55" s="18" t="s">
        <v>1421</v>
      </c>
      <c r="M55" s="18">
        <v>9854336649</v>
      </c>
      <c r="N55" s="18" t="s">
        <v>1367</v>
      </c>
      <c r="O55" s="18">
        <v>8486797121</v>
      </c>
      <c r="P55" s="24">
        <v>43481</v>
      </c>
      <c r="Q55" s="54">
        <v>43481</v>
      </c>
      <c r="R55" s="18" t="s">
        <v>1404</v>
      </c>
      <c r="S55" s="18" t="s">
        <v>1236</v>
      </c>
      <c r="T55" s="18"/>
    </row>
    <row r="56" spans="1:20" ht="33">
      <c r="A56" s="4">
        <v>52</v>
      </c>
      <c r="B56" s="17" t="s">
        <v>68</v>
      </c>
      <c r="C56" s="18" t="s">
        <v>598</v>
      </c>
      <c r="D56" s="18" t="s">
        <v>27</v>
      </c>
      <c r="E56" s="19" t="s">
        <v>892</v>
      </c>
      <c r="F56" s="18" t="s">
        <v>999</v>
      </c>
      <c r="G56" s="19">
        <v>62</v>
      </c>
      <c r="H56" s="19">
        <v>58</v>
      </c>
      <c r="I56" s="17">
        <f t="shared" si="0"/>
        <v>120</v>
      </c>
      <c r="J56" s="18" t="s">
        <v>1063</v>
      </c>
      <c r="K56" s="18" t="s">
        <v>1415</v>
      </c>
      <c r="L56" s="18" t="s">
        <v>1416</v>
      </c>
      <c r="M56" s="18">
        <v>8011337077</v>
      </c>
      <c r="N56" s="18" t="s">
        <v>1200</v>
      </c>
      <c r="O56" s="18">
        <v>9954266476</v>
      </c>
      <c r="P56" s="24">
        <v>43481</v>
      </c>
      <c r="Q56" s="54">
        <v>43481</v>
      </c>
      <c r="R56" s="18" t="s">
        <v>1404</v>
      </c>
      <c r="S56" s="18" t="s">
        <v>1236</v>
      </c>
      <c r="T56" s="18"/>
    </row>
    <row r="57" spans="1:20">
      <c r="A57" s="4">
        <v>53</v>
      </c>
      <c r="B57" s="17" t="s">
        <v>362</v>
      </c>
      <c r="C57" s="18" t="s">
        <v>599</v>
      </c>
      <c r="D57" s="18" t="s">
        <v>29</v>
      </c>
      <c r="E57" s="19">
        <v>7</v>
      </c>
      <c r="F57" s="18" t="s">
        <v>998</v>
      </c>
      <c r="G57" s="19">
        <v>33</v>
      </c>
      <c r="H57" s="19">
        <v>30</v>
      </c>
      <c r="I57" s="17">
        <f t="shared" si="0"/>
        <v>63</v>
      </c>
      <c r="J57" s="18">
        <v>9101264237</v>
      </c>
      <c r="K57" s="18" t="s">
        <v>1413</v>
      </c>
      <c r="L57" s="18" t="s">
        <v>1304</v>
      </c>
      <c r="M57" s="18">
        <v>9854694191</v>
      </c>
      <c r="N57" s="18" t="s">
        <v>1310</v>
      </c>
      <c r="O57" s="18">
        <v>7399486617</v>
      </c>
      <c r="P57" s="24">
        <v>43482</v>
      </c>
      <c r="Q57" s="54">
        <v>43482</v>
      </c>
      <c r="R57" s="18" t="s">
        <v>1405</v>
      </c>
      <c r="S57" s="18" t="s">
        <v>1236</v>
      </c>
      <c r="T57" s="18"/>
    </row>
    <row r="58" spans="1:20">
      <c r="A58" s="4">
        <v>54</v>
      </c>
      <c r="B58" s="17" t="s">
        <v>362</v>
      </c>
      <c r="C58" s="18" t="s">
        <v>600</v>
      </c>
      <c r="D58" s="18" t="s">
        <v>29</v>
      </c>
      <c r="E58" s="19">
        <v>8</v>
      </c>
      <c r="F58" s="18" t="s">
        <v>998</v>
      </c>
      <c r="G58" s="19">
        <v>24</v>
      </c>
      <c r="H58" s="19">
        <v>21</v>
      </c>
      <c r="I58" s="17">
        <f t="shared" si="0"/>
        <v>45</v>
      </c>
      <c r="J58" s="18">
        <v>9365805745</v>
      </c>
      <c r="K58" s="18" t="s">
        <v>1413</v>
      </c>
      <c r="L58" s="18" t="s">
        <v>1304</v>
      </c>
      <c r="M58" s="18">
        <v>9854694191</v>
      </c>
      <c r="N58" s="18" t="s">
        <v>1311</v>
      </c>
      <c r="O58" s="18">
        <v>9613284364</v>
      </c>
      <c r="P58" s="24">
        <v>43482</v>
      </c>
      <c r="Q58" s="54">
        <v>43482</v>
      </c>
      <c r="R58" s="18" t="s">
        <v>1405</v>
      </c>
      <c r="S58" s="18" t="s">
        <v>1236</v>
      </c>
      <c r="T58" s="18"/>
    </row>
    <row r="59" spans="1:20">
      <c r="A59" s="4">
        <v>55</v>
      </c>
      <c r="B59" s="17" t="s">
        <v>362</v>
      </c>
      <c r="C59" s="18" t="s">
        <v>601</v>
      </c>
      <c r="D59" s="18" t="s">
        <v>29</v>
      </c>
      <c r="E59" s="19">
        <v>1</v>
      </c>
      <c r="F59" s="18" t="s">
        <v>998</v>
      </c>
      <c r="G59" s="19">
        <v>11</v>
      </c>
      <c r="H59" s="19">
        <v>11</v>
      </c>
      <c r="I59" s="17">
        <f t="shared" si="0"/>
        <v>22</v>
      </c>
      <c r="J59" s="18">
        <v>9678282831</v>
      </c>
      <c r="K59" s="18" t="s">
        <v>1413</v>
      </c>
      <c r="L59" s="18" t="s">
        <v>1304</v>
      </c>
      <c r="M59" s="18">
        <v>9854694191</v>
      </c>
      <c r="N59" s="18" t="s">
        <v>1211</v>
      </c>
      <c r="O59" s="18">
        <v>9577160794</v>
      </c>
      <c r="P59" s="24">
        <v>43482</v>
      </c>
      <c r="Q59" s="54">
        <v>43482</v>
      </c>
      <c r="R59" s="18" t="s">
        <v>1405</v>
      </c>
      <c r="S59" s="18" t="s">
        <v>1236</v>
      </c>
      <c r="T59" s="18"/>
    </row>
    <row r="60" spans="1:20">
      <c r="A60" s="4">
        <v>56</v>
      </c>
      <c r="B60" s="17" t="s">
        <v>68</v>
      </c>
      <c r="C60" s="18" t="s">
        <v>602</v>
      </c>
      <c r="D60" s="18" t="s">
        <v>27</v>
      </c>
      <c r="E60" s="19" t="s">
        <v>893</v>
      </c>
      <c r="F60" s="18" t="s">
        <v>999</v>
      </c>
      <c r="G60" s="19">
        <v>55</v>
      </c>
      <c r="H60" s="19">
        <v>55</v>
      </c>
      <c r="I60" s="17">
        <f t="shared" si="0"/>
        <v>110</v>
      </c>
      <c r="J60" s="18" t="s">
        <v>1064</v>
      </c>
      <c r="K60" s="18" t="s">
        <v>1415</v>
      </c>
      <c r="L60" s="18" t="s">
        <v>1416</v>
      </c>
      <c r="M60" s="18">
        <v>8011337077</v>
      </c>
      <c r="N60" s="18" t="s">
        <v>1200</v>
      </c>
      <c r="O60" s="18">
        <v>9954266476</v>
      </c>
      <c r="P60" s="24">
        <v>43482</v>
      </c>
      <c r="Q60" s="54">
        <v>43482</v>
      </c>
      <c r="R60" s="18" t="s">
        <v>1404</v>
      </c>
      <c r="S60" s="18" t="s">
        <v>1236</v>
      </c>
      <c r="T60" s="18"/>
    </row>
    <row r="61" spans="1:20" ht="33">
      <c r="A61" s="4">
        <v>57</v>
      </c>
      <c r="B61" s="17" t="s">
        <v>67</v>
      </c>
      <c r="C61" s="18" t="s">
        <v>603</v>
      </c>
      <c r="D61" s="18" t="s">
        <v>29</v>
      </c>
      <c r="E61" s="19">
        <v>34</v>
      </c>
      <c r="F61" s="18" t="s">
        <v>998</v>
      </c>
      <c r="G61" s="19">
        <v>10</v>
      </c>
      <c r="H61" s="19">
        <v>10</v>
      </c>
      <c r="I61" s="17">
        <f t="shared" si="0"/>
        <v>20</v>
      </c>
      <c r="J61" s="18">
        <v>7896869954</v>
      </c>
      <c r="K61" s="18" t="s">
        <v>1419</v>
      </c>
      <c r="L61" s="18" t="s">
        <v>1294</v>
      </c>
      <c r="M61" s="18">
        <v>9954993266</v>
      </c>
      <c r="N61" s="18" t="s">
        <v>1212</v>
      </c>
      <c r="O61" s="18">
        <v>8011916955</v>
      </c>
      <c r="P61" s="24">
        <v>43483</v>
      </c>
      <c r="Q61" s="54">
        <v>43483</v>
      </c>
      <c r="R61" s="18" t="s">
        <v>1402</v>
      </c>
      <c r="S61" s="18" t="s">
        <v>1236</v>
      </c>
      <c r="T61" s="18"/>
    </row>
    <row r="62" spans="1:20">
      <c r="A62" s="4">
        <v>58</v>
      </c>
      <c r="B62" s="17" t="s">
        <v>67</v>
      </c>
      <c r="C62" s="18" t="s">
        <v>604</v>
      </c>
      <c r="D62" s="18" t="s">
        <v>29</v>
      </c>
      <c r="E62" s="19">
        <v>32</v>
      </c>
      <c r="F62" s="18" t="s">
        <v>998</v>
      </c>
      <c r="G62" s="19">
        <v>18</v>
      </c>
      <c r="H62" s="19">
        <v>18</v>
      </c>
      <c r="I62" s="17">
        <f t="shared" si="0"/>
        <v>36</v>
      </c>
      <c r="J62" s="18">
        <v>9613018873</v>
      </c>
      <c r="K62" s="18" t="s">
        <v>1411</v>
      </c>
      <c r="L62" s="18" t="s">
        <v>1346</v>
      </c>
      <c r="M62" s="18">
        <v>9957372570</v>
      </c>
      <c r="N62" s="18" t="s">
        <v>1349</v>
      </c>
      <c r="O62" s="18">
        <v>9127859151</v>
      </c>
      <c r="P62" s="24">
        <v>43483</v>
      </c>
      <c r="Q62" s="54">
        <v>43483</v>
      </c>
      <c r="R62" s="18" t="s">
        <v>1402</v>
      </c>
      <c r="S62" s="18" t="s">
        <v>1236</v>
      </c>
      <c r="T62" s="18"/>
    </row>
    <row r="63" spans="1:20" ht="33">
      <c r="A63" s="4">
        <v>59</v>
      </c>
      <c r="B63" s="17" t="s">
        <v>67</v>
      </c>
      <c r="C63" s="18" t="s">
        <v>605</v>
      </c>
      <c r="D63" s="18" t="s">
        <v>29</v>
      </c>
      <c r="E63" s="19">
        <v>26</v>
      </c>
      <c r="F63" s="18" t="s">
        <v>998</v>
      </c>
      <c r="G63" s="19">
        <v>20</v>
      </c>
      <c r="H63" s="19">
        <v>12</v>
      </c>
      <c r="I63" s="17">
        <f t="shared" si="0"/>
        <v>32</v>
      </c>
      <c r="J63" s="18" t="s">
        <v>1065</v>
      </c>
      <c r="K63" s="18" t="s">
        <v>1419</v>
      </c>
      <c r="L63" s="18" t="s">
        <v>1294</v>
      </c>
      <c r="M63" s="18">
        <v>9954993266</v>
      </c>
      <c r="N63" s="18" t="s">
        <v>1212</v>
      </c>
      <c r="O63" s="18">
        <v>8011916955</v>
      </c>
      <c r="P63" s="24">
        <v>43483</v>
      </c>
      <c r="Q63" s="54">
        <v>43483</v>
      </c>
      <c r="R63" s="18" t="s">
        <v>1402</v>
      </c>
      <c r="S63" s="18" t="s">
        <v>1236</v>
      </c>
      <c r="T63" s="18"/>
    </row>
    <row r="64" spans="1:20" ht="33">
      <c r="A64" s="4">
        <v>60</v>
      </c>
      <c r="B64" s="17" t="s">
        <v>68</v>
      </c>
      <c r="C64" s="18" t="s">
        <v>606</v>
      </c>
      <c r="D64" s="18" t="s">
        <v>27</v>
      </c>
      <c r="E64" s="19" t="s">
        <v>894</v>
      </c>
      <c r="F64" s="18" t="s">
        <v>1002</v>
      </c>
      <c r="G64" s="19">
        <v>55</v>
      </c>
      <c r="H64" s="19">
        <v>55</v>
      </c>
      <c r="I64" s="17">
        <f t="shared" si="0"/>
        <v>110</v>
      </c>
      <c r="J64" s="18">
        <v>9707722178</v>
      </c>
      <c r="K64" s="18" t="s">
        <v>1417</v>
      </c>
      <c r="L64" s="18" t="s">
        <v>1336</v>
      </c>
      <c r="M64" s="18">
        <v>9859645063</v>
      </c>
      <c r="N64" s="18" t="s">
        <v>1339</v>
      </c>
      <c r="O64" s="18">
        <v>9957408894</v>
      </c>
      <c r="P64" s="24">
        <v>43483</v>
      </c>
      <c r="Q64" s="54">
        <v>43483</v>
      </c>
      <c r="R64" s="18" t="s">
        <v>1405</v>
      </c>
      <c r="S64" s="18" t="s">
        <v>1236</v>
      </c>
      <c r="T64" s="18"/>
    </row>
    <row r="65" spans="1:20">
      <c r="A65" s="4">
        <v>61</v>
      </c>
      <c r="B65" s="17" t="s">
        <v>361</v>
      </c>
      <c r="C65" s="18" t="s">
        <v>607</v>
      </c>
      <c r="D65" s="18" t="s">
        <v>29</v>
      </c>
      <c r="E65" s="19">
        <v>17</v>
      </c>
      <c r="F65" s="18" t="s">
        <v>998</v>
      </c>
      <c r="G65" s="19">
        <v>27</v>
      </c>
      <c r="H65" s="19">
        <v>13</v>
      </c>
      <c r="I65" s="17">
        <f t="shared" si="0"/>
        <v>40</v>
      </c>
      <c r="J65" s="18">
        <v>7896150418</v>
      </c>
      <c r="K65" s="18" t="s">
        <v>1412</v>
      </c>
      <c r="L65" s="18" t="s">
        <v>1258</v>
      </c>
      <c r="M65" s="18">
        <v>9854879212</v>
      </c>
      <c r="N65" s="18" t="s">
        <v>1168</v>
      </c>
      <c r="O65" s="18">
        <v>7896148240</v>
      </c>
      <c r="P65" s="24">
        <v>43484</v>
      </c>
      <c r="Q65" s="54">
        <v>43484</v>
      </c>
      <c r="R65" s="18" t="s">
        <v>1409</v>
      </c>
      <c r="S65" s="18" t="s">
        <v>1236</v>
      </c>
      <c r="T65" s="18"/>
    </row>
    <row r="66" spans="1:20">
      <c r="A66" s="4">
        <v>62</v>
      </c>
      <c r="B66" s="17" t="s">
        <v>67</v>
      </c>
      <c r="C66" s="18" t="s">
        <v>608</v>
      </c>
      <c r="D66" s="18" t="s">
        <v>27</v>
      </c>
      <c r="E66" s="19" t="s">
        <v>895</v>
      </c>
      <c r="F66" s="18" t="s">
        <v>999</v>
      </c>
      <c r="G66" s="19">
        <v>28</v>
      </c>
      <c r="H66" s="19">
        <v>15</v>
      </c>
      <c r="I66" s="17">
        <f t="shared" si="0"/>
        <v>43</v>
      </c>
      <c r="J66" s="18" t="s">
        <v>1066</v>
      </c>
      <c r="K66" s="18" t="s">
        <v>1425</v>
      </c>
      <c r="L66" s="18" t="s">
        <v>1285</v>
      </c>
      <c r="M66" s="18">
        <v>9401725810</v>
      </c>
      <c r="N66" s="18" t="s">
        <v>1290</v>
      </c>
      <c r="O66" s="18">
        <v>9706551838</v>
      </c>
      <c r="P66" s="24">
        <v>43484</v>
      </c>
      <c r="Q66" s="54">
        <v>43484</v>
      </c>
      <c r="R66" s="18" t="s">
        <v>1402</v>
      </c>
      <c r="S66" s="18" t="s">
        <v>1236</v>
      </c>
      <c r="T66" s="18"/>
    </row>
    <row r="67" spans="1:20" ht="33">
      <c r="A67" s="4">
        <v>63</v>
      </c>
      <c r="B67" s="17" t="s">
        <v>67</v>
      </c>
      <c r="C67" s="18" t="s">
        <v>609</v>
      </c>
      <c r="D67" s="18" t="s">
        <v>29</v>
      </c>
      <c r="E67" s="19">
        <v>11</v>
      </c>
      <c r="F67" s="18" t="s">
        <v>998</v>
      </c>
      <c r="G67" s="19">
        <v>18</v>
      </c>
      <c r="H67" s="19">
        <v>17</v>
      </c>
      <c r="I67" s="17">
        <f t="shared" si="0"/>
        <v>35</v>
      </c>
      <c r="J67" s="18" t="s">
        <v>1067</v>
      </c>
      <c r="K67" s="18" t="s">
        <v>1425</v>
      </c>
      <c r="L67" s="18" t="s">
        <v>1286</v>
      </c>
      <c r="M67" s="18">
        <v>9577388561</v>
      </c>
      <c r="N67" s="18" t="s">
        <v>1289</v>
      </c>
      <c r="O67" s="18">
        <v>9854202987</v>
      </c>
      <c r="P67" s="24">
        <v>43484</v>
      </c>
      <c r="Q67" s="54">
        <v>43484</v>
      </c>
      <c r="R67" s="18" t="s">
        <v>1402</v>
      </c>
      <c r="S67" s="18" t="s">
        <v>1236</v>
      </c>
      <c r="T67" s="18"/>
    </row>
    <row r="68" spans="1:20">
      <c r="A68" s="4">
        <v>64</v>
      </c>
      <c r="B68" s="17" t="s">
        <v>361</v>
      </c>
      <c r="C68" s="18" t="s">
        <v>610</v>
      </c>
      <c r="D68" s="18" t="s">
        <v>29</v>
      </c>
      <c r="E68" s="19">
        <v>106</v>
      </c>
      <c r="F68" s="18" t="s">
        <v>998</v>
      </c>
      <c r="G68" s="19">
        <v>17</v>
      </c>
      <c r="H68" s="19">
        <v>19</v>
      </c>
      <c r="I68" s="17">
        <f t="shared" si="0"/>
        <v>36</v>
      </c>
      <c r="J68" s="18">
        <v>9854580601</v>
      </c>
      <c r="K68" s="18" t="s">
        <v>1412</v>
      </c>
      <c r="L68" s="18" t="s">
        <v>1258</v>
      </c>
      <c r="M68" s="18">
        <v>9854879212</v>
      </c>
      <c r="N68" s="18" t="s">
        <v>1168</v>
      </c>
      <c r="O68" s="18">
        <v>7896148240</v>
      </c>
      <c r="P68" s="24">
        <v>43484</v>
      </c>
      <c r="Q68" s="54">
        <v>43484</v>
      </c>
      <c r="R68" s="18" t="s">
        <v>1409</v>
      </c>
      <c r="S68" s="18" t="s">
        <v>1236</v>
      </c>
      <c r="T68" s="18"/>
    </row>
    <row r="69" spans="1:20">
      <c r="A69" s="4">
        <v>65</v>
      </c>
      <c r="B69" s="17" t="s">
        <v>361</v>
      </c>
      <c r="C69" s="18" t="s">
        <v>611</v>
      </c>
      <c r="D69" s="18" t="s">
        <v>29</v>
      </c>
      <c r="E69" s="19">
        <v>101</v>
      </c>
      <c r="F69" s="18" t="s">
        <v>998</v>
      </c>
      <c r="G69" s="19">
        <v>17</v>
      </c>
      <c r="H69" s="19">
        <v>25</v>
      </c>
      <c r="I69" s="17">
        <f t="shared" ref="I69:I132" si="1">+G69+H69</f>
        <v>42</v>
      </c>
      <c r="J69" s="18">
        <v>9854566166</v>
      </c>
      <c r="K69" s="18" t="s">
        <v>1412</v>
      </c>
      <c r="L69" s="18" t="s">
        <v>1258</v>
      </c>
      <c r="M69" s="18">
        <v>9854879212</v>
      </c>
      <c r="N69" s="18" t="s">
        <v>1168</v>
      </c>
      <c r="O69" s="18">
        <v>7896148240</v>
      </c>
      <c r="P69" s="24">
        <v>43484</v>
      </c>
      <c r="Q69" s="54">
        <v>43484</v>
      </c>
      <c r="R69" s="18" t="s">
        <v>1409</v>
      </c>
      <c r="S69" s="18" t="s">
        <v>1236</v>
      </c>
      <c r="T69" s="18"/>
    </row>
    <row r="70" spans="1:20">
      <c r="A70" s="4">
        <v>66</v>
      </c>
      <c r="B70" s="17" t="s">
        <v>67</v>
      </c>
      <c r="C70" s="18" t="s">
        <v>612</v>
      </c>
      <c r="D70" s="18" t="s">
        <v>29</v>
      </c>
      <c r="E70" s="19">
        <v>12</v>
      </c>
      <c r="F70" s="18" t="s">
        <v>998</v>
      </c>
      <c r="G70" s="19">
        <v>12</v>
      </c>
      <c r="H70" s="19">
        <v>24</v>
      </c>
      <c r="I70" s="17">
        <f t="shared" si="1"/>
        <v>36</v>
      </c>
      <c r="J70" s="18">
        <v>7634895053</v>
      </c>
      <c r="K70" s="18" t="s">
        <v>1426</v>
      </c>
      <c r="L70" s="18" t="s">
        <v>1397</v>
      </c>
      <c r="M70" s="18">
        <v>9854349738</v>
      </c>
      <c r="N70" s="18" t="s">
        <v>1213</v>
      </c>
      <c r="O70" s="18">
        <v>9954405992</v>
      </c>
      <c r="P70" s="24">
        <v>43486</v>
      </c>
      <c r="Q70" s="54">
        <v>43486</v>
      </c>
      <c r="R70" s="18" t="s">
        <v>1405</v>
      </c>
      <c r="S70" s="18" t="s">
        <v>1236</v>
      </c>
      <c r="T70" s="18"/>
    </row>
    <row r="71" spans="1:20">
      <c r="A71" s="4">
        <v>67</v>
      </c>
      <c r="B71" s="17" t="s">
        <v>67</v>
      </c>
      <c r="C71" s="18" t="s">
        <v>613</v>
      </c>
      <c r="D71" s="18" t="s">
        <v>29</v>
      </c>
      <c r="E71" s="19">
        <v>5</v>
      </c>
      <c r="F71" s="18" t="s">
        <v>998</v>
      </c>
      <c r="G71" s="19">
        <v>12</v>
      </c>
      <c r="H71" s="19">
        <v>11</v>
      </c>
      <c r="I71" s="17">
        <f t="shared" si="1"/>
        <v>23</v>
      </c>
      <c r="J71" s="18">
        <v>9365873811</v>
      </c>
      <c r="K71" s="18" t="s">
        <v>1426</v>
      </c>
      <c r="L71" s="18" t="s">
        <v>1397</v>
      </c>
      <c r="M71" s="18">
        <v>9854349738</v>
      </c>
      <c r="N71" s="18" t="s">
        <v>1213</v>
      </c>
      <c r="O71" s="18">
        <v>9954405992</v>
      </c>
      <c r="P71" s="24">
        <v>43486</v>
      </c>
      <c r="Q71" s="54">
        <v>43486</v>
      </c>
      <c r="R71" s="18" t="s">
        <v>1405</v>
      </c>
      <c r="S71" s="18" t="s">
        <v>1236</v>
      </c>
      <c r="T71" s="18"/>
    </row>
    <row r="72" spans="1:20">
      <c r="A72" s="4">
        <v>68</v>
      </c>
      <c r="B72" s="17" t="s">
        <v>361</v>
      </c>
      <c r="C72" s="18" t="s">
        <v>614</v>
      </c>
      <c r="D72" s="18" t="s">
        <v>29</v>
      </c>
      <c r="E72" s="19">
        <v>7</v>
      </c>
      <c r="F72" s="18" t="s">
        <v>998</v>
      </c>
      <c r="G72" s="19">
        <v>15</v>
      </c>
      <c r="H72" s="19">
        <v>16</v>
      </c>
      <c r="I72" s="17">
        <f t="shared" si="1"/>
        <v>31</v>
      </c>
      <c r="J72" s="18">
        <v>9401107869</v>
      </c>
      <c r="K72" s="18" t="s">
        <v>1420</v>
      </c>
      <c r="L72" s="18" t="s">
        <v>1421</v>
      </c>
      <c r="M72" s="18">
        <v>9854336649</v>
      </c>
      <c r="N72" s="18" t="s">
        <v>1371</v>
      </c>
      <c r="O72" s="18">
        <v>8011709814</v>
      </c>
      <c r="P72" s="24">
        <v>43486</v>
      </c>
      <c r="Q72" s="54">
        <v>43486</v>
      </c>
      <c r="R72" s="18" t="s">
        <v>1404</v>
      </c>
      <c r="S72" s="18" t="s">
        <v>1236</v>
      </c>
      <c r="T72" s="18"/>
    </row>
    <row r="73" spans="1:20">
      <c r="A73" s="4">
        <v>69</v>
      </c>
      <c r="B73" s="17" t="s">
        <v>67</v>
      </c>
      <c r="C73" s="18" t="s">
        <v>615</v>
      </c>
      <c r="D73" s="18" t="s">
        <v>27</v>
      </c>
      <c r="E73" s="19" t="s">
        <v>896</v>
      </c>
      <c r="F73" s="18" t="s">
        <v>999</v>
      </c>
      <c r="G73" s="19">
        <v>20</v>
      </c>
      <c r="H73" s="19">
        <v>19</v>
      </c>
      <c r="I73" s="17">
        <f t="shared" si="1"/>
        <v>39</v>
      </c>
      <c r="J73" s="18" t="s">
        <v>1068</v>
      </c>
      <c r="K73" s="18" t="s">
        <v>1426</v>
      </c>
      <c r="L73" s="18" t="s">
        <v>1397</v>
      </c>
      <c r="M73" s="18">
        <v>9854349738</v>
      </c>
      <c r="N73" s="18" t="s">
        <v>1213</v>
      </c>
      <c r="O73" s="18">
        <v>9954405992</v>
      </c>
      <c r="P73" s="24">
        <v>43486</v>
      </c>
      <c r="Q73" s="54">
        <v>43486</v>
      </c>
      <c r="R73" s="18" t="s">
        <v>1405</v>
      </c>
      <c r="S73" s="18" t="s">
        <v>1236</v>
      </c>
      <c r="T73" s="18"/>
    </row>
    <row r="74" spans="1:20" ht="33">
      <c r="A74" s="4">
        <v>70</v>
      </c>
      <c r="B74" s="17" t="s">
        <v>68</v>
      </c>
      <c r="C74" s="18" t="s">
        <v>616</v>
      </c>
      <c r="D74" s="18" t="s">
        <v>27</v>
      </c>
      <c r="E74" s="19" t="s">
        <v>897</v>
      </c>
      <c r="F74" s="18" t="s">
        <v>1000</v>
      </c>
      <c r="G74" s="19">
        <v>55</v>
      </c>
      <c r="H74" s="19">
        <v>55</v>
      </c>
      <c r="I74" s="17">
        <f t="shared" si="1"/>
        <v>110</v>
      </c>
      <c r="J74" s="18">
        <v>9854935936</v>
      </c>
      <c r="K74" s="18" t="s">
        <v>1417</v>
      </c>
      <c r="L74" s="18" t="s">
        <v>1336</v>
      </c>
      <c r="M74" s="18">
        <v>9859645063</v>
      </c>
      <c r="N74" s="18" t="s">
        <v>1339</v>
      </c>
      <c r="O74" s="18">
        <v>9957408894</v>
      </c>
      <c r="P74" s="24">
        <v>43486</v>
      </c>
      <c r="Q74" s="54">
        <v>43486</v>
      </c>
      <c r="R74" s="18" t="s">
        <v>1405</v>
      </c>
      <c r="S74" s="18" t="s">
        <v>1236</v>
      </c>
      <c r="T74" s="18"/>
    </row>
    <row r="75" spans="1:20">
      <c r="A75" s="4">
        <v>71</v>
      </c>
      <c r="B75" s="17" t="s">
        <v>67</v>
      </c>
      <c r="C75" s="18" t="s">
        <v>617</v>
      </c>
      <c r="D75" s="18" t="s">
        <v>29</v>
      </c>
      <c r="E75" s="19">
        <v>29</v>
      </c>
      <c r="F75" s="18" t="s">
        <v>998</v>
      </c>
      <c r="G75" s="19">
        <v>12</v>
      </c>
      <c r="H75" s="19">
        <v>11</v>
      </c>
      <c r="I75" s="17">
        <f t="shared" si="1"/>
        <v>23</v>
      </c>
      <c r="J75" s="18">
        <v>7576008419</v>
      </c>
      <c r="K75" s="18" t="s">
        <v>1419</v>
      </c>
      <c r="L75" s="18" t="s">
        <v>1294</v>
      </c>
      <c r="M75" s="18">
        <v>9954993266</v>
      </c>
      <c r="N75" s="18" t="s">
        <v>1297</v>
      </c>
      <c r="O75" s="18">
        <v>9954144636</v>
      </c>
      <c r="P75" s="24">
        <v>43487</v>
      </c>
      <c r="Q75" s="54">
        <v>43487</v>
      </c>
      <c r="R75" s="18" t="s">
        <v>1402</v>
      </c>
      <c r="S75" s="18" t="s">
        <v>1236</v>
      </c>
      <c r="T75" s="18"/>
    </row>
    <row r="76" spans="1:20">
      <c r="A76" s="4">
        <v>72</v>
      </c>
      <c r="B76" s="17" t="s">
        <v>67</v>
      </c>
      <c r="C76" s="18" t="s">
        <v>618</v>
      </c>
      <c r="D76" s="18" t="s">
        <v>27</v>
      </c>
      <c r="E76" s="19" t="s">
        <v>898</v>
      </c>
      <c r="F76" s="18" t="s">
        <v>99</v>
      </c>
      <c r="G76" s="19">
        <v>26</v>
      </c>
      <c r="H76" s="19">
        <v>28</v>
      </c>
      <c r="I76" s="17">
        <f t="shared" si="1"/>
        <v>54</v>
      </c>
      <c r="J76" s="18" t="s">
        <v>1069</v>
      </c>
      <c r="K76" s="18" t="s">
        <v>1419</v>
      </c>
      <c r="L76" s="18" t="s">
        <v>1294</v>
      </c>
      <c r="M76" s="18">
        <v>9954993266</v>
      </c>
      <c r="N76" s="18" t="s">
        <v>1297</v>
      </c>
      <c r="O76" s="18">
        <v>9954144636</v>
      </c>
      <c r="P76" s="24">
        <v>43487</v>
      </c>
      <c r="Q76" s="54">
        <v>43487</v>
      </c>
      <c r="R76" s="18" t="s">
        <v>1402</v>
      </c>
      <c r="S76" s="18" t="s">
        <v>1236</v>
      </c>
      <c r="T76" s="18"/>
    </row>
    <row r="77" spans="1:20">
      <c r="A77" s="4">
        <v>73</v>
      </c>
      <c r="B77" s="17" t="s">
        <v>67</v>
      </c>
      <c r="C77" s="18" t="s">
        <v>619</v>
      </c>
      <c r="D77" s="18" t="s">
        <v>29</v>
      </c>
      <c r="E77" s="19">
        <v>74</v>
      </c>
      <c r="F77" s="18" t="s">
        <v>998</v>
      </c>
      <c r="G77" s="19">
        <v>16</v>
      </c>
      <c r="H77" s="19">
        <v>14</v>
      </c>
      <c r="I77" s="17">
        <f t="shared" si="1"/>
        <v>30</v>
      </c>
      <c r="J77" s="18">
        <v>9957708340</v>
      </c>
      <c r="K77" s="18" t="s">
        <v>1411</v>
      </c>
      <c r="L77" s="18" t="s">
        <v>1346</v>
      </c>
      <c r="M77" s="18">
        <v>9957372570</v>
      </c>
      <c r="N77" s="18" t="s">
        <v>1297</v>
      </c>
      <c r="O77" s="18">
        <v>9954144636</v>
      </c>
      <c r="P77" s="24">
        <v>43487</v>
      </c>
      <c r="Q77" s="54">
        <v>43487</v>
      </c>
      <c r="R77" s="18" t="s">
        <v>1402</v>
      </c>
      <c r="S77" s="18" t="s">
        <v>1236</v>
      </c>
      <c r="T77" s="18"/>
    </row>
    <row r="78" spans="1:20">
      <c r="A78" s="4">
        <v>74</v>
      </c>
      <c r="B78" s="17" t="s">
        <v>361</v>
      </c>
      <c r="C78" s="18" t="s">
        <v>620</v>
      </c>
      <c r="D78" s="18" t="s">
        <v>27</v>
      </c>
      <c r="E78" s="19" t="s">
        <v>899</v>
      </c>
      <c r="F78" s="18" t="s">
        <v>999</v>
      </c>
      <c r="G78" s="19">
        <v>16</v>
      </c>
      <c r="H78" s="19">
        <v>27</v>
      </c>
      <c r="I78" s="17">
        <f t="shared" si="1"/>
        <v>43</v>
      </c>
      <c r="J78" s="18">
        <v>9132269540</v>
      </c>
      <c r="K78" s="18" t="s">
        <v>1442</v>
      </c>
      <c r="L78" s="18" t="s">
        <v>1273</v>
      </c>
      <c r="M78" s="18">
        <v>8876961626</v>
      </c>
      <c r="N78" s="18" t="s">
        <v>1276</v>
      </c>
      <c r="O78" s="18">
        <v>9577932124</v>
      </c>
      <c r="P78" s="24">
        <v>43487</v>
      </c>
      <c r="Q78" s="54">
        <v>43487</v>
      </c>
      <c r="R78" s="18" t="s">
        <v>1405</v>
      </c>
      <c r="S78" s="18" t="s">
        <v>1236</v>
      </c>
      <c r="T78" s="18"/>
    </row>
    <row r="79" spans="1:20" ht="33">
      <c r="A79" s="4">
        <v>75</v>
      </c>
      <c r="B79" s="17" t="s">
        <v>361</v>
      </c>
      <c r="C79" s="18" t="s">
        <v>621</v>
      </c>
      <c r="D79" s="18" t="s">
        <v>27</v>
      </c>
      <c r="E79" s="19" t="s">
        <v>900</v>
      </c>
      <c r="F79" s="18" t="s">
        <v>999</v>
      </c>
      <c r="G79" s="19">
        <v>65</v>
      </c>
      <c r="H79" s="19">
        <v>55</v>
      </c>
      <c r="I79" s="17">
        <f t="shared" si="1"/>
        <v>120</v>
      </c>
      <c r="J79" s="18" t="s">
        <v>1070</v>
      </c>
      <c r="K79" s="18" t="s">
        <v>1442</v>
      </c>
      <c r="L79" s="18" t="s">
        <v>1273</v>
      </c>
      <c r="M79" s="18">
        <v>8876961626</v>
      </c>
      <c r="N79" s="18" t="s">
        <v>1276</v>
      </c>
      <c r="O79" s="18">
        <v>9577932124</v>
      </c>
      <c r="P79" s="24">
        <v>43487</v>
      </c>
      <c r="Q79" s="54">
        <v>43487</v>
      </c>
      <c r="R79" s="18" t="s">
        <v>1405</v>
      </c>
      <c r="S79" s="18" t="s">
        <v>1236</v>
      </c>
      <c r="T79" s="18"/>
    </row>
    <row r="80" spans="1:20">
      <c r="A80" s="4">
        <v>76</v>
      </c>
      <c r="B80" s="17" t="s">
        <v>361</v>
      </c>
      <c r="C80" s="18" t="s">
        <v>622</v>
      </c>
      <c r="D80" s="18" t="s">
        <v>27</v>
      </c>
      <c r="E80" s="19" t="s">
        <v>901</v>
      </c>
      <c r="F80" s="18" t="s">
        <v>1003</v>
      </c>
      <c r="G80" s="19">
        <v>51</v>
      </c>
      <c r="H80" s="19">
        <v>40</v>
      </c>
      <c r="I80" s="17">
        <f t="shared" si="1"/>
        <v>91</v>
      </c>
      <c r="J80" s="18">
        <v>9854462171</v>
      </c>
      <c r="K80" s="18" t="s">
        <v>1442</v>
      </c>
      <c r="L80" s="18" t="s">
        <v>1273</v>
      </c>
      <c r="M80" s="18">
        <v>8876961626</v>
      </c>
      <c r="N80" s="18" t="s">
        <v>1276</v>
      </c>
      <c r="O80" s="18">
        <v>9577932124</v>
      </c>
      <c r="P80" s="24">
        <v>43487</v>
      </c>
      <c r="Q80" s="54">
        <v>43487</v>
      </c>
      <c r="R80" s="18" t="s">
        <v>1405</v>
      </c>
      <c r="S80" s="18" t="s">
        <v>1236</v>
      </c>
      <c r="T80" s="18"/>
    </row>
    <row r="81" spans="1:20">
      <c r="A81" s="4">
        <v>77</v>
      </c>
      <c r="B81" s="17" t="s">
        <v>67</v>
      </c>
      <c r="C81" s="18" t="s">
        <v>623</v>
      </c>
      <c r="D81" s="18" t="s">
        <v>29</v>
      </c>
      <c r="E81" s="19">
        <v>77</v>
      </c>
      <c r="F81" s="18" t="s">
        <v>998</v>
      </c>
      <c r="G81" s="19">
        <v>14</v>
      </c>
      <c r="H81" s="19">
        <v>13</v>
      </c>
      <c r="I81" s="17">
        <f t="shared" si="1"/>
        <v>27</v>
      </c>
      <c r="J81" s="18">
        <v>9577646973</v>
      </c>
      <c r="K81" s="18" t="s">
        <v>1430</v>
      </c>
      <c r="L81" s="18" t="s">
        <v>1431</v>
      </c>
      <c r="M81" s="18">
        <v>7399553485</v>
      </c>
      <c r="N81" s="18" t="s">
        <v>1284</v>
      </c>
      <c r="O81" s="18">
        <v>8403879607</v>
      </c>
      <c r="P81" s="24">
        <v>43489</v>
      </c>
      <c r="Q81" s="54">
        <v>43489</v>
      </c>
      <c r="R81" s="18" t="s">
        <v>1404</v>
      </c>
      <c r="S81" s="18" t="s">
        <v>1236</v>
      </c>
      <c r="T81" s="18"/>
    </row>
    <row r="82" spans="1:20" ht="33">
      <c r="A82" s="4">
        <v>78</v>
      </c>
      <c r="B82" s="17" t="s">
        <v>67</v>
      </c>
      <c r="C82" s="18" t="s">
        <v>624</v>
      </c>
      <c r="D82" s="18" t="s">
        <v>27</v>
      </c>
      <c r="E82" s="19" t="s">
        <v>902</v>
      </c>
      <c r="F82" s="18" t="s">
        <v>1003</v>
      </c>
      <c r="G82" s="19">
        <v>24</v>
      </c>
      <c r="H82" s="19">
        <v>31</v>
      </c>
      <c r="I82" s="17">
        <f t="shared" si="1"/>
        <v>55</v>
      </c>
      <c r="J82" s="18" t="s">
        <v>1071</v>
      </c>
      <c r="K82" s="18" t="s">
        <v>1430</v>
      </c>
      <c r="L82" s="18" t="s">
        <v>1431</v>
      </c>
      <c r="M82" s="18">
        <v>7399553485</v>
      </c>
      <c r="N82" s="18" t="s">
        <v>1284</v>
      </c>
      <c r="O82" s="18">
        <v>8403879607</v>
      </c>
      <c r="P82" s="24">
        <v>43489</v>
      </c>
      <c r="Q82" s="54">
        <v>43489</v>
      </c>
      <c r="R82" s="18" t="s">
        <v>1404</v>
      </c>
      <c r="S82" s="18" t="s">
        <v>1236</v>
      </c>
      <c r="T82" s="18"/>
    </row>
    <row r="83" spans="1:20" ht="33">
      <c r="A83" s="4">
        <v>79</v>
      </c>
      <c r="B83" s="17" t="s">
        <v>68</v>
      </c>
      <c r="C83" s="18" t="s">
        <v>625</v>
      </c>
      <c r="D83" s="18" t="s">
        <v>29</v>
      </c>
      <c r="E83" s="19">
        <v>8</v>
      </c>
      <c r="F83" s="18" t="s">
        <v>998</v>
      </c>
      <c r="G83" s="19">
        <v>31</v>
      </c>
      <c r="H83" s="19">
        <v>37</v>
      </c>
      <c r="I83" s="17">
        <f t="shared" si="1"/>
        <v>68</v>
      </c>
      <c r="J83" s="18" t="s">
        <v>1072</v>
      </c>
      <c r="K83" s="18" t="s">
        <v>1401</v>
      </c>
      <c r="L83" s="18" t="s">
        <v>1387</v>
      </c>
      <c r="M83" s="18">
        <v>9577269359</v>
      </c>
      <c r="N83" s="18" t="s">
        <v>1394</v>
      </c>
      <c r="O83" s="18">
        <v>9577381179</v>
      </c>
      <c r="P83" s="24">
        <v>43489</v>
      </c>
      <c r="Q83" s="54">
        <v>43489</v>
      </c>
      <c r="R83" s="18" t="s">
        <v>1405</v>
      </c>
      <c r="S83" s="18" t="s">
        <v>1236</v>
      </c>
      <c r="T83" s="18"/>
    </row>
    <row r="84" spans="1:20">
      <c r="A84" s="4">
        <v>80</v>
      </c>
      <c r="B84" s="17" t="s">
        <v>68</v>
      </c>
      <c r="C84" s="18" t="s">
        <v>626</v>
      </c>
      <c r="D84" s="18" t="s">
        <v>27</v>
      </c>
      <c r="E84" s="19" t="s">
        <v>903</v>
      </c>
      <c r="F84" s="18" t="s">
        <v>999</v>
      </c>
      <c r="G84" s="19">
        <v>39</v>
      </c>
      <c r="H84" s="19">
        <v>42</v>
      </c>
      <c r="I84" s="17">
        <f t="shared" si="1"/>
        <v>81</v>
      </c>
      <c r="J84" s="18" t="s">
        <v>1073</v>
      </c>
      <c r="K84" s="18" t="s">
        <v>1446</v>
      </c>
      <c r="L84" s="18" t="s">
        <v>1336</v>
      </c>
      <c r="M84" s="18">
        <v>9859645063</v>
      </c>
      <c r="N84" s="18" t="s">
        <v>1339</v>
      </c>
      <c r="O84" s="18">
        <v>9957408894</v>
      </c>
      <c r="P84" s="24">
        <v>43489</v>
      </c>
      <c r="Q84" s="54">
        <v>43489</v>
      </c>
      <c r="R84" s="18" t="s">
        <v>1405</v>
      </c>
      <c r="S84" s="18" t="s">
        <v>1236</v>
      </c>
      <c r="T84" s="18"/>
    </row>
    <row r="85" spans="1:20" ht="33">
      <c r="A85" s="4">
        <v>81</v>
      </c>
      <c r="B85" s="17" t="s">
        <v>67</v>
      </c>
      <c r="C85" s="18" t="s">
        <v>627</v>
      </c>
      <c r="D85" s="18" t="s">
        <v>27</v>
      </c>
      <c r="E85" s="19" t="s">
        <v>904</v>
      </c>
      <c r="F85" s="18" t="s">
        <v>1000</v>
      </c>
      <c r="G85" s="19">
        <v>55</v>
      </c>
      <c r="H85" s="19">
        <v>55</v>
      </c>
      <c r="I85" s="17">
        <f t="shared" si="1"/>
        <v>110</v>
      </c>
      <c r="J85" s="18">
        <v>8403999161</v>
      </c>
      <c r="K85" s="18" t="s">
        <v>1440</v>
      </c>
      <c r="L85" s="18" t="s">
        <v>1247</v>
      </c>
      <c r="M85" s="18">
        <v>9577018386</v>
      </c>
      <c r="N85" s="18" t="s">
        <v>1251</v>
      </c>
      <c r="O85" s="18">
        <v>7576897290</v>
      </c>
      <c r="P85" s="24">
        <v>43490</v>
      </c>
      <c r="Q85" s="54">
        <v>43490</v>
      </c>
      <c r="R85" s="18" t="s">
        <v>1402</v>
      </c>
      <c r="S85" s="18" t="s">
        <v>1236</v>
      </c>
      <c r="T85" s="18"/>
    </row>
    <row r="86" spans="1:20">
      <c r="A86" s="4">
        <v>82</v>
      </c>
      <c r="B86" s="17" t="s">
        <v>67</v>
      </c>
      <c r="C86" s="18" t="s">
        <v>628</v>
      </c>
      <c r="D86" s="18" t="s">
        <v>29</v>
      </c>
      <c r="E86" s="19">
        <v>12</v>
      </c>
      <c r="F86" s="18" t="s">
        <v>998</v>
      </c>
      <c r="G86" s="19">
        <v>22</v>
      </c>
      <c r="H86" s="19">
        <v>21</v>
      </c>
      <c r="I86" s="17">
        <f t="shared" si="1"/>
        <v>43</v>
      </c>
      <c r="J86" s="18">
        <v>9577730785</v>
      </c>
      <c r="K86" s="18" t="s">
        <v>1440</v>
      </c>
      <c r="L86" s="18" t="s">
        <v>1247</v>
      </c>
      <c r="M86" s="18">
        <v>9577018386</v>
      </c>
      <c r="N86" s="18" t="s">
        <v>1249</v>
      </c>
      <c r="O86" s="18">
        <v>8723082148</v>
      </c>
      <c r="P86" s="24">
        <v>43490</v>
      </c>
      <c r="Q86" s="54">
        <v>43490</v>
      </c>
      <c r="R86" s="18" t="s">
        <v>1402</v>
      </c>
      <c r="S86" s="18" t="s">
        <v>1236</v>
      </c>
      <c r="T86" s="18"/>
    </row>
    <row r="87" spans="1:20">
      <c r="A87" s="4">
        <v>83</v>
      </c>
      <c r="B87" s="17" t="s">
        <v>68</v>
      </c>
      <c r="C87" s="18" t="s">
        <v>629</v>
      </c>
      <c r="D87" s="18" t="s">
        <v>27</v>
      </c>
      <c r="E87" s="19" t="s">
        <v>905</v>
      </c>
      <c r="F87" s="18" t="s">
        <v>999</v>
      </c>
      <c r="G87" s="19">
        <v>55</v>
      </c>
      <c r="H87" s="19">
        <v>55</v>
      </c>
      <c r="I87" s="17">
        <f t="shared" si="1"/>
        <v>110</v>
      </c>
      <c r="J87" s="18" t="s">
        <v>1074</v>
      </c>
      <c r="K87" s="18" t="s">
        <v>1415</v>
      </c>
      <c r="L87" s="18" t="s">
        <v>1416</v>
      </c>
      <c r="M87" s="18">
        <v>8011337077</v>
      </c>
      <c r="N87" s="18" t="s">
        <v>1200</v>
      </c>
      <c r="O87" s="18">
        <v>9954266476</v>
      </c>
      <c r="P87" s="24">
        <v>43490</v>
      </c>
      <c r="Q87" s="54">
        <v>43490</v>
      </c>
      <c r="R87" s="18" t="s">
        <v>1404</v>
      </c>
      <c r="S87" s="18" t="s">
        <v>1236</v>
      </c>
      <c r="T87" s="18"/>
    </row>
    <row r="88" spans="1:20" ht="33">
      <c r="A88" s="4">
        <v>84</v>
      </c>
      <c r="B88" s="17" t="s">
        <v>67</v>
      </c>
      <c r="C88" s="18" t="s">
        <v>630</v>
      </c>
      <c r="D88" s="18" t="s">
        <v>27</v>
      </c>
      <c r="E88" s="19" t="s">
        <v>906</v>
      </c>
      <c r="F88" s="18" t="s">
        <v>999</v>
      </c>
      <c r="G88" s="19">
        <v>33</v>
      </c>
      <c r="H88" s="19">
        <v>33</v>
      </c>
      <c r="I88" s="17">
        <f t="shared" si="1"/>
        <v>66</v>
      </c>
      <c r="J88" s="18" t="s">
        <v>1075</v>
      </c>
      <c r="K88" s="18" t="s">
        <v>1440</v>
      </c>
      <c r="L88" s="18" t="s">
        <v>1247</v>
      </c>
      <c r="M88" s="18">
        <v>9577018386</v>
      </c>
      <c r="N88" s="18" t="s">
        <v>1252</v>
      </c>
      <c r="O88" s="18">
        <v>8011915597</v>
      </c>
      <c r="P88" s="24">
        <v>43493</v>
      </c>
      <c r="Q88" s="54">
        <v>43493</v>
      </c>
      <c r="R88" s="18" t="s">
        <v>1402</v>
      </c>
      <c r="S88" s="18" t="s">
        <v>1236</v>
      </c>
      <c r="T88" s="18"/>
    </row>
    <row r="89" spans="1:20">
      <c r="A89" s="4">
        <v>85</v>
      </c>
      <c r="B89" s="17" t="s">
        <v>67</v>
      </c>
      <c r="C89" s="18" t="s">
        <v>631</v>
      </c>
      <c r="D89" s="18" t="s">
        <v>27</v>
      </c>
      <c r="E89" s="19" t="s">
        <v>907</v>
      </c>
      <c r="F89" s="18" t="s">
        <v>999</v>
      </c>
      <c r="G89" s="19">
        <v>22</v>
      </c>
      <c r="H89" s="19">
        <v>22</v>
      </c>
      <c r="I89" s="17">
        <f t="shared" si="1"/>
        <v>44</v>
      </c>
      <c r="J89" s="18" t="s">
        <v>1076</v>
      </c>
      <c r="K89" s="18" t="s">
        <v>1441</v>
      </c>
      <c r="L89" s="18" t="s">
        <v>1377</v>
      </c>
      <c r="M89" s="18">
        <v>8812892840</v>
      </c>
      <c r="N89" s="18" t="s">
        <v>1375</v>
      </c>
      <c r="O89" s="18">
        <v>7896470923</v>
      </c>
      <c r="P89" s="24">
        <v>43493</v>
      </c>
      <c r="Q89" s="54">
        <v>43493</v>
      </c>
      <c r="R89" s="18" t="s">
        <v>1405</v>
      </c>
      <c r="S89" s="18" t="s">
        <v>1406</v>
      </c>
      <c r="T89" s="18"/>
    </row>
    <row r="90" spans="1:20" ht="33">
      <c r="A90" s="4">
        <v>86</v>
      </c>
      <c r="B90" s="17" t="s">
        <v>67</v>
      </c>
      <c r="C90" s="18" t="s">
        <v>632</v>
      </c>
      <c r="D90" s="18" t="s">
        <v>27</v>
      </c>
      <c r="E90" s="19" t="s">
        <v>908</v>
      </c>
      <c r="F90" s="18" t="s">
        <v>1003</v>
      </c>
      <c r="G90" s="19">
        <v>12</v>
      </c>
      <c r="H90" s="19">
        <v>13</v>
      </c>
      <c r="I90" s="17">
        <f t="shared" si="1"/>
        <v>25</v>
      </c>
      <c r="J90" s="18" t="s">
        <v>1077</v>
      </c>
      <c r="K90" s="18" t="s">
        <v>1441</v>
      </c>
      <c r="L90" s="18" t="s">
        <v>1377</v>
      </c>
      <c r="M90" s="18">
        <v>8812892840</v>
      </c>
      <c r="N90" s="18" t="s">
        <v>1376</v>
      </c>
      <c r="O90" s="18">
        <v>9554123043</v>
      </c>
      <c r="P90" s="24">
        <v>43493</v>
      </c>
      <c r="Q90" s="54">
        <v>43493</v>
      </c>
      <c r="R90" s="18" t="s">
        <v>1405</v>
      </c>
      <c r="S90" s="18" t="s">
        <v>1406</v>
      </c>
      <c r="T90" s="18"/>
    </row>
    <row r="91" spans="1:20">
      <c r="A91" s="4">
        <v>87</v>
      </c>
      <c r="B91" s="17" t="s">
        <v>67</v>
      </c>
      <c r="C91" s="18" t="s">
        <v>633</v>
      </c>
      <c r="D91" s="18" t="s">
        <v>27</v>
      </c>
      <c r="E91" s="19" t="s">
        <v>909</v>
      </c>
      <c r="F91" s="18" t="s">
        <v>999</v>
      </c>
      <c r="G91" s="19">
        <v>26</v>
      </c>
      <c r="H91" s="19">
        <v>27</v>
      </c>
      <c r="I91" s="17">
        <f t="shared" si="1"/>
        <v>53</v>
      </c>
      <c r="J91" s="18" t="s">
        <v>1078</v>
      </c>
      <c r="K91" s="18" t="s">
        <v>1441</v>
      </c>
      <c r="L91" s="18" t="s">
        <v>1377</v>
      </c>
      <c r="M91" s="18">
        <v>8812892840</v>
      </c>
      <c r="N91" s="18" t="s">
        <v>1376</v>
      </c>
      <c r="O91" s="18">
        <v>9554123043</v>
      </c>
      <c r="P91" s="24">
        <v>43493</v>
      </c>
      <c r="Q91" s="54">
        <v>43493</v>
      </c>
      <c r="R91" s="18" t="s">
        <v>1405</v>
      </c>
      <c r="S91" s="18" t="s">
        <v>1406</v>
      </c>
      <c r="T91" s="18"/>
    </row>
    <row r="92" spans="1:20">
      <c r="A92" s="4">
        <v>88</v>
      </c>
      <c r="B92" s="17" t="s">
        <v>67</v>
      </c>
      <c r="C92" s="18" t="s">
        <v>634</v>
      </c>
      <c r="D92" s="18" t="s">
        <v>27</v>
      </c>
      <c r="E92" s="19" t="s">
        <v>910</v>
      </c>
      <c r="F92" s="18" t="s">
        <v>1003</v>
      </c>
      <c r="G92" s="19">
        <v>12</v>
      </c>
      <c r="H92" s="19">
        <v>12</v>
      </c>
      <c r="I92" s="17">
        <f t="shared" si="1"/>
        <v>24</v>
      </c>
      <c r="J92" s="18" t="s">
        <v>1079</v>
      </c>
      <c r="K92" s="18" t="s">
        <v>1441</v>
      </c>
      <c r="L92" s="18" t="s">
        <v>1377</v>
      </c>
      <c r="M92" s="18">
        <v>8812892840</v>
      </c>
      <c r="N92" s="18" t="s">
        <v>1376</v>
      </c>
      <c r="O92" s="18">
        <v>9554123043</v>
      </c>
      <c r="P92" s="24">
        <v>43493</v>
      </c>
      <c r="Q92" s="54">
        <v>43493</v>
      </c>
      <c r="R92" s="18" t="s">
        <v>1405</v>
      </c>
      <c r="S92" s="18" t="s">
        <v>1406</v>
      </c>
      <c r="T92" s="18"/>
    </row>
    <row r="93" spans="1:20">
      <c r="A93" s="4">
        <v>89</v>
      </c>
      <c r="B93" s="17" t="s">
        <v>68</v>
      </c>
      <c r="C93" s="18" t="s">
        <v>635</v>
      </c>
      <c r="D93" s="18" t="s">
        <v>29</v>
      </c>
      <c r="E93" s="19">
        <v>5</v>
      </c>
      <c r="F93" s="18" t="s">
        <v>998</v>
      </c>
      <c r="G93" s="19">
        <v>56</v>
      </c>
      <c r="H93" s="19">
        <v>42</v>
      </c>
      <c r="I93" s="17">
        <f t="shared" si="1"/>
        <v>98</v>
      </c>
      <c r="J93" s="18">
        <v>9854505885</v>
      </c>
      <c r="K93" s="18" t="s">
        <v>1401</v>
      </c>
      <c r="L93" s="18" t="s">
        <v>1387</v>
      </c>
      <c r="M93" s="18">
        <v>9577269359</v>
      </c>
      <c r="N93" s="18" t="s">
        <v>1395</v>
      </c>
      <c r="O93" s="18">
        <v>9613540214</v>
      </c>
      <c r="P93" s="24">
        <v>43493</v>
      </c>
      <c r="Q93" s="54">
        <v>43493</v>
      </c>
      <c r="R93" s="18" t="s">
        <v>1405</v>
      </c>
      <c r="S93" s="18" t="s">
        <v>1236</v>
      </c>
      <c r="T93" s="18"/>
    </row>
    <row r="94" spans="1:20">
      <c r="A94" s="4">
        <v>90</v>
      </c>
      <c r="B94" s="17" t="s">
        <v>68</v>
      </c>
      <c r="C94" s="18" t="s">
        <v>636</v>
      </c>
      <c r="D94" s="18" t="s">
        <v>27</v>
      </c>
      <c r="E94" s="19" t="s">
        <v>911</v>
      </c>
      <c r="F94" s="18" t="s">
        <v>999</v>
      </c>
      <c r="G94" s="19">
        <v>0</v>
      </c>
      <c r="H94" s="19">
        <v>58</v>
      </c>
      <c r="I94" s="17">
        <f t="shared" si="1"/>
        <v>58</v>
      </c>
      <c r="J94" s="18" t="s">
        <v>1080</v>
      </c>
      <c r="K94" s="18" t="s">
        <v>1417</v>
      </c>
      <c r="L94" s="18" t="s">
        <v>1337</v>
      </c>
      <c r="M94" s="18">
        <v>9957132639</v>
      </c>
      <c r="N94" s="18" t="s">
        <v>1339</v>
      </c>
      <c r="O94" s="18">
        <v>9957408894</v>
      </c>
      <c r="P94" s="24">
        <v>43493</v>
      </c>
      <c r="Q94" s="54">
        <v>43493</v>
      </c>
      <c r="R94" s="18" t="s">
        <v>1405</v>
      </c>
      <c r="S94" s="18" t="s">
        <v>1236</v>
      </c>
      <c r="T94" s="18"/>
    </row>
    <row r="95" spans="1:20">
      <c r="A95" s="4">
        <v>91</v>
      </c>
      <c r="B95" s="17" t="s">
        <v>67</v>
      </c>
      <c r="C95" s="18" t="s">
        <v>637</v>
      </c>
      <c r="D95" s="18" t="s">
        <v>29</v>
      </c>
      <c r="E95" s="19">
        <v>57</v>
      </c>
      <c r="F95" s="18" t="s">
        <v>998</v>
      </c>
      <c r="G95" s="19">
        <v>17</v>
      </c>
      <c r="H95" s="19">
        <v>21</v>
      </c>
      <c r="I95" s="17">
        <f t="shared" si="1"/>
        <v>38</v>
      </c>
      <c r="J95" s="18">
        <v>8812896631</v>
      </c>
      <c r="K95" s="18" t="s">
        <v>1440</v>
      </c>
      <c r="L95" s="18" t="s">
        <v>1247</v>
      </c>
      <c r="M95" s="18">
        <v>9577018386</v>
      </c>
      <c r="N95" s="18" t="s">
        <v>1252</v>
      </c>
      <c r="O95" s="18">
        <v>8011915597</v>
      </c>
      <c r="P95" s="24">
        <v>43494</v>
      </c>
      <c r="Q95" s="54">
        <v>43494</v>
      </c>
      <c r="R95" s="18" t="s">
        <v>1402</v>
      </c>
      <c r="S95" s="18" t="s">
        <v>1236</v>
      </c>
      <c r="T95" s="18"/>
    </row>
    <row r="96" spans="1:20">
      <c r="A96" s="4">
        <v>92</v>
      </c>
      <c r="B96" s="17" t="s">
        <v>67</v>
      </c>
      <c r="C96" s="18" t="s">
        <v>638</v>
      </c>
      <c r="D96" s="18" t="s">
        <v>29</v>
      </c>
      <c r="E96" s="19">
        <v>60</v>
      </c>
      <c r="F96" s="18" t="s">
        <v>998</v>
      </c>
      <c r="G96" s="19">
        <v>17</v>
      </c>
      <c r="H96" s="19">
        <v>21</v>
      </c>
      <c r="I96" s="17">
        <f t="shared" si="1"/>
        <v>38</v>
      </c>
      <c r="J96" s="18">
        <v>9954809748</v>
      </c>
      <c r="K96" s="18" t="s">
        <v>1441</v>
      </c>
      <c r="L96" s="18" t="s">
        <v>1377</v>
      </c>
      <c r="M96" s="18">
        <v>8812892840</v>
      </c>
      <c r="N96" s="18" t="s">
        <v>1376</v>
      </c>
      <c r="O96" s="18">
        <v>9554123043</v>
      </c>
      <c r="P96" s="24">
        <v>43494</v>
      </c>
      <c r="Q96" s="54">
        <v>43494</v>
      </c>
      <c r="R96" s="18" t="s">
        <v>1405</v>
      </c>
      <c r="S96" s="18" t="s">
        <v>1406</v>
      </c>
      <c r="T96" s="18"/>
    </row>
    <row r="97" spans="1:20">
      <c r="A97" s="4">
        <v>93</v>
      </c>
      <c r="B97" s="17" t="s">
        <v>67</v>
      </c>
      <c r="C97" s="18" t="s">
        <v>639</v>
      </c>
      <c r="D97" s="18" t="s">
        <v>27</v>
      </c>
      <c r="E97" s="19" t="s">
        <v>912</v>
      </c>
      <c r="F97" s="18" t="s">
        <v>999</v>
      </c>
      <c r="G97" s="19">
        <v>33</v>
      </c>
      <c r="H97" s="19">
        <v>23</v>
      </c>
      <c r="I97" s="17">
        <f t="shared" si="1"/>
        <v>56</v>
      </c>
      <c r="J97" s="18" t="s">
        <v>1081</v>
      </c>
      <c r="K97" s="18" t="s">
        <v>1441</v>
      </c>
      <c r="L97" s="18" t="s">
        <v>1377</v>
      </c>
      <c r="M97" s="18">
        <v>8812892840</v>
      </c>
      <c r="N97" s="18" t="s">
        <v>1252</v>
      </c>
      <c r="O97" s="18">
        <v>8011915597</v>
      </c>
      <c r="P97" s="24">
        <v>43494</v>
      </c>
      <c r="Q97" s="54">
        <v>43494</v>
      </c>
      <c r="R97" s="18" t="s">
        <v>1405</v>
      </c>
      <c r="S97" s="18" t="s">
        <v>1406</v>
      </c>
      <c r="T97" s="18"/>
    </row>
    <row r="98" spans="1:20">
      <c r="A98" s="4">
        <v>94</v>
      </c>
      <c r="B98" s="17" t="s">
        <v>67</v>
      </c>
      <c r="C98" s="18" t="s">
        <v>640</v>
      </c>
      <c r="D98" s="18" t="s">
        <v>29</v>
      </c>
      <c r="E98" s="19">
        <v>26</v>
      </c>
      <c r="F98" s="18" t="s">
        <v>998</v>
      </c>
      <c r="G98" s="19">
        <v>17</v>
      </c>
      <c r="H98" s="19">
        <v>21</v>
      </c>
      <c r="I98" s="17">
        <f t="shared" si="1"/>
        <v>38</v>
      </c>
      <c r="J98" s="18">
        <v>9678325186</v>
      </c>
      <c r="K98" s="18" t="s">
        <v>1439</v>
      </c>
      <c r="L98" s="18" t="s">
        <v>1282</v>
      </c>
      <c r="M98" s="18">
        <v>9957678232</v>
      </c>
      <c r="N98" s="18" t="s">
        <v>1281</v>
      </c>
      <c r="O98" s="18">
        <v>965310766</v>
      </c>
      <c r="P98" s="24">
        <v>43494</v>
      </c>
      <c r="Q98" s="54">
        <v>43494</v>
      </c>
      <c r="R98" s="18" t="s">
        <v>1404</v>
      </c>
      <c r="S98" s="18" t="s">
        <v>1236</v>
      </c>
      <c r="T98" s="18"/>
    </row>
    <row r="99" spans="1:20">
      <c r="A99" s="4">
        <v>95</v>
      </c>
      <c r="B99" s="17" t="s">
        <v>67</v>
      </c>
      <c r="C99" s="18" t="s">
        <v>641</v>
      </c>
      <c r="D99" s="18" t="s">
        <v>29</v>
      </c>
      <c r="E99" s="19">
        <v>54</v>
      </c>
      <c r="F99" s="18" t="s">
        <v>998</v>
      </c>
      <c r="G99" s="19">
        <v>17</v>
      </c>
      <c r="H99" s="19">
        <v>21</v>
      </c>
      <c r="I99" s="17">
        <f t="shared" si="1"/>
        <v>38</v>
      </c>
      <c r="J99" s="18">
        <v>9508047807</v>
      </c>
      <c r="K99" s="18" t="s">
        <v>1441</v>
      </c>
      <c r="L99" s="18" t="s">
        <v>1377</v>
      </c>
      <c r="M99" s="18">
        <v>8812892840</v>
      </c>
      <c r="N99" s="18" t="s">
        <v>1252</v>
      </c>
      <c r="O99" s="18">
        <v>8011915597</v>
      </c>
      <c r="P99" s="24">
        <v>43494</v>
      </c>
      <c r="Q99" s="54">
        <v>43494</v>
      </c>
      <c r="R99" s="18" t="s">
        <v>1405</v>
      </c>
      <c r="S99" s="18" t="s">
        <v>1406</v>
      </c>
      <c r="T99" s="18"/>
    </row>
    <row r="100" spans="1:20">
      <c r="A100" s="4">
        <v>96</v>
      </c>
      <c r="B100" s="17" t="s">
        <v>68</v>
      </c>
      <c r="C100" s="18" t="s">
        <v>642</v>
      </c>
      <c r="D100" s="18" t="s">
        <v>27</v>
      </c>
      <c r="E100" s="19" t="s">
        <v>913</v>
      </c>
      <c r="F100" s="18" t="s">
        <v>999</v>
      </c>
      <c r="G100" s="19">
        <v>55</v>
      </c>
      <c r="H100" s="19">
        <v>55</v>
      </c>
      <c r="I100" s="17">
        <f t="shared" si="1"/>
        <v>110</v>
      </c>
      <c r="J100" s="18" t="s">
        <v>1082</v>
      </c>
      <c r="K100" s="18" t="s">
        <v>1415</v>
      </c>
      <c r="L100" s="18" t="s">
        <v>1418</v>
      </c>
      <c r="M100" s="18">
        <v>8876676027</v>
      </c>
      <c r="N100" s="18" t="s">
        <v>1200</v>
      </c>
      <c r="O100" s="18">
        <v>9954266476</v>
      </c>
      <c r="P100" s="24">
        <v>43494</v>
      </c>
      <c r="Q100" s="54">
        <v>43494</v>
      </c>
      <c r="R100" s="18" t="s">
        <v>1404</v>
      </c>
      <c r="S100" s="18" t="s">
        <v>1236</v>
      </c>
      <c r="T100" s="18"/>
    </row>
    <row r="101" spans="1:20">
      <c r="A101" s="4">
        <v>97</v>
      </c>
      <c r="B101" s="17" t="s">
        <v>67</v>
      </c>
      <c r="C101" s="18" t="s">
        <v>643</v>
      </c>
      <c r="D101" s="18" t="s">
        <v>29</v>
      </c>
      <c r="E101" s="19">
        <v>24</v>
      </c>
      <c r="F101" s="18" t="s">
        <v>998</v>
      </c>
      <c r="G101" s="19">
        <v>17</v>
      </c>
      <c r="H101" s="19">
        <v>21</v>
      </c>
      <c r="I101" s="17">
        <f t="shared" si="1"/>
        <v>38</v>
      </c>
      <c r="J101" s="18">
        <v>9957852443</v>
      </c>
      <c r="K101" s="18" t="s">
        <v>1439</v>
      </c>
      <c r="L101" s="18" t="s">
        <v>1282</v>
      </c>
      <c r="M101" s="18">
        <v>9957678232</v>
      </c>
      <c r="N101" s="18" t="s">
        <v>1281</v>
      </c>
      <c r="O101" s="18">
        <v>965310766</v>
      </c>
      <c r="P101" s="24">
        <v>43495</v>
      </c>
      <c r="Q101" s="54">
        <v>43495</v>
      </c>
      <c r="R101" s="18" t="s">
        <v>1404</v>
      </c>
      <c r="S101" s="18" t="s">
        <v>1236</v>
      </c>
      <c r="T101" s="18"/>
    </row>
    <row r="102" spans="1:20">
      <c r="A102" s="4">
        <v>98</v>
      </c>
      <c r="B102" s="17" t="s">
        <v>67</v>
      </c>
      <c r="C102" s="18" t="s">
        <v>644</v>
      </c>
      <c r="D102" s="18" t="s">
        <v>27</v>
      </c>
      <c r="E102" s="19" t="s">
        <v>914</v>
      </c>
      <c r="F102" s="18" t="s">
        <v>999</v>
      </c>
      <c r="G102" s="19">
        <v>0</v>
      </c>
      <c r="H102" s="19">
        <v>128</v>
      </c>
      <c r="I102" s="17">
        <f t="shared" si="1"/>
        <v>128</v>
      </c>
      <c r="J102" s="18" t="s">
        <v>1083</v>
      </c>
      <c r="K102" s="18" t="s">
        <v>1440</v>
      </c>
      <c r="L102" s="18" t="s">
        <v>1247</v>
      </c>
      <c r="M102" s="18">
        <v>9577018386</v>
      </c>
      <c r="N102" s="18" t="s">
        <v>1252</v>
      </c>
      <c r="O102" s="18">
        <v>8011915597</v>
      </c>
      <c r="P102" s="24">
        <v>43495</v>
      </c>
      <c r="Q102" s="54">
        <v>43495</v>
      </c>
      <c r="R102" s="18" t="s">
        <v>1402</v>
      </c>
      <c r="S102" s="18" t="s">
        <v>1236</v>
      </c>
      <c r="T102" s="18"/>
    </row>
    <row r="103" spans="1:20">
      <c r="A103" s="4">
        <v>99</v>
      </c>
      <c r="B103" s="17" t="s">
        <v>67</v>
      </c>
      <c r="C103" s="18" t="s">
        <v>645</v>
      </c>
      <c r="D103" s="18" t="s">
        <v>27</v>
      </c>
      <c r="E103" s="19" t="s">
        <v>915</v>
      </c>
      <c r="F103" s="18" t="s">
        <v>999</v>
      </c>
      <c r="G103" s="19">
        <v>22</v>
      </c>
      <c r="H103" s="19">
        <v>25</v>
      </c>
      <c r="I103" s="17">
        <f t="shared" si="1"/>
        <v>47</v>
      </c>
      <c r="J103" s="18" t="s">
        <v>1084</v>
      </c>
      <c r="K103" s="18" t="s">
        <v>1439</v>
      </c>
      <c r="L103" s="18" t="s">
        <v>1282</v>
      </c>
      <c r="M103" s="18">
        <v>9957678232</v>
      </c>
      <c r="N103" s="18" t="s">
        <v>1281</v>
      </c>
      <c r="O103" s="18">
        <v>965310766</v>
      </c>
      <c r="P103" s="24">
        <v>43495</v>
      </c>
      <c r="Q103" s="54">
        <v>43495</v>
      </c>
      <c r="R103" s="18" t="s">
        <v>1404</v>
      </c>
      <c r="S103" s="18" t="s">
        <v>1236</v>
      </c>
      <c r="T103" s="18"/>
    </row>
    <row r="104" spans="1:20" ht="33">
      <c r="A104" s="4">
        <v>100</v>
      </c>
      <c r="B104" s="17" t="s">
        <v>68</v>
      </c>
      <c r="C104" s="18" t="s">
        <v>646</v>
      </c>
      <c r="D104" s="18" t="s">
        <v>27</v>
      </c>
      <c r="E104" s="19" t="s">
        <v>916</v>
      </c>
      <c r="F104" s="18" t="s">
        <v>1002</v>
      </c>
      <c r="G104" s="19">
        <v>33</v>
      </c>
      <c r="H104" s="19">
        <v>32</v>
      </c>
      <c r="I104" s="17">
        <f t="shared" si="1"/>
        <v>65</v>
      </c>
      <c r="J104" s="18" t="s">
        <v>1085</v>
      </c>
      <c r="K104" s="18" t="s">
        <v>1415</v>
      </c>
      <c r="L104" s="18" t="s">
        <v>1416</v>
      </c>
      <c r="M104" s="18">
        <v>8011337077</v>
      </c>
      <c r="N104" s="18" t="s">
        <v>1200</v>
      </c>
      <c r="O104" s="18">
        <v>9954266476</v>
      </c>
      <c r="P104" s="24">
        <v>43495</v>
      </c>
      <c r="Q104" s="54">
        <v>43495</v>
      </c>
      <c r="R104" s="18" t="s">
        <v>1404</v>
      </c>
      <c r="S104" s="18" t="s">
        <v>1236</v>
      </c>
      <c r="T104" s="18"/>
    </row>
    <row r="105" spans="1:20">
      <c r="A105" s="4">
        <v>101</v>
      </c>
      <c r="B105" s="17" t="s">
        <v>68</v>
      </c>
      <c r="C105" s="18" t="s">
        <v>642</v>
      </c>
      <c r="D105" s="18" t="s">
        <v>27</v>
      </c>
      <c r="E105" s="19" t="s">
        <v>913</v>
      </c>
      <c r="F105" s="18" t="s">
        <v>999</v>
      </c>
      <c r="G105" s="19">
        <v>55</v>
      </c>
      <c r="H105" s="19">
        <v>55</v>
      </c>
      <c r="I105" s="17">
        <f t="shared" si="1"/>
        <v>110</v>
      </c>
      <c r="J105" s="18" t="s">
        <v>1082</v>
      </c>
      <c r="K105" s="18" t="s">
        <v>1415</v>
      </c>
      <c r="L105" s="18" t="s">
        <v>1418</v>
      </c>
      <c r="M105" s="18">
        <v>8876676027</v>
      </c>
      <c r="N105" s="18" t="s">
        <v>1200</v>
      </c>
      <c r="O105" s="18">
        <v>9954266476</v>
      </c>
      <c r="P105" s="24">
        <v>43495</v>
      </c>
      <c r="Q105" s="54">
        <v>43495</v>
      </c>
      <c r="R105" s="18" t="s">
        <v>1404</v>
      </c>
      <c r="S105" s="18" t="s">
        <v>1236</v>
      </c>
      <c r="T105" s="18"/>
    </row>
    <row r="106" spans="1:20">
      <c r="A106" s="4">
        <v>102</v>
      </c>
      <c r="B106" s="17"/>
      <c r="C106" s="18"/>
      <c r="D106" s="18"/>
      <c r="E106" s="19"/>
      <c r="F106" s="18"/>
      <c r="G106" s="19"/>
      <c r="H106" s="19"/>
      <c r="I106" s="17">
        <f t="shared" si="1"/>
        <v>0</v>
      </c>
      <c r="J106" s="18"/>
      <c r="K106" s="18"/>
      <c r="L106" s="18"/>
      <c r="M106" s="18"/>
      <c r="N106" s="18"/>
      <c r="O106" s="18"/>
      <c r="P106" s="24"/>
      <c r="Q106" s="54"/>
      <c r="R106" s="18"/>
      <c r="S106" s="18"/>
      <c r="T106" s="18"/>
    </row>
    <row r="107" spans="1:20">
      <c r="A107" s="4">
        <v>103</v>
      </c>
      <c r="B107" s="17"/>
      <c r="C107" s="18"/>
      <c r="D107" s="18"/>
      <c r="E107" s="19"/>
      <c r="F107" s="18"/>
      <c r="G107" s="19"/>
      <c r="H107" s="19"/>
      <c r="I107" s="17">
        <f t="shared" si="1"/>
        <v>0</v>
      </c>
      <c r="J107" s="18"/>
      <c r="K107" s="18"/>
      <c r="L107" s="18"/>
      <c r="M107" s="18"/>
      <c r="N107" s="18"/>
      <c r="O107" s="18"/>
      <c r="P107" s="24"/>
      <c r="Q107" s="54"/>
      <c r="R107" s="18"/>
      <c r="S107" s="18"/>
      <c r="T107" s="18"/>
    </row>
    <row r="108" spans="1:20">
      <c r="A108" s="4">
        <v>104</v>
      </c>
      <c r="B108" s="17"/>
      <c r="C108" s="18"/>
      <c r="D108" s="18"/>
      <c r="E108" s="19"/>
      <c r="F108" s="18"/>
      <c r="G108" s="19"/>
      <c r="H108" s="19"/>
      <c r="I108" s="17">
        <f t="shared" si="1"/>
        <v>0</v>
      </c>
      <c r="J108" s="18"/>
      <c r="K108" s="18"/>
      <c r="L108" s="18"/>
      <c r="M108" s="18"/>
      <c r="N108" s="18"/>
      <c r="O108" s="18"/>
      <c r="P108" s="24"/>
      <c r="Q108" s="54"/>
      <c r="R108" s="18"/>
      <c r="S108" s="18"/>
      <c r="T108" s="18"/>
    </row>
    <row r="109" spans="1:20">
      <c r="A109" s="4">
        <v>105</v>
      </c>
      <c r="B109" s="17"/>
      <c r="C109" s="18"/>
      <c r="D109" s="18"/>
      <c r="E109" s="19"/>
      <c r="F109" s="18"/>
      <c r="G109" s="19"/>
      <c r="H109" s="19"/>
      <c r="I109" s="17">
        <f t="shared" si="1"/>
        <v>0</v>
      </c>
      <c r="J109" s="18"/>
      <c r="K109" s="18"/>
      <c r="L109" s="18"/>
      <c r="M109" s="18"/>
      <c r="N109" s="18"/>
      <c r="O109" s="18"/>
      <c r="P109" s="24"/>
      <c r="Q109" s="54"/>
      <c r="R109" s="18"/>
      <c r="S109" s="18"/>
      <c r="T109" s="18"/>
    </row>
    <row r="110" spans="1:20">
      <c r="A110" s="4">
        <v>106</v>
      </c>
      <c r="B110" s="17"/>
      <c r="C110" s="18"/>
      <c r="D110" s="18"/>
      <c r="E110" s="19"/>
      <c r="F110" s="18"/>
      <c r="G110" s="19"/>
      <c r="H110" s="19"/>
      <c r="I110" s="17">
        <f t="shared" si="1"/>
        <v>0</v>
      </c>
      <c r="J110" s="18"/>
      <c r="K110" s="18"/>
      <c r="L110" s="18"/>
      <c r="M110" s="18"/>
      <c r="N110" s="18"/>
      <c r="O110" s="18"/>
      <c r="P110" s="24"/>
      <c r="Q110" s="54"/>
      <c r="R110" s="18"/>
      <c r="S110" s="18"/>
      <c r="T110" s="18"/>
    </row>
    <row r="111" spans="1:20">
      <c r="A111" s="4">
        <v>107</v>
      </c>
      <c r="B111" s="17"/>
      <c r="C111" s="18"/>
      <c r="D111" s="18"/>
      <c r="E111" s="19"/>
      <c r="F111" s="18"/>
      <c r="G111" s="19"/>
      <c r="H111" s="19"/>
      <c r="I111" s="17">
        <f t="shared" si="1"/>
        <v>0</v>
      </c>
      <c r="J111" s="18"/>
      <c r="K111" s="18"/>
      <c r="L111" s="18"/>
      <c r="M111" s="18"/>
      <c r="N111" s="18"/>
      <c r="O111" s="18"/>
      <c r="P111" s="24"/>
      <c r="Q111" s="54"/>
      <c r="R111" s="18"/>
      <c r="S111" s="18"/>
      <c r="T111" s="18"/>
    </row>
    <row r="112" spans="1:20">
      <c r="A112" s="4">
        <v>108</v>
      </c>
      <c r="B112" s="17"/>
      <c r="C112" s="18"/>
      <c r="D112" s="18"/>
      <c r="E112" s="19"/>
      <c r="F112" s="18"/>
      <c r="G112" s="19"/>
      <c r="H112" s="19"/>
      <c r="I112" s="17">
        <f t="shared" si="1"/>
        <v>0</v>
      </c>
      <c r="J112" s="18"/>
      <c r="K112" s="18"/>
      <c r="L112" s="18"/>
      <c r="M112" s="18"/>
      <c r="N112" s="18"/>
      <c r="O112" s="18"/>
      <c r="P112" s="24"/>
      <c r="Q112" s="54"/>
      <c r="R112" s="18"/>
      <c r="S112" s="18"/>
      <c r="T112" s="18"/>
    </row>
    <row r="113" spans="1:20">
      <c r="A113" s="4">
        <v>109</v>
      </c>
      <c r="B113" s="17"/>
      <c r="C113" s="18"/>
      <c r="D113" s="18"/>
      <c r="E113" s="19"/>
      <c r="F113" s="18"/>
      <c r="G113" s="19"/>
      <c r="H113" s="19"/>
      <c r="I113" s="17">
        <f t="shared" si="1"/>
        <v>0</v>
      </c>
      <c r="J113" s="18"/>
      <c r="K113" s="18"/>
      <c r="L113" s="18"/>
      <c r="M113" s="18"/>
      <c r="N113" s="18"/>
      <c r="O113" s="18"/>
      <c r="P113" s="24"/>
      <c r="Q113" s="54"/>
      <c r="R113" s="18"/>
      <c r="S113" s="18"/>
      <c r="T113" s="18"/>
    </row>
    <row r="114" spans="1:20">
      <c r="A114" s="4">
        <v>110</v>
      </c>
      <c r="B114" s="17"/>
      <c r="C114" s="18"/>
      <c r="D114" s="18"/>
      <c r="E114" s="19"/>
      <c r="F114" s="18"/>
      <c r="G114" s="19"/>
      <c r="H114" s="19"/>
      <c r="I114" s="17">
        <f t="shared" si="1"/>
        <v>0</v>
      </c>
      <c r="J114" s="18"/>
      <c r="K114" s="18"/>
      <c r="L114" s="18"/>
      <c r="M114" s="18"/>
      <c r="N114" s="18"/>
      <c r="O114" s="18"/>
      <c r="P114" s="24"/>
      <c r="Q114" s="54"/>
      <c r="R114" s="18"/>
      <c r="S114" s="18"/>
      <c r="T114" s="18"/>
    </row>
    <row r="115" spans="1:20">
      <c r="A115" s="4">
        <v>111</v>
      </c>
      <c r="B115" s="17"/>
      <c r="C115" s="18"/>
      <c r="D115" s="18"/>
      <c r="E115" s="19"/>
      <c r="F115" s="18"/>
      <c r="G115" s="19"/>
      <c r="H115" s="19"/>
      <c r="I115" s="17">
        <f t="shared" si="1"/>
        <v>0</v>
      </c>
      <c r="J115" s="18"/>
      <c r="K115" s="18"/>
      <c r="L115" s="18"/>
      <c r="M115" s="18"/>
      <c r="N115" s="18"/>
      <c r="O115" s="18"/>
      <c r="P115" s="24"/>
      <c r="Q115" s="54"/>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54"/>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54"/>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54"/>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54"/>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54"/>
      <c r="R120" s="18"/>
      <c r="S120" s="18"/>
      <c r="T120" s="18"/>
    </row>
    <row r="121" spans="1:20">
      <c r="A121" s="4">
        <v>117</v>
      </c>
      <c r="B121" s="17"/>
      <c r="C121" s="18"/>
      <c r="D121" s="18"/>
      <c r="E121" s="19"/>
      <c r="F121" s="18"/>
      <c r="G121" s="19"/>
      <c r="H121" s="19"/>
      <c r="I121" s="17">
        <f t="shared" si="1"/>
        <v>0</v>
      </c>
      <c r="J121" s="18"/>
      <c r="K121" s="18"/>
      <c r="L121" s="18"/>
      <c r="M121" s="18"/>
      <c r="N121" s="18"/>
      <c r="O121" s="18"/>
      <c r="P121" s="24"/>
      <c r="Q121" s="54"/>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54"/>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54"/>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54"/>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54"/>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54"/>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54"/>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54"/>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54"/>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54"/>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54"/>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54"/>
      <c r="R132" s="18"/>
      <c r="S132" s="18"/>
      <c r="T132" s="18"/>
    </row>
    <row r="133" spans="1:20">
      <c r="A133" s="4">
        <v>129</v>
      </c>
      <c r="B133" s="17"/>
      <c r="C133" s="18"/>
      <c r="D133" s="18"/>
      <c r="E133" s="19"/>
      <c r="F133" s="18"/>
      <c r="G133" s="19"/>
      <c r="H133" s="19"/>
      <c r="I133" s="17">
        <f t="shared" ref="I133:I164" si="2">+G133+H133</f>
        <v>0</v>
      </c>
      <c r="J133" s="18"/>
      <c r="K133" s="18"/>
      <c r="L133" s="18"/>
      <c r="M133" s="18"/>
      <c r="N133" s="18"/>
      <c r="O133" s="18"/>
      <c r="P133" s="24"/>
      <c r="Q133" s="54"/>
      <c r="R133" s="18"/>
      <c r="S133" s="18"/>
      <c r="T133" s="18"/>
    </row>
    <row r="134" spans="1:20">
      <c r="A134" s="4">
        <v>130</v>
      </c>
      <c r="B134" s="17"/>
      <c r="C134" s="18"/>
      <c r="D134" s="18"/>
      <c r="E134" s="19"/>
      <c r="F134" s="18"/>
      <c r="G134" s="19"/>
      <c r="H134" s="19"/>
      <c r="I134" s="17">
        <f t="shared" si="2"/>
        <v>0</v>
      </c>
      <c r="J134" s="18"/>
      <c r="K134" s="18"/>
      <c r="L134" s="18"/>
      <c r="M134" s="18"/>
      <c r="N134" s="18"/>
      <c r="O134" s="18"/>
      <c r="P134" s="24"/>
      <c r="Q134" s="54"/>
      <c r="R134" s="18"/>
      <c r="S134" s="18"/>
      <c r="T134" s="18"/>
    </row>
    <row r="135" spans="1:20">
      <c r="A135" s="4">
        <v>131</v>
      </c>
      <c r="B135" s="17"/>
      <c r="C135" s="18"/>
      <c r="D135" s="18"/>
      <c r="E135" s="19"/>
      <c r="F135" s="18"/>
      <c r="G135" s="19"/>
      <c r="H135" s="19"/>
      <c r="I135" s="17">
        <f t="shared" si="2"/>
        <v>0</v>
      </c>
      <c r="J135" s="18"/>
      <c r="K135" s="18"/>
      <c r="L135" s="18"/>
      <c r="M135" s="18"/>
      <c r="N135" s="18"/>
      <c r="O135" s="18"/>
      <c r="P135" s="24"/>
      <c r="Q135" s="54"/>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54"/>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54"/>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54"/>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54"/>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54"/>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54"/>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54"/>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54"/>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54"/>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54"/>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54"/>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54"/>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54"/>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54"/>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54"/>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54"/>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54"/>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54"/>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54"/>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54"/>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54"/>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54"/>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54"/>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54"/>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54"/>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54"/>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54"/>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54"/>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54"/>
      <c r="R164" s="18"/>
      <c r="S164" s="18"/>
      <c r="T164" s="18"/>
    </row>
    <row r="165" spans="1:20">
      <c r="A165" s="21" t="s">
        <v>11</v>
      </c>
      <c r="B165" s="41"/>
      <c r="C165" s="21">
        <f>COUNTIFS(C5:C164,"*")</f>
        <v>101</v>
      </c>
      <c r="D165" s="21"/>
      <c r="E165" s="13"/>
      <c r="F165" s="21"/>
      <c r="G165" s="21">
        <f>SUM(G5:G164)</f>
        <v>2676</v>
      </c>
      <c r="H165" s="21">
        <f>SUM(H5:H164)</f>
        <v>2800</v>
      </c>
      <c r="I165" s="21">
        <f>SUM(I5:I164)</f>
        <v>5476</v>
      </c>
      <c r="J165" s="21"/>
      <c r="K165" s="21"/>
      <c r="L165" s="21"/>
      <c r="M165" s="21"/>
      <c r="N165" s="21"/>
      <c r="O165" s="21"/>
      <c r="P165" s="14"/>
      <c r="Q165" s="55"/>
      <c r="R165" s="21"/>
      <c r="S165" s="21"/>
      <c r="T165" s="12"/>
    </row>
    <row r="166" spans="1:20">
      <c r="A166" s="46" t="s">
        <v>67</v>
      </c>
      <c r="B166" s="10">
        <f>COUNTIF(B$5:B$164,"Team 1")</f>
        <v>61</v>
      </c>
      <c r="C166" s="46" t="s">
        <v>29</v>
      </c>
      <c r="D166" s="10">
        <f>COUNTIF(D5:D164,"Anganwadi")</f>
        <v>75</v>
      </c>
    </row>
    <row r="167" spans="1:20">
      <c r="A167" s="46" t="s">
        <v>68</v>
      </c>
      <c r="B167" s="10">
        <f>COUNTIF(B$6:B$164,"Team 2")</f>
        <v>40</v>
      </c>
      <c r="C167" s="46" t="s">
        <v>27</v>
      </c>
      <c r="D167" s="10">
        <f>COUNTIF(D5:D164,"School")</f>
        <v>26</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hyperlinks>
    <hyperlink ref="N85" r:id="rId1" display="http://www.nrhmassam.info/APPMS/index.php?page=asha_detail&amp;asha_mcts_emp_id=NjY4MDQ="/>
    <hyperlink ref="N86" r:id="rId2" display="http://www.nrhmassam.info/APPMS/index.php?page=asha_detail&amp;asha_mcts_emp_id=NjY4MDM="/>
    <hyperlink ref="N88" r:id="rId3" display="http://www.nrhmassam.info/APPMS/index.php?page=asha_detail&amp;asha_mcts_emp_id=NjY4MDE="/>
    <hyperlink ref="N95" r:id="rId4" display="http://www.nrhmassam.info/APPMS/index.php?page=asha_detail&amp;asha_mcts_emp_id=NjY4MDE="/>
    <hyperlink ref="N102" r:id="rId5" display="http://www.nrhmassam.info/APPMS/index.php?page=asha_detail&amp;asha_mcts_emp_id=NjY4MDE="/>
    <hyperlink ref="N78:N80" r:id="rId6" display="http://www.nrhmassam.info/APPMS/index.php?page=asha_detail&amp;asha_mcts_emp_id=MjA3NjU="/>
    <hyperlink ref="N98" r:id="rId7" display="http://www.nrhmassam.info/APPMS/index.php?page=asha_detail&amp;asha_mcts_emp_id=NjY4MzQ="/>
    <hyperlink ref="N101" r:id="rId8" display="http://www.nrhmassam.info/APPMS/index.php?page=asha_detail&amp;asha_mcts_emp_id=NjY4MzQ="/>
    <hyperlink ref="N103" r:id="rId9" display="http://www.nrhmassam.info/APPMS/index.php?page=asha_detail&amp;asha_mcts_emp_id=NjY4MzQ="/>
    <hyperlink ref="N81:N82" r:id="rId10" display="http://www.nrhmassam.info/APPMS/index.php?page=asha_detail&amp;asha_mcts_emp_id=MTg1NTUzMw=="/>
    <hyperlink ref="N26" r:id="rId11" display="http://www.nrhmassam.info/APPMS/index.php?page=asha_detail&amp;asha_mcts_emp_id=MjA2MTM="/>
    <hyperlink ref="N32" r:id="rId12" display="http://www.nrhmassam.info/APPMS/index.php?page=asha_detail&amp;asha_mcts_emp_id=MjA2MTQ="/>
    <hyperlink ref="N40" r:id="rId13" display="http://www.nrhmassam.info/APPMS/index.php?page=asha_detail&amp;asha_mcts_emp_id=MjA2MTA="/>
    <hyperlink ref="N67" r:id="rId14" display="http://www.nrhmassam.info/APPMS/index.php?page=asha_detail&amp;asha_mcts_emp_id=MjA2MTA="/>
    <hyperlink ref="N25" r:id="rId15" display="http://www.nrhmassam.info/APPMS/index.php?page=asha_detail&amp;asha_mcts_emp_id=MjA2MTM="/>
    <hyperlink ref="N39" r:id="rId16" display="http://www.nrhmassam.info/APPMS/index.php?page=asha_detail&amp;asha_mcts_emp_id=MjA2MTM="/>
    <hyperlink ref="N41" r:id="rId17" display="http://www.nrhmassam.info/APPMS/index.php?page=asha_detail&amp;asha_mcts_emp_id=MjA2MDk="/>
    <hyperlink ref="N66" r:id="rId18" display="http://www.nrhmassam.info/APPMS/index.php?page=asha_detail&amp;asha_mcts_emp_id=MjA2MDk="/>
    <hyperlink ref="N30" r:id="rId19" display="http://www.nrhmassam.info/APPMS/index.php?page=asha_detail&amp;asha_mcts_emp_id=MTg1NTUyNw=="/>
    <hyperlink ref="N33" r:id="rId20" display="http://www.nrhmassam.info/APPMS/index.php?page=asha_detail&amp;asha_mcts_emp_id=MTg1NTUyNw=="/>
    <hyperlink ref="N75" r:id="rId21" display="http://www.nrhmassam.info/APPMS/index.php?page=asha_detail&amp;asha_mcts_emp_id=MjA5MjQ="/>
    <hyperlink ref="N76" r:id="rId22" display="http://www.nrhmassam.info/APPMS/index.php?page=asha_detail&amp;asha_mcts_emp_id=MjA5MjQ="/>
    <hyperlink ref="N44" r:id="rId23" display="http://www.nrhmassam.info/APPMS/index.php?page=asha_detail&amp;asha_mcts_emp_id=NjY4MjI="/>
    <hyperlink ref="N45:N46" r:id="rId24" display="http://www.nrhmassam.info/APPMS/index.php?page=asha_detail&amp;asha_mcts_emp_id=NjY4MjI="/>
    <hyperlink ref="N53" r:id="rId25" display="http://www.nrhmassam.info/APPMS/index.php?page=asha_detail&amp;asha_mcts_emp_id=MTg1NTUzOA=="/>
    <hyperlink ref="N57" r:id="rId26" display="http://www.nrhmassam.info/APPMS/index.php?page=asha_detail&amp;asha_mcts_emp_id=NjY4MTY="/>
    <hyperlink ref="N58" r:id="rId27" display="http://www.nrhmassam.info/APPMS/index.php?page=asha_detail&amp;asha_mcts_emp_id=NjY4MTg="/>
    <hyperlink ref="N34" r:id="rId28" display="http://www.nrhmassam.info/APPMS/index.php?page=asha_detail&amp;asha_mcts_emp_id=MjA3OTM="/>
    <hyperlink ref="N56" r:id="rId29" display="http://www.nrhmassam.info/APPMS/index.php?page=asha_detail&amp;asha_mcts_emp_id=NTQzMzM="/>
    <hyperlink ref="N60" r:id="rId30" display="http://www.nrhmassam.info/APPMS/index.php?page=asha_detail&amp;asha_mcts_emp_id=NTQzMzM="/>
    <hyperlink ref="N87" r:id="rId31" display="http://www.nrhmassam.info/APPMS/index.php?page=asha_detail&amp;asha_mcts_emp_id=NTQzMzM="/>
    <hyperlink ref="N100" r:id="rId32" display="http://www.nrhmassam.info/APPMS/index.php?page=asha_detail&amp;asha_mcts_emp_id=NTQzMzM="/>
    <hyperlink ref="N104:N105" r:id="rId33" display="http://www.nrhmassam.info/APPMS/index.php?page=asha_detail&amp;asha_mcts_emp_id=NTQzMzM="/>
    <hyperlink ref="N7" r:id="rId34" display="http://www.nrhmassam.info/APPMS/index.php?page=asha_detail&amp;asha_mcts_emp_id=MjA3MDY="/>
    <hyperlink ref="N28" r:id="rId35" display="http://www.nrhmassam.info/APPMS/index.php?page=asha_detail&amp;asha_mcts_emp_id=MjA3MTA="/>
    <hyperlink ref="N29" r:id="rId36" display="http://www.nrhmassam.info/APPMS/index.php?page=asha_detail&amp;asha_mcts_emp_id=MjA3MTA="/>
    <hyperlink ref="N35" r:id="rId37" display="http://www.nrhmassam.info/APPMS/index.php?page=asha_detail&amp;asha_mcts_emp_id=MjA3MTE="/>
    <hyperlink ref="N42" r:id="rId38" display="http://www.nrhmassam.info/APPMS/index.php?page=asha_detail&amp;asha_mcts_emp_id=MjA3MTI="/>
    <hyperlink ref="N43" r:id="rId39" display="http://www.nrhmassam.info/APPMS/index.php?page=asha_detail&amp;asha_mcts_emp_id=MjA3MTI="/>
    <hyperlink ref="N47" r:id="rId40" display="http://www.nrhmassam.info/APPMS/index.php?page=asha_detail&amp;asha_mcts_emp_id=MjA3MTI="/>
    <hyperlink ref="N48" r:id="rId41" display="http://www.nrhmassam.info/APPMS/index.php?page=asha_detail&amp;asha_mcts_emp_id=MjA3MDc="/>
    <hyperlink ref="N64" r:id="rId42" display="http://www.nrhmassam.info/APPMS/index.php?page=asha_detail&amp;asha_mcts_emp_id=MjA3MDc="/>
    <hyperlink ref="N74" r:id="rId43" display="http://www.nrhmassam.info/APPMS/index.php?page=asha_detail&amp;asha_mcts_emp_id=MjA3MDc="/>
    <hyperlink ref="N84" r:id="rId44" display="http://www.nrhmassam.info/APPMS/index.php?page=asha_detail&amp;asha_mcts_emp_id=MjA3MDc="/>
    <hyperlink ref="N94" r:id="rId45" display="http://www.nrhmassam.info/APPMS/index.php?page=asha_detail&amp;asha_mcts_emp_id=MjA3MDc="/>
    <hyperlink ref="N38" r:id="rId46" display="http://www.nrhmassam.info/APPMS/index.php?page=asha_detail&amp;asha_mcts_emp_id=MjA5MjM="/>
    <hyperlink ref="N62" r:id="rId47" display="http://www.nrhmassam.info/APPMS/index.php?page=asha_detail&amp;asha_mcts_emp_id=MjA5MjM="/>
    <hyperlink ref="N77" r:id="rId48" display="http://www.nrhmassam.info/APPMS/index.php?page=asha_detail&amp;asha_mcts_emp_id=MjA5MjQ="/>
    <hyperlink ref="N22" r:id="rId49" display="http://www.nrhmassam.info/APPMS/index.php?page=asha_detail&amp;asha_mcts_emp_id=MTg1NjEyMg=="/>
    <hyperlink ref="N5" r:id="rId50" display="http://www.nrhmassam.info/APPMS/index.php?page=asha_detail&amp;asha_mcts_emp_id=MjA3Mzg="/>
    <hyperlink ref="N10" r:id="rId51" display="http://www.nrhmassam.info/APPMS/index.php?page=asha_detail&amp;asha_mcts_emp_id=MjA3MzQ="/>
    <hyperlink ref="N12" r:id="rId52" display="http://www.nrhmassam.info/APPMS/index.php?page=asha_detail&amp;asha_mcts_emp_id=Mzk4NjA="/>
    <hyperlink ref="N13" r:id="rId53" display="http://www.nrhmassam.info/APPMS/index.php?page=asha_detail&amp;asha_mcts_emp_id=Mzk4NjA="/>
    <hyperlink ref="N15" r:id="rId54" display="http://www.nrhmassam.info/APPMS/index.php?page=asha_detail&amp;asha_mcts_emp_id=MjA3MzA="/>
    <hyperlink ref="N23" r:id="rId55" display="http://www.nrhmassam.info/APPMS/index.php?page=asha_detail&amp;asha_mcts_emp_id=MjA3NDE="/>
    <hyperlink ref="N55" r:id="rId56" display="http://www.nrhmassam.info/APPMS/index.php?page=asha_detail&amp;asha_mcts_emp_id=MjA3Nzg="/>
    <hyperlink ref="N72" r:id="rId57" display="http://www.nrhmassam.info/APPMS/index.php?page=asha_detail&amp;asha_mcts_emp_id=NjY4Mjc="/>
    <hyperlink ref="N89" r:id="rId58" display="http://www.nrhmassam.info/APPMS/index.php?page=asha_detail&amp;asha_mcts_emp_id=NjY3NzU="/>
    <hyperlink ref="N90" r:id="rId59" display="http://www.nrhmassam.info/APPMS/index.php?page=asha_detail&amp;asha_mcts_emp_id=MjA5Mjg="/>
    <hyperlink ref="N91:N92" r:id="rId60" display="http://www.nrhmassam.info/APPMS/index.php?page=asha_detail&amp;asha_mcts_emp_id=MjA5Mjg="/>
    <hyperlink ref="N96" r:id="rId61" display="http://www.nrhmassam.info/APPMS/index.php?page=asha_detail&amp;asha_mcts_emp_id=MjA5Mjg="/>
    <hyperlink ref="N97" r:id="rId62" display="http://www.nrhmassam.info/APPMS/index.php?page=asha_detail&amp;asha_mcts_emp_id=NjY4MDE="/>
    <hyperlink ref="N99" r:id="rId63" display="http://www.nrhmassam.info/APPMS/index.php?page=asha_detail&amp;asha_mcts_emp_id=NjY4MDE="/>
    <hyperlink ref="N83" r:id="rId64" display="http://www.nrhmassam.info/APPMS/index.php?page=asha_detail&amp;asha_mcts_emp_id=MjA3MjI="/>
    <hyperlink ref="N93" r:id="rId65" display="http://www.nrhmassam.info/APPMS/index.php?page=asha_detail&amp;asha_mcts_emp_id=MjA3MTM="/>
  </hyperlinks>
  <printOptions horizontalCentered="1"/>
  <pageMargins left="0.37" right="0.23" top="0.43" bottom="0.45" header="0.3" footer="0.22"/>
  <pageSetup paperSize="9" scale="47" fitToHeight="11000" orientation="landscape" horizontalDpi="0" verticalDpi="0" r:id="rId66"/>
  <headerFooter>
    <oddFooter>&amp;CPages &amp;P of &amp;N</oddFooter>
  </headerFooter>
  <legacyDrawing r:id="rId67"/>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94" activePane="bottomRight" state="frozen"/>
      <selection pane="topRight" activeCell="C1" sqref="C1"/>
      <selection pane="bottomLeft" activeCell="A5" sqref="A5"/>
      <selection pane="bottomRight" activeCell="C3" sqref="C3:C4"/>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56" bestFit="1" customWidth="1"/>
    <col min="18" max="18" width="17.5703125" style="1" customWidth="1"/>
    <col min="19" max="19" width="19.5703125" style="1" customWidth="1"/>
    <col min="20" max="16384" width="9.140625" style="1"/>
  </cols>
  <sheetData>
    <row r="1" spans="1:20" ht="51" customHeight="1">
      <c r="A1" s="133" t="s">
        <v>1448</v>
      </c>
      <c r="B1" s="133"/>
      <c r="C1" s="133"/>
      <c r="D1" s="134"/>
      <c r="E1" s="134"/>
      <c r="F1" s="134"/>
      <c r="G1" s="134"/>
      <c r="H1" s="134"/>
      <c r="I1" s="134"/>
      <c r="J1" s="134"/>
      <c r="K1" s="134"/>
      <c r="L1" s="134"/>
      <c r="M1" s="134"/>
      <c r="N1" s="134"/>
      <c r="O1" s="134"/>
      <c r="P1" s="134"/>
      <c r="Q1" s="134"/>
      <c r="R1" s="134"/>
      <c r="S1" s="134"/>
    </row>
    <row r="2" spans="1:20">
      <c r="A2" s="137" t="s">
        <v>63</v>
      </c>
      <c r="B2" s="138"/>
      <c r="C2" s="138"/>
      <c r="D2" s="25" t="s">
        <v>187</v>
      </c>
      <c r="E2" s="22"/>
      <c r="F2" s="22"/>
      <c r="G2" s="22"/>
      <c r="H2" s="22"/>
      <c r="I2" s="22"/>
      <c r="J2" s="22"/>
      <c r="K2" s="22"/>
      <c r="L2" s="22"/>
      <c r="M2" s="22"/>
      <c r="N2" s="22"/>
      <c r="O2" s="22"/>
      <c r="P2" s="22"/>
      <c r="Q2" s="53"/>
      <c r="R2" s="22"/>
      <c r="S2" s="22"/>
    </row>
    <row r="3" spans="1:20" ht="24" customHeight="1">
      <c r="A3" s="139" t="s">
        <v>14</v>
      </c>
      <c r="B3" s="135" t="s">
        <v>66</v>
      </c>
      <c r="C3" s="140" t="s">
        <v>7</v>
      </c>
      <c r="D3" s="140" t="s">
        <v>59</v>
      </c>
      <c r="E3" s="140" t="s">
        <v>16</v>
      </c>
      <c r="F3" s="141" t="s">
        <v>17</v>
      </c>
      <c r="G3" s="140" t="s">
        <v>8</v>
      </c>
      <c r="H3" s="140"/>
      <c r="I3" s="140"/>
      <c r="J3" s="140" t="s">
        <v>35</v>
      </c>
      <c r="K3" s="135" t="s">
        <v>37</v>
      </c>
      <c r="L3" s="135" t="s">
        <v>54</v>
      </c>
      <c r="M3" s="135" t="s">
        <v>55</v>
      </c>
      <c r="N3" s="135" t="s">
        <v>38</v>
      </c>
      <c r="O3" s="135" t="s">
        <v>39</v>
      </c>
      <c r="P3" s="139" t="s">
        <v>58</v>
      </c>
      <c r="Q3" s="143" t="s">
        <v>56</v>
      </c>
      <c r="R3" s="140" t="s">
        <v>36</v>
      </c>
      <c r="S3" s="140" t="s">
        <v>57</v>
      </c>
      <c r="T3" s="140" t="s">
        <v>13</v>
      </c>
    </row>
    <row r="4" spans="1:20" ht="25.5" customHeight="1">
      <c r="A4" s="139"/>
      <c r="B4" s="142"/>
      <c r="C4" s="140"/>
      <c r="D4" s="140"/>
      <c r="E4" s="140"/>
      <c r="F4" s="141"/>
      <c r="G4" s="23" t="s">
        <v>9</v>
      </c>
      <c r="H4" s="23" t="s">
        <v>10</v>
      </c>
      <c r="I4" s="23" t="s">
        <v>11</v>
      </c>
      <c r="J4" s="140"/>
      <c r="K4" s="136"/>
      <c r="L4" s="136"/>
      <c r="M4" s="136"/>
      <c r="N4" s="136"/>
      <c r="O4" s="136"/>
      <c r="P4" s="139"/>
      <c r="Q4" s="144"/>
      <c r="R4" s="140"/>
      <c r="S4" s="140"/>
      <c r="T4" s="140"/>
    </row>
    <row r="5" spans="1:20">
      <c r="A5" s="4">
        <v>1</v>
      </c>
      <c r="B5" s="17" t="s">
        <v>68</v>
      </c>
      <c r="C5" s="18" t="s">
        <v>647</v>
      </c>
      <c r="D5" s="18" t="s">
        <v>29</v>
      </c>
      <c r="E5" s="19">
        <v>9</v>
      </c>
      <c r="F5" s="18" t="s">
        <v>998</v>
      </c>
      <c r="G5" s="19">
        <v>17</v>
      </c>
      <c r="H5" s="19">
        <v>21</v>
      </c>
      <c r="I5" s="17">
        <f t="shared" ref="I5:I68" si="0">+G5+H5</f>
        <v>38</v>
      </c>
      <c r="J5" s="18">
        <v>8011163716</v>
      </c>
      <c r="K5" s="18" t="s">
        <v>1417</v>
      </c>
      <c r="L5" s="18" t="s">
        <v>1337</v>
      </c>
      <c r="M5" s="18">
        <v>9957132639</v>
      </c>
      <c r="N5" s="18" t="s">
        <v>1339</v>
      </c>
      <c r="O5" s="18">
        <v>9957408894</v>
      </c>
      <c r="P5" s="24">
        <v>43497</v>
      </c>
      <c r="Q5" s="54">
        <v>43497</v>
      </c>
      <c r="R5" s="18" t="s">
        <v>1405</v>
      </c>
      <c r="S5" s="18" t="s">
        <v>1236</v>
      </c>
      <c r="T5" s="18"/>
    </row>
    <row r="6" spans="1:20" ht="33">
      <c r="A6" s="4">
        <v>2</v>
      </c>
      <c r="B6" s="17" t="s">
        <v>67</v>
      </c>
      <c r="C6" s="18" t="s">
        <v>648</v>
      </c>
      <c r="D6" s="18" t="s">
        <v>29</v>
      </c>
      <c r="E6" s="19">
        <v>109</v>
      </c>
      <c r="F6" s="18" t="s">
        <v>998</v>
      </c>
      <c r="G6" s="19">
        <v>25</v>
      </c>
      <c r="H6" s="19">
        <v>24</v>
      </c>
      <c r="I6" s="17">
        <f t="shared" si="0"/>
        <v>49</v>
      </c>
      <c r="J6" s="18" t="s">
        <v>1086</v>
      </c>
      <c r="K6" s="18" t="s">
        <v>1412</v>
      </c>
      <c r="L6" s="18" t="s">
        <v>1258</v>
      </c>
      <c r="M6" s="18">
        <v>9854879212</v>
      </c>
      <c r="N6" s="18" t="s">
        <v>1168</v>
      </c>
      <c r="O6" s="18">
        <v>7896148240</v>
      </c>
      <c r="P6" s="24">
        <v>43497</v>
      </c>
      <c r="Q6" s="54">
        <v>43497</v>
      </c>
      <c r="R6" s="18" t="s">
        <v>1409</v>
      </c>
      <c r="S6" s="18" t="s">
        <v>1236</v>
      </c>
      <c r="T6" s="18"/>
    </row>
    <row r="7" spans="1:20" ht="33">
      <c r="A7" s="4">
        <v>3</v>
      </c>
      <c r="B7" s="17" t="s">
        <v>67</v>
      </c>
      <c r="C7" s="18" t="s">
        <v>649</v>
      </c>
      <c r="D7" s="18" t="s">
        <v>27</v>
      </c>
      <c r="E7" s="19" t="s">
        <v>917</v>
      </c>
      <c r="F7" s="18" t="s">
        <v>99</v>
      </c>
      <c r="G7" s="19">
        <v>55</v>
      </c>
      <c r="H7" s="19">
        <v>55</v>
      </c>
      <c r="I7" s="17">
        <f t="shared" si="0"/>
        <v>110</v>
      </c>
      <c r="J7" s="18" t="s">
        <v>1087</v>
      </c>
      <c r="K7" s="18" t="s">
        <v>1412</v>
      </c>
      <c r="L7" s="18" t="s">
        <v>1258</v>
      </c>
      <c r="M7" s="18">
        <v>9854879212</v>
      </c>
      <c r="N7" s="18" t="s">
        <v>1168</v>
      </c>
      <c r="O7" s="18">
        <v>7896148240</v>
      </c>
      <c r="P7" s="24">
        <v>43497</v>
      </c>
      <c r="Q7" s="54">
        <v>43497</v>
      </c>
      <c r="R7" s="18" t="s">
        <v>1409</v>
      </c>
      <c r="S7" s="18" t="s">
        <v>1236</v>
      </c>
      <c r="T7" s="18"/>
    </row>
    <row r="8" spans="1:20" ht="33">
      <c r="A8" s="4">
        <v>4</v>
      </c>
      <c r="B8" s="17" t="s">
        <v>68</v>
      </c>
      <c r="C8" s="18" t="s">
        <v>650</v>
      </c>
      <c r="D8" s="18" t="s">
        <v>27</v>
      </c>
      <c r="E8" s="19" t="s">
        <v>918</v>
      </c>
      <c r="F8" s="18" t="s">
        <v>999</v>
      </c>
      <c r="G8" s="19">
        <v>55</v>
      </c>
      <c r="H8" s="19">
        <v>55</v>
      </c>
      <c r="I8" s="17">
        <f t="shared" si="0"/>
        <v>110</v>
      </c>
      <c r="J8" s="18" t="s">
        <v>1088</v>
      </c>
      <c r="K8" s="18" t="s">
        <v>1401</v>
      </c>
      <c r="L8" s="18" t="s">
        <v>1387</v>
      </c>
      <c r="M8" s="18">
        <v>9577269359</v>
      </c>
      <c r="N8" s="18" t="s">
        <v>1395</v>
      </c>
      <c r="O8" s="18">
        <v>9613540214</v>
      </c>
      <c r="P8" s="24">
        <v>43497</v>
      </c>
      <c r="Q8" s="54">
        <v>43497</v>
      </c>
      <c r="R8" s="18" t="s">
        <v>1405</v>
      </c>
      <c r="S8" s="18" t="s">
        <v>1236</v>
      </c>
      <c r="T8" s="18"/>
    </row>
    <row r="9" spans="1:20">
      <c r="A9" s="4">
        <v>5</v>
      </c>
      <c r="B9" s="17" t="s">
        <v>67</v>
      </c>
      <c r="C9" s="18" t="s">
        <v>651</v>
      </c>
      <c r="D9" s="18" t="s">
        <v>29</v>
      </c>
      <c r="E9" s="19">
        <v>104</v>
      </c>
      <c r="F9" s="18" t="s">
        <v>998</v>
      </c>
      <c r="G9" s="19">
        <v>17</v>
      </c>
      <c r="H9" s="19">
        <v>19</v>
      </c>
      <c r="I9" s="17">
        <f t="shared" si="0"/>
        <v>36</v>
      </c>
      <c r="J9" s="18">
        <v>9854493698</v>
      </c>
      <c r="K9" s="18" t="s">
        <v>1412</v>
      </c>
      <c r="L9" s="18" t="s">
        <v>1258</v>
      </c>
      <c r="M9" s="18">
        <v>9854879212</v>
      </c>
      <c r="N9" s="18" t="s">
        <v>1168</v>
      </c>
      <c r="O9" s="18">
        <v>7896148240</v>
      </c>
      <c r="P9" s="24">
        <v>43498</v>
      </c>
      <c r="Q9" s="54">
        <v>43498</v>
      </c>
      <c r="R9" s="18" t="s">
        <v>1409</v>
      </c>
      <c r="S9" s="18" t="s">
        <v>1236</v>
      </c>
      <c r="T9" s="18"/>
    </row>
    <row r="10" spans="1:20">
      <c r="A10" s="4">
        <v>6</v>
      </c>
      <c r="B10" s="17" t="s">
        <v>67</v>
      </c>
      <c r="C10" s="18" t="s">
        <v>652</v>
      </c>
      <c r="D10" s="18" t="s">
        <v>27</v>
      </c>
      <c r="E10" s="19" t="s">
        <v>919</v>
      </c>
      <c r="F10" s="18" t="s">
        <v>999</v>
      </c>
      <c r="G10" s="19">
        <v>13</v>
      </c>
      <c r="H10" s="19">
        <v>13</v>
      </c>
      <c r="I10" s="17">
        <f t="shared" si="0"/>
        <v>26</v>
      </c>
      <c r="J10" s="18" t="s">
        <v>1089</v>
      </c>
      <c r="K10" s="18" t="s">
        <v>1412</v>
      </c>
      <c r="L10" s="18" t="s">
        <v>1258</v>
      </c>
      <c r="M10" s="18">
        <v>9854879212</v>
      </c>
      <c r="N10" s="18" t="s">
        <v>1168</v>
      </c>
      <c r="O10" s="18">
        <v>7896148240</v>
      </c>
      <c r="P10" s="24">
        <v>43498</v>
      </c>
      <c r="Q10" s="54">
        <v>43498</v>
      </c>
      <c r="R10" s="18" t="s">
        <v>1409</v>
      </c>
      <c r="S10" s="18" t="s">
        <v>1236</v>
      </c>
      <c r="T10" s="18"/>
    </row>
    <row r="11" spans="1:20">
      <c r="A11" s="4">
        <v>7</v>
      </c>
      <c r="B11" s="17" t="s">
        <v>68</v>
      </c>
      <c r="C11" s="18" t="s">
        <v>653</v>
      </c>
      <c r="D11" s="18" t="s">
        <v>27</v>
      </c>
      <c r="E11" s="19" t="s">
        <v>920</v>
      </c>
      <c r="F11" s="18" t="s">
        <v>999</v>
      </c>
      <c r="G11" s="19">
        <v>55</v>
      </c>
      <c r="H11" s="19">
        <v>55</v>
      </c>
      <c r="I11" s="17">
        <f t="shared" si="0"/>
        <v>110</v>
      </c>
      <c r="J11" s="18" t="s">
        <v>1090</v>
      </c>
      <c r="K11" s="18" t="s">
        <v>1417</v>
      </c>
      <c r="L11" s="18" t="s">
        <v>1337</v>
      </c>
      <c r="M11" s="18">
        <v>9957132639</v>
      </c>
      <c r="N11" s="18" t="s">
        <v>1339</v>
      </c>
      <c r="O11" s="18">
        <v>9957408894</v>
      </c>
      <c r="P11" s="24">
        <v>43498</v>
      </c>
      <c r="Q11" s="54">
        <v>43498</v>
      </c>
      <c r="R11" s="18" t="s">
        <v>1405</v>
      </c>
      <c r="S11" s="18" t="s">
        <v>1236</v>
      </c>
      <c r="T11" s="18"/>
    </row>
    <row r="12" spans="1:20" ht="33">
      <c r="A12" s="4">
        <v>8</v>
      </c>
      <c r="B12" s="17" t="s">
        <v>67</v>
      </c>
      <c r="C12" s="18" t="s">
        <v>654</v>
      </c>
      <c r="D12" s="18" t="s">
        <v>29</v>
      </c>
      <c r="E12" s="19">
        <v>13</v>
      </c>
      <c r="F12" s="18" t="s">
        <v>998</v>
      </c>
      <c r="G12" s="19">
        <v>14</v>
      </c>
      <c r="H12" s="19">
        <v>12</v>
      </c>
      <c r="I12" s="17">
        <f t="shared" si="0"/>
        <v>26</v>
      </c>
      <c r="J12" s="18">
        <v>7896430752</v>
      </c>
      <c r="K12" s="18" t="s">
        <v>1445</v>
      </c>
      <c r="L12" s="18" t="s">
        <v>1245</v>
      </c>
      <c r="M12" s="18">
        <v>9854573434</v>
      </c>
      <c r="N12" s="18" t="s">
        <v>1214</v>
      </c>
      <c r="O12" s="18">
        <v>9957510793</v>
      </c>
      <c r="P12" s="24">
        <v>43500</v>
      </c>
      <c r="Q12" s="54">
        <v>43500</v>
      </c>
      <c r="R12" s="18" t="s">
        <v>1403</v>
      </c>
      <c r="S12" s="18" t="s">
        <v>1236</v>
      </c>
      <c r="T12" s="18"/>
    </row>
    <row r="13" spans="1:20">
      <c r="A13" s="4">
        <v>9</v>
      </c>
      <c r="B13" s="17" t="s">
        <v>68</v>
      </c>
      <c r="C13" s="18" t="s">
        <v>655</v>
      </c>
      <c r="D13" s="18" t="s">
        <v>29</v>
      </c>
      <c r="E13" s="19">
        <v>10</v>
      </c>
      <c r="F13" s="18" t="s">
        <v>998</v>
      </c>
      <c r="G13" s="19">
        <v>17</v>
      </c>
      <c r="H13" s="19">
        <v>21</v>
      </c>
      <c r="I13" s="17">
        <f t="shared" si="0"/>
        <v>38</v>
      </c>
      <c r="J13" s="18">
        <v>8822714608</v>
      </c>
      <c r="K13" s="18" t="s">
        <v>1417</v>
      </c>
      <c r="L13" s="18" t="s">
        <v>1337</v>
      </c>
      <c r="M13" s="18">
        <v>9957132639</v>
      </c>
      <c r="N13" s="18" t="s">
        <v>1339</v>
      </c>
      <c r="O13" s="18">
        <v>9957408894</v>
      </c>
      <c r="P13" s="24">
        <v>43500</v>
      </c>
      <c r="Q13" s="54">
        <v>43500</v>
      </c>
      <c r="R13" s="18" t="s">
        <v>1405</v>
      </c>
      <c r="S13" s="18" t="s">
        <v>1236</v>
      </c>
      <c r="T13" s="18"/>
    </row>
    <row r="14" spans="1:20" ht="33">
      <c r="A14" s="4">
        <v>10</v>
      </c>
      <c r="B14" s="17" t="s">
        <v>67</v>
      </c>
      <c r="C14" s="18" t="s">
        <v>656</v>
      </c>
      <c r="D14" s="18" t="s">
        <v>29</v>
      </c>
      <c r="E14" s="19">
        <v>15</v>
      </c>
      <c r="F14" s="18" t="s">
        <v>998</v>
      </c>
      <c r="G14" s="19">
        <v>29</v>
      </c>
      <c r="H14" s="19">
        <v>15</v>
      </c>
      <c r="I14" s="17">
        <f t="shared" si="0"/>
        <v>44</v>
      </c>
      <c r="J14" s="18">
        <v>9678300699</v>
      </c>
      <c r="K14" s="18" t="s">
        <v>1445</v>
      </c>
      <c r="L14" s="18" t="s">
        <v>1245</v>
      </c>
      <c r="M14" s="18">
        <v>9854573434</v>
      </c>
      <c r="N14" s="18" t="s">
        <v>1214</v>
      </c>
      <c r="O14" s="18">
        <v>9957510793</v>
      </c>
      <c r="P14" s="24">
        <v>43500</v>
      </c>
      <c r="Q14" s="54">
        <v>43500</v>
      </c>
      <c r="R14" s="18" t="s">
        <v>1403</v>
      </c>
      <c r="S14" s="18" t="s">
        <v>1236</v>
      </c>
      <c r="T14" s="18"/>
    </row>
    <row r="15" spans="1:20" ht="33">
      <c r="A15" s="4">
        <v>11</v>
      </c>
      <c r="B15" s="17" t="s">
        <v>67</v>
      </c>
      <c r="C15" s="18" t="s">
        <v>657</v>
      </c>
      <c r="D15" s="18" t="s">
        <v>27</v>
      </c>
      <c r="E15" s="19" t="s">
        <v>921</v>
      </c>
      <c r="F15" s="18" t="s">
        <v>999</v>
      </c>
      <c r="G15" s="19">
        <v>12</v>
      </c>
      <c r="H15" s="19">
        <v>16</v>
      </c>
      <c r="I15" s="17">
        <f t="shared" si="0"/>
        <v>28</v>
      </c>
      <c r="J15" s="18" t="s">
        <v>1091</v>
      </c>
      <c r="K15" s="18" t="s">
        <v>1445</v>
      </c>
      <c r="L15" s="18" t="s">
        <v>1246</v>
      </c>
      <c r="M15" s="18">
        <v>8134904930</v>
      </c>
      <c r="N15" s="18" t="s">
        <v>1214</v>
      </c>
      <c r="O15" s="18">
        <v>9957510793</v>
      </c>
      <c r="P15" s="24">
        <v>43500</v>
      </c>
      <c r="Q15" s="54">
        <v>43500</v>
      </c>
      <c r="R15" s="18" t="s">
        <v>1403</v>
      </c>
      <c r="S15" s="18" t="s">
        <v>1236</v>
      </c>
      <c r="T15" s="18"/>
    </row>
    <row r="16" spans="1:20">
      <c r="A16" s="4">
        <v>12</v>
      </c>
      <c r="B16" s="17" t="s">
        <v>68</v>
      </c>
      <c r="C16" s="18" t="s">
        <v>658</v>
      </c>
      <c r="D16" s="18" t="s">
        <v>27</v>
      </c>
      <c r="E16" s="19"/>
      <c r="F16" s="18" t="s">
        <v>999</v>
      </c>
      <c r="G16" s="19">
        <v>48</v>
      </c>
      <c r="H16" s="19">
        <v>47</v>
      </c>
      <c r="I16" s="17">
        <f t="shared" si="0"/>
        <v>95</v>
      </c>
      <c r="J16" s="18"/>
      <c r="K16" s="18" t="s">
        <v>1417</v>
      </c>
      <c r="L16" s="18" t="s">
        <v>1337</v>
      </c>
      <c r="M16" s="18">
        <v>9957132639</v>
      </c>
      <c r="N16" s="18" t="s">
        <v>1339</v>
      </c>
      <c r="O16" s="18">
        <v>9957408894</v>
      </c>
      <c r="P16" s="24">
        <v>43500</v>
      </c>
      <c r="Q16" s="54">
        <v>43500</v>
      </c>
      <c r="R16" s="18" t="s">
        <v>1405</v>
      </c>
      <c r="S16" s="18" t="s">
        <v>1236</v>
      </c>
      <c r="T16" s="18"/>
    </row>
    <row r="17" spans="1:20">
      <c r="A17" s="4">
        <v>13</v>
      </c>
      <c r="B17" s="17" t="s">
        <v>67</v>
      </c>
      <c r="C17" s="18" t="s">
        <v>659</v>
      </c>
      <c r="D17" s="18" t="s">
        <v>29</v>
      </c>
      <c r="E17" s="19">
        <v>1</v>
      </c>
      <c r="F17" s="18" t="s">
        <v>998</v>
      </c>
      <c r="G17" s="19">
        <v>17</v>
      </c>
      <c r="H17" s="19">
        <v>12</v>
      </c>
      <c r="I17" s="17">
        <f t="shared" si="0"/>
        <v>29</v>
      </c>
      <c r="J17" s="18">
        <v>9577381118</v>
      </c>
      <c r="K17" s="18" t="s">
        <v>1438</v>
      </c>
      <c r="L17" s="18" t="s">
        <v>1381</v>
      </c>
      <c r="M17" s="18">
        <v>8721057814</v>
      </c>
      <c r="N17" s="18" t="s">
        <v>1383</v>
      </c>
      <c r="O17" s="18">
        <v>9678667708</v>
      </c>
      <c r="P17" s="24">
        <v>43501</v>
      </c>
      <c r="Q17" s="54">
        <v>43501</v>
      </c>
      <c r="R17" s="18" t="s">
        <v>1402</v>
      </c>
      <c r="S17" s="18" t="s">
        <v>1236</v>
      </c>
      <c r="T17" s="18"/>
    </row>
    <row r="18" spans="1:20">
      <c r="A18" s="4">
        <v>14</v>
      </c>
      <c r="B18" s="17" t="s">
        <v>361</v>
      </c>
      <c r="C18" s="18" t="s">
        <v>660</v>
      </c>
      <c r="D18" s="18" t="s">
        <v>29</v>
      </c>
      <c r="E18" s="19">
        <v>19</v>
      </c>
      <c r="F18" s="18" t="s">
        <v>998</v>
      </c>
      <c r="G18" s="19">
        <v>34</v>
      </c>
      <c r="H18" s="19">
        <v>46</v>
      </c>
      <c r="I18" s="17">
        <f t="shared" si="0"/>
        <v>80</v>
      </c>
      <c r="J18" s="18">
        <v>9957079858</v>
      </c>
      <c r="K18" s="18" t="s">
        <v>1401</v>
      </c>
      <c r="L18" s="18" t="s">
        <v>1387</v>
      </c>
      <c r="M18" s="18">
        <v>9577269359</v>
      </c>
      <c r="N18" s="18" t="s">
        <v>1394</v>
      </c>
      <c r="O18" s="18">
        <v>9577381179</v>
      </c>
      <c r="P18" s="24">
        <v>43501</v>
      </c>
      <c r="Q18" s="54">
        <v>43501</v>
      </c>
      <c r="R18" s="18" t="s">
        <v>1405</v>
      </c>
      <c r="S18" s="18" t="s">
        <v>1236</v>
      </c>
      <c r="T18" s="18"/>
    </row>
    <row r="19" spans="1:20">
      <c r="A19" s="4">
        <v>15</v>
      </c>
      <c r="B19" s="17" t="s">
        <v>67</v>
      </c>
      <c r="C19" s="18" t="s">
        <v>661</v>
      </c>
      <c r="D19" s="18" t="s">
        <v>27</v>
      </c>
      <c r="E19" s="19" t="s">
        <v>922</v>
      </c>
      <c r="F19" s="18" t="s">
        <v>99</v>
      </c>
      <c r="G19" s="19">
        <v>33</v>
      </c>
      <c r="H19" s="19">
        <v>33</v>
      </c>
      <c r="I19" s="17">
        <f t="shared" si="0"/>
        <v>66</v>
      </c>
      <c r="J19" s="18">
        <v>9854392935</v>
      </c>
      <c r="K19" s="18" t="s">
        <v>1440</v>
      </c>
      <c r="L19" s="18" t="s">
        <v>1247</v>
      </c>
      <c r="M19" s="18">
        <v>9577018386</v>
      </c>
      <c r="N19" s="18" t="s">
        <v>270</v>
      </c>
      <c r="O19" s="18">
        <v>8486673879</v>
      </c>
      <c r="P19" s="24">
        <v>43501</v>
      </c>
      <c r="Q19" s="54">
        <v>43501</v>
      </c>
      <c r="R19" s="18" t="s">
        <v>1402</v>
      </c>
      <c r="S19" s="18" t="s">
        <v>1236</v>
      </c>
      <c r="T19" s="18"/>
    </row>
    <row r="20" spans="1:20">
      <c r="A20" s="4">
        <v>16</v>
      </c>
      <c r="B20" s="17" t="s">
        <v>68</v>
      </c>
      <c r="C20" s="18" t="s">
        <v>662</v>
      </c>
      <c r="D20" s="18" t="s">
        <v>27</v>
      </c>
      <c r="E20" s="19" t="s">
        <v>923</v>
      </c>
      <c r="F20" s="18" t="s">
        <v>999</v>
      </c>
      <c r="G20" s="19">
        <v>55</v>
      </c>
      <c r="H20" s="19">
        <v>55</v>
      </c>
      <c r="I20" s="17">
        <f t="shared" si="0"/>
        <v>110</v>
      </c>
      <c r="J20" s="18" t="s">
        <v>1092</v>
      </c>
      <c r="K20" s="18" t="s">
        <v>1401</v>
      </c>
      <c r="L20" s="18" t="s">
        <v>1387</v>
      </c>
      <c r="M20" s="18">
        <v>9577269359</v>
      </c>
      <c r="N20" s="18" t="s">
        <v>1394</v>
      </c>
      <c r="O20" s="18">
        <v>9577381179</v>
      </c>
      <c r="P20" s="24">
        <v>43501</v>
      </c>
      <c r="Q20" s="54">
        <v>43501</v>
      </c>
      <c r="R20" s="18" t="s">
        <v>1405</v>
      </c>
      <c r="S20" s="18" t="s">
        <v>1236</v>
      </c>
      <c r="T20" s="18"/>
    </row>
    <row r="21" spans="1:20">
      <c r="A21" s="4">
        <v>17</v>
      </c>
      <c r="B21" s="17" t="s">
        <v>67</v>
      </c>
      <c r="C21" s="18" t="s">
        <v>663</v>
      </c>
      <c r="D21" s="18" t="s">
        <v>27</v>
      </c>
      <c r="E21" s="19" t="s">
        <v>924</v>
      </c>
      <c r="F21" s="18" t="s">
        <v>999</v>
      </c>
      <c r="G21" s="19">
        <v>32</v>
      </c>
      <c r="H21" s="19">
        <v>31</v>
      </c>
      <c r="I21" s="17">
        <f t="shared" si="0"/>
        <v>63</v>
      </c>
      <c r="J21" s="18" t="s">
        <v>1093</v>
      </c>
      <c r="K21" s="18" t="s">
        <v>1439</v>
      </c>
      <c r="L21" s="18" t="s">
        <v>1282</v>
      </c>
      <c r="M21" s="18">
        <v>9957678232</v>
      </c>
      <c r="N21" s="18" t="s">
        <v>1278</v>
      </c>
      <c r="O21" s="18">
        <v>7896810076</v>
      </c>
      <c r="P21" s="24">
        <v>43502</v>
      </c>
      <c r="Q21" s="54">
        <v>43502</v>
      </c>
      <c r="R21" s="18" t="s">
        <v>1404</v>
      </c>
      <c r="S21" s="18" t="s">
        <v>1236</v>
      </c>
      <c r="T21" s="18"/>
    </row>
    <row r="22" spans="1:20">
      <c r="A22" s="4">
        <v>18</v>
      </c>
      <c r="B22" s="17" t="s">
        <v>67</v>
      </c>
      <c r="C22" s="18" t="s">
        <v>664</v>
      </c>
      <c r="D22" s="18" t="s">
        <v>27</v>
      </c>
      <c r="E22" s="19" t="s">
        <v>925</v>
      </c>
      <c r="F22" s="18" t="s">
        <v>1003</v>
      </c>
      <c r="G22" s="19">
        <v>0</v>
      </c>
      <c r="H22" s="19">
        <v>65</v>
      </c>
      <c r="I22" s="17">
        <f t="shared" si="0"/>
        <v>65</v>
      </c>
      <c r="J22" s="18" t="s">
        <v>1094</v>
      </c>
      <c r="K22" s="18" t="s">
        <v>1439</v>
      </c>
      <c r="L22" s="18" t="s">
        <v>1282</v>
      </c>
      <c r="M22" s="18">
        <v>9957678232</v>
      </c>
      <c r="N22" s="18" t="s">
        <v>1278</v>
      </c>
      <c r="O22" s="18">
        <v>7896810076</v>
      </c>
      <c r="P22" s="24">
        <v>43502</v>
      </c>
      <c r="Q22" s="54">
        <v>43502</v>
      </c>
      <c r="R22" s="18" t="s">
        <v>1404</v>
      </c>
      <c r="S22" s="18" t="s">
        <v>1236</v>
      </c>
      <c r="T22" s="18"/>
    </row>
    <row r="23" spans="1:20">
      <c r="A23" s="4">
        <v>19</v>
      </c>
      <c r="B23" s="17" t="s">
        <v>67</v>
      </c>
      <c r="C23" s="18" t="s">
        <v>665</v>
      </c>
      <c r="D23" s="18" t="s">
        <v>27</v>
      </c>
      <c r="E23" s="19" t="s">
        <v>926</v>
      </c>
      <c r="F23" s="18" t="s">
        <v>999</v>
      </c>
      <c r="G23" s="19">
        <v>0</v>
      </c>
      <c r="H23" s="19">
        <v>32</v>
      </c>
      <c r="I23" s="17">
        <f t="shared" si="0"/>
        <v>32</v>
      </c>
      <c r="J23" s="18" t="s">
        <v>1095</v>
      </c>
      <c r="K23" s="18" t="s">
        <v>1439</v>
      </c>
      <c r="L23" s="18" t="s">
        <v>1282</v>
      </c>
      <c r="M23" s="18">
        <v>9957678232</v>
      </c>
      <c r="N23" s="18" t="s">
        <v>1279</v>
      </c>
      <c r="O23" s="18">
        <v>9577094295</v>
      </c>
      <c r="P23" s="24">
        <v>43502</v>
      </c>
      <c r="Q23" s="54">
        <v>43502</v>
      </c>
      <c r="R23" s="18" t="s">
        <v>1404</v>
      </c>
      <c r="S23" s="18" t="s">
        <v>1236</v>
      </c>
      <c r="T23" s="18"/>
    </row>
    <row r="24" spans="1:20" ht="33">
      <c r="A24" s="4">
        <v>20</v>
      </c>
      <c r="B24" s="17" t="s">
        <v>68</v>
      </c>
      <c r="C24" s="18" t="s">
        <v>666</v>
      </c>
      <c r="D24" s="18" t="s">
        <v>27</v>
      </c>
      <c r="E24" s="19" t="s">
        <v>927</v>
      </c>
      <c r="F24" s="18" t="s">
        <v>1002</v>
      </c>
      <c r="G24" s="19">
        <v>55</v>
      </c>
      <c r="H24" s="19">
        <v>55</v>
      </c>
      <c r="I24" s="17">
        <f t="shared" si="0"/>
        <v>110</v>
      </c>
      <c r="J24" s="18" t="s">
        <v>1096</v>
      </c>
      <c r="K24" s="18" t="s">
        <v>1417</v>
      </c>
      <c r="L24" s="18" t="s">
        <v>1337</v>
      </c>
      <c r="M24" s="18">
        <v>9957132639</v>
      </c>
      <c r="N24" s="18" t="s">
        <v>1339</v>
      </c>
      <c r="O24" s="18">
        <v>9957408894</v>
      </c>
      <c r="P24" s="24">
        <v>43502</v>
      </c>
      <c r="Q24" s="54">
        <v>43502</v>
      </c>
      <c r="R24" s="18" t="s">
        <v>1405</v>
      </c>
      <c r="S24" s="18" t="s">
        <v>1236</v>
      </c>
      <c r="T24" s="18"/>
    </row>
    <row r="25" spans="1:20" ht="33">
      <c r="A25" s="4">
        <v>21</v>
      </c>
      <c r="B25" s="17" t="s">
        <v>67</v>
      </c>
      <c r="C25" s="18" t="s">
        <v>667</v>
      </c>
      <c r="D25" s="18" t="s">
        <v>27</v>
      </c>
      <c r="E25" s="19" t="s">
        <v>928</v>
      </c>
      <c r="F25" s="18" t="s">
        <v>999</v>
      </c>
      <c r="G25" s="19">
        <v>20</v>
      </c>
      <c r="H25" s="19">
        <v>18</v>
      </c>
      <c r="I25" s="17">
        <f t="shared" si="0"/>
        <v>38</v>
      </c>
      <c r="J25" s="18" t="s">
        <v>1097</v>
      </c>
      <c r="K25" s="18" t="s">
        <v>1439</v>
      </c>
      <c r="L25" s="18" t="s">
        <v>1282</v>
      </c>
      <c r="M25" s="18">
        <v>9957678232</v>
      </c>
      <c r="N25" s="18" t="s">
        <v>1279</v>
      </c>
      <c r="O25" s="18">
        <v>9577094295</v>
      </c>
      <c r="P25" s="24">
        <v>43503</v>
      </c>
      <c r="Q25" s="54">
        <v>43503</v>
      </c>
      <c r="R25" s="18" t="s">
        <v>1404</v>
      </c>
      <c r="S25" s="18" t="s">
        <v>1236</v>
      </c>
      <c r="T25" s="18"/>
    </row>
    <row r="26" spans="1:20">
      <c r="A26" s="4">
        <v>22</v>
      </c>
      <c r="B26" s="17" t="s">
        <v>67</v>
      </c>
      <c r="C26" s="18" t="s">
        <v>668</v>
      </c>
      <c r="D26" s="18" t="s">
        <v>29</v>
      </c>
      <c r="E26" s="19">
        <v>55</v>
      </c>
      <c r="F26" s="18" t="s">
        <v>998</v>
      </c>
      <c r="G26" s="19">
        <v>17</v>
      </c>
      <c r="H26" s="19">
        <v>21</v>
      </c>
      <c r="I26" s="17">
        <f t="shared" si="0"/>
        <v>38</v>
      </c>
      <c r="J26" s="18">
        <v>9678322335</v>
      </c>
      <c r="K26" s="18" t="s">
        <v>1441</v>
      </c>
      <c r="L26" s="18" t="s">
        <v>1377</v>
      </c>
      <c r="M26" s="18">
        <v>8812892840</v>
      </c>
      <c r="N26" s="18" t="s">
        <v>1252</v>
      </c>
      <c r="O26" s="18">
        <v>8011915597</v>
      </c>
      <c r="P26" s="24">
        <v>43503</v>
      </c>
      <c r="Q26" s="54">
        <v>43503</v>
      </c>
      <c r="R26" s="18" t="s">
        <v>1405</v>
      </c>
      <c r="S26" s="18" t="s">
        <v>1406</v>
      </c>
      <c r="T26" s="18"/>
    </row>
    <row r="27" spans="1:20">
      <c r="A27" s="4">
        <v>23</v>
      </c>
      <c r="B27" s="17" t="s">
        <v>68</v>
      </c>
      <c r="C27" s="18" t="s">
        <v>669</v>
      </c>
      <c r="D27" s="18" t="s">
        <v>27</v>
      </c>
      <c r="E27" s="19" t="s">
        <v>929</v>
      </c>
      <c r="F27" s="18" t="s">
        <v>1002</v>
      </c>
      <c r="G27" s="19">
        <v>55</v>
      </c>
      <c r="H27" s="19">
        <v>55</v>
      </c>
      <c r="I27" s="17">
        <f t="shared" si="0"/>
        <v>110</v>
      </c>
      <c r="J27" s="18" t="s">
        <v>1098</v>
      </c>
      <c r="K27" s="18" t="s">
        <v>1417</v>
      </c>
      <c r="L27" s="18" t="s">
        <v>1337</v>
      </c>
      <c r="M27" s="18">
        <v>9957132639</v>
      </c>
      <c r="N27" s="18" t="s">
        <v>1339</v>
      </c>
      <c r="O27" s="18">
        <v>9957408894</v>
      </c>
      <c r="P27" s="24">
        <v>43503</v>
      </c>
      <c r="Q27" s="54">
        <v>43503</v>
      </c>
      <c r="R27" s="18" t="s">
        <v>1405</v>
      </c>
      <c r="S27" s="18" t="s">
        <v>1236</v>
      </c>
      <c r="T27" s="18"/>
    </row>
    <row r="28" spans="1:20">
      <c r="A28" s="4">
        <v>24</v>
      </c>
      <c r="B28" s="17" t="s">
        <v>67</v>
      </c>
      <c r="C28" s="18" t="s">
        <v>670</v>
      </c>
      <c r="D28" s="18" t="s">
        <v>29</v>
      </c>
      <c r="E28" s="19">
        <v>37</v>
      </c>
      <c r="F28" s="18" t="s">
        <v>998</v>
      </c>
      <c r="G28" s="19">
        <v>12</v>
      </c>
      <c r="H28" s="19">
        <v>11</v>
      </c>
      <c r="I28" s="17">
        <f t="shared" si="0"/>
        <v>23</v>
      </c>
      <c r="J28" s="18">
        <v>8399045716</v>
      </c>
      <c r="K28" s="18" t="s">
        <v>1411</v>
      </c>
      <c r="L28" s="18" t="s">
        <v>1347</v>
      </c>
      <c r="M28" s="18">
        <v>7399188419</v>
      </c>
      <c r="N28" s="18" t="s">
        <v>1352</v>
      </c>
      <c r="O28" s="18">
        <v>9365359181</v>
      </c>
      <c r="P28" s="24">
        <v>43504</v>
      </c>
      <c r="Q28" s="54">
        <v>43504</v>
      </c>
      <c r="R28" s="18" t="s">
        <v>1402</v>
      </c>
      <c r="S28" s="18" t="s">
        <v>1236</v>
      </c>
      <c r="T28" s="18"/>
    </row>
    <row r="29" spans="1:20" ht="33">
      <c r="A29" s="4">
        <v>25</v>
      </c>
      <c r="B29" s="17" t="s">
        <v>67</v>
      </c>
      <c r="C29" s="18" t="s">
        <v>671</v>
      </c>
      <c r="D29" s="18" t="s">
        <v>29</v>
      </c>
      <c r="E29" s="19">
        <v>35</v>
      </c>
      <c r="F29" s="18" t="s">
        <v>998</v>
      </c>
      <c r="G29" s="19">
        <v>23</v>
      </c>
      <c r="H29" s="19">
        <v>21</v>
      </c>
      <c r="I29" s="17">
        <f t="shared" si="0"/>
        <v>44</v>
      </c>
      <c r="J29" s="18" t="s">
        <v>1099</v>
      </c>
      <c r="K29" s="18" t="s">
        <v>1419</v>
      </c>
      <c r="L29" s="18" t="s">
        <v>1294</v>
      </c>
      <c r="M29" s="18">
        <v>9954993266</v>
      </c>
      <c r="N29" s="18" t="s">
        <v>1297</v>
      </c>
      <c r="O29" s="18">
        <v>9954144636</v>
      </c>
      <c r="P29" s="24">
        <v>43504</v>
      </c>
      <c r="Q29" s="54">
        <v>43504</v>
      </c>
      <c r="R29" s="18" t="s">
        <v>1402</v>
      </c>
      <c r="S29" s="18" t="s">
        <v>1236</v>
      </c>
      <c r="T29" s="18"/>
    </row>
    <row r="30" spans="1:20">
      <c r="A30" s="4">
        <v>26</v>
      </c>
      <c r="B30" s="17" t="s">
        <v>67</v>
      </c>
      <c r="C30" s="18" t="s">
        <v>672</v>
      </c>
      <c r="D30" s="18" t="s">
        <v>27</v>
      </c>
      <c r="E30" s="19" t="s">
        <v>930</v>
      </c>
      <c r="F30" s="18" t="s">
        <v>999</v>
      </c>
      <c r="G30" s="19">
        <v>21</v>
      </c>
      <c r="H30" s="19">
        <v>20</v>
      </c>
      <c r="I30" s="17">
        <f t="shared" si="0"/>
        <v>41</v>
      </c>
      <c r="J30" s="18" t="s">
        <v>1100</v>
      </c>
      <c r="K30" s="18" t="s">
        <v>1419</v>
      </c>
      <c r="L30" s="18" t="s">
        <v>1294</v>
      </c>
      <c r="M30" s="18">
        <v>9954993266</v>
      </c>
      <c r="N30" s="18" t="s">
        <v>1297</v>
      </c>
      <c r="O30" s="18">
        <v>9954144636</v>
      </c>
      <c r="P30" s="24">
        <v>43504</v>
      </c>
      <c r="Q30" s="54">
        <v>43504</v>
      </c>
      <c r="R30" s="18" t="s">
        <v>1402</v>
      </c>
      <c r="S30" s="18" t="s">
        <v>1236</v>
      </c>
      <c r="T30" s="18"/>
    </row>
    <row r="31" spans="1:20">
      <c r="A31" s="4">
        <v>27</v>
      </c>
      <c r="B31" s="17" t="s">
        <v>68</v>
      </c>
      <c r="C31" s="18" t="s">
        <v>673</v>
      </c>
      <c r="D31" s="18" t="s">
        <v>29</v>
      </c>
      <c r="E31" s="19">
        <v>20</v>
      </c>
      <c r="F31" s="18" t="s">
        <v>998</v>
      </c>
      <c r="G31" s="19">
        <v>18</v>
      </c>
      <c r="H31" s="19">
        <v>21</v>
      </c>
      <c r="I31" s="17">
        <f t="shared" si="0"/>
        <v>39</v>
      </c>
      <c r="J31" s="18">
        <v>9957224261</v>
      </c>
      <c r="K31" s="18" t="s">
        <v>1415</v>
      </c>
      <c r="L31" s="18" t="s">
        <v>1416</v>
      </c>
      <c r="M31" s="18">
        <v>8011337077</v>
      </c>
      <c r="N31" s="18" t="s">
        <v>1215</v>
      </c>
      <c r="O31" s="18">
        <v>9613108078</v>
      </c>
      <c r="P31" s="24">
        <v>43504</v>
      </c>
      <c r="Q31" s="54">
        <v>43504</v>
      </c>
      <c r="R31" s="18" t="s">
        <v>1404</v>
      </c>
      <c r="S31" s="18" t="s">
        <v>1236</v>
      </c>
      <c r="T31" s="18"/>
    </row>
    <row r="32" spans="1:20" ht="33">
      <c r="A32" s="4">
        <v>28</v>
      </c>
      <c r="B32" s="17" t="s">
        <v>68</v>
      </c>
      <c r="C32" s="18" t="s">
        <v>674</v>
      </c>
      <c r="D32" s="18" t="s">
        <v>27</v>
      </c>
      <c r="E32" s="19" t="s">
        <v>931</v>
      </c>
      <c r="F32" s="18" t="s">
        <v>999</v>
      </c>
      <c r="G32" s="19">
        <v>18</v>
      </c>
      <c r="H32" s="19">
        <v>33</v>
      </c>
      <c r="I32" s="17">
        <f t="shared" si="0"/>
        <v>51</v>
      </c>
      <c r="J32" s="18" t="s">
        <v>1101</v>
      </c>
      <c r="K32" s="18" t="s">
        <v>1417</v>
      </c>
      <c r="L32" s="18" t="s">
        <v>1337</v>
      </c>
      <c r="M32" s="18">
        <v>9957132639</v>
      </c>
      <c r="N32" s="18" t="s">
        <v>1339</v>
      </c>
      <c r="O32" s="18">
        <v>9957408894</v>
      </c>
      <c r="P32" s="24">
        <v>43504</v>
      </c>
      <c r="Q32" s="54">
        <v>43504</v>
      </c>
      <c r="R32" s="18" t="s">
        <v>1405</v>
      </c>
      <c r="S32" s="18" t="s">
        <v>1236</v>
      </c>
      <c r="T32" s="18"/>
    </row>
    <row r="33" spans="1:20">
      <c r="A33" s="4">
        <v>29</v>
      </c>
      <c r="B33" s="17" t="s">
        <v>68</v>
      </c>
      <c r="C33" s="18" t="s">
        <v>675</v>
      </c>
      <c r="D33" s="18" t="s">
        <v>29</v>
      </c>
      <c r="E33" s="19">
        <v>2</v>
      </c>
      <c r="F33" s="18" t="s">
        <v>998</v>
      </c>
      <c r="G33" s="19">
        <v>23</v>
      </c>
      <c r="H33" s="19">
        <v>19</v>
      </c>
      <c r="I33" s="17">
        <f t="shared" si="0"/>
        <v>42</v>
      </c>
      <c r="J33" s="18">
        <v>6900667987</v>
      </c>
      <c r="K33" s="18" t="s">
        <v>1437</v>
      </c>
      <c r="L33" s="18" t="s">
        <v>1266</v>
      </c>
      <c r="M33" s="18">
        <v>9854231262</v>
      </c>
      <c r="N33" s="18" t="s">
        <v>1267</v>
      </c>
      <c r="O33" s="18">
        <v>8876619128</v>
      </c>
      <c r="P33" s="24">
        <v>43505</v>
      </c>
      <c r="Q33" s="54">
        <v>43505</v>
      </c>
      <c r="R33" s="18" t="s">
        <v>1402</v>
      </c>
      <c r="S33" s="18" t="s">
        <v>1236</v>
      </c>
      <c r="T33" s="18"/>
    </row>
    <row r="34" spans="1:20">
      <c r="A34" s="4">
        <v>30</v>
      </c>
      <c r="B34" s="17" t="s">
        <v>68</v>
      </c>
      <c r="C34" s="18" t="s">
        <v>676</v>
      </c>
      <c r="D34" s="18" t="s">
        <v>29</v>
      </c>
      <c r="E34" s="19">
        <v>7</v>
      </c>
      <c r="F34" s="18" t="s">
        <v>998</v>
      </c>
      <c r="G34" s="19">
        <v>3</v>
      </c>
      <c r="H34" s="19">
        <v>13</v>
      </c>
      <c r="I34" s="17">
        <f t="shared" si="0"/>
        <v>16</v>
      </c>
      <c r="J34" s="18">
        <v>8011282422</v>
      </c>
      <c r="K34" s="18" t="s">
        <v>1438</v>
      </c>
      <c r="L34" s="18" t="s">
        <v>1381</v>
      </c>
      <c r="M34" s="18">
        <v>8721057814</v>
      </c>
      <c r="N34" s="18" t="s">
        <v>1384</v>
      </c>
      <c r="O34" s="18">
        <v>8403997797</v>
      </c>
      <c r="P34" s="24">
        <v>43505</v>
      </c>
      <c r="Q34" s="54">
        <v>43505</v>
      </c>
      <c r="R34" s="18" t="s">
        <v>1402</v>
      </c>
      <c r="S34" s="18" t="s">
        <v>1236</v>
      </c>
      <c r="T34" s="18"/>
    </row>
    <row r="35" spans="1:20">
      <c r="A35" s="4">
        <v>31</v>
      </c>
      <c r="B35" s="17" t="s">
        <v>67</v>
      </c>
      <c r="C35" s="18" t="s">
        <v>677</v>
      </c>
      <c r="D35" s="18" t="s">
        <v>29</v>
      </c>
      <c r="E35" s="19">
        <v>1</v>
      </c>
      <c r="F35" s="18" t="s">
        <v>998</v>
      </c>
      <c r="G35" s="19">
        <v>22</v>
      </c>
      <c r="H35" s="19">
        <v>31</v>
      </c>
      <c r="I35" s="17">
        <f t="shared" si="0"/>
        <v>53</v>
      </c>
      <c r="J35" s="18">
        <v>8812013434</v>
      </c>
      <c r="K35" s="18" t="s">
        <v>1445</v>
      </c>
      <c r="L35" s="18" t="s">
        <v>1246</v>
      </c>
      <c r="M35" s="18">
        <v>8134904930</v>
      </c>
      <c r="N35" s="18" t="s">
        <v>1216</v>
      </c>
      <c r="O35" s="18">
        <v>8723969040</v>
      </c>
      <c r="P35" s="24">
        <v>43505</v>
      </c>
      <c r="Q35" s="54">
        <v>43505</v>
      </c>
      <c r="R35" s="18" t="s">
        <v>1403</v>
      </c>
      <c r="S35" s="18" t="s">
        <v>1236</v>
      </c>
      <c r="T35" s="18"/>
    </row>
    <row r="36" spans="1:20">
      <c r="A36" s="4">
        <v>32</v>
      </c>
      <c r="B36" s="17" t="s">
        <v>67</v>
      </c>
      <c r="C36" s="18" t="s">
        <v>678</v>
      </c>
      <c r="D36" s="18" t="s">
        <v>29</v>
      </c>
      <c r="E36" s="19">
        <v>10</v>
      </c>
      <c r="F36" s="18" t="s">
        <v>998</v>
      </c>
      <c r="G36" s="19">
        <v>27</v>
      </c>
      <c r="H36" s="19">
        <v>21</v>
      </c>
      <c r="I36" s="17">
        <f t="shared" si="0"/>
        <v>48</v>
      </c>
      <c r="J36" s="18">
        <v>9954198327</v>
      </c>
      <c r="K36" s="18" t="s">
        <v>1445</v>
      </c>
      <c r="L36" s="18" t="s">
        <v>1246</v>
      </c>
      <c r="M36" s="18">
        <v>8134904930</v>
      </c>
      <c r="N36" s="18" t="s">
        <v>1216</v>
      </c>
      <c r="O36" s="18">
        <v>8723969040</v>
      </c>
      <c r="P36" s="24">
        <v>43505</v>
      </c>
      <c r="Q36" s="54">
        <v>43505</v>
      </c>
      <c r="R36" s="18" t="s">
        <v>1403</v>
      </c>
      <c r="S36" s="18" t="s">
        <v>1236</v>
      </c>
      <c r="T36" s="18"/>
    </row>
    <row r="37" spans="1:20" ht="33">
      <c r="A37" s="4">
        <v>33</v>
      </c>
      <c r="B37" s="17" t="s">
        <v>68</v>
      </c>
      <c r="C37" s="18" t="s">
        <v>679</v>
      </c>
      <c r="D37" s="18" t="s">
        <v>29</v>
      </c>
      <c r="E37" s="19">
        <v>17</v>
      </c>
      <c r="F37" s="18" t="s">
        <v>998</v>
      </c>
      <c r="G37" s="19">
        <v>27</v>
      </c>
      <c r="H37" s="19">
        <v>17</v>
      </c>
      <c r="I37" s="17">
        <f t="shared" si="0"/>
        <v>44</v>
      </c>
      <c r="J37" s="18" t="s">
        <v>1102</v>
      </c>
      <c r="K37" s="18" t="s">
        <v>1437</v>
      </c>
      <c r="L37" s="18" t="s">
        <v>1266</v>
      </c>
      <c r="M37" s="18">
        <v>9854231262</v>
      </c>
      <c r="N37" s="18" t="s">
        <v>1217</v>
      </c>
      <c r="O37" s="18">
        <v>9854163325</v>
      </c>
      <c r="P37" s="24">
        <v>43505</v>
      </c>
      <c r="Q37" s="54">
        <v>43505</v>
      </c>
      <c r="R37" s="18" t="s">
        <v>1402</v>
      </c>
      <c r="S37" s="18" t="s">
        <v>1236</v>
      </c>
      <c r="T37" s="18"/>
    </row>
    <row r="38" spans="1:20" ht="33">
      <c r="A38" s="4">
        <v>34</v>
      </c>
      <c r="B38" s="17" t="s">
        <v>68</v>
      </c>
      <c r="C38" s="18" t="s">
        <v>680</v>
      </c>
      <c r="D38" s="18" t="s">
        <v>27</v>
      </c>
      <c r="E38" s="19" t="s">
        <v>932</v>
      </c>
      <c r="F38" s="18" t="s">
        <v>999</v>
      </c>
      <c r="G38" s="19">
        <v>27</v>
      </c>
      <c r="H38" s="19">
        <v>11</v>
      </c>
      <c r="I38" s="17">
        <f t="shared" si="0"/>
        <v>38</v>
      </c>
      <c r="J38" s="18" t="s">
        <v>1103</v>
      </c>
      <c r="K38" s="18" t="s">
        <v>1438</v>
      </c>
      <c r="L38" s="18" t="s">
        <v>1381</v>
      </c>
      <c r="M38" s="18">
        <v>8721057814</v>
      </c>
      <c r="N38" s="18" t="s">
        <v>1384</v>
      </c>
      <c r="O38" s="18">
        <v>8403997797</v>
      </c>
      <c r="P38" s="24">
        <v>43505</v>
      </c>
      <c r="Q38" s="54">
        <v>43505</v>
      </c>
      <c r="R38" s="18" t="s">
        <v>1402</v>
      </c>
      <c r="S38" s="18" t="s">
        <v>1236</v>
      </c>
      <c r="T38" s="18"/>
    </row>
    <row r="39" spans="1:20">
      <c r="A39" s="4">
        <v>35</v>
      </c>
      <c r="B39" s="17" t="s">
        <v>67</v>
      </c>
      <c r="C39" s="18" t="s">
        <v>681</v>
      </c>
      <c r="D39" s="18" t="s">
        <v>29</v>
      </c>
      <c r="E39" s="19">
        <v>20</v>
      </c>
      <c r="F39" s="18" t="s">
        <v>998</v>
      </c>
      <c r="G39" s="19">
        <v>16</v>
      </c>
      <c r="H39" s="19">
        <v>13</v>
      </c>
      <c r="I39" s="17">
        <f t="shared" si="0"/>
        <v>29</v>
      </c>
      <c r="J39" s="18">
        <v>7399667067</v>
      </c>
      <c r="K39" s="18" t="s">
        <v>1442</v>
      </c>
      <c r="L39" s="18" t="s">
        <v>1273</v>
      </c>
      <c r="M39" s="18">
        <v>8876961626</v>
      </c>
      <c r="N39" s="18" t="s">
        <v>1274</v>
      </c>
      <c r="O39" s="18">
        <v>9859213313</v>
      </c>
      <c r="P39" s="24">
        <v>43507</v>
      </c>
      <c r="Q39" s="54">
        <v>43507</v>
      </c>
      <c r="R39" s="18" t="s">
        <v>1405</v>
      </c>
      <c r="S39" s="18" t="s">
        <v>1236</v>
      </c>
      <c r="T39" s="18"/>
    </row>
    <row r="40" spans="1:20">
      <c r="A40" s="4">
        <v>36</v>
      </c>
      <c r="B40" s="17" t="s">
        <v>67</v>
      </c>
      <c r="C40" s="18" t="s">
        <v>682</v>
      </c>
      <c r="D40" s="18" t="s">
        <v>27</v>
      </c>
      <c r="E40" s="19" t="s">
        <v>933</v>
      </c>
      <c r="F40" s="18" t="s">
        <v>1003</v>
      </c>
      <c r="G40" s="19">
        <v>22</v>
      </c>
      <c r="H40" s="19">
        <v>28</v>
      </c>
      <c r="I40" s="17">
        <f t="shared" si="0"/>
        <v>50</v>
      </c>
      <c r="J40" s="18" t="s">
        <v>1104</v>
      </c>
      <c r="K40" s="18" t="s">
        <v>1426</v>
      </c>
      <c r="L40" s="18" t="s">
        <v>1397</v>
      </c>
      <c r="M40" s="18">
        <v>9854349738</v>
      </c>
      <c r="N40" s="18" t="s">
        <v>1213</v>
      </c>
      <c r="O40" s="18">
        <v>9954405992</v>
      </c>
      <c r="P40" s="24">
        <v>43507</v>
      </c>
      <c r="Q40" s="54">
        <v>43507</v>
      </c>
      <c r="R40" s="18" t="s">
        <v>1405</v>
      </c>
      <c r="S40" s="18" t="s">
        <v>1236</v>
      </c>
      <c r="T40" s="18"/>
    </row>
    <row r="41" spans="1:20" ht="33">
      <c r="A41" s="4">
        <v>37</v>
      </c>
      <c r="B41" s="17" t="s">
        <v>68</v>
      </c>
      <c r="C41" s="18" t="s">
        <v>683</v>
      </c>
      <c r="D41" s="18" t="s">
        <v>27</v>
      </c>
      <c r="E41" s="19" t="s">
        <v>934</v>
      </c>
      <c r="F41" s="18" t="s">
        <v>999</v>
      </c>
      <c r="G41" s="19">
        <v>55</v>
      </c>
      <c r="H41" s="19">
        <v>55</v>
      </c>
      <c r="I41" s="17">
        <f t="shared" si="0"/>
        <v>110</v>
      </c>
      <c r="J41" s="18" t="s">
        <v>1105</v>
      </c>
      <c r="K41" s="18" t="s">
        <v>1417</v>
      </c>
      <c r="L41" s="18" t="s">
        <v>1337</v>
      </c>
      <c r="M41" s="18">
        <v>9957132639</v>
      </c>
      <c r="N41" s="18" t="s">
        <v>1339</v>
      </c>
      <c r="O41" s="18">
        <v>9957408894</v>
      </c>
      <c r="P41" s="24">
        <v>43507</v>
      </c>
      <c r="Q41" s="54">
        <v>43507</v>
      </c>
      <c r="R41" s="18" t="s">
        <v>1405</v>
      </c>
      <c r="S41" s="18" t="s">
        <v>1236</v>
      </c>
      <c r="T41" s="18"/>
    </row>
    <row r="42" spans="1:20">
      <c r="A42" s="4">
        <v>38</v>
      </c>
      <c r="B42" s="17" t="s">
        <v>67</v>
      </c>
      <c r="C42" s="18" t="s">
        <v>684</v>
      </c>
      <c r="D42" s="18" t="s">
        <v>29</v>
      </c>
      <c r="E42" s="19">
        <v>13</v>
      </c>
      <c r="F42" s="18" t="s">
        <v>998</v>
      </c>
      <c r="G42" s="19">
        <v>16</v>
      </c>
      <c r="H42" s="19">
        <v>15</v>
      </c>
      <c r="I42" s="17">
        <f t="shared" si="0"/>
        <v>31</v>
      </c>
      <c r="J42" s="18">
        <v>7086815312</v>
      </c>
      <c r="K42" s="18" t="s">
        <v>1414</v>
      </c>
      <c r="L42" s="18" t="s">
        <v>1353</v>
      </c>
      <c r="M42" s="18">
        <v>8486292021</v>
      </c>
      <c r="N42" s="18" t="s">
        <v>1363</v>
      </c>
      <c r="O42" s="18">
        <v>8721058689</v>
      </c>
      <c r="P42" s="24">
        <v>43508</v>
      </c>
      <c r="Q42" s="54">
        <v>43508</v>
      </c>
      <c r="R42" s="18" t="s">
        <v>1404</v>
      </c>
      <c r="S42" s="18" t="s">
        <v>1236</v>
      </c>
      <c r="T42" s="18"/>
    </row>
    <row r="43" spans="1:20">
      <c r="A43" s="4">
        <v>39</v>
      </c>
      <c r="B43" s="17" t="s">
        <v>67</v>
      </c>
      <c r="C43" s="18" t="s">
        <v>685</v>
      </c>
      <c r="D43" s="18" t="s">
        <v>27</v>
      </c>
      <c r="E43" s="19" t="s">
        <v>935</v>
      </c>
      <c r="F43" s="18" t="s">
        <v>1000</v>
      </c>
      <c r="G43" s="19">
        <v>55</v>
      </c>
      <c r="H43" s="19">
        <v>55</v>
      </c>
      <c r="I43" s="17">
        <f t="shared" si="0"/>
        <v>110</v>
      </c>
      <c r="J43" s="18">
        <v>9854208874</v>
      </c>
      <c r="K43" s="18" t="s">
        <v>1414</v>
      </c>
      <c r="L43" s="18" t="s">
        <v>1353</v>
      </c>
      <c r="M43" s="18">
        <v>8486292021</v>
      </c>
      <c r="N43" s="18" t="s">
        <v>1363</v>
      </c>
      <c r="O43" s="18">
        <v>8721058689</v>
      </c>
      <c r="P43" s="24">
        <v>43508</v>
      </c>
      <c r="Q43" s="54">
        <v>43508</v>
      </c>
      <c r="R43" s="18" t="s">
        <v>1404</v>
      </c>
      <c r="S43" s="18" t="s">
        <v>1236</v>
      </c>
      <c r="T43" s="18"/>
    </row>
    <row r="44" spans="1:20">
      <c r="A44" s="4">
        <v>40</v>
      </c>
      <c r="B44" s="17" t="s">
        <v>68</v>
      </c>
      <c r="C44" s="18" t="s">
        <v>686</v>
      </c>
      <c r="D44" s="18" t="s">
        <v>27</v>
      </c>
      <c r="E44" s="19" t="s">
        <v>936</v>
      </c>
      <c r="F44" s="18" t="s">
        <v>999</v>
      </c>
      <c r="G44" s="19">
        <v>55</v>
      </c>
      <c r="H44" s="19">
        <v>55</v>
      </c>
      <c r="I44" s="17">
        <f t="shared" si="0"/>
        <v>110</v>
      </c>
      <c r="J44" s="18" t="s">
        <v>1106</v>
      </c>
      <c r="K44" s="18" t="s">
        <v>1401</v>
      </c>
      <c r="L44" s="18" t="s">
        <v>1387</v>
      </c>
      <c r="M44" s="18">
        <v>9577269359</v>
      </c>
      <c r="N44" s="18" t="s">
        <v>1394</v>
      </c>
      <c r="O44" s="18">
        <v>9577381179</v>
      </c>
      <c r="P44" s="24">
        <v>43508</v>
      </c>
      <c r="Q44" s="54">
        <v>43508</v>
      </c>
      <c r="R44" s="18" t="s">
        <v>1405</v>
      </c>
      <c r="S44" s="18" t="s">
        <v>1236</v>
      </c>
      <c r="T44" s="18"/>
    </row>
    <row r="45" spans="1:20">
      <c r="A45" s="4">
        <v>41</v>
      </c>
      <c r="B45" s="17" t="s">
        <v>68</v>
      </c>
      <c r="C45" s="18" t="s">
        <v>85</v>
      </c>
      <c r="D45" s="18" t="s">
        <v>29</v>
      </c>
      <c r="E45" s="19">
        <v>5</v>
      </c>
      <c r="F45" s="18" t="s">
        <v>998</v>
      </c>
      <c r="G45" s="19">
        <v>16</v>
      </c>
      <c r="H45" s="19">
        <v>10</v>
      </c>
      <c r="I45" s="17">
        <f t="shared" si="0"/>
        <v>26</v>
      </c>
      <c r="J45" s="18">
        <v>8723083040</v>
      </c>
      <c r="K45" s="18" t="s">
        <v>1412</v>
      </c>
      <c r="L45" s="18" t="s">
        <v>1258</v>
      </c>
      <c r="M45" s="18">
        <v>9854879212</v>
      </c>
      <c r="N45" s="18" t="s">
        <v>1259</v>
      </c>
      <c r="O45" s="18">
        <v>7896148240</v>
      </c>
      <c r="P45" s="24">
        <v>43509</v>
      </c>
      <c r="Q45" s="54">
        <v>43509</v>
      </c>
      <c r="R45" s="18" t="s">
        <v>1409</v>
      </c>
      <c r="S45" s="18" t="s">
        <v>1236</v>
      </c>
      <c r="T45" s="18"/>
    </row>
    <row r="46" spans="1:20">
      <c r="A46" s="4">
        <v>42</v>
      </c>
      <c r="B46" s="17" t="s">
        <v>67</v>
      </c>
      <c r="C46" s="18" t="s">
        <v>687</v>
      </c>
      <c r="D46" s="18" t="s">
        <v>29</v>
      </c>
      <c r="E46" s="19">
        <v>11</v>
      </c>
      <c r="F46" s="18" t="s">
        <v>998</v>
      </c>
      <c r="G46" s="19">
        <v>13</v>
      </c>
      <c r="H46" s="19">
        <v>13</v>
      </c>
      <c r="I46" s="17">
        <f t="shared" si="0"/>
        <v>26</v>
      </c>
      <c r="J46" s="18">
        <v>9854755584</v>
      </c>
      <c r="K46" s="18" t="s">
        <v>1414</v>
      </c>
      <c r="L46" s="18" t="s">
        <v>1353</v>
      </c>
      <c r="M46" s="18">
        <v>8486292021</v>
      </c>
      <c r="N46" s="18" t="s">
        <v>1366</v>
      </c>
      <c r="O46" s="18">
        <v>8486911616</v>
      </c>
      <c r="P46" s="24">
        <v>43509</v>
      </c>
      <c r="Q46" s="54">
        <v>43509</v>
      </c>
      <c r="R46" s="18" t="s">
        <v>1404</v>
      </c>
      <c r="S46" s="18" t="s">
        <v>1236</v>
      </c>
      <c r="T46" s="18"/>
    </row>
    <row r="47" spans="1:20" ht="33">
      <c r="A47" s="4">
        <v>43</v>
      </c>
      <c r="B47" s="17" t="s">
        <v>68</v>
      </c>
      <c r="C47" s="18" t="s">
        <v>688</v>
      </c>
      <c r="D47" s="18" t="s">
        <v>27</v>
      </c>
      <c r="E47" s="19" t="s">
        <v>937</v>
      </c>
      <c r="F47" s="18" t="s">
        <v>1003</v>
      </c>
      <c r="G47" s="19">
        <v>22</v>
      </c>
      <c r="H47" s="19">
        <v>22</v>
      </c>
      <c r="I47" s="17">
        <f t="shared" si="0"/>
        <v>44</v>
      </c>
      <c r="J47" s="18">
        <v>8822163908</v>
      </c>
      <c r="K47" s="18" t="s">
        <v>1423</v>
      </c>
      <c r="L47" s="18" t="s">
        <v>1332</v>
      </c>
      <c r="M47" s="18">
        <v>7896150427</v>
      </c>
      <c r="N47" s="18" t="s">
        <v>1334</v>
      </c>
      <c r="O47" s="18">
        <v>9613079258</v>
      </c>
      <c r="P47" s="24">
        <v>43509</v>
      </c>
      <c r="Q47" s="54">
        <v>43509</v>
      </c>
      <c r="R47" s="18" t="s">
        <v>1403</v>
      </c>
      <c r="S47" s="18" t="s">
        <v>1236</v>
      </c>
      <c r="T47" s="18"/>
    </row>
    <row r="48" spans="1:20" ht="33">
      <c r="A48" s="4">
        <v>44</v>
      </c>
      <c r="B48" s="17" t="s">
        <v>68</v>
      </c>
      <c r="C48" s="18" t="s">
        <v>689</v>
      </c>
      <c r="D48" s="18" t="s">
        <v>27</v>
      </c>
      <c r="E48" s="19" t="s">
        <v>938</v>
      </c>
      <c r="F48" s="18" t="s">
        <v>1003</v>
      </c>
      <c r="G48" s="19">
        <v>18</v>
      </c>
      <c r="H48" s="19">
        <v>12</v>
      </c>
      <c r="I48" s="17">
        <f t="shared" si="0"/>
        <v>30</v>
      </c>
      <c r="J48" s="18">
        <v>7576053505</v>
      </c>
      <c r="K48" s="18" t="s">
        <v>1445</v>
      </c>
      <c r="L48" s="18" t="s">
        <v>1246</v>
      </c>
      <c r="M48" s="18">
        <v>8134904930</v>
      </c>
      <c r="N48" s="18" t="s">
        <v>1243</v>
      </c>
      <c r="O48" s="18">
        <v>8723083026</v>
      </c>
      <c r="P48" s="24">
        <v>43509</v>
      </c>
      <c r="Q48" s="54">
        <v>43509</v>
      </c>
      <c r="R48" s="18" t="s">
        <v>1403</v>
      </c>
      <c r="S48" s="18" t="s">
        <v>1236</v>
      </c>
      <c r="T48" s="18"/>
    </row>
    <row r="49" spans="1:20">
      <c r="A49" s="4">
        <v>45</v>
      </c>
      <c r="B49" s="17" t="s">
        <v>68</v>
      </c>
      <c r="C49" s="18" t="s">
        <v>690</v>
      </c>
      <c r="D49" s="18" t="s">
        <v>29</v>
      </c>
      <c r="E49" s="19">
        <v>14</v>
      </c>
      <c r="F49" s="18" t="s">
        <v>998</v>
      </c>
      <c r="G49" s="19">
        <v>18</v>
      </c>
      <c r="H49" s="19">
        <v>28</v>
      </c>
      <c r="I49" s="17">
        <f t="shared" si="0"/>
        <v>46</v>
      </c>
      <c r="J49" s="18">
        <v>8011283612</v>
      </c>
      <c r="K49" s="18" t="s">
        <v>1417</v>
      </c>
      <c r="L49" s="18" t="s">
        <v>1337</v>
      </c>
      <c r="M49" s="18">
        <v>9957132639</v>
      </c>
      <c r="N49" s="18" t="s">
        <v>1344</v>
      </c>
      <c r="O49" s="18">
        <v>8011411496</v>
      </c>
      <c r="P49" s="24">
        <v>43510</v>
      </c>
      <c r="Q49" s="54">
        <v>43510</v>
      </c>
      <c r="R49" s="18" t="s">
        <v>1405</v>
      </c>
      <c r="S49" s="18" t="s">
        <v>1236</v>
      </c>
      <c r="T49" s="18"/>
    </row>
    <row r="50" spans="1:20">
      <c r="A50" s="4">
        <v>46</v>
      </c>
      <c r="B50" s="17" t="s">
        <v>68</v>
      </c>
      <c r="C50" s="18" t="s">
        <v>691</v>
      </c>
      <c r="D50" s="18" t="s">
        <v>29</v>
      </c>
      <c r="E50" s="19">
        <v>26</v>
      </c>
      <c r="F50" s="18" t="s">
        <v>998</v>
      </c>
      <c r="G50" s="19">
        <v>18</v>
      </c>
      <c r="H50" s="19">
        <v>21</v>
      </c>
      <c r="I50" s="17">
        <f t="shared" si="0"/>
        <v>39</v>
      </c>
      <c r="J50" s="18">
        <v>9957922507</v>
      </c>
      <c r="K50" s="18" t="s">
        <v>1417</v>
      </c>
      <c r="L50" s="18" t="s">
        <v>1337</v>
      </c>
      <c r="M50" s="18">
        <v>9957132639</v>
      </c>
      <c r="N50" s="18" t="s">
        <v>1345</v>
      </c>
      <c r="O50" s="18">
        <v>9954222424</v>
      </c>
      <c r="P50" s="24">
        <v>43510</v>
      </c>
      <c r="Q50" s="54">
        <v>43510</v>
      </c>
      <c r="R50" s="18" t="s">
        <v>1405</v>
      </c>
      <c r="S50" s="18" t="s">
        <v>1236</v>
      </c>
      <c r="T50" s="18"/>
    </row>
    <row r="51" spans="1:20" ht="33">
      <c r="A51" s="4">
        <v>47</v>
      </c>
      <c r="B51" s="17" t="s">
        <v>67</v>
      </c>
      <c r="C51" s="18" t="s">
        <v>692</v>
      </c>
      <c r="D51" s="18" t="s">
        <v>29</v>
      </c>
      <c r="E51" s="19">
        <v>10</v>
      </c>
      <c r="F51" s="18" t="s">
        <v>998</v>
      </c>
      <c r="G51" s="19">
        <v>17</v>
      </c>
      <c r="H51" s="19">
        <v>21</v>
      </c>
      <c r="I51" s="17">
        <f t="shared" si="0"/>
        <v>38</v>
      </c>
      <c r="J51" s="18" t="s">
        <v>1107</v>
      </c>
      <c r="K51" s="18" t="s">
        <v>1414</v>
      </c>
      <c r="L51" s="18" t="s">
        <v>1353</v>
      </c>
      <c r="M51" s="18">
        <v>8486292021</v>
      </c>
      <c r="N51" s="18" t="s">
        <v>1218</v>
      </c>
      <c r="O51" s="18">
        <v>9678087307</v>
      </c>
      <c r="P51" s="24">
        <v>43510</v>
      </c>
      <c r="Q51" s="54">
        <v>43510</v>
      </c>
      <c r="R51" s="18" t="s">
        <v>1404</v>
      </c>
      <c r="S51" s="18" t="s">
        <v>1236</v>
      </c>
      <c r="T51" s="18"/>
    </row>
    <row r="52" spans="1:20">
      <c r="A52" s="4">
        <v>48</v>
      </c>
      <c r="B52" s="17" t="s">
        <v>67</v>
      </c>
      <c r="C52" s="18" t="s">
        <v>693</v>
      </c>
      <c r="D52" s="18" t="s">
        <v>29</v>
      </c>
      <c r="E52" s="19">
        <v>23</v>
      </c>
      <c r="F52" s="18" t="s">
        <v>998</v>
      </c>
      <c r="G52" s="19">
        <v>33</v>
      </c>
      <c r="H52" s="19">
        <v>30</v>
      </c>
      <c r="I52" s="17">
        <f t="shared" si="0"/>
        <v>63</v>
      </c>
      <c r="J52" s="18">
        <v>7896460640</v>
      </c>
      <c r="K52" s="18" t="s">
        <v>1414</v>
      </c>
      <c r="L52" s="18" t="s">
        <v>1353</v>
      </c>
      <c r="M52" s="18">
        <v>8486292021</v>
      </c>
      <c r="N52" s="18" t="s">
        <v>1359</v>
      </c>
      <c r="O52" s="18">
        <v>8486372008</v>
      </c>
      <c r="P52" s="24">
        <v>43511</v>
      </c>
      <c r="Q52" s="54">
        <v>43511</v>
      </c>
      <c r="R52" s="18" t="s">
        <v>1404</v>
      </c>
      <c r="S52" s="18" t="s">
        <v>1236</v>
      </c>
      <c r="T52" s="18"/>
    </row>
    <row r="53" spans="1:20">
      <c r="A53" s="4">
        <v>49</v>
      </c>
      <c r="B53" s="17" t="s">
        <v>67</v>
      </c>
      <c r="C53" s="18" t="s">
        <v>694</v>
      </c>
      <c r="D53" s="18" t="s">
        <v>27</v>
      </c>
      <c r="E53" s="19" t="s">
        <v>939</v>
      </c>
      <c r="F53" s="18" t="s">
        <v>999</v>
      </c>
      <c r="G53" s="19">
        <v>59</v>
      </c>
      <c r="H53" s="19">
        <v>68</v>
      </c>
      <c r="I53" s="17">
        <f t="shared" si="0"/>
        <v>127</v>
      </c>
      <c r="J53" s="18" t="s">
        <v>1108</v>
      </c>
      <c r="K53" s="18" t="s">
        <v>1414</v>
      </c>
      <c r="L53" s="18" t="s">
        <v>1355</v>
      </c>
      <c r="M53" s="18">
        <v>9854301436</v>
      </c>
      <c r="N53" s="18" t="s">
        <v>1359</v>
      </c>
      <c r="O53" s="18">
        <v>8486372008</v>
      </c>
      <c r="P53" s="24">
        <v>43511</v>
      </c>
      <c r="Q53" s="54">
        <v>43511</v>
      </c>
      <c r="R53" s="18" t="s">
        <v>1404</v>
      </c>
      <c r="S53" s="18" t="s">
        <v>1236</v>
      </c>
      <c r="T53" s="18"/>
    </row>
    <row r="54" spans="1:20">
      <c r="A54" s="4">
        <v>50</v>
      </c>
      <c r="B54" s="17" t="s">
        <v>68</v>
      </c>
      <c r="C54" s="18" t="s">
        <v>695</v>
      </c>
      <c r="D54" s="18" t="s">
        <v>29</v>
      </c>
      <c r="E54" s="19">
        <v>24</v>
      </c>
      <c r="F54" s="18" t="s">
        <v>998</v>
      </c>
      <c r="G54" s="19">
        <v>40</v>
      </c>
      <c r="H54" s="19">
        <v>39</v>
      </c>
      <c r="I54" s="17">
        <f t="shared" si="0"/>
        <v>79</v>
      </c>
      <c r="J54" s="18">
        <v>8133061662</v>
      </c>
      <c r="K54" s="18" t="s">
        <v>1417</v>
      </c>
      <c r="L54" s="18" t="s">
        <v>1337</v>
      </c>
      <c r="M54" s="18">
        <v>9957132639</v>
      </c>
      <c r="N54" s="18" t="s">
        <v>1345</v>
      </c>
      <c r="O54" s="18">
        <v>9954222424</v>
      </c>
      <c r="P54" s="24">
        <v>43511</v>
      </c>
      <c r="Q54" s="54">
        <v>43511</v>
      </c>
      <c r="R54" s="18" t="s">
        <v>1405</v>
      </c>
      <c r="S54" s="18" t="s">
        <v>1236</v>
      </c>
      <c r="T54" s="18"/>
    </row>
    <row r="55" spans="1:20">
      <c r="A55" s="4">
        <v>51</v>
      </c>
      <c r="B55" s="17" t="s">
        <v>68</v>
      </c>
      <c r="C55" s="18" t="s">
        <v>696</v>
      </c>
      <c r="D55" s="18" t="s">
        <v>29</v>
      </c>
      <c r="E55" s="19"/>
      <c r="F55" s="18" t="s">
        <v>998</v>
      </c>
      <c r="G55" s="19">
        <v>23</v>
      </c>
      <c r="H55" s="19">
        <v>23</v>
      </c>
      <c r="I55" s="17">
        <f t="shared" si="0"/>
        <v>46</v>
      </c>
      <c r="J55" s="18"/>
      <c r="K55" s="18" t="s">
        <v>1417</v>
      </c>
      <c r="L55" s="18" t="s">
        <v>1337</v>
      </c>
      <c r="M55" s="18">
        <v>9957132639</v>
      </c>
      <c r="N55" s="18" t="s">
        <v>1345</v>
      </c>
      <c r="O55" s="18">
        <v>9954222424</v>
      </c>
      <c r="P55" s="24">
        <v>43511</v>
      </c>
      <c r="Q55" s="54">
        <v>43511</v>
      </c>
      <c r="R55" s="18" t="s">
        <v>1405</v>
      </c>
      <c r="S55" s="18" t="s">
        <v>1236</v>
      </c>
      <c r="T55" s="18"/>
    </row>
    <row r="56" spans="1:20">
      <c r="A56" s="4">
        <v>52</v>
      </c>
      <c r="B56" s="17" t="s">
        <v>67</v>
      </c>
      <c r="C56" s="18" t="s">
        <v>697</v>
      </c>
      <c r="D56" s="18" t="s">
        <v>29</v>
      </c>
      <c r="E56" s="19">
        <v>2</v>
      </c>
      <c r="F56" s="18" t="s">
        <v>998</v>
      </c>
      <c r="G56" s="19">
        <v>18</v>
      </c>
      <c r="H56" s="19">
        <v>17</v>
      </c>
      <c r="I56" s="17">
        <f t="shared" si="0"/>
        <v>35</v>
      </c>
      <c r="J56" s="18">
        <v>7578951083</v>
      </c>
      <c r="K56" s="18" t="s">
        <v>1423</v>
      </c>
      <c r="L56" s="18" t="s">
        <v>1332</v>
      </c>
      <c r="M56" s="18">
        <v>7896150427</v>
      </c>
      <c r="N56" s="18" t="s">
        <v>1334</v>
      </c>
      <c r="O56" s="18">
        <v>9613079258</v>
      </c>
      <c r="P56" s="24">
        <v>43512</v>
      </c>
      <c r="Q56" s="54">
        <v>43512</v>
      </c>
      <c r="R56" s="18" t="s">
        <v>1403</v>
      </c>
      <c r="S56" s="18" t="s">
        <v>1236</v>
      </c>
      <c r="T56" s="18"/>
    </row>
    <row r="57" spans="1:20">
      <c r="A57" s="4">
        <v>53</v>
      </c>
      <c r="B57" s="17" t="s">
        <v>67</v>
      </c>
      <c r="C57" s="18" t="s">
        <v>698</v>
      </c>
      <c r="D57" s="18" t="s">
        <v>29</v>
      </c>
      <c r="E57" s="19">
        <v>92</v>
      </c>
      <c r="F57" s="18" t="s">
        <v>998</v>
      </c>
      <c r="G57" s="19">
        <v>11</v>
      </c>
      <c r="H57" s="19">
        <v>9</v>
      </c>
      <c r="I57" s="17">
        <f t="shared" si="0"/>
        <v>20</v>
      </c>
      <c r="J57" s="18">
        <v>8721824657</v>
      </c>
      <c r="K57" s="18" t="s">
        <v>1423</v>
      </c>
      <c r="L57" s="18" t="s">
        <v>1332</v>
      </c>
      <c r="M57" s="18">
        <v>7896150427</v>
      </c>
      <c r="N57" s="18" t="s">
        <v>1334</v>
      </c>
      <c r="O57" s="18">
        <v>9613079258</v>
      </c>
      <c r="P57" s="24">
        <v>43512</v>
      </c>
      <c r="Q57" s="54">
        <v>43512</v>
      </c>
      <c r="R57" s="18" t="s">
        <v>1403</v>
      </c>
      <c r="S57" s="18" t="s">
        <v>1236</v>
      </c>
      <c r="T57" s="18"/>
    </row>
    <row r="58" spans="1:20">
      <c r="A58" s="4">
        <v>54</v>
      </c>
      <c r="B58" s="17" t="s">
        <v>68</v>
      </c>
      <c r="C58" s="18" t="s">
        <v>699</v>
      </c>
      <c r="D58" s="18" t="s">
        <v>29</v>
      </c>
      <c r="E58" s="19">
        <v>6</v>
      </c>
      <c r="F58" s="18" t="s">
        <v>998</v>
      </c>
      <c r="G58" s="19">
        <v>14</v>
      </c>
      <c r="H58" s="19">
        <v>18</v>
      </c>
      <c r="I58" s="17">
        <f t="shared" si="0"/>
        <v>32</v>
      </c>
      <c r="J58" s="18">
        <v>9577456544</v>
      </c>
      <c r="K58" s="18" t="s">
        <v>1438</v>
      </c>
      <c r="L58" s="18" t="s">
        <v>1381</v>
      </c>
      <c r="M58" s="18">
        <v>8721057814</v>
      </c>
      <c r="N58" s="18" t="s">
        <v>1384</v>
      </c>
      <c r="O58" s="18">
        <v>8403997797</v>
      </c>
      <c r="P58" s="24">
        <v>43512</v>
      </c>
      <c r="Q58" s="54">
        <v>43512</v>
      </c>
      <c r="R58" s="18" t="s">
        <v>1402</v>
      </c>
      <c r="S58" s="18" t="s">
        <v>1236</v>
      </c>
      <c r="T58" s="18"/>
    </row>
    <row r="59" spans="1:20">
      <c r="A59" s="4">
        <v>55</v>
      </c>
      <c r="B59" s="17" t="s">
        <v>67</v>
      </c>
      <c r="C59" s="18" t="s">
        <v>700</v>
      </c>
      <c r="D59" s="18" t="s">
        <v>29</v>
      </c>
      <c r="E59" s="19">
        <v>12</v>
      </c>
      <c r="F59" s="18" t="s">
        <v>998</v>
      </c>
      <c r="G59" s="19">
        <v>6</v>
      </c>
      <c r="H59" s="19">
        <v>7</v>
      </c>
      <c r="I59" s="17">
        <f t="shared" si="0"/>
        <v>13</v>
      </c>
      <c r="J59" s="18">
        <v>9854462334</v>
      </c>
      <c r="K59" s="18" t="s">
        <v>1423</v>
      </c>
      <c r="L59" s="18" t="s">
        <v>1333</v>
      </c>
      <c r="M59" s="18">
        <v>9859400710</v>
      </c>
      <c r="N59" s="18" t="s">
        <v>1334</v>
      </c>
      <c r="O59" s="18">
        <v>9613079258</v>
      </c>
      <c r="P59" s="24">
        <v>43512</v>
      </c>
      <c r="Q59" s="54">
        <v>43512</v>
      </c>
      <c r="R59" s="18" t="s">
        <v>1403</v>
      </c>
      <c r="S59" s="18" t="s">
        <v>1236</v>
      </c>
      <c r="T59" s="18"/>
    </row>
    <row r="60" spans="1:20">
      <c r="A60" s="4">
        <v>56</v>
      </c>
      <c r="B60" s="17" t="s">
        <v>68</v>
      </c>
      <c r="C60" s="18" t="s">
        <v>701</v>
      </c>
      <c r="D60" s="18" t="s">
        <v>29</v>
      </c>
      <c r="E60" s="19">
        <v>3</v>
      </c>
      <c r="F60" s="18" t="s">
        <v>998</v>
      </c>
      <c r="G60" s="19">
        <v>17</v>
      </c>
      <c r="H60" s="19">
        <v>14</v>
      </c>
      <c r="I60" s="17">
        <f t="shared" si="0"/>
        <v>31</v>
      </c>
      <c r="J60" s="18">
        <v>9957511552</v>
      </c>
      <c r="K60" s="18" t="s">
        <v>1438</v>
      </c>
      <c r="L60" s="18" t="s">
        <v>1381</v>
      </c>
      <c r="M60" s="18">
        <v>8721057814</v>
      </c>
      <c r="N60" s="18" t="s">
        <v>1385</v>
      </c>
      <c r="O60" s="18">
        <v>8876644454</v>
      </c>
      <c r="P60" s="24">
        <v>43512</v>
      </c>
      <c r="Q60" s="54">
        <v>43512</v>
      </c>
      <c r="R60" s="18" t="s">
        <v>1402</v>
      </c>
      <c r="S60" s="18" t="s">
        <v>1236</v>
      </c>
      <c r="T60" s="18"/>
    </row>
    <row r="61" spans="1:20" ht="33">
      <c r="A61" s="4">
        <v>57</v>
      </c>
      <c r="B61" s="17" t="s">
        <v>68</v>
      </c>
      <c r="C61" s="18" t="s">
        <v>702</v>
      </c>
      <c r="D61" s="18" t="s">
        <v>27</v>
      </c>
      <c r="E61" s="19" t="s">
        <v>940</v>
      </c>
      <c r="F61" s="18" t="s">
        <v>1003</v>
      </c>
      <c r="G61" s="19">
        <v>11</v>
      </c>
      <c r="H61" s="19">
        <v>11</v>
      </c>
      <c r="I61" s="17">
        <f t="shared" si="0"/>
        <v>22</v>
      </c>
      <c r="J61" s="18">
        <v>9854337269</v>
      </c>
      <c r="K61" s="18" t="s">
        <v>1438</v>
      </c>
      <c r="L61" s="18" t="s">
        <v>1381</v>
      </c>
      <c r="M61" s="18">
        <v>8721057814</v>
      </c>
      <c r="N61" s="18" t="s">
        <v>1385</v>
      </c>
      <c r="O61" s="18">
        <v>8876644454</v>
      </c>
      <c r="P61" s="24">
        <v>43512</v>
      </c>
      <c r="Q61" s="54">
        <v>43512</v>
      </c>
      <c r="R61" s="18" t="s">
        <v>1402</v>
      </c>
      <c r="S61" s="18" t="s">
        <v>1236</v>
      </c>
      <c r="T61" s="18"/>
    </row>
    <row r="62" spans="1:20" ht="33">
      <c r="A62" s="4">
        <v>58</v>
      </c>
      <c r="B62" s="17" t="s">
        <v>67</v>
      </c>
      <c r="C62" s="18" t="s">
        <v>703</v>
      </c>
      <c r="D62" s="18" t="s">
        <v>29</v>
      </c>
      <c r="E62" s="19">
        <v>35</v>
      </c>
      <c r="F62" s="18" t="s">
        <v>998</v>
      </c>
      <c r="G62" s="19">
        <v>18</v>
      </c>
      <c r="H62" s="19">
        <v>21</v>
      </c>
      <c r="I62" s="17">
        <f t="shared" si="0"/>
        <v>39</v>
      </c>
      <c r="J62" s="18">
        <v>8724007673</v>
      </c>
      <c r="K62" s="18" t="s">
        <v>1411</v>
      </c>
      <c r="L62" s="18" t="s">
        <v>1347</v>
      </c>
      <c r="M62" s="18">
        <v>7399188419</v>
      </c>
      <c r="N62" s="18" t="s">
        <v>1212</v>
      </c>
      <c r="O62" s="18">
        <v>8011916955</v>
      </c>
      <c r="P62" s="24">
        <v>43514</v>
      </c>
      <c r="Q62" s="54">
        <v>43514</v>
      </c>
      <c r="R62" s="18" t="s">
        <v>1402</v>
      </c>
      <c r="S62" s="18" t="s">
        <v>1236</v>
      </c>
      <c r="T62" s="18"/>
    </row>
    <row r="63" spans="1:20">
      <c r="A63" s="4">
        <v>59</v>
      </c>
      <c r="B63" s="17" t="s">
        <v>67</v>
      </c>
      <c r="C63" s="18" t="s">
        <v>704</v>
      </c>
      <c r="D63" s="18" t="s">
        <v>27</v>
      </c>
      <c r="E63" s="19" t="s">
        <v>941</v>
      </c>
      <c r="F63" s="18" t="s">
        <v>999</v>
      </c>
      <c r="G63" s="19">
        <v>21</v>
      </c>
      <c r="H63" s="19">
        <v>26</v>
      </c>
      <c r="I63" s="17">
        <f t="shared" si="0"/>
        <v>47</v>
      </c>
      <c r="J63" s="18" t="s">
        <v>1109</v>
      </c>
      <c r="K63" s="18" t="s">
        <v>1411</v>
      </c>
      <c r="L63" s="18" t="s">
        <v>1347</v>
      </c>
      <c r="M63" s="18">
        <v>7399188419</v>
      </c>
      <c r="N63" s="18" t="s">
        <v>1350</v>
      </c>
      <c r="O63" s="18">
        <v>8011916955</v>
      </c>
      <c r="P63" s="24">
        <v>43514</v>
      </c>
      <c r="Q63" s="54">
        <v>43514</v>
      </c>
      <c r="R63" s="18" t="s">
        <v>1402</v>
      </c>
      <c r="S63" s="18" t="s">
        <v>1236</v>
      </c>
      <c r="T63" s="18"/>
    </row>
    <row r="64" spans="1:20">
      <c r="A64" s="4">
        <v>60</v>
      </c>
      <c r="B64" s="17" t="s">
        <v>68</v>
      </c>
      <c r="C64" s="18" t="s">
        <v>705</v>
      </c>
      <c r="D64" s="18" t="s">
        <v>27</v>
      </c>
      <c r="E64" s="19" t="s">
        <v>942</v>
      </c>
      <c r="F64" s="18" t="s">
        <v>999</v>
      </c>
      <c r="G64" s="19">
        <v>55</v>
      </c>
      <c r="H64" s="19">
        <v>55</v>
      </c>
      <c r="I64" s="17">
        <f t="shared" si="0"/>
        <v>110</v>
      </c>
      <c r="J64" s="18" t="s">
        <v>1110</v>
      </c>
      <c r="K64" s="18" t="s">
        <v>1417</v>
      </c>
      <c r="L64" s="18" t="s">
        <v>1337</v>
      </c>
      <c r="M64" s="18">
        <v>9957132639</v>
      </c>
      <c r="N64" s="18" t="s">
        <v>1345</v>
      </c>
      <c r="O64" s="18">
        <v>9954222424</v>
      </c>
      <c r="P64" s="24">
        <v>43514</v>
      </c>
      <c r="Q64" s="54">
        <v>43514</v>
      </c>
      <c r="R64" s="18" t="s">
        <v>1405</v>
      </c>
      <c r="S64" s="18" t="s">
        <v>1236</v>
      </c>
      <c r="T64" s="18"/>
    </row>
    <row r="65" spans="1:20">
      <c r="A65" s="4">
        <v>61</v>
      </c>
      <c r="B65" s="17" t="s">
        <v>67</v>
      </c>
      <c r="C65" s="18" t="s">
        <v>706</v>
      </c>
      <c r="D65" s="18" t="s">
        <v>29</v>
      </c>
      <c r="E65" s="19">
        <v>21</v>
      </c>
      <c r="F65" s="18" t="s">
        <v>998</v>
      </c>
      <c r="G65" s="19">
        <v>23</v>
      </c>
      <c r="H65" s="19">
        <v>19</v>
      </c>
      <c r="I65" s="17">
        <f t="shared" si="0"/>
        <v>42</v>
      </c>
      <c r="J65" s="18">
        <v>9613953241</v>
      </c>
      <c r="K65" s="18" t="s">
        <v>1442</v>
      </c>
      <c r="L65" s="18" t="s">
        <v>1273</v>
      </c>
      <c r="M65" s="18">
        <v>8876961626</v>
      </c>
      <c r="N65" s="18" t="s">
        <v>1277</v>
      </c>
      <c r="O65" s="18">
        <v>7637907625</v>
      </c>
      <c r="P65" s="24">
        <v>43515</v>
      </c>
      <c r="Q65" s="54">
        <v>43515</v>
      </c>
      <c r="R65" s="18" t="s">
        <v>1405</v>
      </c>
      <c r="S65" s="18" t="s">
        <v>1236</v>
      </c>
      <c r="T65" s="18"/>
    </row>
    <row r="66" spans="1:20">
      <c r="A66" s="4">
        <v>62</v>
      </c>
      <c r="B66" s="17" t="s">
        <v>67</v>
      </c>
      <c r="C66" s="18" t="s">
        <v>707</v>
      </c>
      <c r="D66" s="18" t="s">
        <v>27</v>
      </c>
      <c r="E66" s="19" t="s">
        <v>943</v>
      </c>
      <c r="F66" s="18" t="s">
        <v>999</v>
      </c>
      <c r="G66" s="19">
        <v>0</v>
      </c>
      <c r="H66" s="19">
        <v>55</v>
      </c>
      <c r="I66" s="17">
        <f t="shared" si="0"/>
        <v>55</v>
      </c>
      <c r="J66" s="18" t="s">
        <v>1111</v>
      </c>
      <c r="K66" s="18" t="s">
        <v>1420</v>
      </c>
      <c r="L66" s="18" t="s">
        <v>1421</v>
      </c>
      <c r="M66" s="18">
        <v>9854336649</v>
      </c>
      <c r="N66" s="18" t="s">
        <v>1371</v>
      </c>
      <c r="O66" s="18">
        <v>8011709814</v>
      </c>
      <c r="P66" s="24">
        <v>43515</v>
      </c>
      <c r="Q66" s="54">
        <v>43515</v>
      </c>
      <c r="R66" s="18" t="s">
        <v>1404</v>
      </c>
      <c r="S66" s="18" t="s">
        <v>1236</v>
      </c>
      <c r="T66" s="18"/>
    </row>
    <row r="67" spans="1:20">
      <c r="A67" s="4">
        <v>63</v>
      </c>
      <c r="B67" s="17" t="s">
        <v>68</v>
      </c>
      <c r="C67" s="18" t="s">
        <v>708</v>
      </c>
      <c r="D67" s="18" t="s">
        <v>27</v>
      </c>
      <c r="E67" s="19"/>
      <c r="F67" s="18" t="s">
        <v>999</v>
      </c>
      <c r="G67" s="19">
        <v>75</v>
      </c>
      <c r="H67" s="19">
        <v>80</v>
      </c>
      <c r="I67" s="17">
        <f t="shared" si="0"/>
        <v>155</v>
      </c>
      <c r="J67" s="18"/>
      <c r="K67" s="18" t="s">
        <v>1417</v>
      </c>
      <c r="L67" s="18" t="s">
        <v>1337</v>
      </c>
      <c r="M67" s="18">
        <v>9957132639</v>
      </c>
      <c r="N67" s="18" t="s">
        <v>1345</v>
      </c>
      <c r="O67" s="18">
        <v>9954222424</v>
      </c>
      <c r="P67" s="24">
        <v>43515</v>
      </c>
      <c r="Q67" s="54">
        <v>43515</v>
      </c>
      <c r="R67" s="18" t="s">
        <v>1405</v>
      </c>
      <c r="S67" s="18" t="s">
        <v>1236</v>
      </c>
      <c r="T67" s="18"/>
    </row>
    <row r="68" spans="1:20">
      <c r="A68" s="4">
        <v>64</v>
      </c>
      <c r="B68" s="17" t="s">
        <v>68</v>
      </c>
      <c r="C68" s="18" t="s">
        <v>709</v>
      </c>
      <c r="D68" s="18" t="s">
        <v>29</v>
      </c>
      <c r="E68" s="19">
        <v>20</v>
      </c>
      <c r="F68" s="18" t="s">
        <v>998</v>
      </c>
      <c r="G68" s="19">
        <v>26</v>
      </c>
      <c r="H68" s="19">
        <v>24</v>
      </c>
      <c r="I68" s="17">
        <f t="shared" si="0"/>
        <v>50</v>
      </c>
      <c r="J68" s="18">
        <v>9678989404</v>
      </c>
      <c r="K68" s="18" t="s">
        <v>1420</v>
      </c>
      <c r="L68" s="18" t="s">
        <v>1421</v>
      </c>
      <c r="M68" s="18">
        <v>9854336649</v>
      </c>
      <c r="N68" s="18" t="s">
        <v>1371</v>
      </c>
      <c r="O68" s="18">
        <v>8011709814</v>
      </c>
      <c r="P68" s="24">
        <v>43516</v>
      </c>
      <c r="Q68" s="54">
        <v>43516</v>
      </c>
      <c r="R68" s="18" t="s">
        <v>1404</v>
      </c>
      <c r="S68" s="18" t="s">
        <v>1236</v>
      </c>
      <c r="T68" s="18"/>
    </row>
    <row r="69" spans="1:20">
      <c r="A69" s="4">
        <v>65</v>
      </c>
      <c r="B69" s="17" t="s">
        <v>67</v>
      </c>
      <c r="C69" s="18" t="s">
        <v>710</v>
      </c>
      <c r="D69" s="18" t="s">
        <v>29</v>
      </c>
      <c r="E69" s="19">
        <v>23</v>
      </c>
      <c r="F69" s="18" t="s">
        <v>998</v>
      </c>
      <c r="G69" s="19">
        <v>30</v>
      </c>
      <c r="H69" s="19">
        <v>27</v>
      </c>
      <c r="I69" s="17">
        <f t="shared" ref="I69:I102" si="1">+G69+H69</f>
        <v>57</v>
      </c>
      <c r="J69" s="18">
        <v>9132041176</v>
      </c>
      <c r="K69" s="18" t="s">
        <v>1401</v>
      </c>
      <c r="L69" s="18" t="s">
        <v>1387</v>
      </c>
      <c r="M69" s="18">
        <v>9577269359</v>
      </c>
      <c r="N69" s="18" t="s">
        <v>1394</v>
      </c>
      <c r="O69" s="18">
        <v>9577381179</v>
      </c>
      <c r="P69" s="24">
        <v>43516</v>
      </c>
      <c r="Q69" s="54">
        <v>43516</v>
      </c>
      <c r="R69" s="18" t="s">
        <v>1405</v>
      </c>
      <c r="S69" s="18" t="s">
        <v>1236</v>
      </c>
      <c r="T69" s="18"/>
    </row>
    <row r="70" spans="1:20">
      <c r="A70" s="4">
        <v>66</v>
      </c>
      <c r="B70" s="17" t="s">
        <v>67</v>
      </c>
      <c r="C70" s="18" t="s">
        <v>711</v>
      </c>
      <c r="D70" s="18" t="s">
        <v>27</v>
      </c>
      <c r="E70" s="19" t="s">
        <v>944</v>
      </c>
      <c r="F70" s="18" t="s">
        <v>99</v>
      </c>
      <c r="G70" s="19">
        <v>47</v>
      </c>
      <c r="H70" s="19">
        <v>44</v>
      </c>
      <c r="I70" s="17">
        <f t="shared" si="1"/>
        <v>91</v>
      </c>
      <c r="J70" s="18">
        <v>9613357554</v>
      </c>
      <c r="K70" s="18" t="s">
        <v>1420</v>
      </c>
      <c r="L70" s="18" t="s">
        <v>1421</v>
      </c>
      <c r="M70" s="18">
        <v>9854336649</v>
      </c>
      <c r="N70" s="18" t="s">
        <v>1371</v>
      </c>
      <c r="O70" s="18">
        <v>8011709814</v>
      </c>
      <c r="P70" s="24">
        <v>43516</v>
      </c>
      <c r="Q70" s="54">
        <v>43516</v>
      </c>
      <c r="R70" s="18" t="s">
        <v>1404</v>
      </c>
      <c r="S70" s="18" t="s">
        <v>1236</v>
      </c>
      <c r="T70" s="18"/>
    </row>
    <row r="71" spans="1:20">
      <c r="A71" s="4">
        <v>67</v>
      </c>
      <c r="B71" s="17" t="s">
        <v>67</v>
      </c>
      <c r="C71" s="18" t="s">
        <v>712</v>
      </c>
      <c r="D71" s="18" t="s">
        <v>27</v>
      </c>
      <c r="E71" s="19"/>
      <c r="F71" s="18" t="s">
        <v>999</v>
      </c>
      <c r="G71" s="19">
        <v>22</v>
      </c>
      <c r="H71" s="19">
        <v>22</v>
      </c>
      <c r="I71" s="17">
        <f t="shared" si="1"/>
        <v>44</v>
      </c>
      <c r="J71" s="18"/>
      <c r="K71" s="18" t="s">
        <v>1442</v>
      </c>
      <c r="L71" s="18" t="s">
        <v>1273</v>
      </c>
      <c r="M71" s="18">
        <v>8876961626</v>
      </c>
      <c r="N71" s="18" t="s">
        <v>1277</v>
      </c>
      <c r="O71" s="18">
        <v>7637907625</v>
      </c>
      <c r="P71" s="24">
        <v>43516</v>
      </c>
      <c r="Q71" s="54">
        <v>43516</v>
      </c>
      <c r="R71" s="18" t="s">
        <v>1405</v>
      </c>
      <c r="S71" s="18" t="s">
        <v>1236</v>
      </c>
      <c r="T71" s="18"/>
    </row>
    <row r="72" spans="1:20" ht="33">
      <c r="A72" s="4">
        <v>68</v>
      </c>
      <c r="B72" s="17" t="s">
        <v>68</v>
      </c>
      <c r="C72" s="18" t="s">
        <v>713</v>
      </c>
      <c r="D72" s="18" t="s">
        <v>27</v>
      </c>
      <c r="E72" s="19"/>
      <c r="F72" s="18" t="s">
        <v>1001</v>
      </c>
      <c r="G72" s="19">
        <v>84</v>
      </c>
      <c r="H72" s="19">
        <v>0</v>
      </c>
      <c r="I72" s="17">
        <f t="shared" si="1"/>
        <v>84</v>
      </c>
      <c r="J72" s="18" t="s">
        <v>1112</v>
      </c>
      <c r="K72" s="18" t="s">
        <v>1414</v>
      </c>
      <c r="L72" s="18" t="s">
        <v>1355</v>
      </c>
      <c r="M72" s="18">
        <v>9854301436</v>
      </c>
      <c r="N72" s="18" t="s">
        <v>1359</v>
      </c>
      <c r="O72" s="18">
        <v>8486372008</v>
      </c>
      <c r="P72" s="24">
        <v>43516</v>
      </c>
      <c r="Q72" s="54">
        <v>43516</v>
      </c>
      <c r="R72" s="18" t="s">
        <v>1404</v>
      </c>
      <c r="S72" s="18" t="s">
        <v>1236</v>
      </c>
      <c r="T72" s="18"/>
    </row>
    <row r="73" spans="1:20">
      <c r="A73" s="4">
        <v>69</v>
      </c>
      <c r="B73" s="17" t="s">
        <v>68</v>
      </c>
      <c r="C73" s="18" t="s">
        <v>714</v>
      </c>
      <c r="D73" s="18" t="s">
        <v>29</v>
      </c>
      <c r="E73" s="19">
        <v>7</v>
      </c>
      <c r="F73" s="18" t="s">
        <v>998</v>
      </c>
      <c r="G73" s="19">
        <v>18</v>
      </c>
      <c r="H73" s="19">
        <v>21</v>
      </c>
      <c r="I73" s="17">
        <f t="shared" si="1"/>
        <v>39</v>
      </c>
      <c r="J73" s="18">
        <v>8876009107</v>
      </c>
      <c r="K73" s="18" t="s">
        <v>1423</v>
      </c>
      <c r="L73" s="18" t="s">
        <v>1333</v>
      </c>
      <c r="M73" s="18">
        <v>9859400710</v>
      </c>
      <c r="N73" s="18" t="s">
        <v>1219</v>
      </c>
      <c r="O73" s="18">
        <v>7399575102</v>
      </c>
      <c r="P73" s="24">
        <v>43517</v>
      </c>
      <c r="Q73" s="54">
        <v>43517</v>
      </c>
      <c r="R73" s="18" t="s">
        <v>1403</v>
      </c>
      <c r="S73" s="18" t="s">
        <v>1236</v>
      </c>
      <c r="T73" s="18"/>
    </row>
    <row r="74" spans="1:20">
      <c r="A74" s="4">
        <v>70</v>
      </c>
      <c r="B74" s="17" t="s">
        <v>67</v>
      </c>
      <c r="C74" s="18" t="s">
        <v>715</v>
      </c>
      <c r="D74" s="18" t="s">
        <v>29</v>
      </c>
      <c r="E74" s="19">
        <v>13</v>
      </c>
      <c r="F74" s="18" t="s">
        <v>998</v>
      </c>
      <c r="G74" s="19">
        <v>15</v>
      </c>
      <c r="H74" s="19">
        <v>24</v>
      </c>
      <c r="I74" s="17">
        <f t="shared" si="1"/>
        <v>39</v>
      </c>
      <c r="J74" s="18">
        <v>9957699217</v>
      </c>
      <c r="K74" s="18" t="s">
        <v>1412</v>
      </c>
      <c r="L74" s="18" t="s">
        <v>1258</v>
      </c>
      <c r="M74" s="18">
        <v>9854879212</v>
      </c>
      <c r="N74" s="18" t="s">
        <v>1262</v>
      </c>
      <c r="O74" s="18">
        <v>9957910945</v>
      </c>
      <c r="P74" s="24">
        <v>43517</v>
      </c>
      <c r="Q74" s="54">
        <v>43517</v>
      </c>
      <c r="R74" s="18" t="s">
        <v>1409</v>
      </c>
      <c r="S74" s="18" t="s">
        <v>1236</v>
      </c>
      <c r="T74" s="18"/>
    </row>
    <row r="75" spans="1:20">
      <c r="A75" s="4">
        <v>71</v>
      </c>
      <c r="B75" s="17" t="s">
        <v>67</v>
      </c>
      <c r="C75" s="18" t="s">
        <v>716</v>
      </c>
      <c r="D75" s="18" t="s">
        <v>27</v>
      </c>
      <c r="E75" s="19" t="s">
        <v>945</v>
      </c>
      <c r="F75" s="18" t="s">
        <v>1000</v>
      </c>
      <c r="G75" s="19">
        <v>55</v>
      </c>
      <c r="H75" s="19">
        <v>55</v>
      </c>
      <c r="I75" s="17">
        <f t="shared" si="1"/>
        <v>110</v>
      </c>
      <c r="J75" s="18" t="s">
        <v>1113</v>
      </c>
      <c r="K75" s="18" t="s">
        <v>1412</v>
      </c>
      <c r="L75" s="18" t="s">
        <v>1258</v>
      </c>
      <c r="M75" s="18">
        <v>9854879212</v>
      </c>
      <c r="N75" s="18" t="s">
        <v>1262</v>
      </c>
      <c r="O75" s="18">
        <v>9957910945</v>
      </c>
      <c r="P75" s="24">
        <v>43517</v>
      </c>
      <c r="Q75" s="54">
        <v>43517</v>
      </c>
      <c r="R75" s="18" t="s">
        <v>1409</v>
      </c>
      <c r="S75" s="18" t="s">
        <v>1236</v>
      </c>
      <c r="T75" s="18"/>
    </row>
    <row r="76" spans="1:20" ht="33">
      <c r="A76" s="4">
        <v>72</v>
      </c>
      <c r="B76" s="17" t="s">
        <v>68</v>
      </c>
      <c r="C76" s="18" t="s">
        <v>717</v>
      </c>
      <c r="D76" s="18" t="s">
        <v>27</v>
      </c>
      <c r="E76" s="19" t="s">
        <v>946</v>
      </c>
      <c r="F76" s="18" t="s">
        <v>999</v>
      </c>
      <c r="G76" s="19">
        <v>55</v>
      </c>
      <c r="H76" s="19">
        <v>55</v>
      </c>
      <c r="I76" s="17">
        <f t="shared" si="1"/>
        <v>110</v>
      </c>
      <c r="J76" s="18" t="s">
        <v>1114</v>
      </c>
      <c r="K76" s="18" t="s">
        <v>1415</v>
      </c>
      <c r="L76" s="18" t="s">
        <v>1416</v>
      </c>
      <c r="M76" s="18">
        <v>8011337077</v>
      </c>
      <c r="N76" s="18" t="s">
        <v>1215</v>
      </c>
      <c r="O76" s="18">
        <v>9613108078</v>
      </c>
      <c r="P76" s="24">
        <v>43517</v>
      </c>
      <c r="Q76" s="54">
        <v>43517</v>
      </c>
      <c r="R76" s="18" t="s">
        <v>1404</v>
      </c>
      <c r="S76" s="18" t="s">
        <v>1236</v>
      </c>
      <c r="T76" s="18"/>
    </row>
    <row r="77" spans="1:20">
      <c r="A77" s="4">
        <v>73</v>
      </c>
      <c r="B77" s="17" t="s">
        <v>68</v>
      </c>
      <c r="C77" s="18" t="s">
        <v>718</v>
      </c>
      <c r="D77" s="18" t="s">
        <v>27</v>
      </c>
      <c r="E77" s="19"/>
      <c r="F77" s="18" t="s">
        <v>1002</v>
      </c>
      <c r="G77" s="19">
        <v>55</v>
      </c>
      <c r="H77" s="19">
        <v>55</v>
      </c>
      <c r="I77" s="17">
        <f t="shared" si="1"/>
        <v>110</v>
      </c>
      <c r="J77" s="18"/>
      <c r="K77" s="18" t="s">
        <v>1417</v>
      </c>
      <c r="L77" s="18" t="s">
        <v>1337</v>
      </c>
      <c r="M77" s="18">
        <v>9957132639</v>
      </c>
      <c r="N77" s="18" t="s">
        <v>1345</v>
      </c>
      <c r="O77" s="18">
        <v>9954222424</v>
      </c>
      <c r="P77" s="24">
        <v>43517</v>
      </c>
      <c r="Q77" s="54">
        <v>43517</v>
      </c>
      <c r="R77" s="18" t="s">
        <v>1405</v>
      </c>
      <c r="S77" s="18" t="s">
        <v>1236</v>
      </c>
      <c r="T77" s="18"/>
    </row>
    <row r="78" spans="1:20">
      <c r="A78" s="4">
        <v>74</v>
      </c>
      <c r="B78" s="17" t="s">
        <v>362</v>
      </c>
      <c r="C78" s="18" t="s">
        <v>719</v>
      </c>
      <c r="D78" s="18" t="s">
        <v>29</v>
      </c>
      <c r="E78" s="19">
        <v>14</v>
      </c>
      <c r="F78" s="18" t="s">
        <v>998</v>
      </c>
      <c r="G78" s="19">
        <v>15</v>
      </c>
      <c r="H78" s="19">
        <v>19</v>
      </c>
      <c r="I78" s="17">
        <f t="shared" si="1"/>
        <v>34</v>
      </c>
      <c r="J78" s="18">
        <v>7896876750</v>
      </c>
      <c r="K78" s="18" t="s">
        <v>1412</v>
      </c>
      <c r="L78" s="18" t="s">
        <v>1258</v>
      </c>
      <c r="M78" s="18">
        <v>9854879212</v>
      </c>
      <c r="N78" s="18" t="s">
        <v>1263</v>
      </c>
      <c r="O78" s="18">
        <v>9957952650</v>
      </c>
      <c r="P78" s="24">
        <v>43518</v>
      </c>
      <c r="Q78" s="54">
        <v>43518</v>
      </c>
      <c r="R78" s="18" t="s">
        <v>1409</v>
      </c>
      <c r="S78" s="18" t="s">
        <v>1236</v>
      </c>
      <c r="T78" s="18"/>
    </row>
    <row r="79" spans="1:20" ht="33">
      <c r="A79" s="4">
        <v>75</v>
      </c>
      <c r="B79" s="17" t="s">
        <v>362</v>
      </c>
      <c r="C79" s="18" t="s">
        <v>720</v>
      </c>
      <c r="D79" s="18" t="s">
        <v>27</v>
      </c>
      <c r="E79" s="19" t="s">
        <v>947</v>
      </c>
      <c r="F79" s="18" t="s">
        <v>999</v>
      </c>
      <c r="G79" s="19">
        <v>55</v>
      </c>
      <c r="H79" s="19">
        <v>55</v>
      </c>
      <c r="I79" s="17">
        <f t="shared" si="1"/>
        <v>110</v>
      </c>
      <c r="J79" s="18" t="s">
        <v>1115</v>
      </c>
      <c r="K79" s="18" t="s">
        <v>1412</v>
      </c>
      <c r="L79" s="18" t="s">
        <v>1258</v>
      </c>
      <c r="M79" s="18">
        <v>9854879212</v>
      </c>
      <c r="N79" s="18" t="s">
        <v>1263</v>
      </c>
      <c r="O79" s="18">
        <v>9957952650</v>
      </c>
      <c r="P79" s="24">
        <v>43518</v>
      </c>
      <c r="Q79" s="54">
        <v>43518</v>
      </c>
      <c r="R79" s="18" t="s">
        <v>1409</v>
      </c>
      <c r="S79" s="18" t="s">
        <v>1236</v>
      </c>
      <c r="T79" s="18"/>
    </row>
    <row r="80" spans="1:20">
      <c r="A80" s="4">
        <v>76</v>
      </c>
      <c r="B80" s="17" t="s">
        <v>68</v>
      </c>
      <c r="C80" s="18" t="s">
        <v>721</v>
      </c>
      <c r="D80" s="18" t="s">
        <v>27</v>
      </c>
      <c r="E80" s="19" t="s">
        <v>948</v>
      </c>
      <c r="F80" s="18" t="s">
        <v>99</v>
      </c>
      <c r="G80" s="19">
        <v>55</v>
      </c>
      <c r="H80" s="19">
        <v>55</v>
      </c>
      <c r="I80" s="17">
        <f t="shared" si="1"/>
        <v>110</v>
      </c>
      <c r="J80" s="18">
        <v>9577269021</v>
      </c>
      <c r="K80" s="18" t="s">
        <v>1415</v>
      </c>
      <c r="L80" s="18" t="s">
        <v>1416</v>
      </c>
      <c r="M80" s="18">
        <v>8011337077</v>
      </c>
      <c r="N80" s="18" t="s">
        <v>1215</v>
      </c>
      <c r="O80" s="18">
        <v>9613108078</v>
      </c>
      <c r="P80" s="24">
        <v>43518</v>
      </c>
      <c r="Q80" s="54">
        <v>43518</v>
      </c>
      <c r="R80" s="18" t="s">
        <v>1404</v>
      </c>
      <c r="S80" s="18" t="s">
        <v>1236</v>
      </c>
      <c r="T80" s="18"/>
    </row>
    <row r="81" spans="1:20">
      <c r="A81" s="4">
        <v>77</v>
      </c>
      <c r="B81" s="17" t="s">
        <v>67</v>
      </c>
      <c r="C81" s="18" t="s">
        <v>722</v>
      </c>
      <c r="D81" s="18" t="s">
        <v>29</v>
      </c>
      <c r="E81" s="19">
        <v>14</v>
      </c>
      <c r="F81" s="18" t="s">
        <v>998</v>
      </c>
      <c r="G81" s="19">
        <v>17</v>
      </c>
      <c r="H81" s="19">
        <v>28</v>
      </c>
      <c r="I81" s="17">
        <f t="shared" si="1"/>
        <v>45</v>
      </c>
      <c r="J81" s="18">
        <v>9707628354</v>
      </c>
      <c r="K81" s="18" t="s">
        <v>1412</v>
      </c>
      <c r="L81" s="18" t="s">
        <v>1258</v>
      </c>
      <c r="M81" s="18">
        <v>9854879212</v>
      </c>
      <c r="N81" s="18" t="s">
        <v>1262</v>
      </c>
      <c r="O81" s="18">
        <v>9957910945</v>
      </c>
      <c r="P81" s="24">
        <v>43519</v>
      </c>
      <c r="Q81" s="54">
        <v>43519</v>
      </c>
      <c r="R81" s="18" t="s">
        <v>1409</v>
      </c>
      <c r="S81" s="18" t="s">
        <v>1236</v>
      </c>
      <c r="T81" s="18"/>
    </row>
    <row r="82" spans="1:20">
      <c r="A82" s="4">
        <v>78</v>
      </c>
      <c r="B82" s="17" t="s">
        <v>67</v>
      </c>
      <c r="C82" s="18" t="s">
        <v>723</v>
      </c>
      <c r="D82" s="18" t="s">
        <v>29</v>
      </c>
      <c r="E82" s="19">
        <v>103</v>
      </c>
      <c r="F82" s="18" t="s">
        <v>998</v>
      </c>
      <c r="G82" s="19">
        <v>18</v>
      </c>
      <c r="H82" s="19">
        <v>18</v>
      </c>
      <c r="I82" s="17">
        <f t="shared" si="1"/>
        <v>36</v>
      </c>
      <c r="J82" s="18">
        <v>9613956638</v>
      </c>
      <c r="K82" s="18" t="s">
        <v>1412</v>
      </c>
      <c r="L82" s="18" t="s">
        <v>1258</v>
      </c>
      <c r="M82" s="18">
        <v>9854879212</v>
      </c>
      <c r="N82" s="18" t="s">
        <v>1262</v>
      </c>
      <c r="O82" s="18">
        <v>9957910945</v>
      </c>
      <c r="P82" s="24">
        <v>43519</v>
      </c>
      <c r="Q82" s="54">
        <v>43519</v>
      </c>
      <c r="R82" s="18" t="s">
        <v>1409</v>
      </c>
      <c r="S82" s="18" t="s">
        <v>1236</v>
      </c>
      <c r="T82" s="18"/>
    </row>
    <row r="83" spans="1:20" ht="33">
      <c r="A83" s="4">
        <v>79</v>
      </c>
      <c r="B83" s="17" t="s">
        <v>68</v>
      </c>
      <c r="C83" s="18" t="s">
        <v>724</v>
      </c>
      <c r="D83" s="18" t="s">
        <v>27</v>
      </c>
      <c r="E83" s="19" t="s">
        <v>949</v>
      </c>
      <c r="F83" s="18" t="s">
        <v>1002</v>
      </c>
      <c r="G83" s="19">
        <v>0</v>
      </c>
      <c r="H83" s="19">
        <v>360</v>
      </c>
      <c r="I83" s="17">
        <f t="shared" si="1"/>
        <v>360</v>
      </c>
      <c r="J83" s="18" t="s">
        <v>1116</v>
      </c>
      <c r="K83" s="18" t="s">
        <v>1415</v>
      </c>
      <c r="L83" s="18" t="s">
        <v>1418</v>
      </c>
      <c r="M83" s="18">
        <v>8876676027</v>
      </c>
      <c r="N83" s="18" t="s">
        <v>1215</v>
      </c>
      <c r="O83" s="18">
        <v>9613108078</v>
      </c>
      <c r="P83" s="24">
        <v>43519</v>
      </c>
      <c r="Q83" s="54">
        <v>43519</v>
      </c>
      <c r="R83" s="18" t="s">
        <v>1404</v>
      </c>
      <c r="S83" s="18" t="s">
        <v>1236</v>
      </c>
      <c r="T83" s="18"/>
    </row>
    <row r="84" spans="1:20">
      <c r="A84" s="4">
        <v>80</v>
      </c>
      <c r="B84" s="17" t="s">
        <v>67</v>
      </c>
      <c r="C84" s="18" t="s">
        <v>725</v>
      </c>
      <c r="D84" s="18" t="s">
        <v>27</v>
      </c>
      <c r="E84" s="19" t="s">
        <v>950</v>
      </c>
      <c r="F84" s="18" t="s">
        <v>1003</v>
      </c>
      <c r="G84" s="19">
        <v>26</v>
      </c>
      <c r="H84" s="19">
        <v>25</v>
      </c>
      <c r="I84" s="17">
        <f t="shared" si="1"/>
        <v>51</v>
      </c>
      <c r="J84" s="18">
        <v>9859077970</v>
      </c>
      <c r="K84" s="18" t="s">
        <v>1414</v>
      </c>
      <c r="L84" s="18" t="s">
        <v>1355</v>
      </c>
      <c r="M84" s="18">
        <v>9854301436</v>
      </c>
      <c r="N84" s="18" t="s">
        <v>1359</v>
      </c>
      <c r="O84" s="18">
        <v>8486372008</v>
      </c>
      <c r="P84" s="24">
        <v>43521</v>
      </c>
      <c r="Q84" s="54">
        <v>43521</v>
      </c>
      <c r="R84" s="18" t="s">
        <v>1404</v>
      </c>
      <c r="S84" s="18" t="s">
        <v>1236</v>
      </c>
      <c r="T84" s="18"/>
    </row>
    <row r="85" spans="1:20">
      <c r="A85" s="4">
        <v>81</v>
      </c>
      <c r="B85" s="17" t="s">
        <v>67</v>
      </c>
      <c r="C85" s="18" t="s">
        <v>726</v>
      </c>
      <c r="D85" s="18" t="s">
        <v>27</v>
      </c>
      <c r="E85" s="19" t="s">
        <v>951</v>
      </c>
      <c r="F85" s="18" t="s">
        <v>1003</v>
      </c>
      <c r="G85" s="19">
        <v>10</v>
      </c>
      <c r="H85" s="19">
        <v>16</v>
      </c>
      <c r="I85" s="17">
        <f t="shared" si="1"/>
        <v>26</v>
      </c>
      <c r="J85" s="18" t="s">
        <v>1117</v>
      </c>
      <c r="K85" s="18" t="s">
        <v>1414</v>
      </c>
      <c r="L85" s="18" t="s">
        <v>1355</v>
      </c>
      <c r="M85" s="18">
        <v>9854301436</v>
      </c>
      <c r="N85" s="18" t="s">
        <v>1359</v>
      </c>
      <c r="O85" s="18">
        <v>8486372008</v>
      </c>
      <c r="P85" s="24">
        <v>43521</v>
      </c>
      <c r="Q85" s="54">
        <v>43521</v>
      </c>
      <c r="R85" s="18" t="s">
        <v>1404</v>
      </c>
      <c r="S85" s="18" t="s">
        <v>1236</v>
      </c>
      <c r="T85" s="18"/>
    </row>
    <row r="86" spans="1:20">
      <c r="A86" s="4">
        <v>82</v>
      </c>
      <c r="B86" s="17" t="s">
        <v>67</v>
      </c>
      <c r="C86" s="18" t="s">
        <v>727</v>
      </c>
      <c r="D86" s="18" t="s">
        <v>27</v>
      </c>
      <c r="E86" s="19"/>
      <c r="F86" s="18" t="s">
        <v>1003</v>
      </c>
      <c r="G86" s="19">
        <v>16</v>
      </c>
      <c r="H86" s="19">
        <v>27</v>
      </c>
      <c r="I86" s="17">
        <f t="shared" si="1"/>
        <v>43</v>
      </c>
      <c r="J86" s="18"/>
      <c r="K86" s="18" t="s">
        <v>1414</v>
      </c>
      <c r="L86" s="18" t="s">
        <v>1355</v>
      </c>
      <c r="M86" s="18">
        <v>9854301436</v>
      </c>
      <c r="N86" s="18" t="s">
        <v>1359</v>
      </c>
      <c r="O86" s="18">
        <v>8486372008</v>
      </c>
      <c r="P86" s="24">
        <v>43521</v>
      </c>
      <c r="Q86" s="54">
        <v>43521</v>
      </c>
      <c r="R86" s="18" t="s">
        <v>1404</v>
      </c>
      <c r="S86" s="18" t="s">
        <v>1236</v>
      </c>
      <c r="T86" s="18"/>
    </row>
    <row r="87" spans="1:20">
      <c r="A87" s="4">
        <v>83</v>
      </c>
      <c r="B87" s="17" t="s">
        <v>68</v>
      </c>
      <c r="C87" s="18" t="s">
        <v>728</v>
      </c>
      <c r="D87" s="18" t="s">
        <v>27</v>
      </c>
      <c r="E87" s="19" t="s">
        <v>952</v>
      </c>
      <c r="F87" s="18" t="s">
        <v>999</v>
      </c>
      <c r="G87" s="19">
        <v>66</v>
      </c>
      <c r="H87" s="19">
        <v>67</v>
      </c>
      <c r="I87" s="17">
        <f t="shared" si="1"/>
        <v>133</v>
      </c>
      <c r="J87" s="18" t="s">
        <v>1118</v>
      </c>
      <c r="K87" s="18" t="s">
        <v>1417</v>
      </c>
      <c r="L87" s="18" t="s">
        <v>1337</v>
      </c>
      <c r="M87" s="18">
        <v>9957132639</v>
      </c>
      <c r="N87" s="18" t="s">
        <v>1345</v>
      </c>
      <c r="O87" s="18">
        <v>9954222424</v>
      </c>
      <c r="P87" s="24">
        <v>43521</v>
      </c>
      <c r="Q87" s="54">
        <v>43521</v>
      </c>
      <c r="R87" s="18" t="s">
        <v>1405</v>
      </c>
      <c r="S87" s="18" t="s">
        <v>1236</v>
      </c>
      <c r="T87" s="18"/>
    </row>
    <row r="88" spans="1:20">
      <c r="A88" s="4">
        <v>84</v>
      </c>
      <c r="B88" s="17" t="s">
        <v>67</v>
      </c>
      <c r="C88" s="18" t="s">
        <v>729</v>
      </c>
      <c r="D88" s="18" t="s">
        <v>29</v>
      </c>
      <c r="E88" s="19">
        <v>5</v>
      </c>
      <c r="F88" s="18" t="s">
        <v>998</v>
      </c>
      <c r="G88" s="19">
        <v>11</v>
      </c>
      <c r="H88" s="19">
        <v>12</v>
      </c>
      <c r="I88" s="17">
        <f t="shared" si="1"/>
        <v>23</v>
      </c>
      <c r="J88" s="18">
        <v>6001286328</v>
      </c>
      <c r="K88" s="18" t="s">
        <v>1443</v>
      </c>
      <c r="L88" s="18" t="s">
        <v>1322</v>
      </c>
      <c r="M88" s="18">
        <v>9859065662</v>
      </c>
      <c r="N88" s="18" t="s">
        <v>1329</v>
      </c>
      <c r="O88" s="18">
        <v>7399806765</v>
      </c>
      <c r="P88" s="24">
        <v>43522</v>
      </c>
      <c r="Q88" s="54">
        <v>43522</v>
      </c>
      <c r="R88" s="18" t="s">
        <v>1405</v>
      </c>
      <c r="S88" s="18" t="s">
        <v>1236</v>
      </c>
      <c r="T88" s="18"/>
    </row>
    <row r="89" spans="1:20">
      <c r="A89" s="4">
        <v>85</v>
      </c>
      <c r="B89" s="17" t="s">
        <v>67</v>
      </c>
      <c r="C89" s="18" t="s">
        <v>730</v>
      </c>
      <c r="D89" s="18" t="s">
        <v>29</v>
      </c>
      <c r="E89" s="19">
        <v>7</v>
      </c>
      <c r="F89" s="18" t="s">
        <v>998</v>
      </c>
      <c r="G89" s="19">
        <v>18</v>
      </c>
      <c r="H89" s="19">
        <v>21</v>
      </c>
      <c r="I89" s="17">
        <f t="shared" si="1"/>
        <v>39</v>
      </c>
      <c r="J89" s="18">
        <v>7896192328</v>
      </c>
      <c r="K89" s="18" t="s">
        <v>1443</v>
      </c>
      <c r="L89" s="18" t="s">
        <v>1322</v>
      </c>
      <c r="M89" s="18">
        <v>9859065662</v>
      </c>
      <c r="N89" s="18" t="s">
        <v>1330</v>
      </c>
      <c r="O89" s="18">
        <v>9859373867</v>
      </c>
      <c r="P89" s="24">
        <v>43522</v>
      </c>
      <c r="Q89" s="54">
        <v>43522</v>
      </c>
      <c r="R89" s="18" t="s">
        <v>1405</v>
      </c>
      <c r="S89" s="18" t="s">
        <v>1236</v>
      </c>
      <c r="T89" s="18"/>
    </row>
    <row r="90" spans="1:20">
      <c r="A90" s="4">
        <v>86</v>
      </c>
      <c r="B90" s="17" t="s">
        <v>68</v>
      </c>
      <c r="C90" s="18" t="s">
        <v>731</v>
      </c>
      <c r="D90" s="18" t="s">
        <v>27</v>
      </c>
      <c r="E90" s="19" t="s">
        <v>953</v>
      </c>
      <c r="F90" s="18" t="s">
        <v>1002</v>
      </c>
      <c r="G90" s="19">
        <v>55</v>
      </c>
      <c r="H90" s="19">
        <v>55</v>
      </c>
      <c r="I90" s="17">
        <f t="shared" si="1"/>
        <v>110</v>
      </c>
      <c r="J90" s="18" t="s">
        <v>1119</v>
      </c>
      <c r="K90" s="18" t="s">
        <v>1417</v>
      </c>
      <c r="L90" s="18" t="s">
        <v>1337</v>
      </c>
      <c r="M90" s="18">
        <v>9957132639</v>
      </c>
      <c r="N90" s="18" t="s">
        <v>1345</v>
      </c>
      <c r="O90" s="18">
        <v>9954222424</v>
      </c>
      <c r="P90" s="24">
        <v>43522</v>
      </c>
      <c r="Q90" s="54">
        <v>43522</v>
      </c>
      <c r="R90" s="18" t="s">
        <v>1405</v>
      </c>
      <c r="S90" s="18" t="s">
        <v>1236</v>
      </c>
      <c r="T90" s="18"/>
    </row>
    <row r="91" spans="1:20">
      <c r="A91" s="4">
        <v>87</v>
      </c>
      <c r="B91" s="17" t="s">
        <v>68</v>
      </c>
      <c r="C91" s="18" t="s">
        <v>732</v>
      </c>
      <c r="D91" s="18" t="s">
        <v>29</v>
      </c>
      <c r="E91" s="19">
        <v>9</v>
      </c>
      <c r="F91" s="18" t="s">
        <v>998</v>
      </c>
      <c r="G91" s="19">
        <v>55</v>
      </c>
      <c r="H91" s="19">
        <v>42</v>
      </c>
      <c r="I91" s="17">
        <f t="shared" si="1"/>
        <v>97</v>
      </c>
      <c r="J91" s="18">
        <v>8011491370</v>
      </c>
      <c r="K91" s="18" t="s">
        <v>1415</v>
      </c>
      <c r="L91" s="18" t="s">
        <v>1416</v>
      </c>
      <c r="M91" s="18">
        <v>8011337077</v>
      </c>
      <c r="N91" s="18" t="s">
        <v>1182</v>
      </c>
      <c r="O91" s="18">
        <v>9864671715</v>
      </c>
      <c r="P91" s="24">
        <v>43523</v>
      </c>
      <c r="Q91" s="54">
        <v>43523</v>
      </c>
      <c r="R91" s="18" t="s">
        <v>1404</v>
      </c>
      <c r="S91" s="18" t="s">
        <v>1236</v>
      </c>
      <c r="T91" s="18"/>
    </row>
    <row r="92" spans="1:20">
      <c r="A92" s="4">
        <v>88</v>
      </c>
      <c r="B92" s="17" t="s">
        <v>67</v>
      </c>
      <c r="C92" s="18" t="s">
        <v>733</v>
      </c>
      <c r="D92" s="18" t="s">
        <v>29</v>
      </c>
      <c r="E92" s="19">
        <v>4</v>
      </c>
      <c r="F92" s="18" t="s">
        <v>998</v>
      </c>
      <c r="G92" s="19">
        <v>21</v>
      </c>
      <c r="H92" s="19">
        <v>13</v>
      </c>
      <c r="I92" s="17">
        <f t="shared" si="1"/>
        <v>34</v>
      </c>
      <c r="J92" s="18">
        <v>8403809416</v>
      </c>
      <c r="K92" s="18" t="s">
        <v>1445</v>
      </c>
      <c r="L92" s="18" t="s">
        <v>1246</v>
      </c>
      <c r="M92" s="18">
        <v>8134904930</v>
      </c>
      <c r="N92" s="18" t="s">
        <v>1243</v>
      </c>
      <c r="O92" s="18">
        <v>8723083026</v>
      </c>
      <c r="P92" s="24">
        <v>43523</v>
      </c>
      <c r="Q92" s="54">
        <v>43523</v>
      </c>
      <c r="R92" s="18" t="s">
        <v>1403</v>
      </c>
      <c r="S92" s="18" t="s">
        <v>1236</v>
      </c>
      <c r="T92" s="18"/>
    </row>
    <row r="93" spans="1:20">
      <c r="A93" s="4">
        <v>89</v>
      </c>
      <c r="B93" s="17" t="s">
        <v>67</v>
      </c>
      <c r="C93" s="18" t="s">
        <v>734</v>
      </c>
      <c r="D93" s="18" t="s">
        <v>29</v>
      </c>
      <c r="E93" s="19">
        <v>91</v>
      </c>
      <c r="F93" s="18" t="s">
        <v>998</v>
      </c>
      <c r="G93" s="19">
        <v>14</v>
      </c>
      <c r="H93" s="19">
        <v>13</v>
      </c>
      <c r="I93" s="17">
        <f t="shared" si="1"/>
        <v>27</v>
      </c>
      <c r="J93" s="18">
        <v>9854409268</v>
      </c>
      <c r="K93" s="18" t="s">
        <v>1445</v>
      </c>
      <c r="L93" s="18" t="s">
        <v>1245</v>
      </c>
      <c r="M93" s="18">
        <v>9854573434</v>
      </c>
      <c r="N93" s="18" t="s">
        <v>1243</v>
      </c>
      <c r="O93" s="18">
        <v>8723083026</v>
      </c>
      <c r="P93" s="24">
        <v>43523</v>
      </c>
      <c r="Q93" s="54">
        <v>43523</v>
      </c>
      <c r="R93" s="18" t="s">
        <v>1403</v>
      </c>
      <c r="S93" s="18" t="s">
        <v>1236</v>
      </c>
      <c r="T93" s="18"/>
    </row>
    <row r="94" spans="1:20">
      <c r="A94" s="4">
        <v>90</v>
      </c>
      <c r="B94" s="17" t="s">
        <v>67</v>
      </c>
      <c r="C94" s="18" t="s">
        <v>735</v>
      </c>
      <c r="D94" s="18" t="s">
        <v>29</v>
      </c>
      <c r="E94" s="19">
        <v>2</v>
      </c>
      <c r="F94" s="18" t="s">
        <v>998</v>
      </c>
      <c r="G94" s="19">
        <v>11</v>
      </c>
      <c r="H94" s="19">
        <v>13</v>
      </c>
      <c r="I94" s="17">
        <f t="shared" si="1"/>
        <v>24</v>
      </c>
      <c r="J94" s="18">
        <v>9859844093</v>
      </c>
      <c r="K94" s="18" t="s">
        <v>1445</v>
      </c>
      <c r="L94" s="18" t="s">
        <v>1245</v>
      </c>
      <c r="M94" s="18">
        <v>9854573434</v>
      </c>
      <c r="N94" s="18" t="s">
        <v>1244</v>
      </c>
      <c r="O94" s="18">
        <v>9127501998</v>
      </c>
      <c r="P94" s="24">
        <v>43523</v>
      </c>
      <c r="Q94" s="54">
        <v>43523</v>
      </c>
      <c r="R94" s="18" t="s">
        <v>1403</v>
      </c>
      <c r="S94" s="18" t="s">
        <v>1236</v>
      </c>
      <c r="T94" s="18"/>
    </row>
    <row r="95" spans="1:20" ht="33">
      <c r="A95" s="4">
        <v>91</v>
      </c>
      <c r="B95" s="17" t="s">
        <v>68</v>
      </c>
      <c r="C95" s="18" t="s">
        <v>736</v>
      </c>
      <c r="D95" s="18" t="s">
        <v>27</v>
      </c>
      <c r="E95" s="19" t="s">
        <v>954</v>
      </c>
      <c r="F95" s="18" t="s">
        <v>1002</v>
      </c>
      <c r="G95" s="19">
        <v>52</v>
      </c>
      <c r="H95" s="19">
        <v>56</v>
      </c>
      <c r="I95" s="17">
        <f t="shared" si="1"/>
        <v>108</v>
      </c>
      <c r="J95" s="18" t="s">
        <v>1120</v>
      </c>
      <c r="K95" s="18" t="s">
        <v>1415</v>
      </c>
      <c r="L95" s="18" t="s">
        <v>1418</v>
      </c>
      <c r="M95" s="18">
        <v>8876676027</v>
      </c>
      <c r="N95" s="18" t="s">
        <v>1182</v>
      </c>
      <c r="O95" s="18">
        <v>9864671715</v>
      </c>
      <c r="P95" s="24">
        <v>43523</v>
      </c>
      <c r="Q95" s="54">
        <v>43523</v>
      </c>
      <c r="R95" s="18" t="s">
        <v>1404</v>
      </c>
      <c r="S95" s="18" t="s">
        <v>1236</v>
      </c>
      <c r="T95" s="18"/>
    </row>
    <row r="96" spans="1:20">
      <c r="A96" s="4">
        <v>92</v>
      </c>
      <c r="B96" s="17" t="s">
        <v>67</v>
      </c>
      <c r="C96" s="18" t="s">
        <v>737</v>
      </c>
      <c r="D96" s="18" t="s">
        <v>29</v>
      </c>
      <c r="E96" s="19">
        <v>39</v>
      </c>
      <c r="F96" s="18" t="s">
        <v>998</v>
      </c>
      <c r="G96" s="19">
        <v>18</v>
      </c>
      <c r="H96" s="19">
        <v>21</v>
      </c>
      <c r="I96" s="17">
        <f t="shared" si="1"/>
        <v>39</v>
      </c>
      <c r="J96" s="18">
        <v>8721932774</v>
      </c>
      <c r="K96" s="18" t="s">
        <v>1412</v>
      </c>
      <c r="L96" s="18" t="s">
        <v>1257</v>
      </c>
      <c r="M96" s="18">
        <v>8473008297</v>
      </c>
      <c r="N96" s="18" t="s">
        <v>1264</v>
      </c>
      <c r="O96" s="18">
        <v>9954144605</v>
      </c>
      <c r="P96" s="24">
        <v>43524</v>
      </c>
      <c r="Q96" s="54">
        <v>43524</v>
      </c>
      <c r="R96" s="18" t="s">
        <v>1410</v>
      </c>
      <c r="S96" s="18" t="s">
        <v>1236</v>
      </c>
      <c r="T96" s="18"/>
    </row>
    <row r="97" spans="1:20">
      <c r="A97" s="4">
        <v>93</v>
      </c>
      <c r="B97" s="17" t="s">
        <v>67</v>
      </c>
      <c r="C97" s="18" t="s">
        <v>738</v>
      </c>
      <c r="D97" s="18" t="s">
        <v>29</v>
      </c>
      <c r="E97" s="19">
        <v>2</v>
      </c>
      <c r="F97" s="18" t="s">
        <v>998</v>
      </c>
      <c r="G97" s="19">
        <v>16</v>
      </c>
      <c r="H97" s="19">
        <v>21</v>
      </c>
      <c r="I97" s="17">
        <f t="shared" si="1"/>
        <v>37</v>
      </c>
      <c r="J97" s="18">
        <v>9365598831</v>
      </c>
      <c r="K97" s="18" t="s">
        <v>1412</v>
      </c>
      <c r="L97" s="18" t="s">
        <v>1257</v>
      </c>
      <c r="M97" s="18">
        <v>8473008297</v>
      </c>
      <c r="N97" s="18" t="s">
        <v>1220</v>
      </c>
      <c r="O97" s="18">
        <v>9707062457</v>
      </c>
      <c r="P97" s="24">
        <v>43524</v>
      </c>
      <c r="Q97" s="54">
        <v>43524</v>
      </c>
      <c r="R97" s="18" t="s">
        <v>1410</v>
      </c>
      <c r="S97" s="18" t="s">
        <v>1236</v>
      </c>
      <c r="T97" s="18"/>
    </row>
    <row r="98" spans="1:20">
      <c r="A98" s="4">
        <v>94</v>
      </c>
      <c r="B98" s="17" t="s">
        <v>67</v>
      </c>
      <c r="C98" s="18" t="s">
        <v>739</v>
      </c>
      <c r="D98" s="18" t="s">
        <v>29</v>
      </c>
      <c r="E98" s="19">
        <v>3</v>
      </c>
      <c r="F98" s="18" t="s">
        <v>998</v>
      </c>
      <c r="G98" s="19">
        <v>20</v>
      </c>
      <c r="H98" s="19">
        <v>28</v>
      </c>
      <c r="I98" s="17">
        <f t="shared" si="1"/>
        <v>48</v>
      </c>
      <c r="J98" s="18">
        <v>9954400675</v>
      </c>
      <c r="K98" s="18" t="s">
        <v>1412</v>
      </c>
      <c r="L98" s="18" t="s">
        <v>1257</v>
      </c>
      <c r="M98" s="18">
        <v>8473008297</v>
      </c>
      <c r="N98" s="18" t="s">
        <v>1265</v>
      </c>
      <c r="O98" s="18">
        <v>6900020711</v>
      </c>
      <c r="P98" s="24">
        <v>43524</v>
      </c>
      <c r="Q98" s="54">
        <v>43524</v>
      </c>
      <c r="R98" s="18" t="s">
        <v>1410</v>
      </c>
      <c r="S98" s="18" t="s">
        <v>1236</v>
      </c>
      <c r="T98" s="18"/>
    </row>
    <row r="99" spans="1:20">
      <c r="A99" s="4">
        <v>95</v>
      </c>
      <c r="B99" s="17" t="s">
        <v>68</v>
      </c>
      <c r="C99" s="18" t="s">
        <v>740</v>
      </c>
      <c r="D99" s="18" t="s">
        <v>27</v>
      </c>
      <c r="E99" s="19" t="s">
        <v>955</v>
      </c>
      <c r="F99" s="18" t="s">
        <v>1002</v>
      </c>
      <c r="G99" s="19">
        <v>55</v>
      </c>
      <c r="H99" s="19">
        <v>55</v>
      </c>
      <c r="I99" s="17">
        <f t="shared" si="1"/>
        <v>110</v>
      </c>
      <c r="J99" s="18" t="s">
        <v>1121</v>
      </c>
      <c r="K99" s="18" t="s">
        <v>1415</v>
      </c>
      <c r="L99" s="18" t="s">
        <v>1418</v>
      </c>
      <c r="M99" s="18">
        <v>8876676027</v>
      </c>
      <c r="N99" s="18" t="s">
        <v>1182</v>
      </c>
      <c r="O99" s="18">
        <v>9864671715</v>
      </c>
      <c r="P99" s="24">
        <v>43524</v>
      </c>
      <c r="Q99" s="54">
        <v>43524</v>
      </c>
      <c r="R99" s="18" t="s">
        <v>1404</v>
      </c>
      <c r="S99" s="18" t="s">
        <v>1236</v>
      </c>
      <c r="T99" s="18"/>
    </row>
    <row r="100" spans="1:20">
      <c r="A100" s="4">
        <v>96</v>
      </c>
      <c r="B100" s="17"/>
      <c r="C100" s="18"/>
      <c r="D100" s="18"/>
      <c r="E100" s="19"/>
      <c r="F100" s="18"/>
      <c r="G100" s="19"/>
      <c r="H100" s="19"/>
      <c r="I100" s="17">
        <f t="shared" si="1"/>
        <v>0</v>
      </c>
      <c r="J100" s="18"/>
      <c r="K100" s="18"/>
      <c r="L100" s="18"/>
      <c r="M100" s="18"/>
      <c r="N100" s="18"/>
      <c r="O100" s="18"/>
      <c r="P100" s="24"/>
      <c r="Q100" s="54"/>
      <c r="R100" s="18"/>
      <c r="S100" s="18"/>
      <c r="T100" s="18"/>
    </row>
    <row r="101" spans="1:20">
      <c r="A101" s="4">
        <v>97</v>
      </c>
      <c r="B101" s="17"/>
      <c r="C101" s="18"/>
      <c r="D101" s="18"/>
      <c r="E101" s="19"/>
      <c r="F101" s="18"/>
      <c r="G101" s="19"/>
      <c r="H101" s="19"/>
      <c r="I101" s="17">
        <f t="shared" si="1"/>
        <v>0</v>
      </c>
      <c r="J101" s="18"/>
      <c r="K101" s="18"/>
      <c r="L101" s="18"/>
      <c r="M101" s="18"/>
      <c r="N101" s="18"/>
      <c r="O101" s="18"/>
      <c r="P101" s="24"/>
      <c r="Q101" s="54"/>
      <c r="R101" s="18"/>
      <c r="S101" s="18"/>
      <c r="T101" s="18"/>
    </row>
    <row r="102" spans="1:20">
      <c r="A102" s="4">
        <v>98</v>
      </c>
      <c r="B102" s="17"/>
      <c r="C102" s="18"/>
      <c r="D102" s="18"/>
      <c r="E102" s="19"/>
      <c r="F102" s="18"/>
      <c r="G102" s="19"/>
      <c r="H102" s="19"/>
      <c r="I102" s="17">
        <f t="shared" si="1"/>
        <v>0</v>
      </c>
      <c r="J102" s="18"/>
      <c r="K102" s="18"/>
      <c r="L102" s="18"/>
      <c r="M102" s="18"/>
      <c r="N102" s="18"/>
      <c r="O102" s="18"/>
      <c r="P102" s="24"/>
      <c r="Q102" s="54"/>
      <c r="R102" s="18"/>
      <c r="S102" s="18"/>
      <c r="T102" s="18"/>
    </row>
    <row r="103" spans="1:20">
      <c r="A103" s="4">
        <v>99</v>
      </c>
      <c r="B103" s="17"/>
      <c r="C103" s="18"/>
      <c r="D103" s="18"/>
      <c r="E103" s="19"/>
      <c r="F103" s="18"/>
      <c r="G103" s="19"/>
      <c r="H103" s="19"/>
      <c r="I103" s="17">
        <f t="shared" ref="I103:I132" si="2">+G103+H103</f>
        <v>0</v>
      </c>
      <c r="J103" s="18"/>
      <c r="K103" s="18"/>
      <c r="L103" s="18"/>
      <c r="M103" s="18"/>
      <c r="N103" s="18"/>
      <c r="O103" s="18"/>
      <c r="P103" s="24"/>
      <c r="Q103" s="54"/>
      <c r="R103" s="18"/>
      <c r="S103" s="18"/>
      <c r="T103" s="18"/>
    </row>
    <row r="104" spans="1:20">
      <c r="A104" s="4">
        <v>100</v>
      </c>
      <c r="B104" s="17"/>
      <c r="C104" s="18"/>
      <c r="D104" s="18"/>
      <c r="E104" s="19"/>
      <c r="F104" s="18"/>
      <c r="G104" s="19"/>
      <c r="H104" s="19"/>
      <c r="I104" s="17">
        <f t="shared" si="2"/>
        <v>0</v>
      </c>
      <c r="J104" s="18"/>
      <c r="K104" s="18"/>
      <c r="L104" s="18"/>
      <c r="M104" s="18"/>
      <c r="N104" s="18"/>
      <c r="O104" s="18"/>
      <c r="P104" s="24"/>
      <c r="Q104" s="54"/>
      <c r="R104" s="18"/>
      <c r="S104" s="18"/>
      <c r="T104" s="18"/>
    </row>
    <row r="105" spans="1:20">
      <c r="A105" s="4">
        <v>101</v>
      </c>
      <c r="B105" s="17"/>
      <c r="C105" s="18"/>
      <c r="D105" s="18"/>
      <c r="E105" s="19"/>
      <c r="F105" s="18"/>
      <c r="G105" s="19"/>
      <c r="H105" s="19"/>
      <c r="I105" s="17">
        <f t="shared" si="2"/>
        <v>0</v>
      </c>
      <c r="J105" s="18"/>
      <c r="K105" s="18"/>
      <c r="L105" s="18"/>
      <c r="M105" s="18"/>
      <c r="N105" s="18"/>
      <c r="O105" s="18"/>
      <c r="P105" s="24"/>
      <c r="Q105" s="54"/>
      <c r="R105" s="18"/>
      <c r="S105" s="18"/>
      <c r="T105" s="18"/>
    </row>
    <row r="106" spans="1:20">
      <c r="A106" s="4">
        <v>102</v>
      </c>
      <c r="B106" s="17"/>
      <c r="C106" s="18"/>
      <c r="D106" s="18"/>
      <c r="E106" s="19"/>
      <c r="F106" s="18"/>
      <c r="G106" s="19"/>
      <c r="H106" s="19"/>
      <c r="I106" s="17">
        <f t="shared" si="2"/>
        <v>0</v>
      </c>
      <c r="J106" s="18"/>
      <c r="K106" s="18"/>
      <c r="L106" s="18"/>
      <c r="M106" s="18"/>
      <c r="N106" s="18"/>
      <c r="O106" s="18"/>
      <c r="P106" s="24"/>
      <c r="Q106" s="54"/>
      <c r="R106" s="18"/>
      <c r="S106" s="18"/>
      <c r="T106" s="18"/>
    </row>
    <row r="107" spans="1:20">
      <c r="A107" s="4">
        <v>103</v>
      </c>
      <c r="B107" s="17"/>
      <c r="C107" s="18"/>
      <c r="D107" s="18"/>
      <c r="E107" s="19"/>
      <c r="F107" s="18"/>
      <c r="G107" s="19"/>
      <c r="H107" s="19"/>
      <c r="I107" s="17">
        <f t="shared" si="2"/>
        <v>0</v>
      </c>
      <c r="J107" s="18"/>
      <c r="K107" s="18"/>
      <c r="L107" s="18"/>
      <c r="M107" s="18"/>
      <c r="N107" s="18"/>
      <c r="O107" s="18"/>
      <c r="P107" s="24"/>
      <c r="Q107" s="54"/>
      <c r="R107" s="18"/>
      <c r="S107" s="18"/>
      <c r="T107" s="18"/>
    </row>
    <row r="108" spans="1:20">
      <c r="A108" s="4">
        <v>104</v>
      </c>
      <c r="B108" s="17"/>
      <c r="C108" s="18"/>
      <c r="D108" s="18"/>
      <c r="E108" s="19"/>
      <c r="F108" s="18"/>
      <c r="G108" s="19"/>
      <c r="H108" s="19"/>
      <c r="I108" s="17">
        <f t="shared" si="2"/>
        <v>0</v>
      </c>
      <c r="J108" s="18"/>
      <c r="K108" s="18"/>
      <c r="L108" s="18"/>
      <c r="M108" s="18"/>
      <c r="N108" s="18"/>
      <c r="O108" s="18"/>
      <c r="P108" s="24"/>
      <c r="Q108" s="54"/>
      <c r="R108" s="18"/>
      <c r="S108" s="18"/>
      <c r="T108" s="18"/>
    </row>
    <row r="109" spans="1:20">
      <c r="A109" s="4">
        <v>105</v>
      </c>
      <c r="B109" s="17"/>
      <c r="C109" s="18"/>
      <c r="D109" s="18"/>
      <c r="E109" s="19"/>
      <c r="F109" s="18"/>
      <c r="G109" s="19"/>
      <c r="H109" s="19"/>
      <c r="I109" s="17">
        <f t="shared" si="2"/>
        <v>0</v>
      </c>
      <c r="J109" s="18"/>
      <c r="K109" s="18"/>
      <c r="L109" s="18"/>
      <c r="M109" s="18"/>
      <c r="N109" s="18"/>
      <c r="O109" s="18"/>
      <c r="P109" s="24"/>
      <c r="Q109" s="54"/>
      <c r="R109" s="18"/>
      <c r="S109" s="18"/>
      <c r="T109" s="18"/>
    </row>
    <row r="110" spans="1:20">
      <c r="A110" s="4">
        <v>106</v>
      </c>
      <c r="B110" s="17"/>
      <c r="C110" s="18"/>
      <c r="D110" s="18"/>
      <c r="E110" s="19"/>
      <c r="F110" s="18"/>
      <c r="G110" s="19"/>
      <c r="H110" s="19"/>
      <c r="I110" s="17">
        <f t="shared" si="2"/>
        <v>0</v>
      </c>
      <c r="J110" s="18"/>
      <c r="K110" s="18"/>
      <c r="L110" s="18"/>
      <c r="M110" s="18"/>
      <c r="N110" s="18"/>
      <c r="O110" s="18"/>
      <c r="P110" s="24"/>
      <c r="Q110" s="54"/>
      <c r="R110" s="18"/>
      <c r="S110" s="18"/>
      <c r="T110" s="18"/>
    </row>
    <row r="111" spans="1:20">
      <c r="A111" s="4">
        <v>107</v>
      </c>
      <c r="B111" s="17"/>
      <c r="C111" s="18"/>
      <c r="D111" s="18"/>
      <c r="E111" s="19"/>
      <c r="F111" s="18"/>
      <c r="G111" s="19"/>
      <c r="H111" s="19"/>
      <c r="I111" s="17">
        <f t="shared" si="2"/>
        <v>0</v>
      </c>
      <c r="J111" s="18"/>
      <c r="K111" s="18"/>
      <c r="L111" s="18"/>
      <c r="M111" s="18"/>
      <c r="N111" s="18"/>
      <c r="O111" s="18"/>
      <c r="P111" s="24"/>
      <c r="Q111" s="54"/>
      <c r="R111" s="18"/>
      <c r="S111" s="18"/>
      <c r="T111" s="18"/>
    </row>
    <row r="112" spans="1:20">
      <c r="A112" s="4">
        <v>108</v>
      </c>
      <c r="B112" s="17"/>
      <c r="C112" s="18"/>
      <c r="D112" s="18"/>
      <c r="E112" s="19"/>
      <c r="F112" s="18"/>
      <c r="G112" s="19"/>
      <c r="H112" s="19"/>
      <c r="I112" s="17">
        <f t="shared" si="2"/>
        <v>0</v>
      </c>
      <c r="J112" s="18"/>
      <c r="K112" s="18"/>
      <c r="L112" s="18"/>
      <c r="M112" s="18"/>
      <c r="N112" s="18"/>
      <c r="O112" s="18"/>
      <c r="P112" s="24"/>
      <c r="Q112" s="54"/>
      <c r="R112" s="18"/>
      <c r="S112" s="18"/>
      <c r="T112" s="18"/>
    </row>
    <row r="113" spans="1:20">
      <c r="A113" s="4">
        <v>109</v>
      </c>
      <c r="B113" s="17"/>
      <c r="C113" s="18"/>
      <c r="D113" s="18"/>
      <c r="E113" s="19"/>
      <c r="F113" s="18"/>
      <c r="G113" s="19"/>
      <c r="H113" s="19"/>
      <c r="I113" s="17">
        <f t="shared" si="2"/>
        <v>0</v>
      </c>
      <c r="J113" s="18"/>
      <c r="K113" s="18"/>
      <c r="L113" s="18"/>
      <c r="M113" s="18"/>
      <c r="N113" s="18"/>
      <c r="O113" s="18"/>
      <c r="P113" s="24"/>
      <c r="Q113" s="54"/>
      <c r="R113" s="18"/>
      <c r="S113" s="18"/>
      <c r="T113" s="18"/>
    </row>
    <row r="114" spans="1:20">
      <c r="A114" s="4">
        <v>110</v>
      </c>
      <c r="B114" s="17"/>
      <c r="C114" s="18"/>
      <c r="D114" s="18"/>
      <c r="E114" s="19"/>
      <c r="F114" s="18"/>
      <c r="G114" s="19"/>
      <c r="H114" s="19"/>
      <c r="I114" s="17">
        <f t="shared" si="2"/>
        <v>0</v>
      </c>
      <c r="J114" s="18"/>
      <c r="K114" s="18"/>
      <c r="L114" s="18"/>
      <c r="M114" s="18"/>
      <c r="N114" s="18"/>
      <c r="O114" s="18"/>
      <c r="P114" s="24"/>
      <c r="Q114" s="54"/>
      <c r="R114" s="18"/>
      <c r="S114" s="18"/>
      <c r="T114" s="18"/>
    </row>
    <row r="115" spans="1:20">
      <c r="A115" s="4">
        <v>111</v>
      </c>
      <c r="B115" s="17"/>
      <c r="C115" s="18"/>
      <c r="D115" s="18"/>
      <c r="E115" s="19"/>
      <c r="F115" s="18"/>
      <c r="G115" s="19"/>
      <c r="H115" s="19"/>
      <c r="I115" s="17">
        <f t="shared" si="2"/>
        <v>0</v>
      </c>
      <c r="J115" s="18"/>
      <c r="K115" s="18"/>
      <c r="L115" s="18"/>
      <c r="M115" s="18"/>
      <c r="N115" s="18"/>
      <c r="O115" s="18"/>
      <c r="P115" s="24"/>
      <c r="Q115" s="54"/>
      <c r="R115" s="18"/>
      <c r="S115" s="18"/>
      <c r="T115" s="18"/>
    </row>
    <row r="116" spans="1:20">
      <c r="A116" s="4">
        <v>112</v>
      </c>
      <c r="B116" s="17"/>
      <c r="C116" s="18"/>
      <c r="D116" s="18"/>
      <c r="E116" s="19"/>
      <c r="F116" s="18"/>
      <c r="G116" s="19"/>
      <c r="H116" s="19"/>
      <c r="I116" s="17">
        <f t="shared" si="2"/>
        <v>0</v>
      </c>
      <c r="J116" s="18"/>
      <c r="K116" s="18"/>
      <c r="L116" s="18"/>
      <c r="M116" s="18"/>
      <c r="N116" s="18"/>
      <c r="O116" s="18"/>
      <c r="P116" s="24"/>
      <c r="Q116" s="54"/>
      <c r="R116" s="18"/>
      <c r="S116" s="18"/>
      <c r="T116" s="18"/>
    </row>
    <row r="117" spans="1:20">
      <c r="A117" s="4">
        <v>113</v>
      </c>
      <c r="B117" s="17"/>
      <c r="C117" s="18"/>
      <c r="D117" s="18"/>
      <c r="E117" s="19"/>
      <c r="F117" s="18"/>
      <c r="G117" s="19"/>
      <c r="H117" s="19"/>
      <c r="I117" s="17">
        <f t="shared" si="2"/>
        <v>0</v>
      </c>
      <c r="J117" s="18"/>
      <c r="K117" s="18"/>
      <c r="L117" s="18"/>
      <c r="M117" s="18"/>
      <c r="N117" s="18"/>
      <c r="O117" s="18"/>
      <c r="P117" s="24"/>
      <c r="Q117" s="54"/>
      <c r="R117" s="18"/>
      <c r="S117" s="18"/>
      <c r="T117" s="18"/>
    </row>
    <row r="118" spans="1:20">
      <c r="A118" s="4">
        <v>114</v>
      </c>
      <c r="B118" s="17"/>
      <c r="C118" s="18"/>
      <c r="D118" s="18"/>
      <c r="E118" s="19"/>
      <c r="F118" s="18"/>
      <c r="G118" s="19"/>
      <c r="H118" s="19"/>
      <c r="I118" s="17">
        <f t="shared" si="2"/>
        <v>0</v>
      </c>
      <c r="J118" s="18"/>
      <c r="K118" s="18"/>
      <c r="L118" s="18"/>
      <c r="M118" s="18"/>
      <c r="N118" s="18"/>
      <c r="O118" s="18"/>
      <c r="P118" s="24"/>
      <c r="Q118" s="54"/>
      <c r="R118" s="18"/>
      <c r="S118" s="18"/>
      <c r="T118" s="18"/>
    </row>
    <row r="119" spans="1:20">
      <c r="A119" s="4">
        <v>115</v>
      </c>
      <c r="B119" s="17"/>
      <c r="C119" s="18"/>
      <c r="D119" s="18"/>
      <c r="E119" s="19"/>
      <c r="F119" s="18"/>
      <c r="G119" s="19"/>
      <c r="H119" s="19"/>
      <c r="I119" s="17">
        <f t="shared" si="2"/>
        <v>0</v>
      </c>
      <c r="J119" s="18"/>
      <c r="K119" s="18"/>
      <c r="L119" s="18"/>
      <c r="M119" s="18"/>
      <c r="N119" s="18"/>
      <c r="O119" s="18"/>
      <c r="P119" s="24"/>
      <c r="Q119" s="54"/>
      <c r="R119" s="18"/>
      <c r="S119" s="18"/>
      <c r="T119" s="18"/>
    </row>
    <row r="120" spans="1:20">
      <c r="A120" s="4">
        <v>116</v>
      </c>
      <c r="B120" s="17"/>
      <c r="C120" s="18"/>
      <c r="D120" s="18"/>
      <c r="E120" s="19"/>
      <c r="F120" s="18"/>
      <c r="G120" s="19"/>
      <c r="H120" s="19"/>
      <c r="I120" s="17">
        <f t="shared" si="2"/>
        <v>0</v>
      </c>
      <c r="J120" s="18"/>
      <c r="K120" s="18"/>
      <c r="L120" s="18"/>
      <c r="M120" s="18"/>
      <c r="N120" s="18"/>
      <c r="O120" s="18"/>
      <c r="P120" s="24"/>
      <c r="Q120" s="54"/>
      <c r="R120" s="18"/>
      <c r="S120" s="18"/>
      <c r="T120" s="18"/>
    </row>
    <row r="121" spans="1:20">
      <c r="A121" s="4">
        <v>117</v>
      </c>
      <c r="B121" s="17"/>
      <c r="C121" s="18"/>
      <c r="D121" s="18"/>
      <c r="E121" s="19"/>
      <c r="F121" s="18"/>
      <c r="G121" s="19"/>
      <c r="H121" s="19"/>
      <c r="I121" s="17">
        <f t="shared" si="2"/>
        <v>0</v>
      </c>
      <c r="J121" s="18"/>
      <c r="K121" s="18"/>
      <c r="L121" s="18"/>
      <c r="M121" s="18"/>
      <c r="N121" s="18"/>
      <c r="O121" s="18"/>
      <c r="P121" s="24"/>
      <c r="Q121" s="54"/>
      <c r="R121" s="18"/>
      <c r="S121" s="18"/>
      <c r="T121" s="18"/>
    </row>
    <row r="122" spans="1:20">
      <c r="A122" s="4">
        <v>118</v>
      </c>
      <c r="B122" s="17"/>
      <c r="C122" s="18"/>
      <c r="D122" s="18"/>
      <c r="E122" s="19"/>
      <c r="F122" s="18"/>
      <c r="G122" s="19"/>
      <c r="H122" s="19"/>
      <c r="I122" s="17">
        <f t="shared" si="2"/>
        <v>0</v>
      </c>
      <c r="J122" s="18"/>
      <c r="K122" s="18"/>
      <c r="L122" s="18"/>
      <c r="M122" s="18"/>
      <c r="N122" s="18"/>
      <c r="O122" s="18"/>
      <c r="P122" s="24"/>
      <c r="Q122" s="54"/>
      <c r="R122" s="18"/>
      <c r="S122" s="18"/>
      <c r="T122" s="18"/>
    </row>
    <row r="123" spans="1:20">
      <c r="A123" s="4">
        <v>119</v>
      </c>
      <c r="B123" s="17"/>
      <c r="C123" s="18"/>
      <c r="D123" s="18"/>
      <c r="E123" s="19"/>
      <c r="F123" s="18"/>
      <c r="G123" s="19"/>
      <c r="H123" s="19"/>
      <c r="I123" s="17">
        <f t="shared" si="2"/>
        <v>0</v>
      </c>
      <c r="J123" s="18"/>
      <c r="K123" s="18"/>
      <c r="L123" s="18"/>
      <c r="M123" s="18"/>
      <c r="N123" s="18"/>
      <c r="O123" s="18"/>
      <c r="P123" s="24"/>
      <c r="Q123" s="54"/>
      <c r="R123" s="18"/>
      <c r="S123" s="18"/>
      <c r="T123" s="18"/>
    </row>
    <row r="124" spans="1:20">
      <c r="A124" s="4">
        <v>120</v>
      </c>
      <c r="B124" s="17"/>
      <c r="C124" s="18"/>
      <c r="D124" s="18"/>
      <c r="E124" s="19"/>
      <c r="F124" s="18"/>
      <c r="G124" s="19"/>
      <c r="H124" s="19"/>
      <c r="I124" s="17">
        <f t="shared" si="2"/>
        <v>0</v>
      </c>
      <c r="J124" s="18"/>
      <c r="K124" s="18"/>
      <c r="L124" s="18"/>
      <c r="M124" s="18"/>
      <c r="N124" s="18"/>
      <c r="O124" s="18"/>
      <c r="P124" s="24"/>
      <c r="Q124" s="54"/>
      <c r="R124" s="18"/>
      <c r="S124" s="18"/>
      <c r="T124" s="18"/>
    </row>
    <row r="125" spans="1:20">
      <c r="A125" s="4">
        <v>121</v>
      </c>
      <c r="B125" s="17"/>
      <c r="C125" s="18"/>
      <c r="D125" s="18"/>
      <c r="E125" s="19"/>
      <c r="F125" s="18"/>
      <c r="G125" s="19"/>
      <c r="H125" s="19"/>
      <c r="I125" s="17">
        <f t="shared" si="2"/>
        <v>0</v>
      </c>
      <c r="J125" s="18"/>
      <c r="K125" s="18"/>
      <c r="L125" s="18"/>
      <c r="M125" s="18"/>
      <c r="N125" s="18"/>
      <c r="O125" s="18"/>
      <c r="P125" s="24"/>
      <c r="Q125" s="54"/>
      <c r="R125" s="18"/>
      <c r="S125" s="18"/>
      <c r="T125" s="18"/>
    </row>
    <row r="126" spans="1:20">
      <c r="A126" s="4">
        <v>122</v>
      </c>
      <c r="B126" s="17"/>
      <c r="C126" s="18"/>
      <c r="D126" s="18"/>
      <c r="E126" s="19"/>
      <c r="F126" s="18"/>
      <c r="G126" s="19"/>
      <c r="H126" s="19"/>
      <c r="I126" s="17">
        <f t="shared" si="2"/>
        <v>0</v>
      </c>
      <c r="J126" s="18"/>
      <c r="K126" s="18"/>
      <c r="L126" s="18"/>
      <c r="M126" s="18"/>
      <c r="N126" s="18"/>
      <c r="O126" s="18"/>
      <c r="P126" s="24"/>
      <c r="Q126" s="54"/>
      <c r="R126" s="18"/>
      <c r="S126" s="18"/>
      <c r="T126" s="18"/>
    </row>
    <row r="127" spans="1:20">
      <c r="A127" s="4">
        <v>123</v>
      </c>
      <c r="B127" s="17"/>
      <c r="C127" s="18"/>
      <c r="D127" s="18"/>
      <c r="E127" s="19"/>
      <c r="F127" s="18"/>
      <c r="G127" s="19"/>
      <c r="H127" s="19"/>
      <c r="I127" s="17">
        <f t="shared" si="2"/>
        <v>0</v>
      </c>
      <c r="J127" s="18"/>
      <c r="K127" s="18"/>
      <c r="L127" s="18"/>
      <c r="M127" s="18"/>
      <c r="N127" s="18"/>
      <c r="O127" s="18"/>
      <c r="P127" s="24"/>
      <c r="Q127" s="54"/>
      <c r="R127" s="18"/>
      <c r="S127" s="18"/>
      <c r="T127" s="18"/>
    </row>
    <row r="128" spans="1:20">
      <c r="A128" s="4">
        <v>124</v>
      </c>
      <c r="B128" s="17"/>
      <c r="C128" s="18"/>
      <c r="D128" s="18"/>
      <c r="E128" s="19"/>
      <c r="F128" s="18"/>
      <c r="G128" s="19"/>
      <c r="H128" s="19"/>
      <c r="I128" s="17">
        <f t="shared" si="2"/>
        <v>0</v>
      </c>
      <c r="J128" s="18"/>
      <c r="K128" s="18"/>
      <c r="L128" s="18"/>
      <c r="M128" s="18"/>
      <c r="N128" s="18"/>
      <c r="O128" s="18"/>
      <c r="P128" s="24"/>
      <c r="Q128" s="54"/>
      <c r="R128" s="18"/>
      <c r="S128" s="18"/>
      <c r="T128" s="18"/>
    </row>
    <row r="129" spans="1:20">
      <c r="A129" s="4">
        <v>125</v>
      </c>
      <c r="B129" s="17"/>
      <c r="C129" s="18"/>
      <c r="D129" s="18"/>
      <c r="E129" s="19"/>
      <c r="F129" s="18"/>
      <c r="G129" s="19"/>
      <c r="H129" s="19"/>
      <c r="I129" s="17">
        <f t="shared" si="2"/>
        <v>0</v>
      </c>
      <c r="J129" s="18"/>
      <c r="K129" s="18"/>
      <c r="L129" s="18"/>
      <c r="M129" s="18"/>
      <c r="N129" s="18"/>
      <c r="O129" s="18"/>
      <c r="P129" s="24"/>
      <c r="Q129" s="54"/>
      <c r="R129" s="18"/>
      <c r="S129" s="18"/>
      <c r="T129" s="18"/>
    </row>
    <row r="130" spans="1:20">
      <c r="A130" s="4">
        <v>126</v>
      </c>
      <c r="B130" s="17"/>
      <c r="C130" s="18"/>
      <c r="D130" s="18"/>
      <c r="E130" s="19"/>
      <c r="F130" s="18"/>
      <c r="G130" s="19"/>
      <c r="H130" s="19"/>
      <c r="I130" s="17">
        <f t="shared" si="2"/>
        <v>0</v>
      </c>
      <c r="J130" s="18"/>
      <c r="K130" s="18"/>
      <c r="L130" s="18"/>
      <c r="M130" s="18"/>
      <c r="N130" s="18"/>
      <c r="O130" s="18"/>
      <c r="P130" s="24"/>
      <c r="Q130" s="54"/>
      <c r="R130" s="18"/>
      <c r="S130" s="18"/>
      <c r="T130" s="18"/>
    </row>
    <row r="131" spans="1:20">
      <c r="A131" s="4">
        <v>127</v>
      </c>
      <c r="B131" s="17"/>
      <c r="C131" s="18"/>
      <c r="D131" s="18"/>
      <c r="E131" s="19"/>
      <c r="F131" s="18"/>
      <c r="G131" s="19"/>
      <c r="H131" s="19"/>
      <c r="I131" s="17">
        <f t="shared" si="2"/>
        <v>0</v>
      </c>
      <c r="J131" s="18"/>
      <c r="K131" s="18"/>
      <c r="L131" s="18"/>
      <c r="M131" s="18"/>
      <c r="N131" s="18"/>
      <c r="O131" s="18"/>
      <c r="P131" s="24"/>
      <c r="Q131" s="54"/>
      <c r="R131" s="18"/>
      <c r="S131" s="18"/>
      <c r="T131" s="18"/>
    </row>
    <row r="132" spans="1:20">
      <c r="A132" s="4">
        <v>128</v>
      </c>
      <c r="B132" s="17"/>
      <c r="C132" s="18"/>
      <c r="D132" s="18"/>
      <c r="E132" s="19"/>
      <c r="F132" s="18"/>
      <c r="G132" s="19"/>
      <c r="H132" s="19"/>
      <c r="I132" s="17">
        <f t="shared" si="2"/>
        <v>0</v>
      </c>
      <c r="J132" s="18"/>
      <c r="K132" s="18"/>
      <c r="L132" s="18"/>
      <c r="M132" s="18"/>
      <c r="N132" s="18"/>
      <c r="O132" s="18"/>
      <c r="P132" s="24"/>
      <c r="Q132" s="54"/>
      <c r="R132" s="18"/>
      <c r="S132" s="18"/>
      <c r="T132" s="18"/>
    </row>
    <row r="133" spans="1:20">
      <c r="A133" s="4">
        <v>129</v>
      </c>
      <c r="B133" s="17"/>
      <c r="C133" s="18"/>
      <c r="D133" s="18"/>
      <c r="E133" s="19"/>
      <c r="F133" s="18"/>
      <c r="G133" s="19"/>
      <c r="H133" s="19"/>
      <c r="I133" s="17">
        <f t="shared" ref="I133:I164" si="3">+G133+H133</f>
        <v>0</v>
      </c>
      <c r="J133" s="18"/>
      <c r="K133" s="18"/>
      <c r="L133" s="18"/>
      <c r="M133" s="18"/>
      <c r="N133" s="18"/>
      <c r="O133" s="18"/>
      <c r="P133" s="24"/>
      <c r="Q133" s="54"/>
      <c r="R133" s="18"/>
      <c r="S133" s="18"/>
      <c r="T133" s="18"/>
    </row>
    <row r="134" spans="1:20">
      <c r="A134" s="4">
        <v>130</v>
      </c>
      <c r="B134" s="17"/>
      <c r="C134" s="18"/>
      <c r="D134" s="18"/>
      <c r="E134" s="19"/>
      <c r="F134" s="18"/>
      <c r="G134" s="19"/>
      <c r="H134" s="19"/>
      <c r="I134" s="17">
        <f t="shared" si="3"/>
        <v>0</v>
      </c>
      <c r="J134" s="18"/>
      <c r="K134" s="18"/>
      <c r="L134" s="18"/>
      <c r="M134" s="18"/>
      <c r="N134" s="18"/>
      <c r="O134" s="18"/>
      <c r="P134" s="24"/>
      <c r="Q134" s="54"/>
      <c r="R134" s="18"/>
      <c r="S134" s="18"/>
      <c r="T134" s="18"/>
    </row>
    <row r="135" spans="1:20">
      <c r="A135" s="4">
        <v>131</v>
      </c>
      <c r="B135" s="17"/>
      <c r="C135" s="18"/>
      <c r="D135" s="18"/>
      <c r="E135" s="19"/>
      <c r="F135" s="18"/>
      <c r="G135" s="19"/>
      <c r="H135" s="19"/>
      <c r="I135" s="17">
        <f t="shared" si="3"/>
        <v>0</v>
      </c>
      <c r="J135" s="18"/>
      <c r="K135" s="18"/>
      <c r="L135" s="18"/>
      <c r="M135" s="18"/>
      <c r="N135" s="18"/>
      <c r="O135" s="18"/>
      <c r="P135" s="24"/>
      <c r="Q135" s="54"/>
      <c r="R135" s="18"/>
      <c r="S135" s="18"/>
      <c r="T135" s="18"/>
    </row>
    <row r="136" spans="1:20">
      <c r="A136" s="4">
        <v>132</v>
      </c>
      <c r="B136" s="17"/>
      <c r="C136" s="18"/>
      <c r="D136" s="18"/>
      <c r="E136" s="19"/>
      <c r="F136" s="18"/>
      <c r="G136" s="19"/>
      <c r="H136" s="19"/>
      <c r="I136" s="17">
        <f t="shared" si="3"/>
        <v>0</v>
      </c>
      <c r="J136" s="18"/>
      <c r="K136" s="18"/>
      <c r="L136" s="18"/>
      <c r="M136" s="18"/>
      <c r="N136" s="18"/>
      <c r="O136" s="18"/>
      <c r="P136" s="24"/>
      <c r="Q136" s="54"/>
      <c r="R136" s="18"/>
      <c r="S136" s="18"/>
      <c r="T136" s="18"/>
    </row>
    <row r="137" spans="1:20">
      <c r="A137" s="4">
        <v>133</v>
      </c>
      <c r="B137" s="17"/>
      <c r="C137" s="18"/>
      <c r="D137" s="18"/>
      <c r="E137" s="19"/>
      <c r="F137" s="18"/>
      <c r="G137" s="19"/>
      <c r="H137" s="19"/>
      <c r="I137" s="17">
        <f t="shared" si="3"/>
        <v>0</v>
      </c>
      <c r="J137" s="18"/>
      <c r="K137" s="18"/>
      <c r="L137" s="18"/>
      <c r="M137" s="18"/>
      <c r="N137" s="18"/>
      <c r="O137" s="18"/>
      <c r="P137" s="24"/>
      <c r="Q137" s="54"/>
      <c r="R137" s="18"/>
      <c r="S137" s="18"/>
      <c r="T137" s="18"/>
    </row>
    <row r="138" spans="1:20">
      <c r="A138" s="4">
        <v>134</v>
      </c>
      <c r="B138" s="17"/>
      <c r="C138" s="18"/>
      <c r="D138" s="18"/>
      <c r="E138" s="19"/>
      <c r="F138" s="18"/>
      <c r="G138" s="19"/>
      <c r="H138" s="19"/>
      <c r="I138" s="17">
        <f t="shared" si="3"/>
        <v>0</v>
      </c>
      <c r="J138" s="18"/>
      <c r="K138" s="18"/>
      <c r="L138" s="18"/>
      <c r="M138" s="18"/>
      <c r="N138" s="18"/>
      <c r="O138" s="18"/>
      <c r="P138" s="24"/>
      <c r="Q138" s="54"/>
      <c r="R138" s="18"/>
      <c r="S138" s="18"/>
      <c r="T138" s="18"/>
    </row>
    <row r="139" spans="1:20">
      <c r="A139" s="4">
        <v>135</v>
      </c>
      <c r="B139" s="17"/>
      <c r="C139" s="18"/>
      <c r="D139" s="18"/>
      <c r="E139" s="19"/>
      <c r="F139" s="18"/>
      <c r="G139" s="19"/>
      <c r="H139" s="19"/>
      <c r="I139" s="17">
        <f t="shared" si="3"/>
        <v>0</v>
      </c>
      <c r="J139" s="18"/>
      <c r="K139" s="18"/>
      <c r="L139" s="18"/>
      <c r="M139" s="18"/>
      <c r="N139" s="18"/>
      <c r="O139" s="18"/>
      <c r="P139" s="24"/>
      <c r="Q139" s="54"/>
      <c r="R139" s="18"/>
      <c r="S139" s="18"/>
      <c r="T139" s="18"/>
    </row>
    <row r="140" spans="1:20">
      <c r="A140" s="4">
        <v>136</v>
      </c>
      <c r="B140" s="17"/>
      <c r="C140" s="18"/>
      <c r="D140" s="18"/>
      <c r="E140" s="19"/>
      <c r="F140" s="18"/>
      <c r="G140" s="19"/>
      <c r="H140" s="19"/>
      <c r="I140" s="17">
        <f t="shared" si="3"/>
        <v>0</v>
      </c>
      <c r="J140" s="18"/>
      <c r="K140" s="18"/>
      <c r="L140" s="18"/>
      <c r="M140" s="18"/>
      <c r="N140" s="18"/>
      <c r="O140" s="18"/>
      <c r="P140" s="24"/>
      <c r="Q140" s="54"/>
      <c r="R140" s="18"/>
      <c r="S140" s="18"/>
      <c r="T140" s="18"/>
    </row>
    <row r="141" spans="1:20">
      <c r="A141" s="4">
        <v>137</v>
      </c>
      <c r="B141" s="17"/>
      <c r="C141" s="18"/>
      <c r="D141" s="18"/>
      <c r="E141" s="19"/>
      <c r="F141" s="18"/>
      <c r="G141" s="19"/>
      <c r="H141" s="19"/>
      <c r="I141" s="17">
        <f t="shared" si="3"/>
        <v>0</v>
      </c>
      <c r="J141" s="18"/>
      <c r="K141" s="18"/>
      <c r="L141" s="18"/>
      <c r="M141" s="18"/>
      <c r="N141" s="18"/>
      <c r="O141" s="18"/>
      <c r="P141" s="24"/>
      <c r="Q141" s="54"/>
      <c r="R141" s="18"/>
      <c r="S141" s="18"/>
      <c r="T141" s="18"/>
    </row>
    <row r="142" spans="1:20">
      <c r="A142" s="4">
        <v>138</v>
      </c>
      <c r="B142" s="17"/>
      <c r="C142" s="18"/>
      <c r="D142" s="18"/>
      <c r="E142" s="19"/>
      <c r="F142" s="18"/>
      <c r="G142" s="19"/>
      <c r="H142" s="19"/>
      <c r="I142" s="17">
        <f t="shared" si="3"/>
        <v>0</v>
      </c>
      <c r="J142" s="18"/>
      <c r="K142" s="18"/>
      <c r="L142" s="18"/>
      <c r="M142" s="18"/>
      <c r="N142" s="18"/>
      <c r="O142" s="18"/>
      <c r="P142" s="24"/>
      <c r="Q142" s="54"/>
      <c r="R142" s="18"/>
      <c r="S142" s="18"/>
      <c r="T142" s="18"/>
    </row>
    <row r="143" spans="1:20">
      <c r="A143" s="4">
        <v>139</v>
      </c>
      <c r="B143" s="17"/>
      <c r="C143" s="18"/>
      <c r="D143" s="18"/>
      <c r="E143" s="19"/>
      <c r="F143" s="18"/>
      <c r="G143" s="19"/>
      <c r="H143" s="19"/>
      <c r="I143" s="17">
        <f t="shared" si="3"/>
        <v>0</v>
      </c>
      <c r="J143" s="18"/>
      <c r="K143" s="18"/>
      <c r="L143" s="18"/>
      <c r="M143" s="18"/>
      <c r="N143" s="18"/>
      <c r="O143" s="18"/>
      <c r="P143" s="24"/>
      <c r="Q143" s="54"/>
      <c r="R143" s="18"/>
      <c r="S143" s="18"/>
      <c r="T143" s="18"/>
    </row>
    <row r="144" spans="1:20">
      <c r="A144" s="4">
        <v>140</v>
      </c>
      <c r="B144" s="17"/>
      <c r="C144" s="18"/>
      <c r="D144" s="18"/>
      <c r="E144" s="19"/>
      <c r="F144" s="18"/>
      <c r="G144" s="19"/>
      <c r="H144" s="19"/>
      <c r="I144" s="17">
        <f t="shared" si="3"/>
        <v>0</v>
      </c>
      <c r="J144" s="18"/>
      <c r="K144" s="18"/>
      <c r="L144" s="18"/>
      <c r="M144" s="18"/>
      <c r="N144" s="18"/>
      <c r="O144" s="18"/>
      <c r="P144" s="24"/>
      <c r="Q144" s="54"/>
      <c r="R144" s="18"/>
      <c r="S144" s="18"/>
      <c r="T144" s="18"/>
    </row>
    <row r="145" spans="1:20">
      <c r="A145" s="4">
        <v>141</v>
      </c>
      <c r="B145" s="17"/>
      <c r="C145" s="18"/>
      <c r="D145" s="18"/>
      <c r="E145" s="19"/>
      <c r="F145" s="18"/>
      <c r="G145" s="19"/>
      <c r="H145" s="19"/>
      <c r="I145" s="17">
        <f t="shared" si="3"/>
        <v>0</v>
      </c>
      <c r="J145" s="18"/>
      <c r="K145" s="18"/>
      <c r="L145" s="18"/>
      <c r="M145" s="18"/>
      <c r="N145" s="18"/>
      <c r="O145" s="18"/>
      <c r="P145" s="24"/>
      <c r="Q145" s="54"/>
      <c r="R145" s="18"/>
      <c r="S145" s="18"/>
      <c r="T145" s="18"/>
    </row>
    <row r="146" spans="1:20">
      <c r="A146" s="4">
        <v>142</v>
      </c>
      <c r="B146" s="17"/>
      <c r="C146" s="18"/>
      <c r="D146" s="18"/>
      <c r="E146" s="19"/>
      <c r="F146" s="18"/>
      <c r="G146" s="19"/>
      <c r="H146" s="19"/>
      <c r="I146" s="17">
        <f t="shared" si="3"/>
        <v>0</v>
      </c>
      <c r="J146" s="18"/>
      <c r="K146" s="18"/>
      <c r="L146" s="18"/>
      <c r="M146" s="18"/>
      <c r="N146" s="18"/>
      <c r="O146" s="18"/>
      <c r="P146" s="24"/>
      <c r="Q146" s="54"/>
      <c r="R146" s="18"/>
      <c r="S146" s="18"/>
      <c r="T146" s="18"/>
    </row>
    <row r="147" spans="1:20">
      <c r="A147" s="4">
        <v>143</v>
      </c>
      <c r="B147" s="17"/>
      <c r="C147" s="18"/>
      <c r="D147" s="18"/>
      <c r="E147" s="19"/>
      <c r="F147" s="18"/>
      <c r="G147" s="19"/>
      <c r="H147" s="19"/>
      <c r="I147" s="17">
        <f t="shared" si="3"/>
        <v>0</v>
      </c>
      <c r="J147" s="18"/>
      <c r="K147" s="18"/>
      <c r="L147" s="18"/>
      <c r="M147" s="18"/>
      <c r="N147" s="18"/>
      <c r="O147" s="18"/>
      <c r="P147" s="24"/>
      <c r="Q147" s="54"/>
      <c r="R147" s="18"/>
      <c r="S147" s="18"/>
      <c r="T147" s="18"/>
    </row>
    <row r="148" spans="1:20">
      <c r="A148" s="4">
        <v>144</v>
      </c>
      <c r="B148" s="17"/>
      <c r="C148" s="18"/>
      <c r="D148" s="18"/>
      <c r="E148" s="19"/>
      <c r="F148" s="18"/>
      <c r="G148" s="19"/>
      <c r="H148" s="19"/>
      <c r="I148" s="17">
        <f t="shared" si="3"/>
        <v>0</v>
      </c>
      <c r="J148" s="18"/>
      <c r="K148" s="18"/>
      <c r="L148" s="18"/>
      <c r="M148" s="18"/>
      <c r="N148" s="18"/>
      <c r="O148" s="18"/>
      <c r="P148" s="24"/>
      <c r="Q148" s="54"/>
      <c r="R148" s="18"/>
      <c r="S148" s="18"/>
      <c r="T148" s="18"/>
    </row>
    <row r="149" spans="1:20">
      <c r="A149" s="4">
        <v>145</v>
      </c>
      <c r="B149" s="17"/>
      <c r="C149" s="18"/>
      <c r="D149" s="18"/>
      <c r="E149" s="19"/>
      <c r="F149" s="18"/>
      <c r="G149" s="19"/>
      <c r="H149" s="19"/>
      <c r="I149" s="17">
        <f t="shared" si="3"/>
        <v>0</v>
      </c>
      <c r="J149" s="18"/>
      <c r="K149" s="18"/>
      <c r="L149" s="18"/>
      <c r="M149" s="18"/>
      <c r="N149" s="18"/>
      <c r="O149" s="18"/>
      <c r="P149" s="24"/>
      <c r="Q149" s="54"/>
      <c r="R149" s="18"/>
      <c r="S149" s="18"/>
      <c r="T149" s="18"/>
    </row>
    <row r="150" spans="1:20">
      <c r="A150" s="4">
        <v>146</v>
      </c>
      <c r="B150" s="17"/>
      <c r="C150" s="18"/>
      <c r="D150" s="18"/>
      <c r="E150" s="19"/>
      <c r="F150" s="18"/>
      <c r="G150" s="19"/>
      <c r="H150" s="19"/>
      <c r="I150" s="17">
        <f t="shared" si="3"/>
        <v>0</v>
      </c>
      <c r="J150" s="18"/>
      <c r="K150" s="18"/>
      <c r="L150" s="18"/>
      <c r="M150" s="18"/>
      <c r="N150" s="18"/>
      <c r="O150" s="18"/>
      <c r="P150" s="24"/>
      <c r="Q150" s="54"/>
      <c r="R150" s="18"/>
      <c r="S150" s="18"/>
      <c r="T150" s="18"/>
    </row>
    <row r="151" spans="1:20">
      <c r="A151" s="4">
        <v>147</v>
      </c>
      <c r="B151" s="17"/>
      <c r="C151" s="18"/>
      <c r="D151" s="18"/>
      <c r="E151" s="19"/>
      <c r="F151" s="18"/>
      <c r="G151" s="19"/>
      <c r="H151" s="19"/>
      <c r="I151" s="17">
        <f t="shared" si="3"/>
        <v>0</v>
      </c>
      <c r="J151" s="18"/>
      <c r="K151" s="18"/>
      <c r="L151" s="18"/>
      <c r="M151" s="18"/>
      <c r="N151" s="18"/>
      <c r="O151" s="18"/>
      <c r="P151" s="24"/>
      <c r="Q151" s="54"/>
      <c r="R151" s="18"/>
      <c r="S151" s="18"/>
      <c r="T151" s="18"/>
    </row>
    <row r="152" spans="1:20">
      <c r="A152" s="4">
        <v>148</v>
      </c>
      <c r="B152" s="17"/>
      <c r="C152" s="18"/>
      <c r="D152" s="18"/>
      <c r="E152" s="19"/>
      <c r="F152" s="18"/>
      <c r="G152" s="19"/>
      <c r="H152" s="19"/>
      <c r="I152" s="17">
        <f t="shared" si="3"/>
        <v>0</v>
      </c>
      <c r="J152" s="18"/>
      <c r="K152" s="18"/>
      <c r="L152" s="18"/>
      <c r="M152" s="18"/>
      <c r="N152" s="18"/>
      <c r="O152" s="18"/>
      <c r="P152" s="24"/>
      <c r="Q152" s="54"/>
      <c r="R152" s="18"/>
      <c r="S152" s="18"/>
      <c r="T152" s="18"/>
    </row>
    <row r="153" spans="1:20">
      <c r="A153" s="4">
        <v>149</v>
      </c>
      <c r="B153" s="17"/>
      <c r="C153" s="18"/>
      <c r="D153" s="18"/>
      <c r="E153" s="19"/>
      <c r="F153" s="18"/>
      <c r="G153" s="19"/>
      <c r="H153" s="19"/>
      <c r="I153" s="17">
        <f t="shared" si="3"/>
        <v>0</v>
      </c>
      <c r="J153" s="18"/>
      <c r="K153" s="18"/>
      <c r="L153" s="18"/>
      <c r="M153" s="18"/>
      <c r="N153" s="18"/>
      <c r="O153" s="18"/>
      <c r="P153" s="24"/>
      <c r="Q153" s="54"/>
      <c r="R153" s="18"/>
      <c r="S153" s="18"/>
      <c r="T153" s="18"/>
    </row>
    <row r="154" spans="1:20">
      <c r="A154" s="4">
        <v>150</v>
      </c>
      <c r="B154" s="17"/>
      <c r="C154" s="18"/>
      <c r="D154" s="18"/>
      <c r="E154" s="19"/>
      <c r="F154" s="18"/>
      <c r="G154" s="19"/>
      <c r="H154" s="19"/>
      <c r="I154" s="17">
        <f t="shared" si="3"/>
        <v>0</v>
      </c>
      <c r="J154" s="18"/>
      <c r="K154" s="18"/>
      <c r="L154" s="18"/>
      <c r="M154" s="18"/>
      <c r="N154" s="18"/>
      <c r="O154" s="18"/>
      <c r="P154" s="24"/>
      <c r="Q154" s="54"/>
      <c r="R154" s="18"/>
      <c r="S154" s="18"/>
      <c r="T154" s="18"/>
    </row>
    <row r="155" spans="1:20">
      <c r="A155" s="4">
        <v>151</v>
      </c>
      <c r="B155" s="17"/>
      <c r="C155" s="18"/>
      <c r="D155" s="18"/>
      <c r="E155" s="19"/>
      <c r="F155" s="18"/>
      <c r="G155" s="19"/>
      <c r="H155" s="19"/>
      <c r="I155" s="17">
        <f t="shared" si="3"/>
        <v>0</v>
      </c>
      <c r="J155" s="18"/>
      <c r="K155" s="18"/>
      <c r="L155" s="18"/>
      <c r="M155" s="18"/>
      <c r="N155" s="18"/>
      <c r="O155" s="18"/>
      <c r="P155" s="24"/>
      <c r="Q155" s="54"/>
      <c r="R155" s="18"/>
      <c r="S155" s="18"/>
      <c r="T155" s="18"/>
    </row>
    <row r="156" spans="1:20">
      <c r="A156" s="4">
        <v>152</v>
      </c>
      <c r="B156" s="17"/>
      <c r="C156" s="18"/>
      <c r="D156" s="18"/>
      <c r="E156" s="19"/>
      <c r="F156" s="18"/>
      <c r="G156" s="19"/>
      <c r="H156" s="19"/>
      <c r="I156" s="17">
        <f t="shared" si="3"/>
        <v>0</v>
      </c>
      <c r="J156" s="18"/>
      <c r="K156" s="18"/>
      <c r="L156" s="18"/>
      <c r="M156" s="18"/>
      <c r="N156" s="18"/>
      <c r="O156" s="18"/>
      <c r="P156" s="24"/>
      <c r="Q156" s="54"/>
      <c r="R156" s="18"/>
      <c r="S156" s="18"/>
      <c r="T156" s="18"/>
    </row>
    <row r="157" spans="1:20">
      <c r="A157" s="4">
        <v>153</v>
      </c>
      <c r="B157" s="17"/>
      <c r="C157" s="18"/>
      <c r="D157" s="18"/>
      <c r="E157" s="19"/>
      <c r="F157" s="18"/>
      <c r="G157" s="19"/>
      <c r="H157" s="19"/>
      <c r="I157" s="17">
        <f t="shared" si="3"/>
        <v>0</v>
      </c>
      <c r="J157" s="18"/>
      <c r="K157" s="18"/>
      <c r="L157" s="18"/>
      <c r="M157" s="18"/>
      <c r="N157" s="18"/>
      <c r="O157" s="18"/>
      <c r="P157" s="24"/>
      <c r="Q157" s="54"/>
      <c r="R157" s="18"/>
      <c r="S157" s="18"/>
      <c r="T157" s="18"/>
    </row>
    <row r="158" spans="1:20">
      <c r="A158" s="4">
        <v>154</v>
      </c>
      <c r="B158" s="17"/>
      <c r="C158" s="18"/>
      <c r="D158" s="18"/>
      <c r="E158" s="19"/>
      <c r="F158" s="18"/>
      <c r="G158" s="19"/>
      <c r="H158" s="19"/>
      <c r="I158" s="17">
        <f t="shared" si="3"/>
        <v>0</v>
      </c>
      <c r="J158" s="18"/>
      <c r="K158" s="18"/>
      <c r="L158" s="18"/>
      <c r="M158" s="18"/>
      <c r="N158" s="18"/>
      <c r="O158" s="18"/>
      <c r="P158" s="24"/>
      <c r="Q158" s="54"/>
      <c r="R158" s="18"/>
      <c r="S158" s="18"/>
      <c r="T158" s="18"/>
    </row>
    <row r="159" spans="1:20">
      <c r="A159" s="4">
        <v>155</v>
      </c>
      <c r="B159" s="17"/>
      <c r="C159" s="18"/>
      <c r="D159" s="18"/>
      <c r="E159" s="19"/>
      <c r="F159" s="18"/>
      <c r="G159" s="19"/>
      <c r="H159" s="19"/>
      <c r="I159" s="17">
        <f t="shared" si="3"/>
        <v>0</v>
      </c>
      <c r="J159" s="18"/>
      <c r="K159" s="18"/>
      <c r="L159" s="18"/>
      <c r="M159" s="18"/>
      <c r="N159" s="18"/>
      <c r="O159" s="18"/>
      <c r="P159" s="24"/>
      <c r="Q159" s="54"/>
      <c r="R159" s="18"/>
      <c r="S159" s="18"/>
      <c r="T159" s="18"/>
    </row>
    <row r="160" spans="1:20">
      <c r="A160" s="4">
        <v>156</v>
      </c>
      <c r="B160" s="17"/>
      <c r="C160" s="18"/>
      <c r="D160" s="18"/>
      <c r="E160" s="19"/>
      <c r="F160" s="18"/>
      <c r="G160" s="19"/>
      <c r="H160" s="19"/>
      <c r="I160" s="17">
        <f t="shared" si="3"/>
        <v>0</v>
      </c>
      <c r="J160" s="18"/>
      <c r="K160" s="18"/>
      <c r="L160" s="18"/>
      <c r="M160" s="18"/>
      <c r="N160" s="18"/>
      <c r="O160" s="18"/>
      <c r="P160" s="24"/>
      <c r="Q160" s="54"/>
      <c r="R160" s="18"/>
      <c r="S160" s="18"/>
      <c r="T160" s="18"/>
    </row>
    <row r="161" spans="1:20">
      <c r="A161" s="4">
        <v>157</v>
      </c>
      <c r="B161" s="17"/>
      <c r="C161" s="18"/>
      <c r="D161" s="18"/>
      <c r="E161" s="19"/>
      <c r="F161" s="18"/>
      <c r="G161" s="19"/>
      <c r="H161" s="19"/>
      <c r="I161" s="17">
        <f t="shared" si="3"/>
        <v>0</v>
      </c>
      <c r="J161" s="18"/>
      <c r="K161" s="18"/>
      <c r="L161" s="18"/>
      <c r="M161" s="18"/>
      <c r="N161" s="18"/>
      <c r="O161" s="18"/>
      <c r="P161" s="24"/>
      <c r="Q161" s="54"/>
      <c r="R161" s="18"/>
      <c r="S161" s="18"/>
      <c r="T161" s="18"/>
    </row>
    <row r="162" spans="1:20">
      <c r="A162" s="4">
        <v>158</v>
      </c>
      <c r="B162" s="17"/>
      <c r="C162" s="18"/>
      <c r="D162" s="18"/>
      <c r="E162" s="19"/>
      <c r="F162" s="18"/>
      <c r="G162" s="19"/>
      <c r="H162" s="19"/>
      <c r="I162" s="17">
        <f t="shared" si="3"/>
        <v>0</v>
      </c>
      <c r="J162" s="18"/>
      <c r="K162" s="18"/>
      <c r="L162" s="18"/>
      <c r="M162" s="18"/>
      <c r="N162" s="18"/>
      <c r="O162" s="18"/>
      <c r="P162" s="24"/>
      <c r="Q162" s="54"/>
      <c r="R162" s="18"/>
      <c r="S162" s="18"/>
      <c r="T162" s="18"/>
    </row>
    <row r="163" spans="1:20">
      <c r="A163" s="4">
        <v>159</v>
      </c>
      <c r="B163" s="17"/>
      <c r="C163" s="18"/>
      <c r="D163" s="18"/>
      <c r="E163" s="19"/>
      <c r="F163" s="18"/>
      <c r="G163" s="19"/>
      <c r="H163" s="19"/>
      <c r="I163" s="17">
        <f t="shared" si="3"/>
        <v>0</v>
      </c>
      <c r="J163" s="18"/>
      <c r="K163" s="18"/>
      <c r="L163" s="18"/>
      <c r="M163" s="18"/>
      <c r="N163" s="18"/>
      <c r="O163" s="18"/>
      <c r="P163" s="24"/>
      <c r="Q163" s="54"/>
      <c r="R163" s="18"/>
      <c r="S163" s="18"/>
      <c r="T163" s="18"/>
    </row>
    <row r="164" spans="1:20">
      <c r="A164" s="4">
        <v>160</v>
      </c>
      <c r="B164" s="17"/>
      <c r="C164" s="18"/>
      <c r="D164" s="18"/>
      <c r="E164" s="19"/>
      <c r="F164" s="18"/>
      <c r="G164" s="19"/>
      <c r="H164" s="19"/>
      <c r="I164" s="17">
        <f t="shared" si="3"/>
        <v>0</v>
      </c>
      <c r="J164" s="18"/>
      <c r="K164" s="18"/>
      <c r="L164" s="18"/>
      <c r="M164" s="18"/>
      <c r="N164" s="18"/>
      <c r="O164" s="18"/>
      <c r="P164" s="24"/>
      <c r="Q164" s="54"/>
      <c r="R164" s="18"/>
      <c r="S164" s="18"/>
      <c r="T164" s="18"/>
    </row>
    <row r="165" spans="1:20">
      <c r="A165" s="21" t="s">
        <v>11</v>
      </c>
      <c r="B165" s="41"/>
      <c r="C165" s="21">
        <f>COUNTIFS(C5:C164,"*")</f>
        <v>95</v>
      </c>
      <c r="D165" s="21"/>
      <c r="E165" s="13"/>
      <c r="F165" s="21"/>
      <c r="G165" s="21">
        <f>SUM(G5:G164)</f>
        <v>2692</v>
      </c>
      <c r="H165" s="21">
        <f>SUM(H5:H164)</f>
        <v>3181</v>
      </c>
      <c r="I165" s="21">
        <f>SUM(I5:I164)</f>
        <v>5873</v>
      </c>
      <c r="J165" s="21"/>
      <c r="K165" s="21"/>
      <c r="L165" s="21"/>
      <c r="M165" s="21"/>
      <c r="N165" s="21"/>
      <c r="O165" s="21"/>
      <c r="P165" s="14"/>
      <c r="Q165" s="55"/>
      <c r="R165" s="21"/>
      <c r="S165" s="21"/>
      <c r="T165" s="12"/>
    </row>
    <row r="166" spans="1:20">
      <c r="A166" s="46" t="s">
        <v>67</v>
      </c>
      <c r="B166" s="10">
        <f>COUNTIF(B$5:B$164,"Team 1")</f>
        <v>54</v>
      </c>
      <c r="C166" s="46" t="s">
        <v>29</v>
      </c>
      <c r="D166" s="10">
        <f>COUNTIF(D5:D164,"Anganwadi")</f>
        <v>50</v>
      </c>
    </row>
    <row r="167" spans="1:20">
      <c r="A167" s="46" t="s">
        <v>68</v>
      </c>
      <c r="B167" s="10">
        <f>COUNTIF(B$6:B$164,"Team 2")</f>
        <v>40</v>
      </c>
      <c r="C167" s="46" t="s">
        <v>27</v>
      </c>
      <c r="D167" s="10">
        <f>COUNTIF(D5:D164,"School")</f>
        <v>45</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hyperlinks>
    <hyperlink ref="N48" r:id="rId1" display="http://www.nrhmassam.info/APPMS/index.php?page=asha_detail&amp;asha_mcts_emp_id=MjA1ODQ="/>
    <hyperlink ref="N92:N93" r:id="rId2" display="http://www.nrhmassam.info/APPMS/index.php?page=asha_detail&amp;asha_mcts_emp_id=MjA1ODQ="/>
    <hyperlink ref="N94" r:id="rId3" display="http://www.nrhmassam.info/APPMS/index.php?page=asha_detail&amp;asha_mcts_emp_id=MjA1ODU="/>
    <hyperlink ref="N74" r:id="rId4" display="http://www.nrhmassam.info/APPMS/index.php?page=asha_detail&amp;asha_mcts_emp_id=MjA1Nzg="/>
    <hyperlink ref="N75" r:id="rId5" display="http://www.nrhmassam.info/APPMS/index.php?page=asha_detail&amp;asha_mcts_emp_id=MjA1Nzg="/>
    <hyperlink ref="N78" r:id="rId6" display="http://www.nrhmassam.info/APPMS/index.php?page=asha_detail&amp;asha_mcts_emp_id=MjA1Nzk="/>
    <hyperlink ref="N79" r:id="rId7" display="http://www.nrhmassam.info/APPMS/index.php?page=asha_detail&amp;asha_mcts_emp_id=MjA1Nzk="/>
    <hyperlink ref="N81" r:id="rId8" display="http://www.nrhmassam.info/APPMS/index.php?page=asha_detail&amp;asha_mcts_emp_id=MjA1Nzg="/>
    <hyperlink ref="N82" r:id="rId9" display="http://www.nrhmassam.info/APPMS/index.php?page=asha_detail&amp;asha_mcts_emp_id=MjA1Nzg="/>
    <hyperlink ref="N96" r:id="rId10" display="http://www.nrhmassam.info/APPMS/index.php?page=asha_detail&amp;asha_mcts_emp_id=MjA1NzI="/>
    <hyperlink ref="N98" r:id="rId11" display="http://www.nrhmassam.info/APPMS/index.php?page=asha_detail&amp;asha_mcts_emp_id=MjA1NzU="/>
    <hyperlink ref="N39" r:id="rId12" display="http://www.nrhmassam.info/APPMS/index.php?page=asha_detail&amp;asha_mcts_emp_id=MjA3NzE="/>
    <hyperlink ref="N65" r:id="rId13" display="http://www.nrhmassam.info/APPMS/index.php?page=asha_detail&amp;asha_mcts_emp_id=MjA3NzI="/>
    <hyperlink ref="N71" r:id="rId14" display="http://www.nrhmassam.info/APPMS/index.php?page=asha_detail&amp;asha_mcts_emp_id=MjA3NzI="/>
    <hyperlink ref="N21" r:id="rId15" display="http://www.nrhmassam.info/APPMS/index.php?page=asha_detail&amp;asha_mcts_emp_id=NjY3Nzk="/>
    <hyperlink ref="N22" r:id="rId16" display="http://www.nrhmassam.info/APPMS/index.php?page=asha_detail&amp;asha_mcts_emp_id=NjY3Nzk="/>
    <hyperlink ref="N23" r:id="rId17" display="http://www.nrhmassam.info/APPMS/index.php?page=asha_detail&amp;asha_mcts_emp_id=NjY3NzY="/>
    <hyperlink ref="N25" r:id="rId18" display="http://www.nrhmassam.info/APPMS/index.php?page=asha_detail&amp;asha_mcts_emp_id=NjY3NzY="/>
    <hyperlink ref="N29:N30" r:id="rId19" display="http://www.nrhmassam.info/APPMS/index.php?page=asha_detail&amp;asha_mcts_emp_id=MjA5MjQ="/>
    <hyperlink ref="N88" r:id="rId20" display="http://www.nrhmassam.info/APPMS/index.php?page=asha_detail&amp;asha_mcts_emp_id=MjA3NTg="/>
    <hyperlink ref="N89" r:id="rId21" display="http://www.nrhmassam.info/APPMS/index.php?page=asha_detail&amp;asha_mcts_emp_id=NjY4MzY="/>
    <hyperlink ref="N47" r:id="rId22" display="http://www.nrhmassam.info/APPMS/index.php?page=asha_detail&amp;asha_mcts_emp_id=MjA2MDg="/>
    <hyperlink ref="N56:N57" r:id="rId23" display="http://www.nrhmassam.info/APPMS/index.php?page=asha_detail&amp;asha_mcts_emp_id=MjA2MDg="/>
    <hyperlink ref="N59" r:id="rId24" display="http://www.nrhmassam.info/APPMS/index.php?page=asha_detail&amp;asha_mcts_emp_id=MjA2MDg="/>
    <hyperlink ref="N5" r:id="rId25" display="http://www.nrhmassam.info/APPMS/index.php?page=asha_detail&amp;asha_mcts_emp_id=MjA3MDc="/>
    <hyperlink ref="N11" r:id="rId26" display="http://www.nrhmassam.info/APPMS/index.php?page=asha_detail&amp;asha_mcts_emp_id=MjA3MDc="/>
    <hyperlink ref="N13" r:id="rId27" display="http://www.nrhmassam.info/APPMS/index.php?page=asha_detail&amp;asha_mcts_emp_id=MjA3MDc="/>
    <hyperlink ref="N16" r:id="rId28" display="http://www.nrhmassam.info/APPMS/index.php?page=asha_detail&amp;asha_mcts_emp_id=MjA3MDc="/>
    <hyperlink ref="N24" r:id="rId29" display="http://www.nrhmassam.info/APPMS/index.php?page=asha_detail&amp;asha_mcts_emp_id=MjA3MDc="/>
    <hyperlink ref="N27" r:id="rId30" display="http://www.nrhmassam.info/APPMS/index.php?page=asha_detail&amp;asha_mcts_emp_id=MjA3MDc="/>
    <hyperlink ref="N32" r:id="rId31" display="http://www.nrhmassam.info/APPMS/index.php?page=asha_detail&amp;asha_mcts_emp_id=MjA3MDc="/>
    <hyperlink ref="N41" r:id="rId32" display="http://www.nrhmassam.info/APPMS/index.php?page=asha_detail&amp;asha_mcts_emp_id=MjA3MDc="/>
    <hyperlink ref="N49" r:id="rId33" display="http://www.nrhmassam.info/APPMS/index.php?page=asha_detail&amp;asha_mcts_emp_id=MjA3MDk="/>
    <hyperlink ref="N50" r:id="rId34" display="http://www.nrhmassam.info/APPMS/index.php?page=asha_detail&amp;asha_mcts_emp_id=MTg1NTUxNQ=="/>
    <hyperlink ref="N54:N55" r:id="rId35" display="http://www.nrhmassam.info/APPMS/index.php?page=asha_detail&amp;asha_mcts_emp_id=MTg1NTUxNQ=="/>
    <hyperlink ref="N64" r:id="rId36" display="http://www.nrhmassam.info/APPMS/index.php?page=asha_detail&amp;asha_mcts_emp_id=MTg1NTUxNQ=="/>
    <hyperlink ref="N67" r:id="rId37" display="http://www.nrhmassam.info/APPMS/index.php?page=asha_detail&amp;asha_mcts_emp_id=MTg1NTUxNQ=="/>
    <hyperlink ref="N77" r:id="rId38" display="http://www.nrhmassam.info/APPMS/index.php?page=asha_detail&amp;asha_mcts_emp_id=MTg1NTUxNQ=="/>
    <hyperlink ref="N87" r:id="rId39" display="http://www.nrhmassam.info/APPMS/index.php?page=asha_detail&amp;asha_mcts_emp_id=MTg1NTUxNQ=="/>
    <hyperlink ref="N90" r:id="rId40" display="http://www.nrhmassam.info/APPMS/index.php?page=asha_detail&amp;asha_mcts_emp_id=MTg1NTUxNQ=="/>
    <hyperlink ref="N63" r:id="rId41" display="http://www.nrhmassam.info/APPMS/index.php?page=asha_detail&amp;asha_mcts_emp_id=MjA5MjA="/>
    <hyperlink ref="N28" r:id="rId42" display="http://www.nrhmassam.info/APPMS/index.php?page=asha_detail&amp;asha_mcts_emp_id=NjY3OTQ="/>
    <hyperlink ref="N42" r:id="rId43" display="http://www.nrhmassam.info/APPMS/index.php?page=asha_detail&amp;asha_mcts_emp_id=Mzk4NjA="/>
    <hyperlink ref="N43" r:id="rId44" display="http://www.nrhmassam.info/APPMS/index.php?page=asha_detail&amp;asha_mcts_emp_id=Mzk4NjA="/>
    <hyperlink ref="N46" r:id="rId45" display="http://www.nrhmassam.info/APPMS/index.php?page=asha_detail&amp;asha_mcts_emp_id=MjA3Mzc="/>
    <hyperlink ref="N52" r:id="rId46" display="http://www.nrhmassam.info/APPMS/index.php?page=asha_detail&amp;asha_mcts_emp_id=MjA3Mjc="/>
    <hyperlink ref="N53" r:id="rId47" display="http://www.nrhmassam.info/APPMS/index.php?page=asha_detail&amp;asha_mcts_emp_id=MjA3Mjc="/>
    <hyperlink ref="N72" r:id="rId48" display="http://www.nrhmassam.info/APPMS/index.php?page=asha_detail&amp;asha_mcts_emp_id=MjA3Mjc="/>
    <hyperlink ref="N84:N86" r:id="rId49" display="http://www.nrhmassam.info/APPMS/index.php?page=asha_detail&amp;asha_mcts_emp_id=MjA3Mjc="/>
    <hyperlink ref="N66" r:id="rId50" display="http://www.nrhmassam.info/APPMS/index.php?page=asha_detail&amp;asha_mcts_emp_id=NjY4Mjc="/>
    <hyperlink ref="N68" r:id="rId51" display="http://www.nrhmassam.info/APPMS/index.php?page=asha_detail&amp;asha_mcts_emp_id=NjY4Mjc="/>
    <hyperlink ref="N70" r:id="rId52" display="http://www.nrhmassam.info/APPMS/index.php?page=asha_detail&amp;asha_mcts_emp_id=NjY4Mjc="/>
    <hyperlink ref="N26" r:id="rId53" display="http://www.nrhmassam.info/APPMS/index.php?page=asha_detail&amp;asha_mcts_emp_id=NjY4MDE="/>
    <hyperlink ref="N17" r:id="rId54" display="http://www.nrhmassam.info/APPMS/index.php?page=asha_detail&amp;asha_mcts_emp_id=NjY4MDI="/>
    <hyperlink ref="N34" r:id="rId55" display="http://www.nrhmassam.info/APPMS/index.php?page=asha_detail&amp;asha_mcts_emp_id=NjY3ODU="/>
    <hyperlink ref="N38" r:id="rId56" display="http://www.nrhmassam.info/APPMS/index.php?page=asha_detail&amp;asha_mcts_emp_id=NjY3ODU="/>
    <hyperlink ref="N58" r:id="rId57" display="http://www.nrhmassam.info/APPMS/index.php?page=asha_detail&amp;asha_mcts_emp_id=NjY3ODU="/>
    <hyperlink ref="N60" r:id="rId58" display="http://www.nrhmassam.info/APPMS/index.php?page=asha_detail&amp;asha_mcts_emp_id=NjY3ODA="/>
    <hyperlink ref="N61" r:id="rId59" display="http://www.nrhmassam.info/APPMS/index.php?page=asha_detail&amp;asha_mcts_emp_id=NjY3ODA="/>
    <hyperlink ref="N8" r:id="rId60" display="http://www.nrhmassam.info/APPMS/index.php?page=asha_detail&amp;asha_mcts_emp_id=MjA3MTM="/>
    <hyperlink ref="N18" r:id="rId61" display="http://www.nrhmassam.info/APPMS/index.php?page=asha_detail&amp;asha_mcts_emp_id=MjA3MjI="/>
    <hyperlink ref="N20" r:id="rId62" display="http://www.nrhmassam.info/APPMS/index.php?page=asha_detail&amp;asha_mcts_emp_id=MjA3MjI="/>
    <hyperlink ref="N44" r:id="rId63" display="http://www.nrhmassam.info/APPMS/index.php?page=asha_detail&amp;asha_mcts_emp_id=MjA3MjI="/>
    <hyperlink ref="N69" r:id="rId64" display="http://www.nrhmassam.info/APPMS/index.php?page=asha_detail&amp;asha_mcts_emp_id=MjA3MjI="/>
  </hyperlinks>
  <printOptions horizontalCentered="1"/>
  <pageMargins left="0.37" right="0.23" top="0.43" bottom="0.45" header="0.3" footer="0.22"/>
  <pageSetup paperSize="9" scale="47" fitToHeight="11000" orientation="landscape" horizontalDpi="0" verticalDpi="0" r:id="rId65"/>
  <headerFooter>
    <oddFooter>&amp;CPages &amp;P of &amp;N</oddFooter>
  </headerFooter>
  <legacyDrawing r:id="rId66"/>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C3" sqref="C3:C4"/>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56" bestFit="1" customWidth="1"/>
    <col min="18" max="18" width="17.5703125" style="1" customWidth="1"/>
    <col min="19" max="19" width="19.5703125" style="1" customWidth="1"/>
    <col min="20" max="16384" width="9.140625" style="1"/>
  </cols>
  <sheetData>
    <row r="1" spans="1:20" ht="51" customHeight="1">
      <c r="A1" s="133" t="s">
        <v>1448</v>
      </c>
      <c r="B1" s="133"/>
      <c r="C1" s="133"/>
      <c r="D1" s="134"/>
      <c r="E1" s="134"/>
      <c r="F1" s="134"/>
      <c r="G1" s="134"/>
      <c r="H1" s="134"/>
      <c r="I1" s="134"/>
      <c r="J1" s="134"/>
      <c r="K1" s="134"/>
      <c r="L1" s="134"/>
      <c r="M1" s="134"/>
      <c r="N1" s="134"/>
      <c r="O1" s="134"/>
      <c r="P1" s="134"/>
      <c r="Q1" s="134"/>
      <c r="R1" s="134"/>
      <c r="S1" s="134"/>
    </row>
    <row r="2" spans="1:20">
      <c r="A2" s="137" t="s">
        <v>63</v>
      </c>
      <c r="B2" s="138"/>
      <c r="C2" s="138"/>
      <c r="D2" s="25" t="s">
        <v>188</v>
      </c>
      <c r="E2" s="22"/>
      <c r="F2" s="22"/>
      <c r="G2" s="22"/>
      <c r="H2" s="22"/>
      <c r="I2" s="22"/>
      <c r="J2" s="22"/>
      <c r="K2" s="22"/>
      <c r="L2" s="22"/>
      <c r="M2" s="22"/>
      <c r="N2" s="22"/>
      <c r="O2" s="22"/>
      <c r="P2" s="22"/>
      <c r="Q2" s="53"/>
      <c r="R2" s="22"/>
      <c r="S2" s="22"/>
    </row>
    <row r="3" spans="1:20" ht="24" customHeight="1">
      <c r="A3" s="139" t="s">
        <v>14</v>
      </c>
      <c r="B3" s="135" t="s">
        <v>66</v>
      </c>
      <c r="C3" s="140" t="s">
        <v>7</v>
      </c>
      <c r="D3" s="140" t="s">
        <v>59</v>
      </c>
      <c r="E3" s="140" t="s">
        <v>16</v>
      </c>
      <c r="F3" s="141" t="s">
        <v>17</v>
      </c>
      <c r="G3" s="140" t="s">
        <v>8</v>
      </c>
      <c r="H3" s="140"/>
      <c r="I3" s="140"/>
      <c r="J3" s="140" t="s">
        <v>35</v>
      </c>
      <c r="K3" s="135" t="s">
        <v>37</v>
      </c>
      <c r="L3" s="135" t="s">
        <v>54</v>
      </c>
      <c r="M3" s="135" t="s">
        <v>55</v>
      </c>
      <c r="N3" s="135" t="s">
        <v>38</v>
      </c>
      <c r="O3" s="135" t="s">
        <v>39</v>
      </c>
      <c r="P3" s="139" t="s">
        <v>58</v>
      </c>
      <c r="Q3" s="143" t="s">
        <v>56</v>
      </c>
      <c r="R3" s="140" t="s">
        <v>36</v>
      </c>
      <c r="S3" s="140" t="s">
        <v>57</v>
      </c>
      <c r="T3" s="140" t="s">
        <v>13</v>
      </c>
    </row>
    <row r="4" spans="1:20" ht="25.5" customHeight="1">
      <c r="A4" s="139"/>
      <c r="B4" s="142"/>
      <c r="C4" s="140"/>
      <c r="D4" s="140"/>
      <c r="E4" s="140"/>
      <c r="F4" s="141"/>
      <c r="G4" s="23" t="s">
        <v>9</v>
      </c>
      <c r="H4" s="23" t="s">
        <v>10</v>
      </c>
      <c r="I4" s="23" t="s">
        <v>11</v>
      </c>
      <c r="J4" s="140"/>
      <c r="K4" s="136"/>
      <c r="L4" s="136"/>
      <c r="M4" s="136"/>
      <c r="N4" s="136"/>
      <c r="O4" s="136"/>
      <c r="P4" s="139"/>
      <c r="Q4" s="144"/>
      <c r="R4" s="140"/>
      <c r="S4" s="140"/>
      <c r="T4" s="140"/>
    </row>
    <row r="5" spans="1:20">
      <c r="A5" s="4">
        <v>1</v>
      </c>
      <c r="B5" s="17" t="s">
        <v>67</v>
      </c>
      <c r="C5" s="18" t="s">
        <v>741</v>
      </c>
      <c r="D5" s="18" t="s">
        <v>29</v>
      </c>
      <c r="E5" s="19">
        <v>31</v>
      </c>
      <c r="F5" s="18" t="s">
        <v>998</v>
      </c>
      <c r="G5" s="19">
        <v>20</v>
      </c>
      <c r="H5" s="19">
        <v>20</v>
      </c>
      <c r="I5" s="17">
        <f t="shared" ref="I5:I68" si="0">+G5+H5</f>
        <v>40</v>
      </c>
      <c r="J5" s="18">
        <v>8403986603</v>
      </c>
      <c r="K5" s="18" t="s">
        <v>1411</v>
      </c>
      <c r="L5" s="18" t="s">
        <v>1347</v>
      </c>
      <c r="M5" s="18">
        <v>7399188419</v>
      </c>
      <c r="N5" s="18" t="s">
        <v>1221</v>
      </c>
      <c r="O5" s="18">
        <v>8486743506</v>
      </c>
      <c r="P5" s="24">
        <v>43525</v>
      </c>
      <c r="Q5" s="54">
        <v>43525</v>
      </c>
      <c r="R5" s="18" t="s">
        <v>1402</v>
      </c>
      <c r="S5" s="18" t="s">
        <v>1236</v>
      </c>
      <c r="T5" s="18"/>
    </row>
    <row r="6" spans="1:20">
      <c r="A6" s="4">
        <v>2</v>
      </c>
      <c r="B6" s="17" t="s">
        <v>67</v>
      </c>
      <c r="C6" s="18" t="s">
        <v>742</v>
      </c>
      <c r="D6" s="18" t="s">
        <v>29</v>
      </c>
      <c r="E6" s="19">
        <v>30</v>
      </c>
      <c r="F6" s="18" t="s">
        <v>998</v>
      </c>
      <c r="G6" s="19">
        <v>10</v>
      </c>
      <c r="H6" s="19">
        <v>20</v>
      </c>
      <c r="I6" s="17">
        <f t="shared" si="0"/>
        <v>30</v>
      </c>
      <c r="J6" s="18">
        <v>9127481508</v>
      </c>
      <c r="K6" s="18" t="s">
        <v>1411</v>
      </c>
      <c r="L6" s="18" t="s">
        <v>1347</v>
      </c>
      <c r="M6" s="18">
        <v>7399188419</v>
      </c>
      <c r="N6" s="18" t="s">
        <v>1297</v>
      </c>
      <c r="O6" s="18">
        <v>9954144636</v>
      </c>
      <c r="P6" s="24">
        <v>43525</v>
      </c>
      <c r="Q6" s="54">
        <v>43525</v>
      </c>
      <c r="R6" s="18" t="s">
        <v>1402</v>
      </c>
      <c r="S6" s="18" t="s">
        <v>1236</v>
      </c>
      <c r="T6" s="18"/>
    </row>
    <row r="7" spans="1:20">
      <c r="A7" s="4">
        <v>3</v>
      </c>
      <c r="B7" s="17" t="s">
        <v>68</v>
      </c>
      <c r="C7" s="18" t="s">
        <v>743</v>
      </c>
      <c r="D7" s="18" t="s">
        <v>29</v>
      </c>
      <c r="E7" s="19">
        <v>88</v>
      </c>
      <c r="F7" s="18" t="s">
        <v>998</v>
      </c>
      <c r="G7" s="19">
        <v>18</v>
      </c>
      <c r="H7" s="19">
        <v>13</v>
      </c>
      <c r="I7" s="17">
        <f t="shared" si="0"/>
        <v>31</v>
      </c>
      <c r="J7" s="18">
        <v>9954633541</v>
      </c>
      <c r="K7" s="18" t="s">
        <v>1412</v>
      </c>
      <c r="L7" s="18" t="s">
        <v>1257</v>
      </c>
      <c r="M7" s="18">
        <v>8473008297</v>
      </c>
      <c r="N7" s="18" t="s">
        <v>1265</v>
      </c>
      <c r="O7" s="18">
        <v>6900020711</v>
      </c>
      <c r="P7" s="24">
        <v>43525</v>
      </c>
      <c r="Q7" s="54">
        <v>43525</v>
      </c>
      <c r="R7" s="18" t="s">
        <v>1409</v>
      </c>
      <c r="S7" s="18" t="s">
        <v>1236</v>
      </c>
      <c r="T7" s="18"/>
    </row>
    <row r="8" spans="1:20">
      <c r="A8" s="4">
        <v>4</v>
      </c>
      <c r="B8" s="17" t="s">
        <v>67</v>
      </c>
      <c r="C8" s="18" t="s">
        <v>744</v>
      </c>
      <c r="D8" s="18" t="s">
        <v>29</v>
      </c>
      <c r="E8" s="19">
        <v>30</v>
      </c>
      <c r="F8" s="18" t="s">
        <v>998</v>
      </c>
      <c r="G8" s="19">
        <v>26</v>
      </c>
      <c r="H8" s="19">
        <v>23</v>
      </c>
      <c r="I8" s="17">
        <f t="shared" si="0"/>
        <v>49</v>
      </c>
      <c r="J8" s="17" t="s">
        <v>1122</v>
      </c>
      <c r="K8" s="18" t="s">
        <v>1411</v>
      </c>
      <c r="L8" s="18" t="s">
        <v>1347</v>
      </c>
      <c r="M8" s="18">
        <v>7399188419</v>
      </c>
      <c r="N8" s="18" t="s">
        <v>1222</v>
      </c>
      <c r="O8" s="18">
        <v>7399838397</v>
      </c>
      <c r="P8" s="24">
        <v>43525</v>
      </c>
      <c r="Q8" s="54">
        <v>43525</v>
      </c>
      <c r="R8" s="18" t="s">
        <v>1402</v>
      </c>
      <c r="S8" s="18" t="s">
        <v>1236</v>
      </c>
      <c r="T8" s="18"/>
    </row>
    <row r="9" spans="1:20">
      <c r="A9" s="4">
        <v>5</v>
      </c>
      <c r="B9" s="17" t="s">
        <v>68</v>
      </c>
      <c r="C9" s="18" t="s">
        <v>745</v>
      </c>
      <c r="D9" s="18" t="s">
        <v>27</v>
      </c>
      <c r="E9" s="19" t="s">
        <v>956</v>
      </c>
      <c r="F9" s="18" t="s">
        <v>999</v>
      </c>
      <c r="G9" s="19">
        <v>55</v>
      </c>
      <c r="H9" s="19">
        <v>55</v>
      </c>
      <c r="I9" s="17">
        <f t="shared" si="0"/>
        <v>110</v>
      </c>
      <c r="J9" s="18" t="s">
        <v>1123</v>
      </c>
      <c r="K9" s="18" t="s">
        <v>1412</v>
      </c>
      <c r="L9" s="18" t="s">
        <v>1257</v>
      </c>
      <c r="M9" s="18">
        <v>8473008297</v>
      </c>
      <c r="N9" s="18" t="s">
        <v>1265</v>
      </c>
      <c r="O9" s="18">
        <v>6900020711</v>
      </c>
      <c r="P9" s="24">
        <v>43525</v>
      </c>
      <c r="Q9" s="54">
        <v>43525</v>
      </c>
      <c r="R9" s="18" t="s">
        <v>1409</v>
      </c>
      <c r="S9" s="18" t="s">
        <v>1236</v>
      </c>
      <c r="T9" s="18"/>
    </row>
    <row r="10" spans="1:20" ht="33">
      <c r="A10" s="4">
        <v>6</v>
      </c>
      <c r="B10" s="17" t="s">
        <v>68</v>
      </c>
      <c r="C10" s="18" t="s">
        <v>442</v>
      </c>
      <c r="D10" s="18" t="s">
        <v>27</v>
      </c>
      <c r="E10" s="19" t="s">
        <v>888</v>
      </c>
      <c r="F10" s="18" t="s">
        <v>1002</v>
      </c>
      <c r="G10" s="19">
        <v>55</v>
      </c>
      <c r="H10" s="19">
        <v>55</v>
      </c>
      <c r="I10" s="17">
        <f t="shared" si="0"/>
        <v>110</v>
      </c>
      <c r="J10" s="18" t="s">
        <v>1043</v>
      </c>
      <c r="K10" s="18" t="s">
        <v>1401</v>
      </c>
      <c r="L10" s="18" t="s">
        <v>1387</v>
      </c>
      <c r="M10" s="18">
        <v>9577269359</v>
      </c>
      <c r="N10" s="18" t="s">
        <v>1396</v>
      </c>
      <c r="O10" s="18">
        <v>9957882908</v>
      </c>
      <c r="P10" s="24">
        <v>43525</v>
      </c>
      <c r="Q10" s="54">
        <v>43525</v>
      </c>
      <c r="R10" s="18" t="s">
        <v>1405</v>
      </c>
      <c r="S10" s="18" t="s">
        <v>1236</v>
      </c>
      <c r="T10" s="18"/>
    </row>
    <row r="11" spans="1:20">
      <c r="A11" s="4">
        <v>7</v>
      </c>
      <c r="B11" s="17" t="s">
        <v>67</v>
      </c>
      <c r="C11" s="18" t="s">
        <v>746</v>
      </c>
      <c r="D11" s="18" t="s">
        <v>29</v>
      </c>
      <c r="E11" s="19">
        <v>16</v>
      </c>
      <c r="F11" s="18" t="s">
        <v>998</v>
      </c>
      <c r="G11" s="19">
        <v>16</v>
      </c>
      <c r="H11" s="19">
        <v>21</v>
      </c>
      <c r="I11" s="17">
        <f t="shared" si="0"/>
        <v>37</v>
      </c>
      <c r="J11" s="18">
        <v>9678270228</v>
      </c>
      <c r="K11" s="18" t="s">
        <v>1413</v>
      </c>
      <c r="L11" s="18" t="s">
        <v>1304</v>
      </c>
      <c r="M11" s="18">
        <v>9854694191</v>
      </c>
      <c r="N11" s="18" t="s">
        <v>1211</v>
      </c>
      <c r="O11" s="18">
        <v>9577160794</v>
      </c>
      <c r="P11" s="24">
        <v>43526</v>
      </c>
      <c r="Q11" s="54">
        <v>43526</v>
      </c>
      <c r="R11" s="18" t="s">
        <v>1405</v>
      </c>
      <c r="S11" s="18" t="s">
        <v>1236</v>
      </c>
      <c r="T11" s="18"/>
    </row>
    <row r="12" spans="1:20">
      <c r="A12" s="4">
        <v>8</v>
      </c>
      <c r="B12" s="17" t="s">
        <v>67</v>
      </c>
      <c r="C12" s="18" t="s">
        <v>747</v>
      </c>
      <c r="D12" s="18" t="s">
        <v>29</v>
      </c>
      <c r="E12" s="19">
        <v>26</v>
      </c>
      <c r="F12" s="18" t="s">
        <v>998</v>
      </c>
      <c r="G12" s="19">
        <v>18</v>
      </c>
      <c r="H12" s="19">
        <v>21</v>
      </c>
      <c r="I12" s="17">
        <f t="shared" si="0"/>
        <v>39</v>
      </c>
      <c r="J12" s="18">
        <v>7896435117</v>
      </c>
      <c r="K12" s="18" t="s">
        <v>1413</v>
      </c>
      <c r="L12" s="18" t="s">
        <v>1304</v>
      </c>
      <c r="M12" s="18">
        <v>9854694191</v>
      </c>
      <c r="N12" s="18" t="s">
        <v>1211</v>
      </c>
      <c r="O12" s="18">
        <v>9577160794</v>
      </c>
      <c r="P12" s="24">
        <v>43526</v>
      </c>
      <c r="Q12" s="54">
        <v>43526</v>
      </c>
      <c r="R12" s="18" t="s">
        <v>1405</v>
      </c>
      <c r="S12" s="18" t="s">
        <v>1236</v>
      </c>
      <c r="T12" s="18"/>
    </row>
    <row r="13" spans="1:20" ht="33">
      <c r="A13" s="4">
        <v>9</v>
      </c>
      <c r="B13" s="17" t="s">
        <v>68</v>
      </c>
      <c r="C13" s="18" t="s">
        <v>748</v>
      </c>
      <c r="D13" s="18" t="s">
        <v>27</v>
      </c>
      <c r="E13" s="19" t="s">
        <v>957</v>
      </c>
      <c r="F13" s="18" t="s">
        <v>999</v>
      </c>
      <c r="G13" s="19">
        <v>52</v>
      </c>
      <c r="H13" s="19">
        <v>34</v>
      </c>
      <c r="I13" s="17">
        <f t="shared" si="0"/>
        <v>86</v>
      </c>
      <c r="J13" s="18" t="s">
        <v>1124</v>
      </c>
      <c r="K13" s="18" t="s">
        <v>1413</v>
      </c>
      <c r="L13" s="18" t="s">
        <v>1304</v>
      </c>
      <c r="M13" s="18">
        <v>9854694191</v>
      </c>
      <c r="N13" s="18" t="s">
        <v>1211</v>
      </c>
      <c r="O13" s="18">
        <v>9577160794</v>
      </c>
      <c r="P13" s="24">
        <v>43526</v>
      </c>
      <c r="Q13" s="54">
        <v>43526</v>
      </c>
      <c r="R13" s="18" t="s">
        <v>1405</v>
      </c>
      <c r="S13" s="18" t="s">
        <v>1236</v>
      </c>
      <c r="T13" s="18"/>
    </row>
    <row r="14" spans="1:20">
      <c r="A14" s="4">
        <v>10</v>
      </c>
      <c r="B14" s="17" t="s">
        <v>68</v>
      </c>
      <c r="C14" s="18" t="s">
        <v>749</v>
      </c>
      <c r="D14" s="18" t="s">
        <v>29</v>
      </c>
      <c r="E14" s="19">
        <v>26</v>
      </c>
      <c r="F14" s="18" t="s">
        <v>998</v>
      </c>
      <c r="G14" s="19">
        <v>17</v>
      </c>
      <c r="H14" s="19">
        <v>19</v>
      </c>
      <c r="I14" s="17">
        <f t="shared" si="0"/>
        <v>36</v>
      </c>
      <c r="J14" s="18">
        <v>9577160341</v>
      </c>
      <c r="K14" s="18" t="s">
        <v>1414</v>
      </c>
      <c r="L14" s="18" t="s">
        <v>1355</v>
      </c>
      <c r="M14" s="18">
        <v>9854301436</v>
      </c>
      <c r="N14" s="18" t="s">
        <v>1223</v>
      </c>
      <c r="O14" s="18">
        <v>8011376136</v>
      </c>
      <c r="P14" s="24">
        <v>43526</v>
      </c>
      <c r="Q14" s="54">
        <v>43526</v>
      </c>
      <c r="R14" s="18" t="s">
        <v>1404</v>
      </c>
      <c r="S14" s="18" t="s">
        <v>1236</v>
      </c>
      <c r="T14" s="18"/>
    </row>
    <row r="15" spans="1:20">
      <c r="A15" s="4">
        <v>11</v>
      </c>
      <c r="B15" s="17" t="s">
        <v>67</v>
      </c>
      <c r="C15" s="18" t="s">
        <v>750</v>
      </c>
      <c r="D15" s="18" t="s">
        <v>27</v>
      </c>
      <c r="E15" s="19" t="s">
        <v>958</v>
      </c>
      <c r="F15" s="18" t="s">
        <v>999</v>
      </c>
      <c r="G15" s="19">
        <v>55</v>
      </c>
      <c r="H15" s="19">
        <v>55</v>
      </c>
      <c r="I15" s="17">
        <f t="shared" si="0"/>
        <v>110</v>
      </c>
      <c r="J15" s="18" t="s">
        <v>1125</v>
      </c>
      <c r="K15" s="18" t="s">
        <v>1413</v>
      </c>
      <c r="L15" s="18" t="s">
        <v>1304</v>
      </c>
      <c r="M15" s="18">
        <v>9854694191</v>
      </c>
      <c r="N15" s="18" t="s">
        <v>1211</v>
      </c>
      <c r="O15" s="18">
        <v>9577160794</v>
      </c>
      <c r="P15" s="24">
        <v>43528</v>
      </c>
      <c r="Q15" s="54">
        <v>43528</v>
      </c>
      <c r="R15" s="18" t="s">
        <v>1405</v>
      </c>
      <c r="S15" s="18" t="s">
        <v>1236</v>
      </c>
      <c r="T15" s="18"/>
    </row>
    <row r="16" spans="1:20">
      <c r="A16" s="4">
        <v>12</v>
      </c>
      <c r="B16" s="17" t="s">
        <v>68</v>
      </c>
      <c r="C16" s="18" t="s">
        <v>751</v>
      </c>
      <c r="D16" s="18" t="s">
        <v>27</v>
      </c>
      <c r="E16" s="19" t="s">
        <v>959</v>
      </c>
      <c r="F16" s="18" t="s">
        <v>999</v>
      </c>
      <c r="G16" s="19">
        <v>55</v>
      </c>
      <c r="H16" s="19">
        <v>55</v>
      </c>
      <c r="I16" s="17">
        <f t="shared" si="0"/>
        <v>110</v>
      </c>
      <c r="J16" s="18" t="s">
        <v>1126</v>
      </c>
      <c r="K16" s="18" t="s">
        <v>1415</v>
      </c>
      <c r="L16" s="18" t="s">
        <v>1416</v>
      </c>
      <c r="M16" s="18">
        <v>8011337077</v>
      </c>
      <c r="N16" s="18" t="s">
        <v>1182</v>
      </c>
      <c r="O16" s="18">
        <v>9864671715</v>
      </c>
      <c r="P16" s="24">
        <v>43528</v>
      </c>
      <c r="Q16" s="54">
        <v>43528</v>
      </c>
      <c r="R16" s="18" t="s">
        <v>1404</v>
      </c>
      <c r="S16" s="18" t="s">
        <v>1236</v>
      </c>
      <c r="T16" s="18"/>
    </row>
    <row r="17" spans="1:20">
      <c r="A17" s="4">
        <v>13</v>
      </c>
      <c r="B17" s="17" t="s">
        <v>67</v>
      </c>
      <c r="C17" s="18" t="s">
        <v>752</v>
      </c>
      <c r="D17" s="18" t="s">
        <v>27</v>
      </c>
      <c r="E17" s="19" t="s">
        <v>960</v>
      </c>
      <c r="F17" s="18" t="s">
        <v>1003</v>
      </c>
      <c r="G17" s="19">
        <v>55</v>
      </c>
      <c r="H17" s="19">
        <v>55</v>
      </c>
      <c r="I17" s="17">
        <f t="shared" si="0"/>
        <v>110</v>
      </c>
      <c r="J17" s="18" t="s">
        <v>1127</v>
      </c>
      <c r="K17" s="18" t="s">
        <v>1413</v>
      </c>
      <c r="L17" s="18" t="s">
        <v>1304</v>
      </c>
      <c r="M17" s="18">
        <v>9854694191</v>
      </c>
      <c r="N17" s="18" t="s">
        <v>1211</v>
      </c>
      <c r="O17" s="18">
        <v>9577160794</v>
      </c>
      <c r="P17" s="24">
        <v>43529</v>
      </c>
      <c r="Q17" s="54">
        <v>43529</v>
      </c>
      <c r="R17" s="18" t="s">
        <v>1405</v>
      </c>
      <c r="S17" s="18" t="s">
        <v>1236</v>
      </c>
      <c r="T17" s="18"/>
    </row>
    <row r="18" spans="1:20">
      <c r="A18" s="4">
        <v>14</v>
      </c>
      <c r="B18" s="17" t="s">
        <v>67</v>
      </c>
      <c r="C18" s="18" t="s">
        <v>753</v>
      </c>
      <c r="D18" s="18" t="s">
        <v>27</v>
      </c>
      <c r="E18" s="19" t="s">
        <v>961</v>
      </c>
      <c r="F18" s="18" t="s">
        <v>999</v>
      </c>
      <c r="G18" s="19">
        <v>43</v>
      </c>
      <c r="H18" s="19">
        <v>52</v>
      </c>
      <c r="I18" s="17">
        <f t="shared" si="0"/>
        <v>95</v>
      </c>
      <c r="J18" s="18">
        <v>9859001788</v>
      </c>
      <c r="K18" s="18" t="s">
        <v>1413</v>
      </c>
      <c r="L18" s="18" t="s">
        <v>1304</v>
      </c>
      <c r="M18" s="18">
        <v>9854694191</v>
      </c>
      <c r="N18" s="18" t="s">
        <v>1211</v>
      </c>
      <c r="O18" s="18">
        <v>9577160794</v>
      </c>
      <c r="P18" s="24">
        <v>43529</v>
      </c>
      <c r="Q18" s="54">
        <v>43529</v>
      </c>
      <c r="R18" s="18" t="s">
        <v>1405</v>
      </c>
      <c r="S18" s="18" t="s">
        <v>1236</v>
      </c>
      <c r="T18" s="18"/>
    </row>
    <row r="19" spans="1:20" ht="33">
      <c r="A19" s="4">
        <v>15</v>
      </c>
      <c r="B19" s="17" t="s">
        <v>68</v>
      </c>
      <c r="C19" s="18" t="s">
        <v>754</v>
      </c>
      <c r="D19" s="18" t="s">
        <v>27</v>
      </c>
      <c r="E19" s="19" t="s">
        <v>962</v>
      </c>
      <c r="F19" s="18" t="s">
        <v>99</v>
      </c>
      <c r="G19" s="19">
        <v>55</v>
      </c>
      <c r="H19" s="19">
        <v>55</v>
      </c>
      <c r="I19" s="17">
        <f t="shared" si="0"/>
        <v>110</v>
      </c>
      <c r="J19" s="18" t="s">
        <v>1128</v>
      </c>
      <c r="K19" s="18" t="s">
        <v>1417</v>
      </c>
      <c r="L19" s="18" t="s">
        <v>1337</v>
      </c>
      <c r="M19" s="18">
        <v>9957132639</v>
      </c>
      <c r="N19" s="18" t="s">
        <v>1345</v>
      </c>
      <c r="O19" s="18">
        <v>9954222424</v>
      </c>
      <c r="P19" s="24">
        <v>43529</v>
      </c>
      <c r="Q19" s="54">
        <v>43529</v>
      </c>
      <c r="R19" s="18" t="s">
        <v>1405</v>
      </c>
      <c r="S19" s="18" t="s">
        <v>1236</v>
      </c>
      <c r="T19" s="18"/>
    </row>
    <row r="20" spans="1:20">
      <c r="A20" s="4">
        <v>16</v>
      </c>
      <c r="B20" s="17" t="s">
        <v>67</v>
      </c>
      <c r="C20" s="18" t="s">
        <v>755</v>
      </c>
      <c r="D20" s="18" t="s">
        <v>29</v>
      </c>
      <c r="E20" s="19">
        <v>3</v>
      </c>
      <c r="F20" s="18" t="s">
        <v>998</v>
      </c>
      <c r="G20" s="19">
        <v>8</v>
      </c>
      <c r="H20" s="19">
        <v>12</v>
      </c>
      <c r="I20" s="17">
        <f t="shared" si="0"/>
        <v>20</v>
      </c>
      <c r="J20" s="18">
        <v>7086674300</v>
      </c>
      <c r="K20" s="18" t="s">
        <v>1413</v>
      </c>
      <c r="L20" s="18" t="s">
        <v>1304</v>
      </c>
      <c r="M20" s="18">
        <v>9854694191</v>
      </c>
      <c r="N20" s="18" t="s">
        <v>1312</v>
      </c>
      <c r="O20" s="18">
        <v>9577160794</v>
      </c>
      <c r="P20" s="24">
        <v>43530</v>
      </c>
      <c r="Q20" s="54">
        <v>43530</v>
      </c>
      <c r="R20" s="18" t="s">
        <v>1405</v>
      </c>
      <c r="S20" s="18" t="s">
        <v>1236</v>
      </c>
      <c r="T20" s="18"/>
    </row>
    <row r="21" spans="1:20" ht="33">
      <c r="A21" s="4">
        <v>17</v>
      </c>
      <c r="B21" s="17" t="s">
        <v>67</v>
      </c>
      <c r="C21" s="18" t="s">
        <v>756</v>
      </c>
      <c r="D21" s="18" t="s">
        <v>29</v>
      </c>
      <c r="E21" s="19">
        <v>4</v>
      </c>
      <c r="F21" s="18" t="s">
        <v>998</v>
      </c>
      <c r="G21" s="19">
        <v>16</v>
      </c>
      <c r="H21" s="19">
        <v>21</v>
      </c>
      <c r="I21" s="17">
        <f t="shared" si="0"/>
        <v>37</v>
      </c>
      <c r="J21" s="18" t="s">
        <v>1129</v>
      </c>
      <c r="K21" s="18" t="s">
        <v>1413</v>
      </c>
      <c r="L21" s="18" t="s">
        <v>1304</v>
      </c>
      <c r="M21" s="18">
        <v>9854694191</v>
      </c>
      <c r="N21" s="18" t="s">
        <v>1313</v>
      </c>
      <c r="O21" s="18">
        <v>9613011033</v>
      </c>
      <c r="P21" s="24">
        <v>43530</v>
      </c>
      <c r="Q21" s="54">
        <v>43530</v>
      </c>
      <c r="R21" s="18" t="s">
        <v>1405</v>
      </c>
      <c r="S21" s="18" t="s">
        <v>1236</v>
      </c>
      <c r="T21" s="18"/>
    </row>
    <row r="22" spans="1:20">
      <c r="A22" s="4">
        <v>18</v>
      </c>
      <c r="B22" s="17" t="s">
        <v>67</v>
      </c>
      <c r="C22" s="18" t="s">
        <v>757</v>
      </c>
      <c r="D22" s="18" t="s">
        <v>29</v>
      </c>
      <c r="E22" s="19">
        <v>10</v>
      </c>
      <c r="F22" s="18" t="s">
        <v>998</v>
      </c>
      <c r="G22" s="19">
        <v>18</v>
      </c>
      <c r="H22" s="19">
        <v>21</v>
      </c>
      <c r="I22" s="17">
        <f t="shared" si="0"/>
        <v>39</v>
      </c>
      <c r="J22" s="18">
        <v>9854678348</v>
      </c>
      <c r="K22" s="18" t="s">
        <v>1413</v>
      </c>
      <c r="L22" s="18" t="s">
        <v>1304</v>
      </c>
      <c r="M22" s="18">
        <v>9854694191</v>
      </c>
      <c r="N22" s="18" t="s">
        <v>1313</v>
      </c>
      <c r="O22" s="18">
        <v>9613011033</v>
      </c>
      <c r="P22" s="24">
        <v>43530</v>
      </c>
      <c r="Q22" s="54">
        <v>43530</v>
      </c>
      <c r="R22" s="18" t="s">
        <v>1405</v>
      </c>
      <c r="S22" s="18" t="s">
        <v>1236</v>
      </c>
      <c r="T22" s="18"/>
    </row>
    <row r="23" spans="1:20" ht="33">
      <c r="A23" s="4">
        <v>19</v>
      </c>
      <c r="B23" s="17" t="s">
        <v>68</v>
      </c>
      <c r="C23" s="18" t="s">
        <v>758</v>
      </c>
      <c r="D23" s="18" t="s">
        <v>27</v>
      </c>
      <c r="E23" s="19" t="s">
        <v>963</v>
      </c>
      <c r="F23" s="18" t="s">
        <v>1002</v>
      </c>
      <c r="G23" s="19">
        <v>55</v>
      </c>
      <c r="H23" s="19">
        <v>55</v>
      </c>
      <c r="I23" s="17">
        <f t="shared" si="0"/>
        <v>110</v>
      </c>
      <c r="J23" s="18" t="s">
        <v>1130</v>
      </c>
      <c r="K23" s="18" t="s">
        <v>1415</v>
      </c>
      <c r="L23" s="18" t="s">
        <v>1418</v>
      </c>
      <c r="M23" s="18">
        <v>8876676027</v>
      </c>
      <c r="N23" s="18" t="s">
        <v>1182</v>
      </c>
      <c r="O23" s="18">
        <v>9864671715</v>
      </c>
      <c r="P23" s="24">
        <v>43530</v>
      </c>
      <c r="Q23" s="54">
        <v>43530</v>
      </c>
      <c r="R23" s="18" t="s">
        <v>1404</v>
      </c>
      <c r="S23" s="18" t="s">
        <v>1236</v>
      </c>
      <c r="T23" s="18"/>
    </row>
    <row r="24" spans="1:20">
      <c r="A24" s="4">
        <v>20</v>
      </c>
      <c r="B24" s="17" t="s">
        <v>67</v>
      </c>
      <c r="C24" s="18" t="s">
        <v>759</v>
      </c>
      <c r="D24" s="18" t="s">
        <v>29</v>
      </c>
      <c r="E24" s="19">
        <v>15</v>
      </c>
      <c r="F24" s="18" t="s">
        <v>998</v>
      </c>
      <c r="G24" s="19">
        <v>12</v>
      </c>
      <c r="H24" s="19">
        <v>18</v>
      </c>
      <c r="I24" s="17">
        <f t="shared" si="0"/>
        <v>30</v>
      </c>
      <c r="J24" s="18">
        <v>9678325307</v>
      </c>
      <c r="K24" s="18" t="s">
        <v>1419</v>
      </c>
      <c r="L24" s="18" t="s">
        <v>1294</v>
      </c>
      <c r="M24" s="18">
        <v>9954993266</v>
      </c>
      <c r="N24" s="18" t="s">
        <v>1297</v>
      </c>
      <c r="O24" s="18">
        <v>9954144636</v>
      </c>
      <c r="P24" s="24">
        <v>43531</v>
      </c>
      <c r="Q24" s="54">
        <v>43531</v>
      </c>
      <c r="R24" s="18" t="s">
        <v>1402</v>
      </c>
      <c r="S24" s="18" t="s">
        <v>1236</v>
      </c>
      <c r="T24" s="18"/>
    </row>
    <row r="25" spans="1:20" ht="33">
      <c r="A25" s="4">
        <v>21</v>
      </c>
      <c r="B25" s="17" t="s">
        <v>67</v>
      </c>
      <c r="C25" s="18" t="s">
        <v>760</v>
      </c>
      <c r="D25" s="18" t="s">
        <v>27</v>
      </c>
      <c r="E25" s="19" t="s">
        <v>964</v>
      </c>
      <c r="F25" s="18" t="s">
        <v>1003</v>
      </c>
      <c r="G25" s="19">
        <v>22</v>
      </c>
      <c r="H25" s="19">
        <v>26</v>
      </c>
      <c r="I25" s="17">
        <f t="shared" si="0"/>
        <v>48</v>
      </c>
      <c r="J25" s="18" t="s">
        <v>1131</v>
      </c>
      <c r="K25" s="18" t="s">
        <v>1419</v>
      </c>
      <c r="L25" s="18" t="s">
        <v>1294</v>
      </c>
      <c r="M25" s="18">
        <v>9954993266</v>
      </c>
      <c r="N25" s="18" t="s">
        <v>1297</v>
      </c>
      <c r="O25" s="18">
        <v>9954144636</v>
      </c>
      <c r="P25" s="24">
        <v>43531</v>
      </c>
      <c r="Q25" s="54">
        <v>43531</v>
      </c>
      <c r="R25" s="18" t="s">
        <v>1402</v>
      </c>
      <c r="S25" s="18" t="s">
        <v>1236</v>
      </c>
      <c r="T25" s="18"/>
    </row>
    <row r="26" spans="1:20" ht="33">
      <c r="A26" s="4">
        <v>22</v>
      </c>
      <c r="B26" s="17" t="s">
        <v>68</v>
      </c>
      <c r="C26" s="18" t="s">
        <v>761</v>
      </c>
      <c r="D26" s="18" t="s">
        <v>27</v>
      </c>
      <c r="E26" s="19" t="s">
        <v>965</v>
      </c>
      <c r="F26" s="18" t="s">
        <v>999</v>
      </c>
      <c r="G26" s="19">
        <v>55</v>
      </c>
      <c r="H26" s="19">
        <v>55</v>
      </c>
      <c r="I26" s="17">
        <f t="shared" si="0"/>
        <v>110</v>
      </c>
      <c r="J26" s="18" t="s">
        <v>1132</v>
      </c>
      <c r="K26" s="18" t="s">
        <v>1420</v>
      </c>
      <c r="L26" s="18" t="s">
        <v>1421</v>
      </c>
      <c r="M26" s="18">
        <v>9854336649</v>
      </c>
      <c r="N26" s="18" t="s">
        <v>1371</v>
      </c>
      <c r="O26" s="18">
        <v>8011709814</v>
      </c>
      <c r="P26" s="24">
        <v>43531</v>
      </c>
      <c r="Q26" s="54">
        <v>43531</v>
      </c>
      <c r="R26" s="18" t="s">
        <v>1404</v>
      </c>
      <c r="S26" s="18" t="s">
        <v>1236</v>
      </c>
      <c r="T26" s="18"/>
    </row>
    <row r="27" spans="1:20">
      <c r="A27" s="4">
        <v>23</v>
      </c>
      <c r="B27" s="17" t="s">
        <v>67</v>
      </c>
      <c r="C27" s="18" t="s">
        <v>762</v>
      </c>
      <c r="D27" s="18" t="s">
        <v>27</v>
      </c>
      <c r="E27" s="19" t="s">
        <v>966</v>
      </c>
      <c r="F27" s="18" t="s">
        <v>999</v>
      </c>
      <c r="G27" s="19">
        <v>55</v>
      </c>
      <c r="H27" s="19">
        <v>55</v>
      </c>
      <c r="I27" s="17">
        <f t="shared" si="0"/>
        <v>110</v>
      </c>
      <c r="J27" s="18" t="s">
        <v>1133</v>
      </c>
      <c r="K27" s="18" t="s">
        <v>1413</v>
      </c>
      <c r="L27" s="18" t="s">
        <v>1304</v>
      </c>
      <c r="M27" s="18">
        <v>9854694191</v>
      </c>
      <c r="N27" s="18" t="s">
        <v>1313</v>
      </c>
      <c r="O27" s="18">
        <v>9613011033</v>
      </c>
      <c r="P27" s="24">
        <v>43532</v>
      </c>
      <c r="Q27" s="54">
        <v>43532</v>
      </c>
      <c r="R27" s="18" t="s">
        <v>1405</v>
      </c>
      <c r="S27" s="18" t="s">
        <v>1236</v>
      </c>
      <c r="T27" s="18"/>
    </row>
    <row r="28" spans="1:20">
      <c r="A28" s="4">
        <v>24</v>
      </c>
      <c r="B28" s="17" t="s">
        <v>68</v>
      </c>
      <c r="C28" s="18" t="s">
        <v>763</v>
      </c>
      <c r="D28" s="18" t="s">
        <v>27</v>
      </c>
      <c r="E28" s="19" t="s">
        <v>967</v>
      </c>
      <c r="F28" s="18" t="s">
        <v>999</v>
      </c>
      <c r="G28" s="19">
        <v>55</v>
      </c>
      <c r="H28" s="19">
        <v>55</v>
      </c>
      <c r="I28" s="17">
        <f t="shared" si="0"/>
        <v>110</v>
      </c>
      <c r="J28" s="18" t="s">
        <v>1134</v>
      </c>
      <c r="K28" s="18" t="s">
        <v>1415</v>
      </c>
      <c r="L28" s="18" t="s">
        <v>1416</v>
      </c>
      <c r="M28" s="18">
        <v>8011337077</v>
      </c>
      <c r="N28" s="18" t="s">
        <v>1182</v>
      </c>
      <c r="O28" s="18">
        <v>9864671715</v>
      </c>
      <c r="P28" s="24">
        <v>43532</v>
      </c>
      <c r="Q28" s="54">
        <v>43532</v>
      </c>
      <c r="R28" s="18" t="s">
        <v>1404</v>
      </c>
      <c r="S28" s="18" t="s">
        <v>1236</v>
      </c>
      <c r="T28" s="18"/>
    </row>
    <row r="29" spans="1:20" ht="33">
      <c r="A29" s="4">
        <v>25</v>
      </c>
      <c r="B29" s="17" t="s">
        <v>67</v>
      </c>
      <c r="C29" s="18" t="s">
        <v>764</v>
      </c>
      <c r="D29" s="18" t="s">
        <v>27</v>
      </c>
      <c r="E29" s="19" t="s">
        <v>968</v>
      </c>
      <c r="F29" s="18" t="s">
        <v>999</v>
      </c>
      <c r="G29" s="19">
        <v>80</v>
      </c>
      <c r="H29" s="19">
        <v>93</v>
      </c>
      <c r="I29" s="17">
        <f t="shared" si="0"/>
        <v>173</v>
      </c>
      <c r="J29" s="18" t="s">
        <v>1135</v>
      </c>
      <c r="K29" s="18" t="s">
        <v>1413</v>
      </c>
      <c r="L29" s="18" t="s">
        <v>1304</v>
      </c>
      <c r="M29" s="18">
        <v>9854694191</v>
      </c>
      <c r="N29" s="18" t="s">
        <v>1313</v>
      </c>
      <c r="O29" s="18">
        <v>9613011033</v>
      </c>
      <c r="P29" s="24">
        <v>43533</v>
      </c>
      <c r="Q29" s="54">
        <v>43533</v>
      </c>
      <c r="R29" s="18" t="s">
        <v>1405</v>
      </c>
      <c r="S29" s="18" t="s">
        <v>1236</v>
      </c>
      <c r="T29" s="18"/>
    </row>
    <row r="30" spans="1:20">
      <c r="A30" s="4">
        <v>26</v>
      </c>
      <c r="B30" s="17" t="s">
        <v>68</v>
      </c>
      <c r="C30" s="18" t="s">
        <v>765</v>
      </c>
      <c r="D30" s="18" t="s">
        <v>27</v>
      </c>
      <c r="E30" s="19" t="s">
        <v>969</v>
      </c>
      <c r="F30" s="18" t="s">
        <v>999</v>
      </c>
      <c r="G30" s="19">
        <v>55</v>
      </c>
      <c r="H30" s="19">
        <v>55</v>
      </c>
      <c r="I30" s="17">
        <f t="shared" si="0"/>
        <v>110</v>
      </c>
      <c r="J30" s="18">
        <v>8753952877</v>
      </c>
      <c r="K30" s="18" t="s">
        <v>1415</v>
      </c>
      <c r="L30" s="18" t="s">
        <v>1418</v>
      </c>
      <c r="M30" s="18">
        <v>8876676027</v>
      </c>
      <c r="N30" s="18" t="s">
        <v>1182</v>
      </c>
      <c r="O30" s="18">
        <v>9864671715</v>
      </c>
      <c r="P30" s="24">
        <v>43533</v>
      </c>
      <c r="Q30" s="54">
        <v>43533</v>
      </c>
      <c r="R30" s="18" t="s">
        <v>1404</v>
      </c>
      <c r="S30" s="18" t="s">
        <v>1236</v>
      </c>
      <c r="T30" s="18"/>
    </row>
    <row r="31" spans="1:20" ht="33">
      <c r="A31" s="4">
        <v>27</v>
      </c>
      <c r="B31" s="17" t="s">
        <v>67</v>
      </c>
      <c r="C31" s="18" t="s">
        <v>766</v>
      </c>
      <c r="D31" s="18" t="s">
        <v>29</v>
      </c>
      <c r="E31" s="19">
        <v>16</v>
      </c>
      <c r="F31" s="18" t="s">
        <v>998</v>
      </c>
      <c r="G31" s="19">
        <v>32</v>
      </c>
      <c r="H31" s="19">
        <v>28</v>
      </c>
      <c r="I31" s="17">
        <f t="shared" si="0"/>
        <v>60</v>
      </c>
      <c r="J31" s="18" t="s">
        <v>1136</v>
      </c>
      <c r="K31" s="18" t="s">
        <v>1422</v>
      </c>
      <c r="L31" s="18" t="s">
        <v>1299</v>
      </c>
      <c r="M31" s="18">
        <v>8011734745</v>
      </c>
      <c r="N31" s="18" t="s">
        <v>1303</v>
      </c>
      <c r="O31" s="18">
        <v>0</v>
      </c>
      <c r="P31" s="24">
        <v>43535</v>
      </c>
      <c r="Q31" s="54">
        <v>43535</v>
      </c>
      <c r="R31" s="18" t="s">
        <v>1403</v>
      </c>
      <c r="S31" s="18" t="s">
        <v>1236</v>
      </c>
      <c r="T31" s="18"/>
    </row>
    <row r="32" spans="1:20">
      <c r="A32" s="4">
        <v>28</v>
      </c>
      <c r="B32" s="17" t="s">
        <v>67</v>
      </c>
      <c r="C32" s="18" t="s">
        <v>767</v>
      </c>
      <c r="D32" s="18" t="s">
        <v>27</v>
      </c>
      <c r="E32" s="19" t="s">
        <v>970</v>
      </c>
      <c r="F32" s="18" t="s">
        <v>999</v>
      </c>
      <c r="G32" s="19">
        <v>32</v>
      </c>
      <c r="H32" s="19">
        <v>35</v>
      </c>
      <c r="I32" s="17">
        <f t="shared" si="0"/>
        <v>67</v>
      </c>
      <c r="J32" s="18" t="s">
        <v>1137</v>
      </c>
      <c r="K32" s="18" t="s">
        <v>1423</v>
      </c>
      <c r="L32" s="18" t="s">
        <v>1333</v>
      </c>
      <c r="M32" s="18">
        <v>9859400710</v>
      </c>
      <c r="N32" s="18" t="s">
        <v>1335</v>
      </c>
      <c r="O32" s="18">
        <v>9854636044</v>
      </c>
      <c r="P32" s="24">
        <v>43535</v>
      </c>
      <c r="Q32" s="54">
        <v>43535</v>
      </c>
      <c r="R32" s="18" t="s">
        <v>1403</v>
      </c>
      <c r="S32" s="18" t="s">
        <v>1236</v>
      </c>
      <c r="T32" s="18"/>
    </row>
    <row r="33" spans="1:20" ht="33">
      <c r="A33" s="4">
        <v>29</v>
      </c>
      <c r="B33" s="17" t="s">
        <v>68</v>
      </c>
      <c r="C33" s="18" t="s">
        <v>768</v>
      </c>
      <c r="D33" s="18" t="s">
        <v>27</v>
      </c>
      <c r="E33" s="19" t="s">
        <v>971</v>
      </c>
      <c r="F33" s="18" t="s">
        <v>1002</v>
      </c>
      <c r="G33" s="19">
        <v>0</v>
      </c>
      <c r="H33" s="19">
        <v>110</v>
      </c>
      <c r="I33" s="17">
        <f t="shared" si="0"/>
        <v>110</v>
      </c>
      <c r="J33" s="18" t="s">
        <v>1138</v>
      </c>
      <c r="K33" s="18" t="s">
        <v>1401</v>
      </c>
      <c r="L33" s="18" t="s">
        <v>1387</v>
      </c>
      <c r="M33" s="18">
        <v>9577269359</v>
      </c>
      <c r="N33" s="18" t="s">
        <v>1396</v>
      </c>
      <c r="O33" s="18">
        <v>9957882908</v>
      </c>
      <c r="P33" s="24">
        <v>43535</v>
      </c>
      <c r="Q33" s="54">
        <v>43535</v>
      </c>
      <c r="R33" s="18" t="s">
        <v>1405</v>
      </c>
      <c r="S33" s="18" t="s">
        <v>1236</v>
      </c>
      <c r="T33" s="18"/>
    </row>
    <row r="34" spans="1:20">
      <c r="A34" s="4">
        <v>30</v>
      </c>
      <c r="B34" s="17" t="s">
        <v>67</v>
      </c>
      <c r="C34" s="18" t="s">
        <v>769</v>
      </c>
      <c r="D34" s="18" t="s">
        <v>29</v>
      </c>
      <c r="E34" s="19">
        <v>19</v>
      </c>
      <c r="F34" s="18" t="s">
        <v>998</v>
      </c>
      <c r="G34" s="19">
        <v>20</v>
      </c>
      <c r="H34" s="19">
        <v>21</v>
      </c>
      <c r="I34" s="17">
        <f t="shared" si="0"/>
        <v>41</v>
      </c>
      <c r="J34" s="18">
        <v>8723088482</v>
      </c>
      <c r="K34" s="18" t="s">
        <v>1424</v>
      </c>
      <c r="L34" s="18" t="s">
        <v>1378</v>
      </c>
      <c r="M34" s="18">
        <v>9678954080</v>
      </c>
      <c r="N34" s="18" t="s">
        <v>1171</v>
      </c>
      <c r="O34" s="18">
        <v>9954049928</v>
      </c>
      <c r="P34" s="24">
        <v>43536</v>
      </c>
      <c r="Q34" s="54">
        <v>43536</v>
      </c>
      <c r="R34" s="18" t="s">
        <v>1407</v>
      </c>
      <c r="S34" s="18" t="s">
        <v>1236</v>
      </c>
      <c r="T34" s="18"/>
    </row>
    <row r="35" spans="1:20">
      <c r="A35" s="4">
        <v>31</v>
      </c>
      <c r="B35" s="17" t="s">
        <v>67</v>
      </c>
      <c r="C35" s="18" t="s">
        <v>770</v>
      </c>
      <c r="D35" s="18" t="s">
        <v>27</v>
      </c>
      <c r="E35" s="19" t="s">
        <v>972</v>
      </c>
      <c r="F35" s="18" t="s">
        <v>999</v>
      </c>
      <c r="G35" s="19">
        <v>21</v>
      </c>
      <c r="H35" s="19">
        <v>31</v>
      </c>
      <c r="I35" s="17">
        <f t="shared" si="0"/>
        <v>52</v>
      </c>
      <c r="J35" s="18">
        <v>9401854037</v>
      </c>
      <c r="K35" s="18" t="s">
        <v>1424</v>
      </c>
      <c r="L35" s="18" t="s">
        <v>1379</v>
      </c>
      <c r="M35" s="18">
        <v>7399968570</v>
      </c>
      <c r="N35" s="18" t="s">
        <v>1171</v>
      </c>
      <c r="O35" s="18">
        <v>9954049928</v>
      </c>
      <c r="P35" s="24">
        <v>43536</v>
      </c>
      <c r="Q35" s="54">
        <v>43536</v>
      </c>
      <c r="R35" s="18" t="s">
        <v>1407</v>
      </c>
      <c r="S35" s="18" t="s">
        <v>1236</v>
      </c>
      <c r="T35" s="18"/>
    </row>
    <row r="36" spans="1:20">
      <c r="A36" s="4">
        <v>32</v>
      </c>
      <c r="B36" s="17" t="s">
        <v>68</v>
      </c>
      <c r="C36" s="18" t="s">
        <v>771</v>
      </c>
      <c r="D36" s="18" t="s">
        <v>27</v>
      </c>
      <c r="E36" s="19" t="s">
        <v>973</v>
      </c>
      <c r="F36" s="18" t="s">
        <v>999</v>
      </c>
      <c r="G36" s="19">
        <v>54</v>
      </c>
      <c r="H36" s="19">
        <v>66</v>
      </c>
      <c r="I36" s="17">
        <f t="shared" si="0"/>
        <v>120</v>
      </c>
      <c r="J36" s="18" t="s">
        <v>1139</v>
      </c>
      <c r="K36" s="18" t="s">
        <v>1401</v>
      </c>
      <c r="L36" s="18" t="s">
        <v>1387</v>
      </c>
      <c r="M36" s="18">
        <v>9577269359</v>
      </c>
      <c r="N36" s="18" t="s">
        <v>1396</v>
      </c>
      <c r="O36" s="18">
        <v>9957882908</v>
      </c>
      <c r="P36" s="24">
        <v>43536</v>
      </c>
      <c r="Q36" s="54">
        <v>43536</v>
      </c>
      <c r="R36" s="18" t="s">
        <v>1405</v>
      </c>
      <c r="S36" s="18" t="s">
        <v>1236</v>
      </c>
      <c r="T36" s="18"/>
    </row>
    <row r="37" spans="1:20">
      <c r="A37" s="4">
        <v>33</v>
      </c>
      <c r="B37" s="17" t="s">
        <v>67</v>
      </c>
      <c r="C37" s="18" t="s">
        <v>772</v>
      </c>
      <c r="D37" s="18" t="s">
        <v>29</v>
      </c>
      <c r="E37" s="19">
        <v>9</v>
      </c>
      <c r="F37" s="18" t="s">
        <v>998</v>
      </c>
      <c r="G37" s="19">
        <v>23</v>
      </c>
      <c r="H37" s="19">
        <v>23</v>
      </c>
      <c r="I37" s="17">
        <f t="shared" si="0"/>
        <v>46</v>
      </c>
      <c r="J37" s="18">
        <v>9678994591</v>
      </c>
      <c r="K37" s="18" t="s">
        <v>1413</v>
      </c>
      <c r="L37" s="18" t="s">
        <v>1304</v>
      </c>
      <c r="M37" s="18">
        <v>9854694191</v>
      </c>
      <c r="N37" s="18" t="s">
        <v>1313</v>
      </c>
      <c r="O37" s="18">
        <v>9613011033</v>
      </c>
      <c r="P37" s="24">
        <v>43537</v>
      </c>
      <c r="Q37" s="54">
        <v>43537</v>
      </c>
      <c r="R37" s="18" t="s">
        <v>1405</v>
      </c>
      <c r="S37" s="18" t="s">
        <v>1236</v>
      </c>
      <c r="T37" s="18"/>
    </row>
    <row r="38" spans="1:20">
      <c r="A38" s="4">
        <v>34</v>
      </c>
      <c r="B38" s="17" t="s">
        <v>67</v>
      </c>
      <c r="C38" s="18" t="s">
        <v>773</v>
      </c>
      <c r="D38" s="18" t="s">
        <v>29</v>
      </c>
      <c r="E38" s="19">
        <v>13</v>
      </c>
      <c r="F38" s="18" t="s">
        <v>998</v>
      </c>
      <c r="G38" s="19">
        <v>11</v>
      </c>
      <c r="H38" s="19">
        <v>19</v>
      </c>
      <c r="I38" s="17">
        <f t="shared" si="0"/>
        <v>30</v>
      </c>
      <c r="J38" s="18">
        <v>7399574138</v>
      </c>
      <c r="K38" s="18" t="s">
        <v>1413</v>
      </c>
      <c r="L38" s="18" t="s">
        <v>1304</v>
      </c>
      <c r="M38" s="18">
        <v>9854694191</v>
      </c>
      <c r="N38" s="18" t="s">
        <v>1225</v>
      </c>
      <c r="O38" s="18" t="e">
        <v>#N/A</v>
      </c>
      <c r="P38" s="24">
        <v>43537</v>
      </c>
      <c r="Q38" s="54">
        <v>43537</v>
      </c>
      <c r="R38" s="18" t="s">
        <v>1405</v>
      </c>
      <c r="S38" s="18" t="s">
        <v>1236</v>
      </c>
      <c r="T38" s="18"/>
    </row>
    <row r="39" spans="1:20">
      <c r="A39" s="4">
        <v>35</v>
      </c>
      <c r="B39" s="17" t="s">
        <v>68</v>
      </c>
      <c r="C39" s="18" t="s">
        <v>774</v>
      </c>
      <c r="D39" s="18" t="s">
        <v>27</v>
      </c>
      <c r="E39" s="19" t="s">
        <v>974</v>
      </c>
      <c r="F39" s="18" t="s">
        <v>999</v>
      </c>
      <c r="G39" s="19">
        <v>73</v>
      </c>
      <c r="H39" s="19">
        <v>66</v>
      </c>
      <c r="I39" s="17">
        <f t="shared" si="0"/>
        <v>139</v>
      </c>
      <c r="J39" s="18" t="s">
        <v>1140</v>
      </c>
      <c r="K39" s="18" t="s">
        <v>1415</v>
      </c>
      <c r="L39" s="18" t="s">
        <v>1418</v>
      </c>
      <c r="M39" s="18">
        <v>8876676027</v>
      </c>
      <c r="N39" s="18" t="s">
        <v>1182</v>
      </c>
      <c r="O39" s="18">
        <v>9864671715</v>
      </c>
      <c r="P39" s="24">
        <v>43537</v>
      </c>
      <c r="Q39" s="54">
        <v>43537</v>
      </c>
      <c r="R39" s="18" t="s">
        <v>1404</v>
      </c>
      <c r="S39" s="18" t="s">
        <v>1236</v>
      </c>
      <c r="T39" s="18"/>
    </row>
    <row r="40" spans="1:20" ht="33">
      <c r="A40" s="4">
        <v>36</v>
      </c>
      <c r="B40" s="17" t="s">
        <v>68</v>
      </c>
      <c r="C40" s="18" t="s">
        <v>666</v>
      </c>
      <c r="D40" s="18" t="s">
        <v>27</v>
      </c>
      <c r="E40" s="19" t="s">
        <v>927</v>
      </c>
      <c r="F40" s="18" t="s">
        <v>1002</v>
      </c>
      <c r="G40" s="19">
        <v>55</v>
      </c>
      <c r="H40" s="19">
        <v>55</v>
      </c>
      <c r="I40" s="17">
        <f t="shared" si="0"/>
        <v>110</v>
      </c>
      <c r="J40" s="18" t="s">
        <v>1096</v>
      </c>
      <c r="K40" s="18" t="s">
        <v>1417</v>
      </c>
      <c r="L40" s="18" t="s">
        <v>1337</v>
      </c>
      <c r="M40" s="18">
        <v>9957132639</v>
      </c>
      <c r="N40" s="18" t="s">
        <v>1345</v>
      </c>
      <c r="O40" s="18">
        <v>9954222424</v>
      </c>
      <c r="P40" s="24">
        <v>43537</v>
      </c>
      <c r="Q40" s="54">
        <v>43537</v>
      </c>
      <c r="R40" s="18" t="s">
        <v>1405</v>
      </c>
      <c r="S40" s="18" t="s">
        <v>1236</v>
      </c>
      <c r="T40" s="18"/>
    </row>
    <row r="41" spans="1:20">
      <c r="A41" s="4">
        <v>37</v>
      </c>
      <c r="B41" s="17" t="s">
        <v>67</v>
      </c>
      <c r="C41" s="18" t="s">
        <v>775</v>
      </c>
      <c r="D41" s="18" t="s">
        <v>29</v>
      </c>
      <c r="E41" s="19">
        <v>11</v>
      </c>
      <c r="F41" s="18" t="s">
        <v>998</v>
      </c>
      <c r="G41" s="19">
        <v>27</v>
      </c>
      <c r="H41" s="19">
        <v>24</v>
      </c>
      <c r="I41" s="17">
        <f t="shared" si="0"/>
        <v>51</v>
      </c>
      <c r="J41" s="18">
        <v>8011159825</v>
      </c>
      <c r="K41" s="18" t="s">
        <v>1413</v>
      </c>
      <c r="L41" s="18" t="s">
        <v>1304</v>
      </c>
      <c r="M41" s="18">
        <v>9854694191</v>
      </c>
      <c r="N41" s="18" t="s">
        <v>1311</v>
      </c>
      <c r="O41" s="18">
        <v>9613284364</v>
      </c>
      <c r="P41" s="24">
        <v>43538</v>
      </c>
      <c r="Q41" s="54">
        <v>43538</v>
      </c>
      <c r="R41" s="18" t="s">
        <v>1405</v>
      </c>
      <c r="S41" s="18" t="s">
        <v>1236</v>
      </c>
      <c r="T41" s="18"/>
    </row>
    <row r="42" spans="1:20">
      <c r="A42" s="4">
        <v>38</v>
      </c>
      <c r="B42" s="17" t="s">
        <v>67</v>
      </c>
      <c r="C42" s="18" t="s">
        <v>776</v>
      </c>
      <c r="D42" s="18" t="s">
        <v>29</v>
      </c>
      <c r="E42" s="19">
        <v>9</v>
      </c>
      <c r="F42" s="18" t="s">
        <v>998</v>
      </c>
      <c r="G42" s="19">
        <v>22</v>
      </c>
      <c r="H42" s="19">
        <v>24</v>
      </c>
      <c r="I42" s="17">
        <f t="shared" si="0"/>
        <v>46</v>
      </c>
      <c r="J42" s="18">
        <v>9859188113</v>
      </c>
      <c r="K42" s="18" t="s">
        <v>1413</v>
      </c>
      <c r="L42" s="18" t="s">
        <v>1304</v>
      </c>
      <c r="M42" s="18">
        <v>9854694191</v>
      </c>
      <c r="N42" s="18" t="s">
        <v>1311</v>
      </c>
      <c r="O42" s="18">
        <v>9613284364</v>
      </c>
      <c r="P42" s="24">
        <v>43538</v>
      </c>
      <c r="Q42" s="54">
        <v>43538</v>
      </c>
      <c r="R42" s="18" t="s">
        <v>1405</v>
      </c>
      <c r="S42" s="18" t="s">
        <v>1236</v>
      </c>
      <c r="T42" s="18"/>
    </row>
    <row r="43" spans="1:20" ht="33">
      <c r="A43" s="4">
        <v>39</v>
      </c>
      <c r="B43" s="17" t="s">
        <v>67</v>
      </c>
      <c r="C43" s="18" t="s">
        <v>777</v>
      </c>
      <c r="D43" s="18" t="s">
        <v>27</v>
      </c>
      <c r="E43" s="19" t="s">
        <v>975</v>
      </c>
      <c r="F43" s="18" t="s">
        <v>999</v>
      </c>
      <c r="G43" s="19">
        <v>62</v>
      </c>
      <c r="H43" s="19">
        <v>51</v>
      </c>
      <c r="I43" s="17">
        <f t="shared" si="0"/>
        <v>113</v>
      </c>
      <c r="J43" s="18" t="s">
        <v>1141</v>
      </c>
      <c r="K43" s="18" t="s">
        <v>1413</v>
      </c>
      <c r="L43" s="18" t="s">
        <v>1304</v>
      </c>
      <c r="M43" s="18">
        <v>9854694191</v>
      </c>
      <c r="N43" s="18" t="s">
        <v>1311</v>
      </c>
      <c r="O43" s="18">
        <v>9613284364</v>
      </c>
      <c r="P43" s="24">
        <v>43538</v>
      </c>
      <c r="Q43" s="54">
        <v>43538</v>
      </c>
      <c r="R43" s="18" t="s">
        <v>1405</v>
      </c>
      <c r="S43" s="18" t="s">
        <v>1236</v>
      </c>
      <c r="T43" s="18"/>
    </row>
    <row r="44" spans="1:20" ht="33">
      <c r="A44" s="4">
        <v>40</v>
      </c>
      <c r="B44" s="17" t="s">
        <v>68</v>
      </c>
      <c r="C44" s="18" t="s">
        <v>778</v>
      </c>
      <c r="D44" s="18" t="s">
        <v>27</v>
      </c>
      <c r="E44" s="19" t="s">
        <v>976</v>
      </c>
      <c r="F44" s="18" t="s">
        <v>999</v>
      </c>
      <c r="G44" s="19">
        <v>52</v>
      </c>
      <c r="H44" s="19">
        <v>65</v>
      </c>
      <c r="I44" s="17">
        <f t="shared" si="0"/>
        <v>117</v>
      </c>
      <c r="J44" s="18">
        <v>8399838469</v>
      </c>
      <c r="K44" s="18" t="s">
        <v>1415</v>
      </c>
      <c r="L44" s="18" t="s">
        <v>1418</v>
      </c>
      <c r="M44" s="18">
        <v>8876676027</v>
      </c>
      <c r="N44" s="18" t="s">
        <v>1182</v>
      </c>
      <c r="O44" s="18">
        <v>9864671715</v>
      </c>
      <c r="P44" s="24">
        <v>43538</v>
      </c>
      <c r="Q44" s="54">
        <v>43538</v>
      </c>
      <c r="R44" s="18" t="s">
        <v>1404</v>
      </c>
      <c r="S44" s="18" t="s">
        <v>1236</v>
      </c>
      <c r="T44" s="18"/>
    </row>
    <row r="45" spans="1:20">
      <c r="A45" s="4">
        <v>41</v>
      </c>
      <c r="B45" s="17" t="s">
        <v>68</v>
      </c>
      <c r="C45" s="18" t="s">
        <v>779</v>
      </c>
      <c r="D45" s="18" t="s">
        <v>27</v>
      </c>
      <c r="E45" s="19" t="s">
        <v>977</v>
      </c>
      <c r="F45" s="18" t="s">
        <v>999</v>
      </c>
      <c r="G45" s="19">
        <v>71</v>
      </c>
      <c r="H45" s="19">
        <v>83</v>
      </c>
      <c r="I45" s="17">
        <f t="shared" si="0"/>
        <v>154</v>
      </c>
      <c r="J45" s="18" t="s">
        <v>1142</v>
      </c>
      <c r="K45" s="18" t="s">
        <v>1415</v>
      </c>
      <c r="L45" s="18" t="s">
        <v>1418</v>
      </c>
      <c r="M45" s="18">
        <v>8876676027</v>
      </c>
      <c r="N45" s="18" t="s">
        <v>1182</v>
      </c>
      <c r="O45" s="18">
        <v>9864671715</v>
      </c>
      <c r="P45" s="24">
        <v>43538</v>
      </c>
      <c r="Q45" s="54">
        <v>43538</v>
      </c>
      <c r="R45" s="18" t="s">
        <v>1404</v>
      </c>
      <c r="S45" s="18" t="s">
        <v>1236</v>
      </c>
      <c r="T45" s="18"/>
    </row>
    <row r="46" spans="1:20" ht="33">
      <c r="A46" s="4">
        <v>42</v>
      </c>
      <c r="B46" s="17" t="s">
        <v>68</v>
      </c>
      <c r="C46" s="18" t="s">
        <v>780</v>
      </c>
      <c r="D46" s="18" t="s">
        <v>29</v>
      </c>
      <c r="E46" s="19">
        <v>3</v>
      </c>
      <c r="F46" s="18" t="s">
        <v>998</v>
      </c>
      <c r="G46" s="19">
        <v>23</v>
      </c>
      <c r="H46" s="19">
        <v>16</v>
      </c>
      <c r="I46" s="17">
        <f t="shared" si="0"/>
        <v>39</v>
      </c>
      <c r="J46" s="18">
        <v>8876658303</v>
      </c>
      <c r="K46" s="18" t="s">
        <v>1413</v>
      </c>
      <c r="L46" s="18" t="s">
        <v>1304</v>
      </c>
      <c r="M46" s="18">
        <v>9854694191</v>
      </c>
      <c r="N46" s="18" t="s">
        <v>1314</v>
      </c>
      <c r="O46" s="18">
        <v>7637893766</v>
      </c>
      <c r="P46" s="24">
        <v>43539</v>
      </c>
      <c r="Q46" s="54">
        <v>43539</v>
      </c>
      <c r="R46" s="18" t="s">
        <v>1405</v>
      </c>
      <c r="S46" s="18" t="s">
        <v>1236</v>
      </c>
      <c r="T46" s="18"/>
    </row>
    <row r="47" spans="1:20">
      <c r="A47" s="4">
        <v>43</v>
      </c>
      <c r="B47" s="17" t="s">
        <v>67</v>
      </c>
      <c r="C47" s="18" t="s">
        <v>781</v>
      </c>
      <c r="D47" s="18" t="s">
        <v>27</v>
      </c>
      <c r="E47" s="19" t="s">
        <v>978</v>
      </c>
      <c r="F47" s="18" t="s">
        <v>999</v>
      </c>
      <c r="G47" s="19">
        <v>24</v>
      </c>
      <c r="H47" s="19">
        <v>27</v>
      </c>
      <c r="I47" s="17">
        <f t="shared" si="0"/>
        <v>51</v>
      </c>
      <c r="J47" s="18">
        <v>9577551668</v>
      </c>
      <c r="K47" s="18" t="s">
        <v>1425</v>
      </c>
      <c r="L47" s="18" t="s">
        <v>1291</v>
      </c>
      <c r="M47" s="18">
        <v>9854202933</v>
      </c>
      <c r="N47" s="18" t="s">
        <v>1292</v>
      </c>
      <c r="O47" s="18">
        <v>8724016316</v>
      </c>
      <c r="P47" s="24">
        <v>43539</v>
      </c>
      <c r="Q47" s="54">
        <v>43539</v>
      </c>
      <c r="R47" s="18" t="s">
        <v>1402</v>
      </c>
      <c r="S47" s="18" t="s">
        <v>1236</v>
      </c>
      <c r="T47" s="18"/>
    </row>
    <row r="48" spans="1:20" ht="33">
      <c r="A48" s="4">
        <v>44</v>
      </c>
      <c r="B48" s="17" t="s">
        <v>67</v>
      </c>
      <c r="C48" s="18" t="s">
        <v>782</v>
      </c>
      <c r="D48" s="18" t="s">
        <v>27</v>
      </c>
      <c r="E48" s="19" t="s">
        <v>979</v>
      </c>
      <c r="F48" s="18" t="s">
        <v>1004</v>
      </c>
      <c r="G48" s="19">
        <v>39</v>
      </c>
      <c r="H48" s="19">
        <v>45</v>
      </c>
      <c r="I48" s="17">
        <f t="shared" si="0"/>
        <v>84</v>
      </c>
      <c r="J48" s="18" t="s">
        <v>1143</v>
      </c>
      <c r="K48" s="18" t="s">
        <v>1425</v>
      </c>
      <c r="L48" s="18" t="s">
        <v>1291</v>
      </c>
      <c r="M48" s="18">
        <v>9854202933</v>
      </c>
      <c r="N48" s="18" t="s">
        <v>1292</v>
      </c>
      <c r="O48" s="18">
        <v>8724016316</v>
      </c>
      <c r="P48" s="24">
        <v>43539</v>
      </c>
      <c r="Q48" s="54">
        <v>43539</v>
      </c>
      <c r="R48" s="18" t="s">
        <v>1402</v>
      </c>
      <c r="S48" s="18" t="s">
        <v>1236</v>
      </c>
      <c r="T48" s="18"/>
    </row>
    <row r="49" spans="1:20" ht="33">
      <c r="A49" s="4">
        <v>45</v>
      </c>
      <c r="B49" s="17" t="s">
        <v>67</v>
      </c>
      <c r="C49" s="18" t="s">
        <v>783</v>
      </c>
      <c r="D49" s="18" t="s">
        <v>29</v>
      </c>
      <c r="E49" s="19">
        <v>8</v>
      </c>
      <c r="F49" s="18" t="s">
        <v>998</v>
      </c>
      <c r="G49" s="19">
        <v>15</v>
      </c>
      <c r="H49" s="19">
        <v>18</v>
      </c>
      <c r="I49" s="17">
        <f t="shared" si="0"/>
        <v>33</v>
      </c>
      <c r="J49" s="18" t="s">
        <v>1144</v>
      </c>
      <c r="K49" s="18" t="s">
        <v>1425</v>
      </c>
      <c r="L49" s="18" t="s">
        <v>1291</v>
      </c>
      <c r="M49" s="18">
        <v>9854202933</v>
      </c>
      <c r="N49" s="18" t="s">
        <v>1206</v>
      </c>
      <c r="O49" s="18">
        <v>8486980157</v>
      </c>
      <c r="P49" s="24">
        <v>43539</v>
      </c>
      <c r="Q49" s="54">
        <v>43539</v>
      </c>
      <c r="R49" s="18" t="s">
        <v>1402</v>
      </c>
      <c r="S49" s="18" t="s">
        <v>1236</v>
      </c>
      <c r="T49" s="18"/>
    </row>
    <row r="50" spans="1:20">
      <c r="A50" s="4">
        <v>46</v>
      </c>
      <c r="B50" s="17" t="s">
        <v>68</v>
      </c>
      <c r="C50" s="18" t="s">
        <v>784</v>
      </c>
      <c r="D50" s="18" t="s">
        <v>27</v>
      </c>
      <c r="E50" s="19" t="s">
        <v>980</v>
      </c>
      <c r="F50" s="18" t="s">
        <v>999</v>
      </c>
      <c r="G50" s="19">
        <v>34</v>
      </c>
      <c r="H50" s="19">
        <v>30</v>
      </c>
      <c r="I50" s="17">
        <f t="shared" si="0"/>
        <v>64</v>
      </c>
      <c r="J50" s="18" t="s">
        <v>1145</v>
      </c>
      <c r="K50" s="18" t="s">
        <v>1413</v>
      </c>
      <c r="L50" s="18" t="s">
        <v>1304</v>
      </c>
      <c r="M50" s="18">
        <v>9854694191</v>
      </c>
      <c r="N50" s="18" t="s">
        <v>1314</v>
      </c>
      <c r="O50" s="18">
        <v>7637893766</v>
      </c>
      <c r="P50" s="24">
        <v>43539</v>
      </c>
      <c r="Q50" s="54">
        <v>43539</v>
      </c>
      <c r="R50" s="18" t="s">
        <v>1405</v>
      </c>
      <c r="S50" s="18" t="s">
        <v>1236</v>
      </c>
      <c r="T50" s="18"/>
    </row>
    <row r="51" spans="1:20">
      <c r="A51" s="4">
        <v>47</v>
      </c>
      <c r="B51" s="17" t="s">
        <v>68</v>
      </c>
      <c r="C51" s="18" t="s">
        <v>785</v>
      </c>
      <c r="D51" s="18" t="s">
        <v>29</v>
      </c>
      <c r="E51" s="19">
        <v>5</v>
      </c>
      <c r="F51" s="18" t="s">
        <v>998</v>
      </c>
      <c r="G51" s="19">
        <v>22</v>
      </c>
      <c r="H51" s="19">
        <v>22</v>
      </c>
      <c r="I51" s="17">
        <f t="shared" si="0"/>
        <v>44</v>
      </c>
      <c r="J51" s="18">
        <v>7896517726</v>
      </c>
      <c r="K51" s="18" t="s">
        <v>1414</v>
      </c>
      <c r="L51" s="18" t="s">
        <v>1355</v>
      </c>
      <c r="M51" s="18">
        <v>9854301436</v>
      </c>
      <c r="N51" s="18" t="s">
        <v>1223</v>
      </c>
      <c r="O51" s="18">
        <v>8011376136</v>
      </c>
      <c r="P51" s="24">
        <v>43539</v>
      </c>
      <c r="Q51" s="54">
        <v>43539</v>
      </c>
      <c r="R51" s="18" t="s">
        <v>1404</v>
      </c>
      <c r="S51" s="18" t="s">
        <v>1236</v>
      </c>
      <c r="T51" s="18"/>
    </row>
    <row r="52" spans="1:20">
      <c r="A52" s="4">
        <v>48</v>
      </c>
      <c r="B52" s="17" t="s">
        <v>68</v>
      </c>
      <c r="C52" s="18" t="s">
        <v>786</v>
      </c>
      <c r="D52" s="18" t="s">
        <v>29</v>
      </c>
      <c r="E52" s="19">
        <v>8</v>
      </c>
      <c r="F52" s="18" t="s">
        <v>998</v>
      </c>
      <c r="G52" s="19">
        <v>6</v>
      </c>
      <c r="H52" s="19">
        <v>15</v>
      </c>
      <c r="I52" s="17">
        <f t="shared" si="0"/>
        <v>21</v>
      </c>
      <c r="J52" s="18">
        <v>6900930378</v>
      </c>
      <c r="K52" s="18" t="s">
        <v>1420</v>
      </c>
      <c r="L52" s="18" t="s">
        <v>1421</v>
      </c>
      <c r="M52" s="18">
        <v>9854336649</v>
      </c>
      <c r="N52" s="18" t="s">
        <v>1371</v>
      </c>
      <c r="O52" s="18">
        <v>8011709814</v>
      </c>
      <c r="P52" s="24">
        <v>43540</v>
      </c>
      <c r="Q52" s="54">
        <v>43540</v>
      </c>
      <c r="R52" s="18" t="s">
        <v>1404</v>
      </c>
      <c r="S52" s="18" t="s">
        <v>1236</v>
      </c>
      <c r="T52" s="18"/>
    </row>
    <row r="53" spans="1:20">
      <c r="A53" s="4">
        <v>49</v>
      </c>
      <c r="B53" s="17" t="s">
        <v>67</v>
      </c>
      <c r="C53" s="18" t="s">
        <v>787</v>
      </c>
      <c r="D53" s="18" t="s">
        <v>29</v>
      </c>
      <c r="E53" s="19">
        <v>20</v>
      </c>
      <c r="F53" s="18" t="s">
        <v>998</v>
      </c>
      <c r="G53" s="19">
        <v>14</v>
      </c>
      <c r="H53" s="19">
        <v>17</v>
      </c>
      <c r="I53" s="17">
        <f t="shared" si="0"/>
        <v>31</v>
      </c>
      <c r="J53" s="18">
        <v>8011323014</v>
      </c>
      <c r="K53" s="18" t="s">
        <v>1413</v>
      </c>
      <c r="L53" s="18" t="s">
        <v>1304</v>
      </c>
      <c r="M53" s="18">
        <v>9854694191</v>
      </c>
      <c r="N53" s="18" t="s">
        <v>1226</v>
      </c>
      <c r="O53" s="18" t="e">
        <v>#N/A</v>
      </c>
      <c r="P53" s="24">
        <v>43540</v>
      </c>
      <c r="Q53" s="54">
        <v>43540</v>
      </c>
      <c r="R53" s="18" t="s">
        <v>1405</v>
      </c>
      <c r="S53" s="18" t="s">
        <v>1236</v>
      </c>
      <c r="T53" s="18"/>
    </row>
    <row r="54" spans="1:20" ht="33">
      <c r="A54" s="4">
        <v>50</v>
      </c>
      <c r="B54" s="17" t="s">
        <v>68</v>
      </c>
      <c r="C54" s="18" t="s">
        <v>788</v>
      </c>
      <c r="D54" s="18" t="s">
        <v>29</v>
      </c>
      <c r="E54" s="19">
        <v>5</v>
      </c>
      <c r="F54" s="18" t="s">
        <v>998</v>
      </c>
      <c r="G54" s="19">
        <v>18</v>
      </c>
      <c r="H54" s="19">
        <v>21</v>
      </c>
      <c r="I54" s="17">
        <f t="shared" si="0"/>
        <v>39</v>
      </c>
      <c r="J54" s="18">
        <v>9577909068</v>
      </c>
      <c r="K54" s="18" t="s">
        <v>1420</v>
      </c>
      <c r="L54" s="18" t="s">
        <v>1421</v>
      </c>
      <c r="M54" s="18">
        <v>9854336649</v>
      </c>
      <c r="N54" s="18" t="s">
        <v>1372</v>
      </c>
      <c r="O54" s="18">
        <v>8876422062</v>
      </c>
      <c r="P54" s="24">
        <v>43540</v>
      </c>
      <c r="Q54" s="54">
        <v>43540</v>
      </c>
      <c r="R54" s="18" t="s">
        <v>1404</v>
      </c>
      <c r="S54" s="18" t="s">
        <v>1236</v>
      </c>
      <c r="T54" s="18"/>
    </row>
    <row r="55" spans="1:20">
      <c r="A55" s="4">
        <v>51</v>
      </c>
      <c r="B55" s="17" t="s">
        <v>67</v>
      </c>
      <c r="C55" s="18" t="s">
        <v>789</v>
      </c>
      <c r="D55" s="18" t="s">
        <v>29</v>
      </c>
      <c r="E55" s="19">
        <v>15</v>
      </c>
      <c r="F55" s="18" t="s">
        <v>998</v>
      </c>
      <c r="G55" s="19">
        <v>18</v>
      </c>
      <c r="H55" s="19">
        <v>21</v>
      </c>
      <c r="I55" s="17">
        <f t="shared" si="0"/>
        <v>39</v>
      </c>
      <c r="J55" s="18">
        <v>9613955533</v>
      </c>
      <c r="K55" s="18" t="s">
        <v>1413</v>
      </c>
      <c r="L55" s="18" t="s">
        <v>1304</v>
      </c>
      <c r="M55" s="18">
        <v>9854694191</v>
      </c>
      <c r="N55" s="18" t="s">
        <v>1315</v>
      </c>
      <c r="O55" s="18">
        <v>7896573472</v>
      </c>
      <c r="P55" s="24">
        <v>43540</v>
      </c>
      <c r="Q55" s="54">
        <v>43540</v>
      </c>
      <c r="R55" s="18" t="s">
        <v>1405</v>
      </c>
      <c r="S55" s="18" t="s">
        <v>1236</v>
      </c>
      <c r="T55" s="18"/>
    </row>
    <row r="56" spans="1:20">
      <c r="A56" s="4">
        <v>52</v>
      </c>
      <c r="B56" s="17" t="s">
        <v>67</v>
      </c>
      <c r="C56" s="18" t="s">
        <v>790</v>
      </c>
      <c r="D56" s="18" t="s">
        <v>27</v>
      </c>
      <c r="E56" s="19" t="s">
        <v>981</v>
      </c>
      <c r="F56" s="18" t="s">
        <v>999</v>
      </c>
      <c r="G56" s="19">
        <v>15</v>
      </c>
      <c r="H56" s="19">
        <v>31</v>
      </c>
      <c r="I56" s="17">
        <f t="shared" si="0"/>
        <v>46</v>
      </c>
      <c r="J56" s="18" t="s">
        <v>1146</v>
      </c>
      <c r="K56" s="18" t="s">
        <v>1413</v>
      </c>
      <c r="L56" s="18" t="s">
        <v>1304</v>
      </c>
      <c r="M56" s="18">
        <v>9854694191</v>
      </c>
      <c r="N56" s="18" t="s">
        <v>1315</v>
      </c>
      <c r="O56" s="18">
        <v>7896573472</v>
      </c>
      <c r="P56" s="24">
        <v>43540</v>
      </c>
      <c r="Q56" s="54">
        <v>43540</v>
      </c>
      <c r="R56" s="18" t="s">
        <v>1405</v>
      </c>
      <c r="S56" s="18" t="s">
        <v>1236</v>
      </c>
      <c r="T56" s="18"/>
    </row>
    <row r="57" spans="1:20" ht="33">
      <c r="A57" s="4">
        <v>53</v>
      </c>
      <c r="B57" s="17" t="s">
        <v>68</v>
      </c>
      <c r="C57" s="18" t="s">
        <v>791</v>
      </c>
      <c r="D57" s="18" t="s">
        <v>29</v>
      </c>
      <c r="E57" s="19">
        <v>6</v>
      </c>
      <c r="F57" s="18" t="s">
        <v>998</v>
      </c>
      <c r="G57" s="19">
        <v>18</v>
      </c>
      <c r="H57" s="19">
        <v>21</v>
      </c>
      <c r="I57" s="17">
        <f t="shared" si="0"/>
        <v>39</v>
      </c>
      <c r="J57" s="18">
        <v>9859644278</v>
      </c>
      <c r="K57" s="18" t="s">
        <v>1420</v>
      </c>
      <c r="L57" s="18" t="s">
        <v>1421</v>
      </c>
      <c r="M57" s="18">
        <v>9854336649</v>
      </c>
      <c r="N57" s="18" t="s">
        <v>1372</v>
      </c>
      <c r="O57" s="18">
        <v>8876422062</v>
      </c>
      <c r="P57" s="24">
        <v>43540</v>
      </c>
      <c r="Q57" s="54">
        <v>43540</v>
      </c>
      <c r="R57" s="18" t="s">
        <v>1404</v>
      </c>
      <c r="S57" s="18" t="s">
        <v>1236</v>
      </c>
      <c r="T57" s="18"/>
    </row>
    <row r="58" spans="1:20">
      <c r="A58" s="4">
        <v>54</v>
      </c>
      <c r="B58" s="17" t="s">
        <v>67</v>
      </c>
      <c r="C58" s="18" t="s">
        <v>792</v>
      </c>
      <c r="D58" s="18" t="s">
        <v>29</v>
      </c>
      <c r="E58" s="19">
        <v>13</v>
      </c>
      <c r="F58" s="18" t="s">
        <v>998</v>
      </c>
      <c r="G58" s="19">
        <v>19</v>
      </c>
      <c r="H58" s="19">
        <v>13</v>
      </c>
      <c r="I58" s="17">
        <f t="shared" si="0"/>
        <v>32</v>
      </c>
      <c r="J58" s="18">
        <v>9859118554</v>
      </c>
      <c r="K58" s="18" t="s">
        <v>1422</v>
      </c>
      <c r="L58" s="18" t="s">
        <v>1299</v>
      </c>
      <c r="M58" s="18">
        <v>8011734745</v>
      </c>
      <c r="N58" s="18" t="s">
        <v>1302</v>
      </c>
      <c r="O58" s="18">
        <v>8404010635</v>
      </c>
      <c r="P58" s="24">
        <v>43542</v>
      </c>
      <c r="Q58" s="54">
        <v>43542</v>
      </c>
      <c r="R58" s="18" t="s">
        <v>1403</v>
      </c>
      <c r="S58" s="18" t="s">
        <v>1236</v>
      </c>
      <c r="T58" s="18"/>
    </row>
    <row r="59" spans="1:20">
      <c r="A59" s="4">
        <v>55</v>
      </c>
      <c r="B59" s="17" t="s">
        <v>67</v>
      </c>
      <c r="C59" s="18" t="s">
        <v>793</v>
      </c>
      <c r="D59" s="18" t="s">
        <v>27</v>
      </c>
      <c r="E59" s="19" t="s">
        <v>982</v>
      </c>
      <c r="F59" s="18" t="s">
        <v>999</v>
      </c>
      <c r="G59" s="19">
        <v>0</v>
      </c>
      <c r="H59" s="19">
        <v>70</v>
      </c>
      <c r="I59" s="17">
        <f t="shared" si="0"/>
        <v>70</v>
      </c>
      <c r="J59" s="18" t="s">
        <v>1147</v>
      </c>
      <c r="K59" s="18" t="s">
        <v>1425</v>
      </c>
      <c r="L59" s="18" t="s">
        <v>1285</v>
      </c>
      <c r="M59" s="18">
        <v>9401725810</v>
      </c>
      <c r="N59" s="18" t="s">
        <v>1290</v>
      </c>
      <c r="O59" s="18">
        <v>9706551838</v>
      </c>
      <c r="P59" s="24">
        <v>43542</v>
      </c>
      <c r="Q59" s="54">
        <v>43542</v>
      </c>
      <c r="R59" s="18" t="s">
        <v>1402</v>
      </c>
      <c r="S59" s="18" t="s">
        <v>1236</v>
      </c>
      <c r="T59" s="18"/>
    </row>
    <row r="60" spans="1:20">
      <c r="A60" s="4">
        <v>56</v>
      </c>
      <c r="B60" s="17" t="s">
        <v>67</v>
      </c>
      <c r="C60" s="18" t="s">
        <v>794</v>
      </c>
      <c r="D60" s="18" t="s">
        <v>27</v>
      </c>
      <c r="E60" s="19" t="s">
        <v>983</v>
      </c>
      <c r="F60" s="18" t="s">
        <v>999</v>
      </c>
      <c r="G60" s="19">
        <v>0</v>
      </c>
      <c r="H60" s="19">
        <v>70</v>
      </c>
      <c r="I60" s="17">
        <f t="shared" si="0"/>
        <v>70</v>
      </c>
      <c r="J60" s="18" t="s">
        <v>1148</v>
      </c>
      <c r="K60" s="18" t="s">
        <v>1425</v>
      </c>
      <c r="L60" s="18" t="s">
        <v>1285</v>
      </c>
      <c r="M60" s="18">
        <v>9401725810</v>
      </c>
      <c r="N60" s="18" t="s">
        <v>1290</v>
      </c>
      <c r="O60" s="18">
        <v>9706551838</v>
      </c>
      <c r="P60" s="24">
        <v>43542</v>
      </c>
      <c r="Q60" s="54">
        <v>43542</v>
      </c>
      <c r="R60" s="18" t="s">
        <v>1402</v>
      </c>
      <c r="S60" s="18" t="s">
        <v>1236</v>
      </c>
      <c r="T60" s="18"/>
    </row>
    <row r="61" spans="1:20" ht="33">
      <c r="A61" s="4">
        <v>57</v>
      </c>
      <c r="B61" s="17" t="s">
        <v>68</v>
      </c>
      <c r="C61" s="18" t="s">
        <v>795</v>
      </c>
      <c r="D61" s="18" t="s">
        <v>27</v>
      </c>
      <c r="E61" s="19" t="s">
        <v>984</v>
      </c>
      <c r="F61" s="18" t="s">
        <v>1002</v>
      </c>
      <c r="G61" s="19">
        <v>87</v>
      </c>
      <c r="H61" s="19">
        <v>81</v>
      </c>
      <c r="I61" s="17">
        <f t="shared" si="0"/>
        <v>168</v>
      </c>
      <c r="J61" s="18" t="s">
        <v>1149</v>
      </c>
      <c r="K61" s="18" t="s">
        <v>1401</v>
      </c>
      <c r="L61" s="18" t="s">
        <v>1387</v>
      </c>
      <c r="M61" s="18">
        <v>9577269359</v>
      </c>
      <c r="N61" s="18" t="s">
        <v>1396</v>
      </c>
      <c r="O61" s="18">
        <v>9957882908</v>
      </c>
      <c r="P61" s="24">
        <v>43542</v>
      </c>
      <c r="Q61" s="54">
        <v>43542</v>
      </c>
      <c r="R61" s="18" t="s">
        <v>1405</v>
      </c>
      <c r="S61" s="18" t="s">
        <v>1236</v>
      </c>
      <c r="T61" s="18"/>
    </row>
    <row r="62" spans="1:20">
      <c r="A62" s="4">
        <v>58</v>
      </c>
      <c r="B62" s="17" t="s">
        <v>67</v>
      </c>
      <c r="C62" s="18" t="s">
        <v>796</v>
      </c>
      <c r="D62" s="18" t="s">
        <v>27</v>
      </c>
      <c r="E62" s="19" t="s">
        <v>985</v>
      </c>
      <c r="F62" s="18" t="s">
        <v>999</v>
      </c>
      <c r="G62" s="19">
        <v>33</v>
      </c>
      <c r="H62" s="19">
        <v>29</v>
      </c>
      <c r="I62" s="17">
        <f t="shared" si="0"/>
        <v>62</v>
      </c>
      <c r="J62" s="18" t="s">
        <v>1150</v>
      </c>
      <c r="K62" s="18" t="s">
        <v>1413</v>
      </c>
      <c r="L62" s="18" t="s">
        <v>1304</v>
      </c>
      <c r="M62" s="18">
        <v>9854694191</v>
      </c>
      <c r="N62" s="18" t="s">
        <v>1315</v>
      </c>
      <c r="O62" s="18">
        <v>7896573472</v>
      </c>
      <c r="P62" s="24">
        <v>43543</v>
      </c>
      <c r="Q62" s="54">
        <v>43543</v>
      </c>
      <c r="R62" s="18" t="s">
        <v>1405</v>
      </c>
      <c r="S62" s="18" t="s">
        <v>1236</v>
      </c>
      <c r="T62" s="18"/>
    </row>
    <row r="63" spans="1:20">
      <c r="A63" s="4">
        <v>59</v>
      </c>
      <c r="B63" s="17" t="s">
        <v>67</v>
      </c>
      <c r="C63" s="18" t="s">
        <v>797</v>
      </c>
      <c r="D63" s="18" t="s">
        <v>27</v>
      </c>
      <c r="E63" s="19" t="s">
        <v>986</v>
      </c>
      <c r="F63" s="18" t="s">
        <v>999</v>
      </c>
      <c r="G63" s="19">
        <v>16</v>
      </c>
      <c r="H63" s="19">
        <v>11</v>
      </c>
      <c r="I63" s="17">
        <f t="shared" si="0"/>
        <v>27</v>
      </c>
      <c r="J63" s="18" t="s">
        <v>1151</v>
      </c>
      <c r="K63" s="18" t="s">
        <v>1413</v>
      </c>
      <c r="L63" s="18" t="s">
        <v>1304</v>
      </c>
      <c r="M63" s="18">
        <v>9854694191</v>
      </c>
      <c r="N63" s="18" t="s">
        <v>1315</v>
      </c>
      <c r="O63" s="18">
        <v>7896573472</v>
      </c>
      <c r="P63" s="24">
        <v>43543</v>
      </c>
      <c r="Q63" s="54">
        <v>43543</v>
      </c>
      <c r="R63" s="18" t="s">
        <v>1405</v>
      </c>
      <c r="S63" s="18" t="s">
        <v>1236</v>
      </c>
      <c r="T63" s="18"/>
    </row>
    <row r="64" spans="1:20">
      <c r="A64" s="4">
        <v>60</v>
      </c>
      <c r="B64" s="17" t="s">
        <v>68</v>
      </c>
      <c r="C64" s="18" t="s">
        <v>798</v>
      </c>
      <c r="D64" s="18" t="s">
        <v>27</v>
      </c>
      <c r="E64" s="19" t="s">
        <v>987</v>
      </c>
      <c r="F64" s="18" t="s">
        <v>999</v>
      </c>
      <c r="G64" s="19">
        <v>0</v>
      </c>
      <c r="H64" s="19">
        <v>62</v>
      </c>
      <c r="I64" s="17">
        <f t="shared" si="0"/>
        <v>62</v>
      </c>
      <c r="J64" s="18" t="s">
        <v>1152</v>
      </c>
      <c r="K64" s="18" t="s">
        <v>1401</v>
      </c>
      <c r="L64" s="18" t="s">
        <v>1387</v>
      </c>
      <c r="M64" s="18">
        <v>9577269359</v>
      </c>
      <c r="N64" s="18" t="s">
        <v>1396</v>
      </c>
      <c r="O64" s="18">
        <v>9957882908</v>
      </c>
      <c r="P64" s="24">
        <v>43543</v>
      </c>
      <c r="Q64" s="54">
        <v>43543</v>
      </c>
      <c r="R64" s="18" t="s">
        <v>1405</v>
      </c>
      <c r="S64" s="18" t="s">
        <v>1236</v>
      </c>
      <c r="T64" s="18"/>
    </row>
    <row r="65" spans="1:20" ht="33">
      <c r="A65" s="4">
        <v>61</v>
      </c>
      <c r="B65" s="17" t="s">
        <v>68</v>
      </c>
      <c r="C65" s="18" t="s">
        <v>799</v>
      </c>
      <c r="D65" s="18" t="s">
        <v>27</v>
      </c>
      <c r="E65" s="19"/>
      <c r="F65" s="18" t="s">
        <v>1002</v>
      </c>
      <c r="G65" s="19">
        <v>48</v>
      </c>
      <c r="H65" s="19">
        <v>28</v>
      </c>
      <c r="I65" s="17">
        <f t="shared" si="0"/>
        <v>76</v>
      </c>
      <c r="J65" s="18"/>
      <c r="K65" s="18" t="s">
        <v>1401</v>
      </c>
      <c r="L65" s="18" t="s">
        <v>1387</v>
      </c>
      <c r="M65" s="18">
        <v>9577269359</v>
      </c>
      <c r="N65" s="18" t="s">
        <v>1396</v>
      </c>
      <c r="O65" s="18">
        <v>9957882908</v>
      </c>
      <c r="P65" s="24">
        <v>43543</v>
      </c>
      <c r="Q65" s="54">
        <v>43543</v>
      </c>
      <c r="R65" s="18" t="s">
        <v>1405</v>
      </c>
      <c r="S65" s="18" t="s">
        <v>1236</v>
      </c>
      <c r="T65" s="18"/>
    </row>
    <row r="66" spans="1:20">
      <c r="A66" s="4">
        <v>62</v>
      </c>
      <c r="B66" s="17" t="s">
        <v>68</v>
      </c>
      <c r="C66" s="18" t="s">
        <v>800</v>
      </c>
      <c r="D66" s="18" t="s">
        <v>29</v>
      </c>
      <c r="E66" s="19">
        <v>15</v>
      </c>
      <c r="F66" s="18" t="s">
        <v>998</v>
      </c>
      <c r="G66" s="19">
        <v>17</v>
      </c>
      <c r="H66" s="19">
        <v>27</v>
      </c>
      <c r="I66" s="17">
        <f t="shared" si="0"/>
        <v>44</v>
      </c>
      <c r="J66" s="18">
        <v>9508082486</v>
      </c>
      <c r="K66" s="18" t="s">
        <v>1414</v>
      </c>
      <c r="L66" s="18" t="s">
        <v>1355</v>
      </c>
      <c r="M66" s="18">
        <v>9854301436</v>
      </c>
      <c r="N66" s="18" t="s">
        <v>1227</v>
      </c>
      <c r="O66" s="18">
        <v>9957462838</v>
      </c>
      <c r="P66" s="24">
        <v>43544</v>
      </c>
      <c r="Q66" s="54">
        <v>43544</v>
      </c>
      <c r="R66" s="18" t="s">
        <v>1404</v>
      </c>
      <c r="S66" s="18" t="s">
        <v>1236</v>
      </c>
      <c r="T66" s="18"/>
    </row>
    <row r="67" spans="1:20" ht="33">
      <c r="A67" s="4">
        <v>63</v>
      </c>
      <c r="B67" s="17" t="s">
        <v>67</v>
      </c>
      <c r="C67" s="18" t="s">
        <v>801</v>
      </c>
      <c r="D67" s="18" t="s">
        <v>29</v>
      </c>
      <c r="E67" s="19">
        <v>14</v>
      </c>
      <c r="F67" s="18" t="s">
        <v>998</v>
      </c>
      <c r="G67" s="19">
        <v>18</v>
      </c>
      <c r="H67" s="19">
        <v>19</v>
      </c>
      <c r="I67" s="17">
        <f t="shared" si="0"/>
        <v>37</v>
      </c>
      <c r="J67" s="18">
        <v>9854938748</v>
      </c>
      <c r="K67" s="18" t="s">
        <v>1422</v>
      </c>
      <c r="L67" s="18" t="s">
        <v>1299</v>
      </c>
      <c r="M67" s="18">
        <v>8011734745</v>
      </c>
      <c r="N67" s="18" t="s">
        <v>1302</v>
      </c>
      <c r="O67" s="18">
        <v>8404010635</v>
      </c>
      <c r="P67" s="24">
        <v>43544</v>
      </c>
      <c r="Q67" s="54">
        <v>43544</v>
      </c>
      <c r="R67" s="18" t="s">
        <v>1403</v>
      </c>
      <c r="S67" s="18" t="s">
        <v>1236</v>
      </c>
      <c r="T67" s="18"/>
    </row>
    <row r="68" spans="1:20" ht="33">
      <c r="A68" s="4">
        <v>64</v>
      </c>
      <c r="B68" s="17" t="s">
        <v>67</v>
      </c>
      <c r="C68" s="18" t="s">
        <v>802</v>
      </c>
      <c r="D68" s="18" t="s">
        <v>27</v>
      </c>
      <c r="E68" s="19">
        <v>18</v>
      </c>
      <c r="F68" s="18" t="s">
        <v>999</v>
      </c>
      <c r="G68" s="19">
        <v>71</v>
      </c>
      <c r="H68" s="19">
        <v>82</v>
      </c>
      <c r="I68" s="17">
        <f t="shared" si="0"/>
        <v>153</v>
      </c>
      <c r="J68" s="18" t="s">
        <v>1153</v>
      </c>
      <c r="K68" s="18" t="s">
        <v>1422</v>
      </c>
      <c r="L68" s="18" t="s">
        <v>1299</v>
      </c>
      <c r="M68" s="18">
        <v>8011734745</v>
      </c>
      <c r="N68" s="18" t="s">
        <v>1235</v>
      </c>
      <c r="O68" s="18">
        <v>9854636044</v>
      </c>
      <c r="P68" s="24">
        <v>43544</v>
      </c>
      <c r="Q68" s="54">
        <v>43544</v>
      </c>
      <c r="R68" s="18" t="s">
        <v>1403</v>
      </c>
      <c r="S68" s="18" t="s">
        <v>1236</v>
      </c>
      <c r="T68" s="18"/>
    </row>
    <row r="69" spans="1:20">
      <c r="A69" s="4">
        <v>65</v>
      </c>
      <c r="B69" s="17" t="s">
        <v>67</v>
      </c>
      <c r="C69" s="18" t="s">
        <v>803</v>
      </c>
      <c r="D69" s="18" t="s">
        <v>27</v>
      </c>
      <c r="E69" s="19" t="s">
        <v>988</v>
      </c>
      <c r="F69" s="18" t="s">
        <v>1003</v>
      </c>
      <c r="G69" s="19">
        <v>0</v>
      </c>
      <c r="H69" s="19">
        <v>60</v>
      </c>
      <c r="I69" s="17">
        <f t="shared" ref="I69:I132" si="1">+G69+H69</f>
        <v>60</v>
      </c>
      <c r="J69" s="18" t="s">
        <v>1154</v>
      </c>
      <c r="K69" s="18" t="s">
        <v>1422</v>
      </c>
      <c r="L69" s="18" t="s">
        <v>1299</v>
      </c>
      <c r="M69" s="18">
        <v>8011734745</v>
      </c>
      <c r="N69" s="18" t="s">
        <v>1235</v>
      </c>
      <c r="O69" s="18">
        <v>9854636044</v>
      </c>
      <c r="P69" s="24">
        <v>43544</v>
      </c>
      <c r="Q69" s="54">
        <v>43544</v>
      </c>
      <c r="R69" s="18" t="s">
        <v>1403</v>
      </c>
      <c r="S69" s="18" t="s">
        <v>1236</v>
      </c>
      <c r="T69" s="18"/>
    </row>
    <row r="70" spans="1:20">
      <c r="A70" s="4">
        <v>66</v>
      </c>
      <c r="B70" s="17" t="s">
        <v>68</v>
      </c>
      <c r="C70" s="18" t="s">
        <v>804</v>
      </c>
      <c r="D70" s="18" t="s">
        <v>29</v>
      </c>
      <c r="E70" s="19">
        <v>16</v>
      </c>
      <c r="F70" s="18" t="s">
        <v>998</v>
      </c>
      <c r="G70" s="19">
        <v>18</v>
      </c>
      <c r="H70" s="19">
        <v>12</v>
      </c>
      <c r="I70" s="17">
        <f t="shared" si="1"/>
        <v>30</v>
      </c>
      <c r="J70" s="18">
        <v>9854349681</v>
      </c>
      <c r="K70" s="18" t="s">
        <v>1414</v>
      </c>
      <c r="L70" s="18" t="s">
        <v>1354</v>
      </c>
      <c r="M70" s="18">
        <v>9859472172</v>
      </c>
      <c r="N70" s="18" t="s">
        <v>1227</v>
      </c>
      <c r="O70" s="18">
        <v>9957462838</v>
      </c>
      <c r="P70" s="24">
        <v>43544</v>
      </c>
      <c r="Q70" s="54">
        <v>43544</v>
      </c>
      <c r="R70" s="18" t="s">
        <v>1404</v>
      </c>
      <c r="S70" s="18" t="s">
        <v>1236</v>
      </c>
      <c r="T70" s="18"/>
    </row>
    <row r="71" spans="1:20">
      <c r="A71" s="4">
        <v>67</v>
      </c>
      <c r="B71" s="17" t="s">
        <v>68</v>
      </c>
      <c r="C71" s="18" t="s">
        <v>805</v>
      </c>
      <c r="D71" s="18" t="s">
        <v>29</v>
      </c>
      <c r="E71" s="19">
        <v>18</v>
      </c>
      <c r="F71" s="18" t="s">
        <v>998</v>
      </c>
      <c r="G71" s="19">
        <v>18</v>
      </c>
      <c r="H71" s="19">
        <v>21</v>
      </c>
      <c r="I71" s="17">
        <f t="shared" si="1"/>
        <v>39</v>
      </c>
      <c r="J71" s="18">
        <v>9854392934</v>
      </c>
      <c r="K71" s="18" t="s">
        <v>1414</v>
      </c>
      <c r="L71" s="18" t="s">
        <v>1354</v>
      </c>
      <c r="M71" s="18">
        <v>9859472172</v>
      </c>
      <c r="N71" s="18" t="s">
        <v>1227</v>
      </c>
      <c r="O71" s="18">
        <v>9957462838</v>
      </c>
      <c r="P71" s="24">
        <v>43544</v>
      </c>
      <c r="Q71" s="54">
        <v>43544</v>
      </c>
      <c r="R71" s="18" t="s">
        <v>1404</v>
      </c>
      <c r="S71" s="18" t="s">
        <v>1236</v>
      </c>
      <c r="T71" s="18"/>
    </row>
    <row r="72" spans="1:20">
      <c r="A72" s="4">
        <v>68</v>
      </c>
      <c r="B72" s="17" t="s">
        <v>68</v>
      </c>
      <c r="C72" s="18" t="s">
        <v>806</v>
      </c>
      <c r="D72" s="18" t="s">
        <v>29</v>
      </c>
      <c r="E72" s="19">
        <v>6</v>
      </c>
      <c r="F72" s="18" t="s">
        <v>998</v>
      </c>
      <c r="G72" s="19">
        <v>12</v>
      </c>
      <c r="H72" s="19">
        <v>12</v>
      </c>
      <c r="I72" s="17">
        <f t="shared" si="1"/>
        <v>24</v>
      </c>
      <c r="J72" s="18">
        <v>7896078075</v>
      </c>
      <c r="K72" s="18" t="s">
        <v>1413</v>
      </c>
      <c r="L72" s="18" t="s">
        <v>1304</v>
      </c>
      <c r="M72" s="18">
        <v>9854694191</v>
      </c>
      <c r="N72" s="18" t="s">
        <v>1315</v>
      </c>
      <c r="O72" s="18">
        <v>7896573472</v>
      </c>
      <c r="P72" s="24">
        <v>43545</v>
      </c>
      <c r="Q72" s="54">
        <v>43545</v>
      </c>
      <c r="R72" s="18" t="s">
        <v>1405</v>
      </c>
      <c r="S72" s="18" t="s">
        <v>1236</v>
      </c>
      <c r="T72" s="18"/>
    </row>
    <row r="73" spans="1:20">
      <c r="A73" s="4">
        <v>69</v>
      </c>
      <c r="B73" s="17" t="s">
        <v>67</v>
      </c>
      <c r="C73" s="18" t="s">
        <v>807</v>
      </c>
      <c r="D73" s="18" t="s">
        <v>29</v>
      </c>
      <c r="E73" s="19">
        <v>11</v>
      </c>
      <c r="F73" s="18" t="s">
        <v>998</v>
      </c>
      <c r="G73" s="19">
        <v>9</v>
      </c>
      <c r="H73" s="19">
        <v>14</v>
      </c>
      <c r="I73" s="17">
        <f t="shared" si="1"/>
        <v>23</v>
      </c>
      <c r="J73" s="18">
        <v>8723086426</v>
      </c>
      <c r="K73" s="18" t="s">
        <v>1413</v>
      </c>
      <c r="L73" s="18" t="s">
        <v>1304</v>
      </c>
      <c r="M73" s="18">
        <v>9854694191</v>
      </c>
      <c r="N73" s="18" t="s">
        <v>1228</v>
      </c>
      <c r="O73" s="18">
        <v>9859006947</v>
      </c>
      <c r="P73" s="24">
        <v>43545</v>
      </c>
      <c r="Q73" s="54">
        <v>43545</v>
      </c>
      <c r="R73" s="18" t="s">
        <v>1405</v>
      </c>
      <c r="S73" s="18" t="s">
        <v>1236</v>
      </c>
      <c r="T73" s="18"/>
    </row>
    <row r="74" spans="1:20">
      <c r="A74" s="4">
        <v>70</v>
      </c>
      <c r="B74" s="17" t="s">
        <v>67</v>
      </c>
      <c r="C74" s="18" t="s">
        <v>808</v>
      </c>
      <c r="D74" s="18" t="s">
        <v>27</v>
      </c>
      <c r="E74" s="19" t="s">
        <v>989</v>
      </c>
      <c r="F74" s="18" t="s">
        <v>1003</v>
      </c>
      <c r="G74" s="19">
        <v>55</v>
      </c>
      <c r="H74" s="19">
        <v>30</v>
      </c>
      <c r="I74" s="17">
        <f t="shared" si="1"/>
        <v>85</v>
      </c>
      <c r="J74" s="18" t="s">
        <v>1155</v>
      </c>
      <c r="K74" s="18" t="s">
        <v>1413</v>
      </c>
      <c r="L74" s="18" t="s">
        <v>1304</v>
      </c>
      <c r="M74" s="18">
        <v>9854694191</v>
      </c>
      <c r="N74" s="18" t="s">
        <v>1228</v>
      </c>
      <c r="O74" s="18">
        <v>9859006947</v>
      </c>
      <c r="P74" s="24">
        <v>43545</v>
      </c>
      <c r="Q74" s="54">
        <v>43545</v>
      </c>
      <c r="R74" s="18" t="s">
        <v>1405</v>
      </c>
      <c r="S74" s="18" t="s">
        <v>1236</v>
      </c>
      <c r="T74" s="18"/>
    </row>
    <row r="75" spans="1:20" ht="33">
      <c r="A75" s="4">
        <v>71</v>
      </c>
      <c r="B75" s="17" t="s">
        <v>68</v>
      </c>
      <c r="C75" s="18" t="s">
        <v>809</v>
      </c>
      <c r="D75" s="18" t="s">
        <v>27</v>
      </c>
      <c r="E75" s="19" t="s">
        <v>990</v>
      </c>
      <c r="F75" s="18" t="s">
        <v>99</v>
      </c>
      <c r="G75" s="19">
        <v>30</v>
      </c>
      <c r="H75" s="19">
        <v>19</v>
      </c>
      <c r="I75" s="17">
        <f t="shared" si="1"/>
        <v>49</v>
      </c>
      <c r="J75" s="18" t="s">
        <v>1156</v>
      </c>
      <c r="K75" s="18" t="s">
        <v>1424</v>
      </c>
      <c r="L75" s="18" t="s">
        <v>1379</v>
      </c>
      <c r="M75" s="18">
        <v>7399968570</v>
      </c>
      <c r="N75" s="18" t="s">
        <v>1171</v>
      </c>
      <c r="O75" s="18">
        <v>9954049928</v>
      </c>
      <c r="P75" s="24">
        <v>43545</v>
      </c>
      <c r="Q75" s="54">
        <v>43545</v>
      </c>
      <c r="R75" s="18" t="s">
        <v>1407</v>
      </c>
      <c r="S75" s="18" t="s">
        <v>1236</v>
      </c>
      <c r="T75" s="18"/>
    </row>
    <row r="76" spans="1:20">
      <c r="A76" s="4">
        <v>72</v>
      </c>
      <c r="B76" s="17" t="s">
        <v>68</v>
      </c>
      <c r="C76" s="18" t="s">
        <v>810</v>
      </c>
      <c r="D76" s="18" t="s">
        <v>27</v>
      </c>
      <c r="E76" s="19" t="s">
        <v>991</v>
      </c>
      <c r="F76" s="18" t="s">
        <v>1003</v>
      </c>
      <c r="G76" s="19">
        <v>72</v>
      </c>
      <c r="H76" s="19">
        <v>50</v>
      </c>
      <c r="I76" s="17">
        <f t="shared" si="1"/>
        <v>122</v>
      </c>
      <c r="J76" s="18" t="s">
        <v>1157</v>
      </c>
      <c r="K76" s="18" t="s">
        <v>1424</v>
      </c>
      <c r="L76" s="18" t="s">
        <v>1379</v>
      </c>
      <c r="M76" s="18">
        <v>7399968570</v>
      </c>
      <c r="N76" s="18" t="s">
        <v>1171</v>
      </c>
      <c r="O76" s="18">
        <v>9954049928</v>
      </c>
      <c r="P76" s="24">
        <v>43545</v>
      </c>
      <c r="Q76" s="54">
        <v>43545</v>
      </c>
      <c r="R76" s="18" t="s">
        <v>1407</v>
      </c>
      <c r="S76" s="18" t="s">
        <v>1236</v>
      </c>
      <c r="T76" s="18"/>
    </row>
    <row r="77" spans="1:20">
      <c r="A77" s="4">
        <v>73</v>
      </c>
      <c r="B77" s="17" t="s">
        <v>68</v>
      </c>
      <c r="C77" s="18" t="s">
        <v>811</v>
      </c>
      <c r="D77" s="18" t="s">
        <v>29</v>
      </c>
      <c r="E77" s="19">
        <v>19</v>
      </c>
      <c r="F77" s="18" t="s">
        <v>998</v>
      </c>
      <c r="G77" s="19">
        <v>17</v>
      </c>
      <c r="H77" s="19">
        <v>15</v>
      </c>
      <c r="I77" s="17">
        <f t="shared" si="1"/>
        <v>32</v>
      </c>
      <c r="J77" s="18">
        <v>8011260918</v>
      </c>
      <c r="K77" s="18" t="s">
        <v>1414</v>
      </c>
      <c r="L77" s="18" t="s">
        <v>1354</v>
      </c>
      <c r="M77" s="18">
        <v>9859472172</v>
      </c>
      <c r="N77" s="18" t="s">
        <v>1229</v>
      </c>
      <c r="O77" s="18">
        <v>8723077281</v>
      </c>
      <c r="P77" s="24">
        <v>43546</v>
      </c>
      <c r="Q77" s="54">
        <v>43546</v>
      </c>
      <c r="R77" s="18" t="s">
        <v>1404</v>
      </c>
      <c r="S77" s="18" t="s">
        <v>1236</v>
      </c>
      <c r="T77" s="18"/>
    </row>
    <row r="78" spans="1:20">
      <c r="A78" s="4">
        <v>74</v>
      </c>
      <c r="B78" s="17" t="s">
        <v>68</v>
      </c>
      <c r="C78" s="18" t="s">
        <v>812</v>
      </c>
      <c r="D78" s="18" t="s">
        <v>29</v>
      </c>
      <c r="E78" s="19">
        <v>21</v>
      </c>
      <c r="F78" s="18" t="s">
        <v>998</v>
      </c>
      <c r="G78" s="19">
        <v>23</v>
      </c>
      <c r="H78" s="19">
        <v>26</v>
      </c>
      <c r="I78" s="17">
        <f t="shared" si="1"/>
        <v>49</v>
      </c>
      <c r="J78" s="18">
        <v>8135945505</v>
      </c>
      <c r="K78" s="18" t="s">
        <v>1414</v>
      </c>
      <c r="L78" s="18" t="s">
        <v>1354</v>
      </c>
      <c r="M78" s="18">
        <v>9859472172</v>
      </c>
      <c r="N78" s="18" t="s">
        <v>1230</v>
      </c>
      <c r="O78" s="18">
        <v>8486063113</v>
      </c>
      <c r="P78" s="24">
        <v>43546</v>
      </c>
      <c r="Q78" s="54">
        <v>43546</v>
      </c>
      <c r="R78" s="18" t="s">
        <v>1404</v>
      </c>
      <c r="S78" s="18" t="s">
        <v>1236</v>
      </c>
      <c r="T78" s="18"/>
    </row>
    <row r="79" spans="1:20" ht="33">
      <c r="A79" s="4">
        <v>75</v>
      </c>
      <c r="B79" s="17" t="s">
        <v>67</v>
      </c>
      <c r="C79" s="18" t="s">
        <v>813</v>
      </c>
      <c r="D79" s="18" t="s">
        <v>29</v>
      </c>
      <c r="E79" s="19">
        <v>25</v>
      </c>
      <c r="F79" s="18" t="s">
        <v>998</v>
      </c>
      <c r="G79" s="19">
        <v>23</v>
      </c>
      <c r="H79" s="19">
        <v>24</v>
      </c>
      <c r="I79" s="17">
        <f t="shared" si="1"/>
        <v>47</v>
      </c>
      <c r="J79" s="18">
        <v>8136037304</v>
      </c>
      <c r="K79" s="18" t="s">
        <v>1425</v>
      </c>
      <c r="L79" s="18" t="s">
        <v>1286</v>
      </c>
      <c r="M79" s="18">
        <v>9577388561</v>
      </c>
      <c r="N79" s="18" t="s">
        <v>1289</v>
      </c>
      <c r="O79" s="18">
        <v>9854202987</v>
      </c>
      <c r="P79" s="24">
        <v>43546</v>
      </c>
      <c r="Q79" s="54">
        <v>43546</v>
      </c>
      <c r="R79" s="18" t="s">
        <v>1402</v>
      </c>
      <c r="S79" s="18" t="s">
        <v>1236</v>
      </c>
      <c r="T79" s="18"/>
    </row>
    <row r="80" spans="1:20">
      <c r="A80" s="4">
        <v>76</v>
      </c>
      <c r="B80" s="17" t="s">
        <v>67</v>
      </c>
      <c r="C80" s="18" t="s">
        <v>814</v>
      </c>
      <c r="D80" s="18" t="s">
        <v>29</v>
      </c>
      <c r="E80" s="19">
        <v>26</v>
      </c>
      <c r="F80" s="18" t="s">
        <v>998</v>
      </c>
      <c r="G80" s="19">
        <v>18</v>
      </c>
      <c r="H80" s="19">
        <v>21</v>
      </c>
      <c r="I80" s="17">
        <f t="shared" si="1"/>
        <v>39</v>
      </c>
      <c r="J80" s="18">
        <v>8876005050</v>
      </c>
      <c r="K80" s="18" t="s">
        <v>1425</v>
      </c>
      <c r="L80" s="18" t="s">
        <v>1286</v>
      </c>
      <c r="M80" s="18">
        <v>9577388561</v>
      </c>
      <c r="N80" s="18" t="s">
        <v>1289</v>
      </c>
      <c r="O80" s="18">
        <v>9854202987</v>
      </c>
      <c r="P80" s="24">
        <v>43546</v>
      </c>
      <c r="Q80" s="54">
        <v>43546</v>
      </c>
      <c r="R80" s="18" t="s">
        <v>1402</v>
      </c>
      <c r="S80" s="18" t="s">
        <v>1236</v>
      </c>
      <c r="T80" s="18"/>
    </row>
    <row r="81" spans="1:20">
      <c r="A81" s="4">
        <v>77</v>
      </c>
      <c r="B81" s="17" t="s">
        <v>68</v>
      </c>
      <c r="C81" s="18" t="s">
        <v>815</v>
      </c>
      <c r="D81" s="18" t="s">
        <v>29</v>
      </c>
      <c r="E81" s="19">
        <v>20</v>
      </c>
      <c r="F81" s="18" t="s">
        <v>998</v>
      </c>
      <c r="G81" s="19">
        <v>18</v>
      </c>
      <c r="H81" s="19">
        <v>20</v>
      </c>
      <c r="I81" s="17">
        <f t="shared" si="1"/>
        <v>38</v>
      </c>
      <c r="J81" s="18">
        <v>9613923226</v>
      </c>
      <c r="K81" s="18" t="s">
        <v>1414</v>
      </c>
      <c r="L81" s="18" t="s">
        <v>1354</v>
      </c>
      <c r="M81" s="18">
        <v>9859472172</v>
      </c>
      <c r="N81" s="18" t="s">
        <v>1230</v>
      </c>
      <c r="O81" s="18">
        <v>8486063113</v>
      </c>
      <c r="P81" s="24">
        <v>43546</v>
      </c>
      <c r="Q81" s="54">
        <v>43546</v>
      </c>
      <c r="R81" s="18" t="s">
        <v>1404</v>
      </c>
      <c r="S81" s="18" t="s">
        <v>1236</v>
      </c>
      <c r="T81" s="18"/>
    </row>
    <row r="82" spans="1:20">
      <c r="A82" s="4">
        <v>78</v>
      </c>
      <c r="B82" s="17" t="s">
        <v>67</v>
      </c>
      <c r="C82" s="18" t="s">
        <v>816</v>
      </c>
      <c r="D82" s="18" t="s">
        <v>29</v>
      </c>
      <c r="E82" s="19">
        <v>24</v>
      </c>
      <c r="F82" s="18" t="s">
        <v>998</v>
      </c>
      <c r="G82" s="19">
        <v>15</v>
      </c>
      <c r="H82" s="19">
        <v>16</v>
      </c>
      <c r="I82" s="17">
        <f t="shared" si="1"/>
        <v>31</v>
      </c>
      <c r="J82" s="18">
        <v>9957952544</v>
      </c>
      <c r="K82" s="18" t="s">
        <v>1425</v>
      </c>
      <c r="L82" s="18" t="s">
        <v>1285</v>
      </c>
      <c r="M82" s="18">
        <v>9401725810</v>
      </c>
      <c r="N82" s="18" t="s">
        <v>1289</v>
      </c>
      <c r="O82" s="18">
        <v>9854202987</v>
      </c>
      <c r="P82" s="24">
        <v>43546</v>
      </c>
      <c r="Q82" s="54">
        <v>43546</v>
      </c>
      <c r="R82" s="18" t="s">
        <v>1402</v>
      </c>
      <c r="S82" s="18" t="s">
        <v>1236</v>
      </c>
      <c r="T82" s="18"/>
    </row>
    <row r="83" spans="1:20">
      <c r="A83" s="4">
        <v>79</v>
      </c>
      <c r="B83" s="17" t="s">
        <v>67</v>
      </c>
      <c r="C83" s="18" t="s">
        <v>817</v>
      </c>
      <c r="D83" s="18" t="s">
        <v>29</v>
      </c>
      <c r="E83" s="19">
        <v>1</v>
      </c>
      <c r="F83" s="18" t="s">
        <v>998</v>
      </c>
      <c r="G83" s="19">
        <v>17</v>
      </c>
      <c r="H83" s="19">
        <v>19</v>
      </c>
      <c r="I83" s="17">
        <f t="shared" si="1"/>
        <v>36</v>
      </c>
      <c r="J83" s="18">
        <v>7086233798</v>
      </c>
      <c r="K83" s="18" t="s">
        <v>1425</v>
      </c>
      <c r="L83" s="18" t="s">
        <v>1286</v>
      </c>
      <c r="M83" s="18">
        <v>9577388561</v>
      </c>
      <c r="N83" s="18" t="s">
        <v>1176</v>
      </c>
      <c r="O83" s="18">
        <v>7896380097</v>
      </c>
      <c r="P83" s="24">
        <v>43547</v>
      </c>
      <c r="Q83" s="54">
        <v>43547</v>
      </c>
      <c r="R83" s="18" t="s">
        <v>1402</v>
      </c>
      <c r="S83" s="18" t="s">
        <v>1236</v>
      </c>
      <c r="T83" s="18"/>
    </row>
    <row r="84" spans="1:20">
      <c r="A84" s="4">
        <v>80</v>
      </c>
      <c r="B84" s="17" t="s">
        <v>68</v>
      </c>
      <c r="C84" s="18" t="s">
        <v>818</v>
      </c>
      <c r="D84" s="18" t="s">
        <v>29</v>
      </c>
      <c r="E84" s="19">
        <v>9</v>
      </c>
      <c r="F84" s="18" t="s">
        <v>998</v>
      </c>
      <c r="G84" s="19">
        <v>18</v>
      </c>
      <c r="H84" s="19">
        <v>21</v>
      </c>
      <c r="I84" s="17">
        <f t="shared" si="1"/>
        <v>39</v>
      </c>
      <c r="J84" s="18">
        <v>7086815431</v>
      </c>
      <c r="K84" s="18" t="s">
        <v>1420</v>
      </c>
      <c r="L84" s="18" t="s">
        <v>1421</v>
      </c>
      <c r="M84" s="18">
        <v>9854336649</v>
      </c>
      <c r="N84" s="18" t="s">
        <v>1373</v>
      </c>
      <c r="O84" s="18">
        <v>9678247185</v>
      </c>
      <c r="P84" s="24">
        <v>43547</v>
      </c>
      <c r="Q84" s="54">
        <v>43547</v>
      </c>
      <c r="R84" s="18" t="s">
        <v>1404</v>
      </c>
      <c r="S84" s="18" t="s">
        <v>1236</v>
      </c>
      <c r="T84" s="18"/>
    </row>
    <row r="85" spans="1:20">
      <c r="A85" s="4">
        <v>81</v>
      </c>
      <c r="B85" s="17" t="s">
        <v>68</v>
      </c>
      <c r="C85" s="18" t="s">
        <v>819</v>
      </c>
      <c r="D85" s="18" t="s">
        <v>29</v>
      </c>
      <c r="E85" s="19">
        <v>10</v>
      </c>
      <c r="F85" s="18" t="s">
        <v>998</v>
      </c>
      <c r="G85" s="19">
        <v>18</v>
      </c>
      <c r="H85" s="19">
        <v>21</v>
      </c>
      <c r="I85" s="17">
        <f t="shared" si="1"/>
        <v>39</v>
      </c>
      <c r="J85" s="18">
        <v>7896121628</v>
      </c>
      <c r="K85" s="18" t="s">
        <v>1420</v>
      </c>
      <c r="L85" s="18" t="s">
        <v>1421</v>
      </c>
      <c r="M85" s="18">
        <v>9854336649</v>
      </c>
      <c r="N85" s="18" t="s">
        <v>1373</v>
      </c>
      <c r="O85" s="18">
        <v>9678247185</v>
      </c>
      <c r="P85" s="24">
        <v>43547</v>
      </c>
      <c r="Q85" s="54">
        <v>43547</v>
      </c>
      <c r="R85" s="18" t="s">
        <v>1404</v>
      </c>
      <c r="S85" s="18" t="s">
        <v>1236</v>
      </c>
      <c r="T85" s="18"/>
    </row>
    <row r="86" spans="1:20">
      <c r="A86" s="4">
        <v>82</v>
      </c>
      <c r="B86" s="17" t="s">
        <v>67</v>
      </c>
      <c r="C86" s="18" t="s">
        <v>820</v>
      </c>
      <c r="D86" s="18" t="s">
        <v>29</v>
      </c>
      <c r="E86" s="19">
        <v>2</v>
      </c>
      <c r="F86" s="18" t="s">
        <v>998</v>
      </c>
      <c r="G86" s="19">
        <v>22</v>
      </c>
      <c r="H86" s="19">
        <v>17</v>
      </c>
      <c r="I86" s="17">
        <f t="shared" si="1"/>
        <v>39</v>
      </c>
      <c r="J86" s="18">
        <v>9531490910</v>
      </c>
      <c r="K86" s="18" t="s">
        <v>1425</v>
      </c>
      <c r="L86" s="18" t="s">
        <v>1286</v>
      </c>
      <c r="M86" s="18">
        <v>9577388561</v>
      </c>
      <c r="N86" s="18" t="s">
        <v>1176</v>
      </c>
      <c r="O86" s="18">
        <v>7896380097</v>
      </c>
      <c r="P86" s="24">
        <v>43547</v>
      </c>
      <c r="Q86" s="54">
        <v>43547</v>
      </c>
      <c r="R86" s="18" t="s">
        <v>1402</v>
      </c>
      <c r="S86" s="18" t="s">
        <v>1236</v>
      </c>
      <c r="T86" s="18"/>
    </row>
    <row r="87" spans="1:20" ht="33">
      <c r="A87" s="4">
        <v>83</v>
      </c>
      <c r="B87" s="17" t="s">
        <v>67</v>
      </c>
      <c r="C87" s="18" t="s">
        <v>821</v>
      </c>
      <c r="D87" s="18" t="s">
        <v>29</v>
      </c>
      <c r="E87" s="19">
        <v>15</v>
      </c>
      <c r="F87" s="18" t="s">
        <v>998</v>
      </c>
      <c r="G87" s="19">
        <v>28</v>
      </c>
      <c r="H87" s="19">
        <v>24</v>
      </c>
      <c r="I87" s="17">
        <f t="shared" si="1"/>
        <v>52</v>
      </c>
      <c r="J87" s="18">
        <v>9859101863</v>
      </c>
      <c r="K87" s="18" t="s">
        <v>1422</v>
      </c>
      <c r="L87" s="18" t="s">
        <v>1299</v>
      </c>
      <c r="M87" s="18">
        <v>8011734745</v>
      </c>
      <c r="N87" s="18" t="s">
        <v>1224</v>
      </c>
      <c r="O87" s="18">
        <v>0</v>
      </c>
      <c r="P87" s="24">
        <v>43547</v>
      </c>
      <c r="Q87" s="54">
        <v>43547</v>
      </c>
      <c r="R87" s="18" t="s">
        <v>1403</v>
      </c>
      <c r="S87" s="18" t="s">
        <v>1236</v>
      </c>
      <c r="T87" s="18"/>
    </row>
    <row r="88" spans="1:20" ht="33">
      <c r="A88" s="4">
        <v>84</v>
      </c>
      <c r="B88" s="17" t="s">
        <v>68</v>
      </c>
      <c r="C88" s="18" t="s">
        <v>822</v>
      </c>
      <c r="D88" s="18" t="s">
        <v>29</v>
      </c>
      <c r="E88" s="19">
        <v>12</v>
      </c>
      <c r="F88" s="18" t="s">
        <v>998</v>
      </c>
      <c r="G88" s="19">
        <v>18</v>
      </c>
      <c r="H88" s="19">
        <v>21</v>
      </c>
      <c r="I88" s="17">
        <f t="shared" si="1"/>
        <v>39</v>
      </c>
      <c r="J88" s="18" t="s">
        <v>1158</v>
      </c>
      <c r="K88" s="18" t="s">
        <v>1420</v>
      </c>
      <c r="L88" s="18" t="s">
        <v>1421</v>
      </c>
      <c r="M88" s="18">
        <v>9854336649</v>
      </c>
      <c r="N88" s="18" t="s">
        <v>1374</v>
      </c>
      <c r="O88" s="18">
        <v>8011600856</v>
      </c>
      <c r="P88" s="24">
        <v>43547</v>
      </c>
      <c r="Q88" s="54">
        <v>43547</v>
      </c>
      <c r="R88" s="18" t="s">
        <v>1404</v>
      </c>
      <c r="S88" s="18" t="s">
        <v>1236</v>
      </c>
      <c r="T88" s="18"/>
    </row>
    <row r="89" spans="1:20">
      <c r="A89" s="4">
        <v>85</v>
      </c>
      <c r="B89" s="17" t="s">
        <v>67</v>
      </c>
      <c r="C89" s="18" t="s">
        <v>823</v>
      </c>
      <c r="D89" s="18" t="s">
        <v>29</v>
      </c>
      <c r="E89" s="19">
        <v>5</v>
      </c>
      <c r="F89" s="18" t="s">
        <v>998</v>
      </c>
      <c r="G89" s="19">
        <v>23</v>
      </c>
      <c r="H89" s="19">
        <v>24</v>
      </c>
      <c r="I89" s="17">
        <f t="shared" si="1"/>
        <v>47</v>
      </c>
      <c r="J89" s="18">
        <v>8474856078</v>
      </c>
      <c r="K89" s="18" t="s">
        <v>1425</v>
      </c>
      <c r="L89" s="18" t="s">
        <v>1291</v>
      </c>
      <c r="M89" s="18">
        <v>9854202933</v>
      </c>
      <c r="N89" s="18" t="s">
        <v>1293</v>
      </c>
      <c r="O89" s="18">
        <v>9954143967</v>
      </c>
      <c r="P89" s="24">
        <v>43549</v>
      </c>
      <c r="Q89" s="54">
        <v>43549</v>
      </c>
      <c r="R89" s="18" t="s">
        <v>1402</v>
      </c>
      <c r="S89" s="18" t="s">
        <v>1236</v>
      </c>
      <c r="T89" s="18"/>
    </row>
    <row r="90" spans="1:20">
      <c r="A90" s="4">
        <v>86</v>
      </c>
      <c r="B90" s="17" t="s">
        <v>67</v>
      </c>
      <c r="C90" s="18" t="s">
        <v>824</v>
      </c>
      <c r="D90" s="18" t="s">
        <v>29</v>
      </c>
      <c r="E90" s="19">
        <v>6</v>
      </c>
      <c r="F90" s="18" t="s">
        <v>998</v>
      </c>
      <c r="G90" s="19">
        <v>16</v>
      </c>
      <c r="H90" s="19">
        <v>12</v>
      </c>
      <c r="I90" s="17">
        <f t="shared" si="1"/>
        <v>28</v>
      </c>
      <c r="J90" s="18">
        <v>9613781207</v>
      </c>
      <c r="K90" s="18" t="s">
        <v>1425</v>
      </c>
      <c r="L90" s="18" t="s">
        <v>1291</v>
      </c>
      <c r="M90" s="18">
        <v>9854202933</v>
      </c>
      <c r="N90" s="18" t="s">
        <v>1231</v>
      </c>
      <c r="O90" s="18">
        <v>9954143967</v>
      </c>
      <c r="P90" s="24">
        <v>43549</v>
      </c>
      <c r="Q90" s="54">
        <v>43549</v>
      </c>
      <c r="R90" s="18" t="s">
        <v>1402</v>
      </c>
      <c r="S90" s="18" t="s">
        <v>1236</v>
      </c>
      <c r="T90" s="18"/>
    </row>
    <row r="91" spans="1:20">
      <c r="A91" s="4">
        <v>87</v>
      </c>
      <c r="B91" s="17" t="s">
        <v>67</v>
      </c>
      <c r="C91" s="18" t="s">
        <v>825</v>
      </c>
      <c r="D91" s="18" t="s">
        <v>27</v>
      </c>
      <c r="E91" s="19" t="s">
        <v>992</v>
      </c>
      <c r="F91" s="18" t="s">
        <v>1003</v>
      </c>
      <c r="G91" s="19">
        <v>30</v>
      </c>
      <c r="H91" s="19">
        <v>18</v>
      </c>
      <c r="I91" s="17">
        <f t="shared" si="1"/>
        <v>48</v>
      </c>
      <c r="J91" s="18" t="s">
        <v>1159</v>
      </c>
      <c r="K91" s="18" t="s">
        <v>1425</v>
      </c>
      <c r="L91" s="18" t="s">
        <v>1291</v>
      </c>
      <c r="M91" s="18">
        <v>9854202933</v>
      </c>
      <c r="N91" s="18" t="s">
        <v>1231</v>
      </c>
      <c r="O91" s="18">
        <v>9954143967</v>
      </c>
      <c r="P91" s="24">
        <v>43549</v>
      </c>
      <c r="Q91" s="54">
        <v>43549</v>
      </c>
      <c r="R91" s="18" t="s">
        <v>1402</v>
      </c>
      <c r="S91" s="18" t="s">
        <v>1236</v>
      </c>
      <c r="T91" s="18"/>
    </row>
    <row r="92" spans="1:20">
      <c r="A92" s="4">
        <v>88</v>
      </c>
      <c r="B92" s="17" t="s">
        <v>68</v>
      </c>
      <c r="C92" s="18" t="s">
        <v>826</v>
      </c>
      <c r="D92" s="18" t="s">
        <v>27</v>
      </c>
      <c r="E92" s="19" t="s">
        <v>993</v>
      </c>
      <c r="F92" s="18" t="s">
        <v>999</v>
      </c>
      <c r="G92" s="19">
        <v>75</v>
      </c>
      <c r="H92" s="19">
        <v>78</v>
      </c>
      <c r="I92" s="17">
        <f t="shared" si="1"/>
        <v>153</v>
      </c>
      <c r="J92" s="18" t="s">
        <v>1160</v>
      </c>
      <c r="K92" s="18" t="s">
        <v>1401</v>
      </c>
      <c r="L92" s="18" t="s">
        <v>1387</v>
      </c>
      <c r="M92" s="18">
        <v>9577269359</v>
      </c>
      <c r="N92" s="18" t="s">
        <v>1396</v>
      </c>
      <c r="O92" s="18">
        <v>9957882908</v>
      </c>
      <c r="P92" s="24">
        <v>43549</v>
      </c>
      <c r="Q92" s="54">
        <v>43549</v>
      </c>
      <c r="R92" s="18" t="s">
        <v>1405</v>
      </c>
      <c r="S92" s="18" t="s">
        <v>1236</v>
      </c>
      <c r="T92" s="18"/>
    </row>
    <row r="93" spans="1:20">
      <c r="A93" s="4">
        <v>89</v>
      </c>
      <c r="B93" s="17" t="s">
        <v>67</v>
      </c>
      <c r="C93" s="18" t="s">
        <v>827</v>
      </c>
      <c r="D93" s="18" t="s">
        <v>29</v>
      </c>
      <c r="E93" s="19">
        <v>21</v>
      </c>
      <c r="F93" s="18" t="s">
        <v>998</v>
      </c>
      <c r="G93" s="19">
        <v>20</v>
      </c>
      <c r="H93" s="19">
        <v>26</v>
      </c>
      <c r="I93" s="17">
        <f t="shared" si="1"/>
        <v>46</v>
      </c>
      <c r="J93" s="18">
        <v>9854280461</v>
      </c>
      <c r="K93" s="18" t="s">
        <v>1413</v>
      </c>
      <c r="L93" s="18" t="s">
        <v>1304</v>
      </c>
      <c r="M93" s="18">
        <v>9854694191</v>
      </c>
      <c r="N93" s="18" t="s">
        <v>1228</v>
      </c>
      <c r="O93" s="18">
        <v>9859006947</v>
      </c>
      <c r="P93" s="24">
        <v>43550</v>
      </c>
      <c r="Q93" s="54">
        <v>43550</v>
      </c>
      <c r="R93" s="18" t="s">
        <v>1405</v>
      </c>
      <c r="S93" s="18" t="s">
        <v>1236</v>
      </c>
      <c r="T93" s="18"/>
    </row>
    <row r="94" spans="1:20">
      <c r="A94" s="4">
        <v>90</v>
      </c>
      <c r="B94" s="17" t="s">
        <v>67</v>
      </c>
      <c r="C94" s="18" t="s">
        <v>828</v>
      </c>
      <c r="D94" s="18" t="s">
        <v>27</v>
      </c>
      <c r="E94" s="19" t="s">
        <v>994</v>
      </c>
      <c r="F94" s="18" t="s">
        <v>999</v>
      </c>
      <c r="G94" s="19">
        <v>62</v>
      </c>
      <c r="H94" s="19">
        <v>76</v>
      </c>
      <c r="I94" s="17">
        <f t="shared" si="1"/>
        <v>138</v>
      </c>
      <c r="J94" s="18" t="s">
        <v>1161</v>
      </c>
      <c r="K94" s="18" t="s">
        <v>1413</v>
      </c>
      <c r="L94" s="18" t="s">
        <v>1304</v>
      </c>
      <c r="M94" s="18">
        <v>9854694191</v>
      </c>
      <c r="N94" s="18" t="s">
        <v>1228</v>
      </c>
      <c r="O94" s="18">
        <v>9859006947</v>
      </c>
      <c r="P94" s="24">
        <v>43550</v>
      </c>
      <c r="Q94" s="54">
        <v>43550</v>
      </c>
      <c r="R94" s="18" t="s">
        <v>1405</v>
      </c>
      <c r="S94" s="18" t="s">
        <v>1236</v>
      </c>
      <c r="T94" s="18"/>
    </row>
    <row r="95" spans="1:20">
      <c r="A95" s="4">
        <v>91</v>
      </c>
      <c r="B95" s="17" t="s">
        <v>68</v>
      </c>
      <c r="C95" s="18" t="s">
        <v>829</v>
      </c>
      <c r="D95" s="18" t="s">
        <v>27</v>
      </c>
      <c r="E95" s="19" t="s">
        <v>995</v>
      </c>
      <c r="F95" s="18" t="s">
        <v>999</v>
      </c>
      <c r="G95" s="19">
        <v>0</v>
      </c>
      <c r="H95" s="19">
        <v>156</v>
      </c>
      <c r="I95" s="17">
        <f t="shared" si="1"/>
        <v>156</v>
      </c>
      <c r="J95" s="18" t="s">
        <v>1162</v>
      </c>
      <c r="K95" s="18" t="s">
        <v>1417</v>
      </c>
      <c r="L95" s="18" t="s">
        <v>1337</v>
      </c>
      <c r="M95" s="18">
        <v>9957132639</v>
      </c>
      <c r="N95" s="18" t="s">
        <v>1345</v>
      </c>
      <c r="O95" s="18">
        <v>9954222424</v>
      </c>
      <c r="P95" s="24">
        <v>43550</v>
      </c>
      <c r="Q95" s="54">
        <v>43550</v>
      </c>
      <c r="R95" s="18" t="s">
        <v>1405</v>
      </c>
      <c r="S95" s="18" t="s">
        <v>1236</v>
      </c>
      <c r="T95" s="18"/>
    </row>
    <row r="96" spans="1:20">
      <c r="A96" s="4">
        <v>92</v>
      </c>
      <c r="B96" s="17" t="s">
        <v>67</v>
      </c>
      <c r="C96" s="18" t="s">
        <v>830</v>
      </c>
      <c r="D96" s="18" t="s">
        <v>29</v>
      </c>
      <c r="E96" s="19">
        <v>15</v>
      </c>
      <c r="F96" s="18" t="s">
        <v>998</v>
      </c>
      <c r="G96" s="19">
        <v>18</v>
      </c>
      <c r="H96" s="19">
        <v>21</v>
      </c>
      <c r="I96" s="17">
        <f t="shared" si="1"/>
        <v>39</v>
      </c>
      <c r="J96" s="18">
        <v>7637992163</v>
      </c>
      <c r="K96" s="18" t="s">
        <v>1420</v>
      </c>
      <c r="L96" s="18" t="s">
        <v>1421</v>
      </c>
      <c r="M96" s="18">
        <v>9854336649</v>
      </c>
      <c r="N96" s="18" t="s">
        <v>1232</v>
      </c>
      <c r="O96" s="18">
        <v>7896455292</v>
      </c>
      <c r="P96" s="24">
        <v>43551</v>
      </c>
      <c r="Q96" s="54">
        <v>43551</v>
      </c>
      <c r="R96" s="18" t="s">
        <v>1404</v>
      </c>
      <c r="S96" s="18" t="s">
        <v>1236</v>
      </c>
      <c r="T96" s="18"/>
    </row>
    <row r="97" spans="1:20">
      <c r="A97" s="4">
        <v>93</v>
      </c>
      <c r="B97" s="17" t="s">
        <v>68</v>
      </c>
      <c r="C97" s="18" t="s">
        <v>831</v>
      </c>
      <c r="D97" s="18" t="s">
        <v>29</v>
      </c>
      <c r="E97" s="19">
        <v>25</v>
      </c>
      <c r="F97" s="18" t="s">
        <v>998</v>
      </c>
      <c r="G97" s="19">
        <v>18</v>
      </c>
      <c r="H97" s="19">
        <v>21</v>
      </c>
      <c r="I97" s="17">
        <f t="shared" si="1"/>
        <v>39</v>
      </c>
      <c r="J97" s="18">
        <v>7697886216</v>
      </c>
      <c r="K97" s="18" t="s">
        <v>1413</v>
      </c>
      <c r="L97" s="18" t="s">
        <v>1304</v>
      </c>
      <c r="M97" s="18">
        <v>9854694191</v>
      </c>
      <c r="N97" s="18" t="s">
        <v>1228</v>
      </c>
      <c r="O97" s="18">
        <v>9859006947</v>
      </c>
      <c r="P97" s="24">
        <v>43551</v>
      </c>
      <c r="Q97" s="54">
        <v>43551</v>
      </c>
      <c r="R97" s="18" t="s">
        <v>1405</v>
      </c>
      <c r="S97" s="18" t="s">
        <v>1236</v>
      </c>
      <c r="T97" s="18"/>
    </row>
    <row r="98" spans="1:20">
      <c r="A98" s="4">
        <v>94</v>
      </c>
      <c r="B98" s="17" t="s">
        <v>67</v>
      </c>
      <c r="C98" s="18" t="s">
        <v>832</v>
      </c>
      <c r="D98" s="18" t="s">
        <v>29</v>
      </c>
      <c r="E98" s="19">
        <v>13</v>
      </c>
      <c r="F98" s="18" t="s">
        <v>998</v>
      </c>
      <c r="G98" s="19">
        <v>17</v>
      </c>
      <c r="H98" s="19">
        <v>21</v>
      </c>
      <c r="I98" s="17">
        <f t="shared" si="1"/>
        <v>38</v>
      </c>
      <c r="J98" s="18">
        <v>7896078139</v>
      </c>
      <c r="K98" s="18" t="s">
        <v>1420</v>
      </c>
      <c r="L98" s="18" t="s">
        <v>1421</v>
      </c>
      <c r="M98" s="18">
        <v>9854336649</v>
      </c>
      <c r="N98" s="18" t="s">
        <v>1233</v>
      </c>
      <c r="O98" s="18">
        <v>7896455292</v>
      </c>
      <c r="P98" s="24">
        <v>43551</v>
      </c>
      <c r="Q98" s="54">
        <v>43551</v>
      </c>
      <c r="R98" s="18" t="s">
        <v>1404</v>
      </c>
      <c r="S98" s="18" t="s">
        <v>1236</v>
      </c>
      <c r="T98" s="18"/>
    </row>
    <row r="99" spans="1:20" ht="33">
      <c r="A99" s="4">
        <v>95</v>
      </c>
      <c r="B99" s="17" t="s">
        <v>67</v>
      </c>
      <c r="C99" s="18" t="s">
        <v>833</v>
      </c>
      <c r="D99" s="18" t="s">
        <v>29</v>
      </c>
      <c r="E99" s="19">
        <v>16</v>
      </c>
      <c r="F99" s="18" t="s">
        <v>998</v>
      </c>
      <c r="G99" s="19">
        <v>17</v>
      </c>
      <c r="H99" s="19">
        <v>21</v>
      </c>
      <c r="I99" s="17">
        <f t="shared" si="1"/>
        <v>38</v>
      </c>
      <c r="J99" s="18">
        <v>8011747194</v>
      </c>
      <c r="K99" s="18" t="s">
        <v>1420</v>
      </c>
      <c r="L99" s="18" t="s">
        <v>1421</v>
      </c>
      <c r="M99" s="18">
        <v>9854336649</v>
      </c>
      <c r="N99" s="18" t="s">
        <v>1233</v>
      </c>
      <c r="O99" s="18">
        <v>7896455292</v>
      </c>
      <c r="P99" s="24">
        <v>43551</v>
      </c>
      <c r="Q99" s="54">
        <v>43551</v>
      </c>
      <c r="R99" s="18" t="s">
        <v>1404</v>
      </c>
      <c r="S99" s="18" t="s">
        <v>1236</v>
      </c>
      <c r="T99" s="18"/>
    </row>
    <row r="100" spans="1:20">
      <c r="A100" s="4">
        <v>96</v>
      </c>
      <c r="B100" s="17" t="s">
        <v>68</v>
      </c>
      <c r="C100" s="18" t="s">
        <v>834</v>
      </c>
      <c r="D100" s="18" t="s">
        <v>29</v>
      </c>
      <c r="E100" s="19">
        <v>24</v>
      </c>
      <c r="F100" s="18" t="s">
        <v>998</v>
      </c>
      <c r="G100" s="19">
        <v>18</v>
      </c>
      <c r="H100" s="19">
        <v>21</v>
      </c>
      <c r="I100" s="17">
        <f t="shared" si="1"/>
        <v>39</v>
      </c>
      <c r="J100" s="18">
        <v>8474032121</v>
      </c>
      <c r="K100" s="18" t="s">
        <v>1414</v>
      </c>
      <c r="L100" s="18" t="s">
        <v>1354</v>
      </c>
      <c r="M100" s="18">
        <v>9859472172</v>
      </c>
      <c r="N100" s="18" t="s">
        <v>1234</v>
      </c>
      <c r="O100" s="18" t="e">
        <v>#N/A</v>
      </c>
      <c r="P100" s="24">
        <v>43551</v>
      </c>
      <c r="Q100" s="54">
        <v>43551</v>
      </c>
      <c r="R100" s="18" t="s">
        <v>1404</v>
      </c>
      <c r="S100" s="18" t="s">
        <v>1236</v>
      </c>
      <c r="T100" s="18"/>
    </row>
    <row r="101" spans="1:20" ht="33">
      <c r="A101" s="4">
        <v>97</v>
      </c>
      <c r="B101" s="17" t="s">
        <v>68</v>
      </c>
      <c r="C101" s="18" t="s">
        <v>806</v>
      </c>
      <c r="D101" s="18" t="s">
        <v>29</v>
      </c>
      <c r="E101" s="19">
        <v>6</v>
      </c>
      <c r="F101" s="18" t="s">
        <v>998</v>
      </c>
      <c r="G101" s="19">
        <v>12</v>
      </c>
      <c r="H101" s="19">
        <v>12</v>
      </c>
      <c r="I101" s="17">
        <f t="shared" si="1"/>
        <v>24</v>
      </c>
      <c r="J101" s="18" t="s">
        <v>1163</v>
      </c>
      <c r="K101" s="18" t="s">
        <v>1413</v>
      </c>
      <c r="L101" s="18" t="s">
        <v>1304</v>
      </c>
      <c r="M101" s="18">
        <v>9854694191</v>
      </c>
      <c r="N101" s="18" t="s">
        <v>1228</v>
      </c>
      <c r="O101" s="18">
        <v>9859006947</v>
      </c>
      <c r="P101" s="24">
        <v>43551</v>
      </c>
      <c r="Q101" s="54">
        <v>43551</v>
      </c>
      <c r="R101" s="18" t="s">
        <v>1405</v>
      </c>
      <c r="S101" s="18" t="s">
        <v>1236</v>
      </c>
      <c r="T101" s="18"/>
    </row>
    <row r="102" spans="1:20">
      <c r="A102" s="4">
        <v>98</v>
      </c>
      <c r="B102" s="17" t="s">
        <v>68</v>
      </c>
      <c r="C102" s="18" t="s">
        <v>835</v>
      </c>
      <c r="D102" s="18" t="s">
        <v>29</v>
      </c>
      <c r="E102" s="19">
        <v>14</v>
      </c>
      <c r="F102" s="18" t="s">
        <v>998</v>
      </c>
      <c r="G102" s="19">
        <v>18</v>
      </c>
      <c r="H102" s="19">
        <v>21</v>
      </c>
      <c r="I102" s="17">
        <f t="shared" si="1"/>
        <v>39</v>
      </c>
      <c r="J102" s="18">
        <v>7637889252</v>
      </c>
      <c r="K102" s="18" t="s">
        <v>1426</v>
      </c>
      <c r="L102" s="18" t="s">
        <v>1398</v>
      </c>
      <c r="M102" s="18">
        <v>0</v>
      </c>
      <c r="N102" s="18" t="s">
        <v>1213</v>
      </c>
      <c r="O102" s="18">
        <v>9954405992</v>
      </c>
      <c r="P102" s="24">
        <v>43552</v>
      </c>
      <c r="Q102" s="54">
        <v>43552</v>
      </c>
      <c r="R102" s="18" t="s">
        <v>1405</v>
      </c>
      <c r="S102" s="18" t="s">
        <v>1236</v>
      </c>
      <c r="T102" s="18"/>
    </row>
    <row r="103" spans="1:20">
      <c r="A103" s="4">
        <v>99</v>
      </c>
      <c r="B103" s="17" t="s">
        <v>68</v>
      </c>
      <c r="C103" s="18" t="s">
        <v>836</v>
      </c>
      <c r="D103" s="18" t="s">
        <v>29</v>
      </c>
      <c r="E103" s="19">
        <v>15</v>
      </c>
      <c r="F103" s="18" t="s">
        <v>998</v>
      </c>
      <c r="G103" s="19">
        <v>17</v>
      </c>
      <c r="H103" s="19">
        <v>33</v>
      </c>
      <c r="I103" s="17">
        <f t="shared" si="1"/>
        <v>50</v>
      </c>
      <c r="J103" s="18">
        <v>9508082486</v>
      </c>
      <c r="K103" s="18" t="s">
        <v>1414</v>
      </c>
      <c r="L103" s="18" t="s">
        <v>1354</v>
      </c>
      <c r="M103" s="18">
        <v>9859472172</v>
      </c>
      <c r="N103" s="18" t="s">
        <v>1227</v>
      </c>
      <c r="O103" s="18">
        <v>9957462838</v>
      </c>
      <c r="P103" s="24">
        <v>43552</v>
      </c>
      <c r="Q103" s="54">
        <v>43552</v>
      </c>
      <c r="R103" s="18" t="s">
        <v>1404</v>
      </c>
      <c r="S103" s="18" t="s">
        <v>1236</v>
      </c>
      <c r="T103" s="18"/>
    </row>
    <row r="104" spans="1:20">
      <c r="A104" s="4">
        <v>100</v>
      </c>
      <c r="B104" s="17" t="s">
        <v>68</v>
      </c>
      <c r="C104" s="18" t="s">
        <v>837</v>
      </c>
      <c r="D104" s="18" t="s">
        <v>29</v>
      </c>
      <c r="E104" s="19">
        <v>11</v>
      </c>
      <c r="F104" s="18" t="s">
        <v>998</v>
      </c>
      <c r="G104" s="19">
        <v>11</v>
      </c>
      <c r="H104" s="19">
        <v>10</v>
      </c>
      <c r="I104" s="17">
        <f t="shared" si="1"/>
        <v>21</v>
      </c>
      <c r="J104" s="18">
        <v>9678624101</v>
      </c>
      <c r="K104" s="18" t="s">
        <v>1414</v>
      </c>
      <c r="L104" s="18" t="s">
        <v>1354</v>
      </c>
      <c r="M104" s="18">
        <v>9859472172</v>
      </c>
      <c r="N104" s="18" t="s">
        <v>1356</v>
      </c>
      <c r="O104" s="18">
        <v>9678667423</v>
      </c>
      <c r="P104" s="24">
        <v>43552</v>
      </c>
      <c r="Q104" s="54">
        <v>43552</v>
      </c>
      <c r="R104" s="18" t="s">
        <v>1404</v>
      </c>
      <c r="S104" s="18" t="s">
        <v>1236</v>
      </c>
      <c r="T104" s="18"/>
    </row>
    <row r="105" spans="1:20">
      <c r="A105" s="4">
        <v>101</v>
      </c>
      <c r="B105" s="17" t="s">
        <v>67</v>
      </c>
      <c r="C105" s="18" t="s">
        <v>838</v>
      </c>
      <c r="D105" s="18" t="s">
        <v>27</v>
      </c>
      <c r="E105" s="19" t="s">
        <v>996</v>
      </c>
      <c r="F105" s="18" t="s">
        <v>999</v>
      </c>
      <c r="G105" s="19">
        <v>51</v>
      </c>
      <c r="H105" s="19">
        <v>114</v>
      </c>
      <c r="I105" s="17">
        <f t="shared" si="1"/>
        <v>165</v>
      </c>
      <c r="J105" s="18" t="s">
        <v>1164</v>
      </c>
      <c r="K105" s="18" t="s">
        <v>1413</v>
      </c>
      <c r="L105" s="18" t="s">
        <v>1304</v>
      </c>
      <c r="M105" s="18">
        <v>9854694191</v>
      </c>
      <c r="N105" s="18" t="s">
        <v>1228</v>
      </c>
      <c r="O105" s="18">
        <v>9859006947</v>
      </c>
      <c r="P105" s="24">
        <v>43552</v>
      </c>
      <c r="Q105" s="54">
        <v>43552</v>
      </c>
      <c r="R105" s="18" t="s">
        <v>1405</v>
      </c>
      <c r="S105" s="18" t="s">
        <v>1236</v>
      </c>
      <c r="T105" s="18"/>
    </row>
    <row r="106" spans="1:20">
      <c r="A106" s="4">
        <v>102</v>
      </c>
      <c r="B106" s="17" t="s">
        <v>67</v>
      </c>
      <c r="C106" s="18" t="s">
        <v>785</v>
      </c>
      <c r="D106" s="18" t="s">
        <v>29</v>
      </c>
      <c r="E106" s="19">
        <v>5</v>
      </c>
      <c r="F106" s="18" t="s">
        <v>998</v>
      </c>
      <c r="G106" s="19">
        <v>22</v>
      </c>
      <c r="H106" s="19">
        <v>22</v>
      </c>
      <c r="I106" s="17">
        <f t="shared" si="1"/>
        <v>44</v>
      </c>
      <c r="J106" s="18">
        <v>7896517726</v>
      </c>
      <c r="K106" s="18" t="s">
        <v>1414</v>
      </c>
      <c r="L106" s="18" t="s">
        <v>1354</v>
      </c>
      <c r="M106" s="18">
        <v>9859472172</v>
      </c>
      <c r="N106" s="18" t="s">
        <v>1356</v>
      </c>
      <c r="O106" s="18">
        <v>9678667423</v>
      </c>
      <c r="P106" s="24">
        <v>43552</v>
      </c>
      <c r="Q106" s="54">
        <v>43552</v>
      </c>
      <c r="R106" s="18" t="s">
        <v>1404</v>
      </c>
      <c r="S106" s="18" t="s">
        <v>1236</v>
      </c>
      <c r="T106" s="18"/>
    </row>
    <row r="107" spans="1:20">
      <c r="A107" s="4">
        <v>103</v>
      </c>
      <c r="B107" s="17" t="s">
        <v>68</v>
      </c>
      <c r="C107" s="18" t="s">
        <v>839</v>
      </c>
      <c r="D107" s="18" t="s">
        <v>29</v>
      </c>
      <c r="E107" s="19">
        <v>19</v>
      </c>
      <c r="F107" s="18" t="s">
        <v>998</v>
      </c>
      <c r="G107" s="19">
        <v>23</v>
      </c>
      <c r="H107" s="19">
        <v>25</v>
      </c>
      <c r="I107" s="17">
        <f t="shared" si="1"/>
        <v>48</v>
      </c>
      <c r="J107" s="18">
        <v>8752869970</v>
      </c>
      <c r="K107" s="18" t="s">
        <v>1412</v>
      </c>
      <c r="L107" s="18" t="s">
        <v>1258</v>
      </c>
      <c r="M107" s="18">
        <v>9854879212</v>
      </c>
      <c r="N107" s="18" t="s">
        <v>1263</v>
      </c>
      <c r="O107" s="18">
        <v>9957952650</v>
      </c>
      <c r="P107" s="24">
        <v>43553</v>
      </c>
      <c r="Q107" s="54">
        <v>43553</v>
      </c>
      <c r="R107" s="18" t="s">
        <v>1409</v>
      </c>
      <c r="S107" s="18" t="s">
        <v>1236</v>
      </c>
      <c r="T107" s="18"/>
    </row>
    <row r="108" spans="1:20">
      <c r="A108" s="4">
        <v>104</v>
      </c>
      <c r="B108" s="17" t="s">
        <v>67</v>
      </c>
      <c r="C108" s="18" t="s">
        <v>840</v>
      </c>
      <c r="D108" s="18" t="s">
        <v>29</v>
      </c>
      <c r="E108" s="19">
        <v>14</v>
      </c>
      <c r="F108" s="18" t="s">
        <v>998</v>
      </c>
      <c r="G108" s="19">
        <v>18</v>
      </c>
      <c r="H108" s="19">
        <v>21</v>
      </c>
      <c r="I108" s="17">
        <f t="shared" si="1"/>
        <v>39</v>
      </c>
      <c r="J108" s="18">
        <v>9531490911</v>
      </c>
      <c r="K108" s="18" t="s">
        <v>1425</v>
      </c>
      <c r="L108" s="18" t="s">
        <v>1285</v>
      </c>
      <c r="M108" s="18">
        <v>9401725810</v>
      </c>
      <c r="N108" s="18" t="s">
        <v>1289</v>
      </c>
      <c r="O108" s="18">
        <v>9854202987</v>
      </c>
      <c r="P108" s="24">
        <v>43553</v>
      </c>
      <c r="Q108" s="54">
        <v>43553</v>
      </c>
      <c r="R108" s="18" t="s">
        <v>1402</v>
      </c>
      <c r="S108" s="18" t="s">
        <v>1236</v>
      </c>
      <c r="T108" s="18"/>
    </row>
    <row r="109" spans="1:20" ht="33">
      <c r="A109" s="4">
        <v>105</v>
      </c>
      <c r="B109" s="17" t="s">
        <v>67</v>
      </c>
      <c r="C109" s="18" t="s">
        <v>841</v>
      </c>
      <c r="D109" s="18" t="s">
        <v>29</v>
      </c>
      <c r="E109" s="19">
        <v>17</v>
      </c>
      <c r="F109" s="18" t="s">
        <v>998</v>
      </c>
      <c r="G109" s="19">
        <v>17</v>
      </c>
      <c r="H109" s="19">
        <v>19</v>
      </c>
      <c r="I109" s="17">
        <f t="shared" si="1"/>
        <v>36</v>
      </c>
      <c r="J109" s="18">
        <v>8723985519</v>
      </c>
      <c r="K109" s="18" t="s">
        <v>1422</v>
      </c>
      <c r="L109" s="18" t="s">
        <v>1299</v>
      </c>
      <c r="M109" s="18">
        <v>8011734745</v>
      </c>
      <c r="N109" s="18" t="s">
        <v>1235</v>
      </c>
      <c r="O109" s="18">
        <v>9854636044</v>
      </c>
      <c r="P109" s="24">
        <v>43553</v>
      </c>
      <c r="Q109" s="54">
        <v>43553</v>
      </c>
      <c r="R109" s="18" t="s">
        <v>1403</v>
      </c>
      <c r="S109" s="18" t="s">
        <v>1236</v>
      </c>
      <c r="T109" s="18"/>
    </row>
    <row r="110" spans="1:20" ht="33">
      <c r="A110" s="4">
        <v>106</v>
      </c>
      <c r="B110" s="17" t="s">
        <v>68</v>
      </c>
      <c r="C110" s="18" t="s">
        <v>842</v>
      </c>
      <c r="D110" s="18" t="s">
        <v>27</v>
      </c>
      <c r="E110" s="19" t="s">
        <v>997</v>
      </c>
      <c r="F110" s="18" t="s">
        <v>999</v>
      </c>
      <c r="G110" s="19">
        <v>55</v>
      </c>
      <c r="H110" s="19">
        <v>55</v>
      </c>
      <c r="I110" s="17">
        <f t="shared" si="1"/>
        <v>110</v>
      </c>
      <c r="J110" s="18" t="s">
        <v>1165</v>
      </c>
      <c r="K110" s="18" t="s">
        <v>1412</v>
      </c>
      <c r="L110" s="18" t="s">
        <v>1258</v>
      </c>
      <c r="M110" s="18">
        <v>9854879212</v>
      </c>
      <c r="N110" s="18" t="s">
        <v>1263</v>
      </c>
      <c r="O110" s="18">
        <v>9957952650</v>
      </c>
      <c r="P110" s="24">
        <v>43553</v>
      </c>
      <c r="Q110" s="54">
        <v>43553</v>
      </c>
      <c r="R110" s="18" t="s">
        <v>1409</v>
      </c>
      <c r="S110" s="18" t="s">
        <v>1236</v>
      </c>
      <c r="T110" s="18"/>
    </row>
    <row r="111" spans="1:20">
      <c r="A111" s="4">
        <v>107</v>
      </c>
      <c r="B111" s="17" t="s">
        <v>67</v>
      </c>
      <c r="C111" s="18" t="s">
        <v>1428</v>
      </c>
      <c r="D111" s="18"/>
      <c r="E111" s="19"/>
      <c r="F111" s="18"/>
      <c r="G111" s="19"/>
      <c r="H111" s="19"/>
      <c r="I111" s="17">
        <f t="shared" si="1"/>
        <v>0</v>
      </c>
      <c r="J111" s="18"/>
      <c r="K111" s="18"/>
      <c r="L111" s="18"/>
      <c r="M111" s="18"/>
      <c r="N111" s="18"/>
      <c r="O111" s="18"/>
      <c r="P111" s="24">
        <v>43189</v>
      </c>
      <c r="Q111" s="54" t="s">
        <v>1427</v>
      </c>
      <c r="R111" s="18"/>
      <c r="S111" s="18" t="s">
        <v>1236</v>
      </c>
      <c r="T111" s="18"/>
    </row>
    <row r="112" spans="1:20">
      <c r="A112" s="4">
        <v>108</v>
      </c>
      <c r="B112" s="17" t="s">
        <v>68</v>
      </c>
      <c r="C112" s="18" t="s">
        <v>1428</v>
      </c>
      <c r="D112" s="18"/>
      <c r="E112" s="19"/>
      <c r="F112" s="18"/>
      <c r="G112" s="19"/>
      <c r="H112" s="19"/>
      <c r="I112" s="17">
        <f t="shared" si="1"/>
        <v>0</v>
      </c>
      <c r="J112" s="18"/>
      <c r="K112" s="18"/>
      <c r="L112" s="18"/>
      <c r="M112" s="18"/>
      <c r="N112" s="18"/>
      <c r="O112" s="18"/>
      <c r="P112" s="24">
        <v>43189</v>
      </c>
      <c r="Q112" s="54" t="s">
        <v>1427</v>
      </c>
      <c r="R112" s="18"/>
      <c r="S112" s="18" t="s">
        <v>1236</v>
      </c>
      <c r="T112" s="18"/>
    </row>
    <row r="113" spans="1:20">
      <c r="A113" s="4">
        <v>109</v>
      </c>
      <c r="B113" s="17"/>
      <c r="C113" s="18"/>
      <c r="D113" s="18"/>
      <c r="E113" s="19"/>
      <c r="F113" s="18"/>
      <c r="G113" s="19"/>
      <c r="H113" s="19"/>
      <c r="I113" s="17">
        <f t="shared" si="1"/>
        <v>0</v>
      </c>
      <c r="J113" s="18"/>
      <c r="K113" s="18"/>
      <c r="L113" s="18"/>
      <c r="M113" s="18"/>
      <c r="N113" s="18"/>
      <c r="O113" s="18"/>
      <c r="P113" s="24"/>
      <c r="Q113" s="54"/>
      <c r="R113" s="18"/>
      <c r="S113" s="18"/>
      <c r="T113" s="18"/>
    </row>
    <row r="114" spans="1:20">
      <c r="A114" s="4">
        <v>110</v>
      </c>
      <c r="B114" s="17"/>
      <c r="C114" s="18"/>
      <c r="D114" s="18"/>
      <c r="E114" s="19"/>
      <c r="F114" s="18"/>
      <c r="G114" s="19"/>
      <c r="H114" s="19"/>
      <c r="I114" s="17">
        <f t="shared" si="1"/>
        <v>0</v>
      </c>
      <c r="J114" s="18"/>
      <c r="K114" s="18"/>
      <c r="L114" s="18"/>
      <c r="M114" s="18"/>
      <c r="N114" s="18"/>
      <c r="O114" s="18"/>
      <c r="P114" s="24"/>
      <c r="Q114" s="54"/>
      <c r="R114" s="18"/>
      <c r="S114" s="18"/>
      <c r="T114" s="18"/>
    </row>
    <row r="115" spans="1:20">
      <c r="A115" s="4">
        <v>111</v>
      </c>
      <c r="B115" s="17"/>
      <c r="C115" s="18"/>
      <c r="D115" s="18"/>
      <c r="E115" s="19"/>
      <c r="F115" s="18"/>
      <c r="G115" s="19"/>
      <c r="H115" s="19"/>
      <c r="I115" s="17">
        <f t="shared" si="1"/>
        <v>0</v>
      </c>
      <c r="J115" s="18"/>
      <c r="K115" s="18"/>
      <c r="L115" s="18"/>
      <c r="M115" s="18"/>
      <c r="N115" s="18"/>
      <c r="O115" s="18"/>
      <c r="P115" s="24"/>
      <c r="Q115" s="54"/>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54"/>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54"/>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54"/>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54"/>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54"/>
      <c r="R120" s="18"/>
      <c r="S120" s="18"/>
      <c r="T120" s="18"/>
    </row>
    <row r="121" spans="1:20">
      <c r="A121" s="4">
        <v>117</v>
      </c>
      <c r="B121" s="17"/>
      <c r="C121" s="18"/>
      <c r="D121" s="18"/>
      <c r="E121" s="19"/>
      <c r="F121" s="18"/>
      <c r="G121" s="19"/>
      <c r="H121" s="19"/>
      <c r="I121" s="17">
        <f t="shared" si="1"/>
        <v>0</v>
      </c>
      <c r="J121" s="18"/>
      <c r="K121" s="18"/>
      <c r="L121" s="18"/>
      <c r="M121" s="18"/>
      <c r="N121" s="18"/>
      <c r="O121" s="18"/>
      <c r="P121" s="24"/>
      <c r="Q121" s="54"/>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54"/>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54"/>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54"/>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54"/>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54"/>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54"/>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54"/>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54"/>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54"/>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54"/>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54"/>
      <c r="R132" s="18"/>
      <c r="S132" s="18"/>
      <c r="T132" s="18"/>
    </row>
    <row r="133" spans="1:20">
      <c r="A133" s="4">
        <v>129</v>
      </c>
      <c r="B133" s="17"/>
      <c r="C133" s="18"/>
      <c r="D133" s="18"/>
      <c r="E133" s="19"/>
      <c r="F133" s="18"/>
      <c r="G133" s="19"/>
      <c r="H133" s="19"/>
      <c r="I133" s="17">
        <f t="shared" ref="I133:I164" si="2">+G133+H133</f>
        <v>0</v>
      </c>
      <c r="J133" s="18"/>
      <c r="K133" s="18"/>
      <c r="L133" s="18"/>
      <c r="M133" s="18"/>
      <c r="N133" s="18"/>
      <c r="O133" s="18"/>
      <c r="P133" s="24"/>
      <c r="Q133" s="54"/>
      <c r="R133" s="18"/>
      <c r="S133" s="18"/>
      <c r="T133" s="18"/>
    </row>
    <row r="134" spans="1:20">
      <c r="A134" s="4">
        <v>130</v>
      </c>
      <c r="B134" s="17"/>
      <c r="C134" s="18"/>
      <c r="D134" s="18"/>
      <c r="E134" s="19"/>
      <c r="F134" s="18"/>
      <c r="G134" s="19"/>
      <c r="H134" s="19"/>
      <c r="I134" s="17">
        <f t="shared" si="2"/>
        <v>0</v>
      </c>
      <c r="J134" s="18"/>
      <c r="K134" s="18"/>
      <c r="L134" s="18"/>
      <c r="M134" s="18"/>
      <c r="N134" s="18"/>
      <c r="O134" s="18"/>
      <c r="P134" s="24"/>
      <c r="Q134" s="54"/>
      <c r="R134" s="18"/>
      <c r="S134" s="18"/>
      <c r="T134" s="18"/>
    </row>
    <row r="135" spans="1:20">
      <c r="A135" s="4">
        <v>131</v>
      </c>
      <c r="B135" s="17"/>
      <c r="C135" s="18"/>
      <c r="D135" s="18"/>
      <c r="E135" s="19"/>
      <c r="F135" s="18"/>
      <c r="G135" s="19"/>
      <c r="H135" s="19"/>
      <c r="I135" s="17">
        <f t="shared" si="2"/>
        <v>0</v>
      </c>
      <c r="J135" s="18"/>
      <c r="K135" s="18"/>
      <c r="L135" s="18"/>
      <c r="M135" s="18"/>
      <c r="N135" s="18"/>
      <c r="O135" s="18"/>
      <c r="P135" s="24"/>
      <c r="Q135" s="54"/>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54"/>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54"/>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54"/>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54"/>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54"/>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54"/>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54"/>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54"/>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54"/>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54"/>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54"/>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54"/>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54"/>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54"/>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54"/>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54"/>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54"/>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54"/>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54"/>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54"/>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54"/>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54"/>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54"/>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54"/>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54"/>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54"/>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54"/>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54"/>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54"/>
      <c r="R164" s="18"/>
      <c r="S164" s="18"/>
      <c r="T164" s="18"/>
    </row>
    <row r="165" spans="1:20">
      <c r="A165" s="21" t="s">
        <v>11</v>
      </c>
      <c r="B165" s="41"/>
      <c r="C165" s="21">
        <f>COUNTIFS(C5:C164,"*")</f>
        <v>108</v>
      </c>
      <c r="D165" s="21"/>
      <c r="E165" s="13"/>
      <c r="F165" s="21"/>
      <c r="G165" s="21">
        <f>SUM(G5:G164)</f>
        <v>3098</v>
      </c>
      <c r="H165" s="21">
        <f>SUM(H5:H164)</f>
        <v>3786</v>
      </c>
      <c r="I165" s="21">
        <f>SUM(I5:I164)</f>
        <v>6884</v>
      </c>
      <c r="J165" s="21"/>
      <c r="K165" s="21"/>
      <c r="L165" s="21"/>
      <c r="M165" s="21"/>
      <c r="N165" s="21"/>
      <c r="O165" s="21"/>
      <c r="P165" s="14"/>
      <c r="Q165" s="55"/>
      <c r="R165" s="21"/>
      <c r="S165" s="21"/>
      <c r="T165" s="12"/>
    </row>
    <row r="166" spans="1:20">
      <c r="A166" s="46" t="s">
        <v>67</v>
      </c>
      <c r="B166" s="10">
        <f>COUNTIF(B$5:B$164,"Team 1")</f>
        <v>59</v>
      </c>
      <c r="C166" s="46" t="s">
        <v>29</v>
      </c>
      <c r="D166" s="10">
        <f>COUNTIF(D5:D164,"Anganwadi")</f>
        <v>60</v>
      </c>
    </row>
    <row r="167" spans="1:20">
      <c r="A167" s="46" t="s">
        <v>68</v>
      </c>
      <c r="B167" s="10">
        <f>COUNTIF(B$6:B$164,"Team 2")</f>
        <v>49</v>
      </c>
      <c r="C167" s="46" t="s">
        <v>27</v>
      </c>
      <c r="D167" s="10">
        <f>COUNTIF(D5:D164,"School")</f>
        <v>46</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workbookViewId="0">
      <selection activeCell="J20" sqref="J20"/>
    </sheetView>
  </sheetViews>
  <sheetFormatPr defaultRowHeight="16.5"/>
  <cols>
    <col min="1" max="1" width="6.42578125" style="36"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51" t="s">
        <v>1449</v>
      </c>
      <c r="B1" s="151"/>
      <c r="C1" s="151"/>
      <c r="D1" s="151"/>
      <c r="E1" s="151"/>
      <c r="F1" s="152"/>
      <c r="G1" s="152"/>
      <c r="H1" s="152"/>
      <c r="I1" s="152"/>
      <c r="J1" s="152"/>
    </row>
    <row r="2" spans="1:11" ht="25.5">
      <c r="A2" s="153" t="s">
        <v>0</v>
      </c>
      <c r="B2" s="154"/>
      <c r="C2" s="155" t="str">
        <f>'Block at a Glance'!C2:D2</f>
        <v>Assam</v>
      </c>
      <c r="D2" s="156"/>
      <c r="E2" s="27" t="s">
        <v>1</v>
      </c>
      <c r="F2" s="157" t="str">
        <f>'Block at a Glance'!F2:I2</f>
        <v>Lakhimpur</v>
      </c>
      <c r="G2" s="158"/>
      <c r="H2" s="28" t="s">
        <v>28</v>
      </c>
      <c r="I2" s="157" t="str">
        <f>'Block at a Glance'!M2:M2</f>
        <v>Bihpuria</v>
      </c>
      <c r="J2" s="158"/>
    </row>
    <row r="3" spans="1:11" ht="28.5" customHeight="1">
      <c r="A3" s="162" t="s">
        <v>71</v>
      </c>
      <c r="B3" s="162"/>
      <c r="C3" s="162"/>
      <c r="D3" s="162"/>
      <c r="E3" s="162"/>
      <c r="F3" s="162"/>
      <c r="G3" s="162"/>
      <c r="H3" s="162"/>
      <c r="I3" s="162"/>
      <c r="J3" s="162"/>
    </row>
    <row r="4" spans="1:11">
      <c r="A4" s="161" t="s">
        <v>31</v>
      </c>
      <c r="B4" s="160" t="s">
        <v>32</v>
      </c>
      <c r="C4" s="159" t="s">
        <v>33</v>
      </c>
      <c r="D4" s="159" t="s">
        <v>40</v>
      </c>
      <c r="E4" s="159"/>
      <c r="F4" s="159"/>
      <c r="G4" s="159" t="s">
        <v>34</v>
      </c>
      <c r="H4" s="159" t="s">
        <v>41</v>
      </c>
      <c r="I4" s="159"/>
      <c r="J4" s="159"/>
    </row>
    <row r="5" spans="1:11" ht="22.5" customHeight="1">
      <c r="A5" s="161"/>
      <c r="B5" s="160"/>
      <c r="C5" s="159"/>
      <c r="D5" s="29" t="s">
        <v>9</v>
      </c>
      <c r="E5" s="29" t="s">
        <v>10</v>
      </c>
      <c r="F5" s="29" t="s">
        <v>11</v>
      </c>
      <c r="G5" s="159"/>
      <c r="H5" s="29" t="s">
        <v>9</v>
      </c>
      <c r="I5" s="29" t="s">
        <v>10</v>
      </c>
      <c r="J5" s="29" t="s">
        <v>11</v>
      </c>
    </row>
    <row r="6" spans="1:11" ht="22.5" customHeight="1">
      <c r="A6" s="47">
        <v>1</v>
      </c>
      <c r="B6" s="48" t="s">
        <v>358</v>
      </c>
      <c r="C6" s="32">
        <f>COUNTIFS('Oct-18'!D$5:D$164,"Anganwadi")</f>
        <v>46</v>
      </c>
      <c r="D6" s="33">
        <f>SUMIF('Oct-18'!$D$5:$D$164,"Anganwadi",'Oct-18'!$G$5:$G$164)</f>
        <v>993</v>
      </c>
      <c r="E6" s="33">
        <f>SUMIF('Oct-18'!$D$5:$D$164,"Anganwadi",'Oct-18'!$H$5:$H$164)</f>
        <v>1015</v>
      </c>
      <c r="F6" s="33">
        <f>+D6+E6</f>
        <v>2008</v>
      </c>
      <c r="G6" s="32">
        <f>COUNTIF('Oct-18'!D5:D164,"School")</f>
        <v>38</v>
      </c>
      <c r="H6" s="33">
        <f>SUMIF('Oct-18'!$D$5:$D$164,"School",'Oct-18'!$G$5:$G$164)</f>
        <v>1195</v>
      </c>
      <c r="I6" s="33">
        <f>SUMIF('Oct-18'!$D$5:$D$164,"School",'Oct-18'!$H$5:$H$164)</f>
        <v>1594</v>
      </c>
      <c r="J6" s="33">
        <f>+H6+I6</f>
        <v>2789</v>
      </c>
      <c r="K6" s="34"/>
    </row>
    <row r="7" spans="1:11" ht="22.5" customHeight="1">
      <c r="A7" s="30">
        <v>2</v>
      </c>
      <c r="B7" s="31" t="s">
        <v>1450</v>
      </c>
      <c r="C7" s="32">
        <f>COUNTIF('Nov-18'!D5:D164,"Anganwadi")</f>
        <v>34</v>
      </c>
      <c r="D7" s="33">
        <f>SUMIF('Nov-18'!$D$5:$D$164,"Anganwadi",'Nov-18'!$G$5:$G$164)</f>
        <v>758</v>
      </c>
      <c r="E7" s="33">
        <f>SUMIF('Nov-18'!$D$5:$D$164,"Anganwadi",'Nov-18'!$H$5:$H$164)</f>
        <v>769</v>
      </c>
      <c r="F7" s="33">
        <f t="shared" ref="F7:F11" si="0">+D7+E7</f>
        <v>1527</v>
      </c>
      <c r="G7" s="32">
        <f>COUNTIF('Nov-18'!D5:D164,"School")</f>
        <v>49</v>
      </c>
      <c r="H7" s="33">
        <f>SUMIF('Nov-18'!$D$5:$D$164,"School",'Nov-18'!$G$5:$G$164)</f>
        <v>1807</v>
      </c>
      <c r="I7" s="33">
        <f>SUMIF('Nov-18'!$D$5:$D$164,"School",'Nov-18'!$H$5:$H$164)</f>
        <v>2248</v>
      </c>
      <c r="J7" s="33">
        <f t="shared" ref="J7:J11" si="1">+H7+I7</f>
        <v>4055</v>
      </c>
    </row>
    <row r="8" spans="1:11" ht="22.5" customHeight="1">
      <c r="A8" s="30">
        <v>3</v>
      </c>
      <c r="B8" s="31" t="s">
        <v>1451</v>
      </c>
      <c r="C8" s="32">
        <f>COUNTIF('Dec-18'!D5:D164,"Anganwadi")</f>
        <v>103</v>
      </c>
      <c r="D8" s="33">
        <f>SUMIF('Dec-18'!$D$5:$D$164,"Anganwadi",'Dec-18'!$G$5:$G$164)</f>
        <v>2364</v>
      </c>
      <c r="E8" s="33">
        <f>SUMIF('Dec-18'!$D$5:$D$164,"Anganwadi",'Dec-18'!$H$5:$H$164)</f>
        <v>2377</v>
      </c>
      <c r="F8" s="33">
        <f t="shared" si="0"/>
        <v>4741</v>
      </c>
      <c r="G8" s="32">
        <f>COUNTIF('Dec-18'!D5:D164,"School")</f>
        <v>0</v>
      </c>
      <c r="H8" s="33">
        <f>SUMIF('Dec-18'!$D$5:$D$164,"School",'Dec-18'!$G$5:$G$164)</f>
        <v>0</v>
      </c>
      <c r="I8" s="33">
        <f>SUMIF('Dec-18'!$D$5:$D$164,"School",'Dec-18'!$H$5:$H$164)</f>
        <v>0</v>
      </c>
      <c r="J8" s="33">
        <f t="shared" si="1"/>
        <v>0</v>
      </c>
    </row>
    <row r="9" spans="1:11" ht="22.5" customHeight="1">
      <c r="A9" s="30">
        <v>4</v>
      </c>
      <c r="B9" s="31" t="s">
        <v>1452</v>
      </c>
      <c r="C9" s="32">
        <f>COUNTIF('Jan-19'!D5:D164,"Anganwadi")</f>
        <v>75</v>
      </c>
      <c r="D9" s="33">
        <f>SUMIF('Jan-19'!$D$5:$D$164,"Anganwadi",'Jan-19'!$G$5:$G$164)</f>
        <v>1767</v>
      </c>
      <c r="E9" s="33">
        <f>SUMIF('Jan-19'!$D$5:$D$164,"Anganwadi",'Jan-19'!$H$5:$H$164)</f>
        <v>1727</v>
      </c>
      <c r="F9" s="33">
        <f t="shared" si="0"/>
        <v>3494</v>
      </c>
      <c r="G9" s="32">
        <f>COUNTIF('Jan-19'!D5:D164,"School")</f>
        <v>26</v>
      </c>
      <c r="H9" s="33">
        <f>SUMIF('Jan-19'!$D$5:$D$164,"School",'Jan-19'!$G$5:$G$164)</f>
        <v>909</v>
      </c>
      <c r="I9" s="33">
        <f>SUMIF('Jan-19'!$D$5:$D$164,"School",'Jan-19'!$H$5:$H$164)</f>
        <v>1073</v>
      </c>
      <c r="J9" s="33">
        <f t="shared" si="1"/>
        <v>1982</v>
      </c>
    </row>
    <row r="10" spans="1:11" ht="22.5" customHeight="1">
      <c r="A10" s="30">
        <v>5</v>
      </c>
      <c r="B10" s="31" t="s">
        <v>1453</v>
      </c>
      <c r="C10" s="32">
        <f>COUNTIF('Feb-19'!D5:D164,"Anganwadi")</f>
        <v>50</v>
      </c>
      <c r="D10" s="33">
        <f>SUMIF('Feb-19'!$D$5:$D$164,"Anganwadi",'Feb-19'!$G$5:$G$164)</f>
        <v>982</v>
      </c>
      <c r="E10" s="33">
        <f>SUMIF('Feb-19'!$D$5:$D$164,"Anganwadi",'Feb-19'!$H$5:$H$164)</f>
        <v>1008</v>
      </c>
      <c r="F10" s="33">
        <f t="shared" si="0"/>
        <v>1990</v>
      </c>
      <c r="G10" s="32">
        <f>COUNTIF('Feb-19'!D5:D164,"School")</f>
        <v>45</v>
      </c>
      <c r="H10" s="33">
        <f>SUMIF('Feb-19'!$D$5:$D$164,"School",'Feb-19'!$G$5:$G$164)</f>
        <v>1710</v>
      </c>
      <c r="I10" s="33">
        <f>SUMIF('Feb-19'!$D$5:$D$164,"School",'Feb-19'!$H$5:$H$164)</f>
        <v>2173</v>
      </c>
      <c r="J10" s="33">
        <f t="shared" si="1"/>
        <v>3883</v>
      </c>
    </row>
    <row r="11" spans="1:11" ht="22.5" customHeight="1">
      <c r="A11" s="30">
        <v>6</v>
      </c>
      <c r="B11" s="31" t="s">
        <v>1454</v>
      </c>
      <c r="C11" s="32">
        <f>COUNTIF('Mar-19'!D5:D164,"Anganwadi")</f>
        <v>60</v>
      </c>
      <c r="D11" s="33">
        <f>SUMIF('Mar-19'!$D$5:$D$164,"Anganwadi",'Mar-19'!$G$5:$G$164)</f>
        <v>1079</v>
      </c>
      <c r="E11" s="33">
        <f>SUMIF('Mar-19'!$D$5:$D$164,"Anganwadi",'Mar-19'!$H$5:$H$164)</f>
        <v>1192</v>
      </c>
      <c r="F11" s="33">
        <f t="shared" si="0"/>
        <v>2271</v>
      </c>
      <c r="G11" s="32">
        <f>COUNTIF('Mar-19'!D5:D164,"School")</f>
        <v>46</v>
      </c>
      <c r="H11" s="33">
        <f>SUMIF('Mar-19'!$D$5:$D$164,"School",'Mar-19'!$G$5:$G$164)</f>
        <v>2019</v>
      </c>
      <c r="I11" s="33">
        <f>SUMIF('Mar-19'!$D$5:$D$164,"School",'Mar-19'!$H$5:$H$164)</f>
        <v>2594</v>
      </c>
      <c r="J11" s="33">
        <f t="shared" si="1"/>
        <v>4613</v>
      </c>
    </row>
    <row r="12" spans="1:11" ht="19.5" customHeight="1">
      <c r="A12" s="150" t="s">
        <v>42</v>
      </c>
      <c r="B12" s="150"/>
      <c r="C12" s="35">
        <f>SUM(C6:C11)</f>
        <v>368</v>
      </c>
      <c r="D12" s="35">
        <f t="shared" ref="D12:J12" si="2">SUM(D6:D11)</f>
        <v>7943</v>
      </c>
      <c r="E12" s="35">
        <f t="shared" si="2"/>
        <v>8088</v>
      </c>
      <c r="F12" s="35">
        <f t="shared" si="2"/>
        <v>16031</v>
      </c>
      <c r="G12" s="35">
        <f t="shared" si="2"/>
        <v>204</v>
      </c>
      <c r="H12" s="35">
        <f t="shared" si="2"/>
        <v>7640</v>
      </c>
      <c r="I12" s="35">
        <f t="shared" si="2"/>
        <v>9682</v>
      </c>
      <c r="J12" s="35">
        <f t="shared" si="2"/>
        <v>17322</v>
      </c>
    </row>
    <row r="14" spans="1:11">
      <c r="A14" s="145" t="s">
        <v>72</v>
      </c>
      <c r="B14" s="145"/>
      <c r="C14" s="145"/>
      <c r="D14" s="145"/>
      <c r="E14" s="145"/>
      <c r="F14" s="145"/>
    </row>
    <row r="15" spans="1:11" ht="82.5">
      <c r="A15" s="45" t="s">
        <v>31</v>
      </c>
      <c r="B15" s="44" t="s">
        <v>32</v>
      </c>
      <c r="C15" s="49" t="s">
        <v>69</v>
      </c>
      <c r="D15" s="43" t="s">
        <v>33</v>
      </c>
      <c r="E15" s="43" t="s">
        <v>34</v>
      </c>
      <c r="F15" s="43" t="s">
        <v>70</v>
      </c>
    </row>
    <row r="16" spans="1:11">
      <c r="A16" s="148">
        <v>1</v>
      </c>
      <c r="B16" s="146" t="s">
        <v>358</v>
      </c>
      <c r="C16" s="50" t="s">
        <v>67</v>
      </c>
      <c r="D16" s="32">
        <f>COUNTIFS('Oct-18'!B$5:B$164,"Team 1",'Oct-18'!D$5:D$164,"Anganwadi")</f>
        <v>25</v>
      </c>
      <c r="E16" s="32">
        <f>COUNTIFS('Oct-18'!B$5:B$164,"Team 1",'Oct-18'!D$5:D$164,"School")</f>
        <v>22</v>
      </c>
      <c r="F16" s="33">
        <f>SUMIF('Oct-18'!$B$5:$B$164,"Team 1",'Oct-18'!$I$5:$I$164)</f>
        <v>2358</v>
      </c>
    </row>
    <row r="17" spans="1:6">
      <c r="A17" s="149"/>
      <c r="B17" s="147"/>
      <c r="C17" s="50" t="s">
        <v>68</v>
      </c>
      <c r="D17" s="32">
        <f>COUNTIFS('Oct-18'!B$5:B$164,"Team 2",'Oct-18'!D$5:D$164,"Anganwadi")</f>
        <v>21</v>
      </c>
      <c r="E17" s="32">
        <f>COUNTIFS('Oct-18'!B$5:B$164,"Team 2",'Oct-18'!D$5:D$164,"School")</f>
        <v>16</v>
      </c>
      <c r="F17" s="33">
        <f>SUMIF('Oct-18'!$B$5:$B$164,"Team 2",'Oct-18'!$I$5:$I$164)</f>
        <v>2439</v>
      </c>
    </row>
    <row r="18" spans="1:6">
      <c r="A18" s="148">
        <v>2</v>
      </c>
      <c r="B18" s="146" t="s">
        <v>1450</v>
      </c>
      <c r="C18" s="50" t="s">
        <v>67</v>
      </c>
      <c r="D18" s="32">
        <f>COUNTIFS('Nov-18'!B$5:B$164,"Team 1",'Nov-18'!D$5:D$164,"Anganwadi")</f>
        <v>17</v>
      </c>
      <c r="E18" s="32">
        <f>COUNTIFS('Nov-18'!B$5:B$164,"Team 1",'Nov-18'!D$5:D$164,"School")</f>
        <v>27</v>
      </c>
      <c r="F18" s="33">
        <f>SUMIF('Nov-18'!$B$5:$B$164,"Team 1",'Nov-18'!$I$5:$I$164)</f>
        <v>2430</v>
      </c>
    </row>
    <row r="19" spans="1:6">
      <c r="A19" s="149"/>
      <c r="B19" s="147"/>
      <c r="C19" s="50" t="s">
        <v>68</v>
      </c>
      <c r="D19" s="32">
        <f>COUNTIFS('Nov-18'!B$5:B$164,"Team 2",'Nov-18'!D$5:D$164,"Anganwadi")</f>
        <v>17</v>
      </c>
      <c r="E19" s="32">
        <f>COUNTIFS('Nov-18'!B$5:B$164,"Team 2",'Nov-18'!D$5:D$164,"School")</f>
        <v>22</v>
      </c>
      <c r="F19" s="33">
        <f>SUMIF('Nov-18'!$B$5:$B$164,"Team 2",'Nov-18'!$I$5:$I$164)</f>
        <v>3152</v>
      </c>
    </row>
    <row r="20" spans="1:6">
      <c r="A20" s="148">
        <v>3</v>
      </c>
      <c r="B20" s="146" t="s">
        <v>1451</v>
      </c>
      <c r="C20" s="50" t="s">
        <v>67</v>
      </c>
      <c r="D20" s="32">
        <f>COUNTIFS('Dec-18'!B$5:B$164,"Team 1",'Dec-18'!D$5:D$164,"Anganwadi")</f>
        <v>57</v>
      </c>
      <c r="E20" s="32">
        <f>COUNTIFS('Dec-18'!B$5:B$164,"Team 1",'Dec-18'!D$5:D$164,"School")</f>
        <v>0</v>
      </c>
      <c r="F20" s="33">
        <f>SUMIF('Dec-18'!$B$5:$B$164,"Team 1",'Dec-18'!$I$5:$I$164)</f>
        <v>2135</v>
      </c>
    </row>
    <row r="21" spans="1:6">
      <c r="A21" s="149"/>
      <c r="B21" s="147"/>
      <c r="C21" s="50" t="s">
        <v>68</v>
      </c>
      <c r="D21" s="32">
        <f>COUNTIFS('Dec-18'!B$5:B$164,"Team 2",'Dec-18'!D$5:D$164,"Anganwadi")</f>
        <v>46</v>
      </c>
      <c r="E21" s="32">
        <f>COUNTIFS('Dec-18'!B$5:B$164,"Team 2",'Dec-18'!D$5:D$164,"School")</f>
        <v>0</v>
      </c>
      <c r="F21" s="33">
        <f>SUMIF('Dec-18'!$B$5:$B$164,"Team 2",'Dec-18'!$I$5:$I$164)</f>
        <v>2606</v>
      </c>
    </row>
    <row r="22" spans="1:6">
      <c r="A22" s="148">
        <v>4</v>
      </c>
      <c r="B22" s="146" t="s">
        <v>1452</v>
      </c>
      <c r="C22" s="50" t="s">
        <v>67</v>
      </c>
      <c r="D22" s="32">
        <f>COUNTIFS('Jan-19'!B$5:B$164,"Team 1",'Jan-19'!D$5:D$164,"Anganwadi")</f>
        <v>48</v>
      </c>
      <c r="E22" s="32">
        <f>COUNTIFS('Jan-19'!B$5:B$164,"Team 1",'Jan-19'!D$5:D$164,"School")</f>
        <v>13</v>
      </c>
      <c r="F22" s="33">
        <f>SUMIF('Jan-19'!$B$5:$B$164,"Team 1",'Jan-19'!$I$5:$I$164)</f>
        <v>2650</v>
      </c>
    </row>
    <row r="23" spans="1:6">
      <c r="A23" s="149"/>
      <c r="B23" s="147"/>
      <c r="C23" s="50" t="s">
        <v>68</v>
      </c>
      <c r="D23" s="32">
        <f>COUNTIFS('Jan-19'!B$5:B$164,"Team 2",'Jan-19'!D$5:D$164,"Anganwadi")</f>
        <v>27</v>
      </c>
      <c r="E23" s="32">
        <f>COUNTIFS('Jan-19'!B$5:B$164,"Team 2",'Jan-19'!D$5:D$164,"School")</f>
        <v>13</v>
      </c>
      <c r="F23" s="33">
        <f>SUMIF('Jan-19'!$B$5:$B$164,"Team 2",'Jan-19'!$I$5:$I$164)</f>
        <v>2826</v>
      </c>
    </row>
    <row r="24" spans="1:6">
      <c r="A24" s="148">
        <v>5</v>
      </c>
      <c r="B24" s="146" t="s">
        <v>1453</v>
      </c>
      <c r="C24" s="50" t="s">
        <v>67</v>
      </c>
      <c r="D24" s="32">
        <f>COUNTIFS('Feb-19'!B$5:B$164,"Team 1",'Feb-19'!D$5:D$164,"Anganwadi")</f>
        <v>33</v>
      </c>
      <c r="E24" s="32">
        <f>COUNTIFS('Feb-19'!B$5:B$164,"Team 1",'Feb-19'!D$5:D$164,"School")</f>
        <v>21</v>
      </c>
      <c r="F24" s="33">
        <f>SUMIF('Feb-19'!$B$5:$B$164,"Team 1",'Feb-19'!$I$5:$I$164)</f>
        <v>2541</v>
      </c>
    </row>
    <row r="25" spans="1:6">
      <c r="A25" s="149"/>
      <c r="B25" s="147"/>
      <c r="C25" s="50" t="s">
        <v>68</v>
      </c>
      <c r="D25" s="32">
        <f>COUNTIFS('Feb-19'!B$5:B$164,"Team 2",'Feb-19'!D$5:D$164,"Anganwadi")</f>
        <v>17</v>
      </c>
      <c r="E25" s="32">
        <f>COUNTIFS('Feb-19'!B$5:B$164,"Team 2",'Feb-19'!D$5:D$164,"School")</f>
        <v>24</v>
      </c>
      <c r="F25" s="33">
        <f>SUMIF('Feb-19'!$B$5:$B$164,"Team 2",'Feb-19'!$I$5:$I$164)</f>
        <v>3332</v>
      </c>
    </row>
    <row r="26" spans="1:6">
      <c r="A26" s="148">
        <v>6</v>
      </c>
      <c r="B26" s="146" t="s">
        <v>1454</v>
      </c>
      <c r="C26" s="50" t="s">
        <v>67</v>
      </c>
      <c r="D26" s="32">
        <f>COUNTIFS('Mar-19'!B$5:B$164,"Team 1",'Mar-19'!D$5:D$164,"Anganwadi")</f>
        <v>36</v>
      </c>
      <c r="E26" s="32">
        <f>COUNTIFS('Mar-19'!B$5:B$164,"Team 1",'Mar-19'!D$5:D$164,"School")</f>
        <v>22</v>
      </c>
      <c r="F26" s="33">
        <f>SUMIF('Mar-19'!$B$5:$B$164,"Team 1",'Mar-19'!$I$5:$I$164)</f>
        <v>3326</v>
      </c>
    </row>
    <row r="27" spans="1:6">
      <c r="A27" s="149"/>
      <c r="B27" s="147"/>
      <c r="C27" s="50" t="s">
        <v>68</v>
      </c>
      <c r="D27" s="32">
        <f>COUNTIFS('Mar-19'!B$5:B$164,"Team 2",'Mar-19'!D$5:D$164,"Anganwadi")</f>
        <v>24</v>
      </c>
      <c r="E27" s="32">
        <f>COUNTIFS('Mar-19'!B$5:B$164,"Team 2",'Mar-19'!D$5:D$164,"School")</f>
        <v>24</v>
      </c>
      <c r="F27" s="33">
        <f>SUMIF('Mar-19'!$B$5:$B$164,"Team 2",'Mar-19'!$I$5:$I$164)</f>
        <v>3558</v>
      </c>
    </row>
    <row r="28" spans="1:6">
      <c r="A28" s="42" t="s">
        <v>42</v>
      </c>
      <c r="B28" s="42"/>
      <c r="C28" s="42"/>
      <c r="D28" s="42">
        <f>SUM(D16:D27)</f>
        <v>368</v>
      </c>
      <c r="E28" s="42">
        <f>SUM(E16:E27)</f>
        <v>204</v>
      </c>
      <c r="F28" s="42">
        <f>SUM(F16:F27)</f>
        <v>33353</v>
      </c>
    </row>
  </sheetData>
  <mergeCells count="26">
    <mergeCell ref="A12:B12"/>
    <mergeCell ref="A1:J1"/>
    <mergeCell ref="A2:B2"/>
    <mergeCell ref="C2:D2"/>
    <mergeCell ref="F2:G2"/>
    <mergeCell ref="I2:J2"/>
    <mergeCell ref="D4:F4"/>
    <mergeCell ref="B4:B5"/>
    <mergeCell ref="C4:C5"/>
    <mergeCell ref="A4:A5"/>
    <mergeCell ref="H4:J4"/>
    <mergeCell ref="G4:G5"/>
    <mergeCell ref="A3:J3"/>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horizontalDpi="0" verticalDpi="0" r:id="rId1"/>
</worksheet>
</file>

<file path=xl/worksheets/sheet9.xml><?xml version="1.0" encoding="utf-8"?>
<worksheet xmlns="http://schemas.openxmlformats.org/spreadsheetml/2006/main" xmlns:r="http://schemas.openxmlformats.org/officeDocument/2006/relationships">
  <dimension ref="A1:L47"/>
  <sheetViews>
    <sheetView workbookViewId="0">
      <selection sqref="A1:L1"/>
    </sheetView>
  </sheetViews>
  <sheetFormatPr defaultRowHeight="18"/>
  <cols>
    <col min="1" max="1" width="6.140625" style="60" customWidth="1"/>
    <col min="2" max="2" width="13.7109375" style="60" customWidth="1"/>
    <col min="3" max="3" width="27.7109375" style="60" customWidth="1"/>
    <col min="4" max="4" width="16" style="75" customWidth="1"/>
    <col min="5" max="5" width="7.5703125" style="60" customWidth="1"/>
    <col min="6" max="6" width="6.140625" style="75" customWidth="1"/>
    <col min="7" max="7" width="6.28515625" style="75" bestFit="1" customWidth="1"/>
    <col min="8" max="8" width="8.140625" style="60" customWidth="1"/>
    <col min="9" max="9" width="16.7109375" style="60" customWidth="1"/>
    <col min="10" max="10" width="19.5703125" style="60" customWidth="1"/>
    <col min="11" max="11" width="15.28515625" style="60" customWidth="1"/>
    <col min="12" max="12" width="11.5703125" style="60" bestFit="1" customWidth="1"/>
    <col min="13" max="16384" width="9.140625" style="60"/>
  </cols>
  <sheetData>
    <row r="1" spans="1:12" ht="55.5" customHeight="1">
      <c r="A1" s="167" t="s">
        <v>353</v>
      </c>
      <c r="B1" s="167"/>
      <c r="C1" s="167"/>
      <c r="D1" s="168"/>
      <c r="E1" s="168"/>
      <c r="F1" s="168"/>
      <c r="G1" s="168"/>
      <c r="H1" s="168"/>
      <c r="I1" s="168"/>
      <c r="J1" s="168"/>
      <c r="K1" s="168"/>
      <c r="L1" s="168"/>
    </row>
    <row r="2" spans="1:12">
      <c r="A2" s="169" t="s">
        <v>63</v>
      </c>
      <c r="B2" s="170"/>
      <c r="C2" s="170"/>
      <c r="D2" s="61" t="s">
        <v>358</v>
      </c>
      <c r="E2" s="61"/>
      <c r="F2" s="61"/>
      <c r="G2" s="61"/>
      <c r="H2" s="61"/>
      <c r="I2" s="61"/>
      <c r="J2" s="61"/>
      <c r="K2" s="61"/>
      <c r="L2" s="61"/>
    </row>
    <row r="3" spans="1:12" ht="18" customHeight="1">
      <c r="A3" s="164" t="s">
        <v>14</v>
      </c>
      <c r="B3" s="165" t="s">
        <v>354</v>
      </c>
      <c r="C3" s="163" t="s">
        <v>7</v>
      </c>
      <c r="D3" s="163" t="s">
        <v>16</v>
      </c>
      <c r="E3" s="163" t="s">
        <v>355</v>
      </c>
      <c r="F3" s="163" t="s">
        <v>8</v>
      </c>
      <c r="G3" s="163"/>
      <c r="H3" s="163"/>
      <c r="I3" s="163" t="s">
        <v>35</v>
      </c>
      <c r="J3" s="165" t="s">
        <v>357</v>
      </c>
      <c r="K3" s="164" t="s">
        <v>58</v>
      </c>
      <c r="L3" s="163" t="s">
        <v>356</v>
      </c>
    </row>
    <row r="4" spans="1:12" ht="63" customHeight="1">
      <c r="A4" s="164"/>
      <c r="B4" s="171"/>
      <c r="C4" s="163"/>
      <c r="D4" s="163"/>
      <c r="E4" s="163"/>
      <c r="F4" s="62" t="s">
        <v>9</v>
      </c>
      <c r="G4" s="62" t="s">
        <v>10</v>
      </c>
      <c r="H4" s="62" t="s">
        <v>11</v>
      </c>
      <c r="I4" s="163"/>
      <c r="J4" s="166"/>
      <c r="K4" s="164"/>
      <c r="L4" s="164"/>
    </row>
    <row r="5" spans="1:12">
      <c r="A5" s="63">
        <v>1</v>
      </c>
      <c r="B5" s="64" t="s">
        <v>67</v>
      </c>
      <c r="C5" s="65" t="s">
        <v>190</v>
      </c>
      <c r="D5" s="66" t="s">
        <v>211</v>
      </c>
      <c r="E5" s="65" t="s">
        <v>104</v>
      </c>
      <c r="F5" s="66">
        <v>38</v>
      </c>
      <c r="G5" s="66">
        <v>38</v>
      </c>
      <c r="H5" s="64">
        <f t="shared" ref="H5:H34" si="0">+F5+G5</f>
        <v>76</v>
      </c>
      <c r="I5" s="65">
        <v>9859863266</v>
      </c>
      <c r="J5" s="65" t="s">
        <v>277</v>
      </c>
      <c r="K5" s="67">
        <v>43377</v>
      </c>
      <c r="L5" s="68">
        <v>43377</v>
      </c>
    </row>
    <row r="6" spans="1:12">
      <c r="A6" s="63">
        <v>2</v>
      </c>
      <c r="B6" s="64" t="s">
        <v>67</v>
      </c>
      <c r="C6" s="65" t="s">
        <v>191</v>
      </c>
      <c r="D6" s="66" t="s">
        <v>212</v>
      </c>
      <c r="E6" s="65" t="s">
        <v>104</v>
      </c>
      <c r="F6" s="66">
        <v>20</v>
      </c>
      <c r="G6" s="66">
        <v>23</v>
      </c>
      <c r="H6" s="64">
        <f t="shared" si="0"/>
        <v>43</v>
      </c>
      <c r="I6" s="65">
        <v>8752907433</v>
      </c>
      <c r="J6" s="65" t="s">
        <v>278</v>
      </c>
      <c r="K6" s="67">
        <v>43377</v>
      </c>
      <c r="L6" s="68">
        <v>43377</v>
      </c>
    </row>
    <row r="7" spans="1:12" ht="54">
      <c r="A7" s="63">
        <v>3</v>
      </c>
      <c r="B7" s="64" t="s">
        <v>68</v>
      </c>
      <c r="C7" s="65" t="s">
        <v>80</v>
      </c>
      <c r="D7" s="66" t="s">
        <v>96</v>
      </c>
      <c r="E7" s="65" t="s">
        <v>106</v>
      </c>
      <c r="F7" s="66">
        <v>43</v>
      </c>
      <c r="G7" s="66">
        <v>44</v>
      </c>
      <c r="H7" s="64">
        <f t="shared" si="0"/>
        <v>87</v>
      </c>
      <c r="I7" s="65" t="s">
        <v>103</v>
      </c>
      <c r="J7" s="65" t="s">
        <v>280</v>
      </c>
      <c r="K7" s="67">
        <v>43377</v>
      </c>
      <c r="L7" s="68">
        <v>43377</v>
      </c>
    </row>
    <row r="8" spans="1:12" ht="36">
      <c r="A8" s="63">
        <v>4</v>
      </c>
      <c r="B8" s="64" t="s">
        <v>67</v>
      </c>
      <c r="C8" s="65" t="s">
        <v>192</v>
      </c>
      <c r="D8" s="66" t="s">
        <v>213</v>
      </c>
      <c r="E8" s="65" t="s">
        <v>104</v>
      </c>
      <c r="F8" s="66">
        <v>36</v>
      </c>
      <c r="G8" s="66">
        <v>30</v>
      </c>
      <c r="H8" s="64">
        <f t="shared" si="0"/>
        <v>66</v>
      </c>
      <c r="I8" s="65" t="s">
        <v>227</v>
      </c>
      <c r="J8" s="65" t="s">
        <v>282</v>
      </c>
      <c r="K8" s="67">
        <v>43378</v>
      </c>
      <c r="L8" s="68">
        <v>43378</v>
      </c>
    </row>
    <row r="9" spans="1:12" ht="36">
      <c r="A9" s="63">
        <v>5</v>
      </c>
      <c r="B9" s="64" t="s">
        <v>68</v>
      </c>
      <c r="C9" s="65" t="s">
        <v>122</v>
      </c>
      <c r="D9" s="66" t="s">
        <v>123</v>
      </c>
      <c r="E9" s="65" t="s">
        <v>104</v>
      </c>
      <c r="F9" s="66">
        <v>177</v>
      </c>
      <c r="G9" s="66">
        <v>0</v>
      </c>
      <c r="H9" s="64">
        <f t="shared" si="0"/>
        <v>177</v>
      </c>
      <c r="I9" s="65" t="s">
        <v>124</v>
      </c>
      <c r="J9" s="65" t="s">
        <v>283</v>
      </c>
      <c r="K9" s="67">
        <v>43378</v>
      </c>
      <c r="L9" s="68">
        <v>43378</v>
      </c>
    </row>
    <row r="10" spans="1:12" ht="36">
      <c r="A10" s="63">
        <v>6</v>
      </c>
      <c r="B10" s="64" t="s">
        <v>67</v>
      </c>
      <c r="C10" s="65" t="s">
        <v>125</v>
      </c>
      <c r="D10" s="66" t="s">
        <v>126</v>
      </c>
      <c r="E10" s="65" t="s">
        <v>104</v>
      </c>
      <c r="F10" s="66">
        <v>35</v>
      </c>
      <c r="G10" s="66">
        <v>24</v>
      </c>
      <c r="H10" s="64">
        <f t="shared" si="0"/>
        <v>59</v>
      </c>
      <c r="I10" s="65" t="s">
        <v>127</v>
      </c>
      <c r="J10" s="65" t="s">
        <v>286</v>
      </c>
      <c r="K10" s="67">
        <v>43379</v>
      </c>
      <c r="L10" s="68">
        <v>43379</v>
      </c>
    </row>
    <row r="11" spans="1:12" ht="36">
      <c r="A11" s="63">
        <v>7</v>
      </c>
      <c r="B11" s="64" t="s">
        <v>68</v>
      </c>
      <c r="C11" s="65" t="s">
        <v>160</v>
      </c>
      <c r="D11" s="66" t="s">
        <v>161</v>
      </c>
      <c r="E11" s="65" t="s">
        <v>104</v>
      </c>
      <c r="F11" s="66">
        <v>58</v>
      </c>
      <c r="G11" s="66">
        <v>40</v>
      </c>
      <c r="H11" s="64">
        <f t="shared" si="0"/>
        <v>98</v>
      </c>
      <c r="I11" s="65" t="s">
        <v>162</v>
      </c>
      <c r="J11" s="65" t="s">
        <v>289</v>
      </c>
      <c r="K11" s="67">
        <v>43379</v>
      </c>
      <c r="L11" s="68">
        <v>43379</v>
      </c>
    </row>
    <row r="12" spans="1:12">
      <c r="A12" s="63">
        <v>8</v>
      </c>
      <c r="B12" s="64" t="s">
        <v>67</v>
      </c>
      <c r="C12" s="65" t="s">
        <v>193</v>
      </c>
      <c r="D12" s="66" t="s">
        <v>214</v>
      </c>
      <c r="E12" s="65" t="s">
        <v>105</v>
      </c>
      <c r="F12" s="66">
        <v>28</v>
      </c>
      <c r="G12" s="66">
        <v>27</v>
      </c>
      <c r="H12" s="64">
        <f t="shared" si="0"/>
        <v>55</v>
      </c>
      <c r="I12" s="65" t="s">
        <v>228</v>
      </c>
      <c r="J12" s="65" t="s">
        <v>291</v>
      </c>
      <c r="K12" s="67">
        <v>43381</v>
      </c>
      <c r="L12" s="68">
        <v>43381</v>
      </c>
    </row>
    <row r="13" spans="1:12" ht="36">
      <c r="A13" s="63">
        <v>9</v>
      </c>
      <c r="B13" s="64" t="s">
        <v>68</v>
      </c>
      <c r="C13" s="65" t="s">
        <v>82</v>
      </c>
      <c r="D13" s="66" t="s">
        <v>97</v>
      </c>
      <c r="E13" s="65" t="s">
        <v>104</v>
      </c>
      <c r="F13" s="66">
        <v>0</v>
      </c>
      <c r="G13" s="66">
        <v>89</v>
      </c>
      <c r="H13" s="64">
        <f t="shared" si="0"/>
        <v>89</v>
      </c>
      <c r="I13" s="65">
        <v>8876681177</v>
      </c>
      <c r="J13" s="65" t="s">
        <v>292</v>
      </c>
      <c r="K13" s="67">
        <v>43381</v>
      </c>
      <c r="L13" s="68">
        <v>43381</v>
      </c>
    </row>
    <row r="14" spans="1:12" ht="36">
      <c r="A14" s="63">
        <v>10</v>
      </c>
      <c r="B14" s="64" t="s">
        <v>67</v>
      </c>
      <c r="C14" s="65" t="s">
        <v>73</v>
      </c>
      <c r="D14" s="66" t="s">
        <v>91</v>
      </c>
      <c r="E14" s="65" t="s">
        <v>104</v>
      </c>
      <c r="F14" s="66">
        <v>15</v>
      </c>
      <c r="G14" s="66">
        <v>28</v>
      </c>
      <c r="H14" s="64">
        <f t="shared" si="0"/>
        <v>43</v>
      </c>
      <c r="I14" s="65" t="s">
        <v>100</v>
      </c>
      <c r="J14" s="65" t="s">
        <v>296</v>
      </c>
      <c r="K14" s="67">
        <v>43382</v>
      </c>
      <c r="L14" s="68">
        <v>43382</v>
      </c>
    </row>
    <row r="15" spans="1:12" ht="36">
      <c r="A15" s="63">
        <v>11</v>
      </c>
      <c r="B15" s="64" t="s">
        <v>68</v>
      </c>
      <c r="C15" s="65" t="s">
        <v>87</v>
      </c>
      <c r="D15" s="66" t="s">
        <v>98</v>
      </c>
      <c r="E15" s="65" t="s">
        <v>99</v>
      </c>
      <c r="F15" s="66">
        <v>238</v>
      </c>
      <c r="G15" s="66">
        <v>301</v>
      </c>
      <c r="H15" s="64">
        <f t="shared" si="0"/>
        <v>539</v>
      </c>
      <c r="I15" s="65">
        <v>8486279649</v>
      </c>
      <c r="J15" s="65" t="s">
        <v>298</v>
      </c>
      <c r="K15" s="67">
        <v>43382</v>
      </c>
      <c r="L15" s="68">
        <v>43382</v>
      </c>
    </row>
    <row r="16" spans="1:12" ht="36">
      <c r="A16" s="63">
        <v>12</v>
      </c>
      <c r="B16" s="64" t="s">
        <v>67</v>
      </c>
      <c r="C16" s="65" t="s">
        <v>194</v>
      </c>
      <c r="D16" s="66" t="s">
        <v>215</v>
      </c>
      <c r="E16" s="65" t="s">
        <v>104</v>
      </c>
      <c r="F16" s="66">
        <v>20</v>
      </c>
      <c r="G16" s="66">
        <v>21</v>
      </c>
      <c r="H16" s="64">
        <f t="shared" si="0"/>
        <v>41</v>
      </c>
      <c r="I16" s="65" t="s">
        <v>229</v>
      </c>
      <c r="J16" s="65" t="s">
        <v>299</v>
      </c>
      <c r="K16" s="67">
        <v>43383</v>
      </c>
      <c r="L16" s="68">
        <v>43383</v>
      </c>
    </row>
    <row r="17" spans="1:12" ht="36">
      <c r="A17" s="63">
        <v>13</v>
      </c>
      <c r="B17" s="64" t="s">
        <v>67</v>
      </c>
      <c r="C17" s="65" t="s">
        <v>195</v>
      </c>
      <c r="D17" s="66" t="s">
        <v>216</v>
      </c>
      <c r="E17" s="65" t="s">
        <v>104</v>
      </c>
      <c r="F17" s="66">
        <v>23</v>
      </c>
      <c r="G17" s="66">
        <v>22</v>
      </c>
      <c r="H17" s="64">
        <f t="shared" si="0"/>
        <v>45</v>
      </c>
      <c r="I17" s="65" t="s">
        <v>230</v>
      </c>
      <c r="J17" s="65" t="s">
        <v>300</v>
      </c>
      <c r="K17" s="67">
        <v>43383</v>
      </c>
      <c r="L17" s="68">
        <v>43383</v>
      </c>
    </row>
    <row r="18" spans="1:12">
      <c r="A18" s="63">
        <v>14</v>
      </c>
      <c r="B18" s="64" t="s">
        <v>67</v>
      </c>
      <c r="C18" s="65" t="s">
        <v>196</v>
      </c>
      <c r="D18" s="66" t="s">
        <v>217</v>
      </c>
      <c r="E18" s="65" t="s">
        <v>104</v>
      </c>
      <c r="F18" s="66">
        <v>48</v>
      </c>
      <c r="G18" s="66">
        <v>50</v>
      </c>
      <c r="H18" s="64">
        <f t="shared" si="0"/>
        <v>98</v>
      </c>
      <c r="I18" s="65" t="s">
        <v>232</v>
      </c>
      <c r="J18" s="65" t="s">
        <v>303</v>
      </c>
      <c r="K18" s="67">
        <v>43384</v>
      </c>
      <c r="L18" s="68">
        <v>43384</v>
      </c>
    </row>
    <row r="19" spans="1:12" ht="36">
      <c r="A19" s="63">
        <v>15</v>
      </c>
      <c r="B19" s="64" t="s">
        <v>68</v>
      </c>
      <c r="C19" s="65" t="s">
        <v>197</v>
      </c>
      <c r="D19" s="66" t="s">
        <v>218</v>
      </c>
      <c r="E19" s="65" t="s">
        <v>106</v>
      </c>
      <c r="F19" s="66">
        <v>27</v>
      </c>
      <c r="G19" s="66">
        <v>28</v>
      </c>
      <c r="H19" s="64">
        <f t="shared" si="0"/>
        <v>55</v>
      </c>
      <c r="I19" s="65" t="s">
        <v>233</v>
      </c>
      <c r="J19" s="65" t="s">
        <v>304</v>
      </c>
      <c r="K19" s="67">
        <v>43384</v>
      </c>
      <c r="L19" s="68">
        <v>43384</v>
      </c>
    </row>
    <row r="20" spans="1:12">
      <c r="A20" s="63">
        <v>16</v>
      </c>
      <c r="B20" s="64" t="s">
        <v>67</v>
      </c>
      <c r="C20" s="65" t="s">
        <v>198</v>
      </c>
      <c r="D20" s="66" t="s">
        <v>219</v>
      </c>
      <c r="E20" s="65" t="s">
        <v>104</v>
      </c>
      <c r="F20" s="66">
        <v>24</v>
      </c>
      <c r="G20" s="66">
        <v>17</v>
      </c>
      <c r="H20" s="64">
        <f t="shared" si="0"/>
        <v>41</v>
      </c>
      <c r="I20" s="65" t="s">
        <v>234</v>
      </c>
      <c r="J20" s="65" t="s">
        <v>308</v>
      </c>
      <c r="K20" s="67">
        <v>43385</v>
      </c>
      <c r="L20" s="68">
        <v>43385</v>
      </c>
    </row>
    <row r="21" spans="1:12" ht="36">
      <c r="A21" s="63">
        <v>17</v>
      </c>
      <c r="B21" s="64" t="s">
        <v>68</v>
      </c>
      <c r="C21" s="65" t="s">
        <v>89</v>
      </c>
      <c r="D21" s="66"/>
      <c r="E21" s="65" t="s">
        <v>105</v>
      </c>
      <c r="F21" s="66">
        <v>0</v>
      </c>
      <c r="G21" s="66">
        <v>52</v>
      </c>
      <c r="H21" s="64">
        <f t="shared" si="0"/>
        <v>52</v>
      </c>
      <c r="I21" s="65" t="s">
        <v>235</v>
      </c>
      <c r="J21" s="65" t="s">
        <v>310</v>
      </c>
      <c r="K21" s="67">
        <v>43385</v>
      </c>
      <c r="L21" s="68">
        <v>43385</v>
      </c>
    </row>
    <row r="22" spans="1:12" ht="36">
      <c r="A22" s="63">
        <v>18</v>
      </c>
      <c r="B22" s="64" t="s">
        <v>67</v>
      </c>
      <c r="C22" s="65" t="s">
        <v>133</v>
      </c>
      <c r="D22" s="66" t="s">
        <v>134</v>
      </c>
      <c r="E22" s="65" t="s">
        <v>104</v>
      </c>
      <c r="F22" s="66">
        <v>72</v>
      </c>
      <c r="G22" s="66">
        <v>71</v>
      </c>
      <c r="H22" s="64">
        <f t="shared" si="0"/>
        <v>143</v>
      </c>
      <c r="I22" s="65" t="s">
        <v>135</v>
      </c>
      <c r="J22" s="65" t="s">
        <v>312</v>
      </c>
      <c r="K22" s="67">
        <v>43386</v>
      </c>
      <c r="L22" s="68">
        <v>43386</v>
      </c>
    </row>
    <row r="23" spans="1:12" ht="36">
      <c r="A23" s="63">
        <v>19</v>
      </c>
      <c r="B23" s="64" t="s">
        <v>68</v>
      </c>
      <c r="C23" s="65" t="s">
        <v>171</v>
      </c>
      <c r="D23" s="66" t="s">
        <v>172</v>
      </c>
      <c r="E23" s="65" t="s">
        <v>104</v>
      </c>
      <c r="F23" s="66">
        <v>0</v>
      </c>
      <c r="G23" s="66">
        <v>50</v>
      </c>
      <c r="H23" s="64">
        <f t="shared" si="0"/>
        <v>50</v>
      </c>
      <c r="I23" s="65" t="s">
        <v>173</v>
      </c>
      <c r="J23" s="65" t="s">
        <v>314</v>
      </c>
      <c r="K23" s="67">
        <v>43386</v>
      </c>
      <c r="L23" s="68">
        <v>43386</v>
      </c>
    </row>
    <row r="24" spans="1:12" s="69" customFormat="1">
      <c r="A24" s="63">
        <v>20</v>
      </c>
      <c r="B24" s="64" t="s">
        <v>67</v>
      </c>
      <c r="C24" s="65" t="s">
        <v>121</v>
      </c>
      <c r="D24" s="66"/>
      <c r="E24" s="65"/>
      <c r="F24" s="66">
        <v>0</v>
      </c>
      <c r="G24" s="66"/>
      <c r="H24" s="64">
        <f t="shared" si="0"/>
        <v>0</v>
      </c>
      <c r="I24" s="65"/>
      <c r="J24" s="65"/>
      <c r="K24" s="67">
        <v>43388</v>
      </c>
      <c r="L24" s="68">
        <v>43388</v>
      </c>
    </row>
    <row r="25" spans="1:12" s="69" customFormat="1">
      <c r="A25" s="63">
        <v>21</v>
      </c>
      <c r="B25" s="64" t="s">
        <v>67</v>
      </c>
      <c r="C25" s="65" t="s">
        <v>120</v>
      </c>
      <c r="D25" s="66"/>
      <c r="E25" s="65"/>
      <c r="F25" s="66">
        <v>0</v>
      </c>
      <c r="G25" s="66"/>
      <c r="H25" s="64">
        <f t="shared" si="0"/>
        <v>0</v>
      </c>
      <c r="I25" s="65"/>
      <c r="J25" s="65"/>
      <c r="K25" s="67">
        <v>43388</v>
      </c>
      <c r="L25" s="68">
        <v>43388</v>
      </c>
    </row>
    <row r="26" spans="1:12">
      <c r="A26" s="63">
        <v>22</v>
      </c>
      <c r="B26" s="64" t="s">
        <v>68</v>
      </c>
      <c r="C26" s="65" t="s">
        <v>166</v>
      </c>
      <c r="D26" s="66" t="s">
        <v>167</v>
      </c>
      <c r="E26" s="65" t="s">
        <v>105</v>
      </c>
      <c r="F26" s="66">
        <v>0</v>
      </c>
      <c r="G26" s="66">
        <v>224</v>
      </c>
      <c r="H26" s="64">
        <f t="shared" si="0"/>
        <v>224</v>
      </c>
      <c r="I26" s="65">
        <v>9864220971</v>
      </c>
      <c r="J26" s="65" t="s">
        <v>316</v>
      </c>
      <c r="K26" s="67">
        <v>43388</v>
      </c>
      <c r="L26" s="68">
        <v>43388</v>
      </c>
    </row>
    <row r="27" spans="1:12" s="69" customFormat="1">
      <c r="A27" s="63">
        <v>23</v>
      </c>
      <c r="B27" s="64" t="s">
        <v>67</v>
      </c>
      <c r="C27" s="70" t="s">
        <v>130</v>
      </c>
      <c r="D27" s="70" t="s">
        <v>131</v>
      </c>
      <c r="E27" s="65" t="s">
        <v>104</v>
      </c>
      <c r="F27" s="66">
        <v>55</v>
      </c>
      <c r="G27" s="66">
        <v>55</v>
      </c>
      <c r="H27" s="64">
        <f t="shared" si="0"/>
        <v>110</v>
      </c>
      <c r="I27" s="70">
        <v>9854332578</v>
      </c>
      <c r="J27" s="65" t="s">
        <v>352</v>
      </c>
      <c r="K27" s="67">
        <v>43393</v>
      </c>
      <c r="L27" s="68">
        <v>43393</v>
      </c>
    </row>
    <row r="28" spans="1:12">
      <c r="A28" s="63">
        <v>24</v>
      </c>
      <c r="B28" s="64" t="s">
        <v>67</v>
      </c>
      <c r="C28" s="65" t="s">
        <v>176</v>
      </c>
      <c r="D28" s="66" t="s">
        <v>177</v>
      </c>
      <c r="E28" s="65" t="s">
        <v>104</v>
      </c>
      <c r="F28" s="66">
        <v>90</v>
      </c>
      <c r="G28" s="66">
        <v>86</v>
      </c>
      <c r="H28" s="64">
        <f t="shared" si="0"/>
        <v>176</v>
      </c>
      <c r="I28" s="65" t="s">
        <v>178</v>
      </c>
      <c r="J28" s="65" t="s">
        <v>319</v>
      </c>
      <c r="K28" s="67">
        <v>43395</v>
      </c>
      <c r="L28" s="68">
        <v>43395</v>
      </c>
    </row>
    <row r="29" spans="1:12" ht="36">
      <c r="A29" s="63">
        <v>25</v>
      </c>
      <c r="B29" s="64" t="s">
        <v>68</v>
      </c>
      <c r="C29" s="65" t="s">
        <v>154</v>
      </c>
      <c r="D29" s="66" t="s">
        <v>155</v>
      </c>
      <c r="E29" s="65" t="s">
        <v>105</v>
      </c>
      <c r="F29" s="66">
        <v>50</v>
      </c>
      <c r="G29" s="66">
        <v>52</v>
      </c>
      <c r="H29" s="64">
        <f t="shared" si="0"/>
        <v>102</v>
      </c>
      <c r="I29" s="65" t="s">
        <v>156</v>
      </c>
      <c r="J29" s="65" t="s">
        <v>320</v>
      </c>
      <c r="K29" s="67">
        <v>43395</v>
      </c>
      <c r="L29" s="68">
        <v>43395</v>
      </c>
    </row>
    <row r="30" spans="1:12" ht="36">
      <c r="A30" s="63">
        <v>26</v>
      </c>
      <c r="B30" s="64" t="s">
        <v>67</v>
      </c>
      <c r="C30" s="65" t="s">
        <v>74</v>
      </c>
      <c r="D30" s="66" t="s">
        <v>92</v>
      </c>
      <c r="E30" s="65" t="s">
        <v>106</v>
      </c>
      <c r="F30" s="66">
        <v>24</v>
      </c>
      <c r="G30" s="66">
        <v>40</v>
      </c>
      <c r="H30" s="64">
        <f t="shared" si="0"/>
        <v>64</v>
      </c>
      <c r="I30" s="65" t="s">
        <v>101</v>
      </c>
      <c r="J30" s="65" t="s">
        <v>326</v>
      </c>
      <c r="K30" s="67">
        <v>43398</v>
      </c>
      <c r="L30" s="68">
        <v>43398</v>
      </c>
    </row>
    <row r="31" spans="1:12" ht="36">
      <c r="A31" s="63">
        <v>27</v>
      </c>
      <c r="B31" s="64" t="s">
        <v>67</v>
      </c>
      <c r="C31" s="65" t="s">
        <v>75</v>
      </c>
      <c r="D31" s="66" t="s">
        <v>93</v>
      </c>
      <c r="E31" s="65" t="s">
        <v>105</v>
      </c>
      <c r="F31" s="66">
        <v>27</v>
      </c>
      <c r="G31" s="66">
        <v>19</v>
      </c>
      <c r="H31" s="64">
        <f t="shared" si="0"/>
        <v>46</v>
      </c>
      <c r="I31" s="65" t="s">
        <v>102</v>
      </c>
      <c r="J31" s="65" t="s">
        <v>327</v>
      </c>
      <c r="K31" s="67">
        <v>43398</v>
      </c>
      <c r="L31" s="68">
        <v>43398</v>
      </c>
    </row>
    <row r="32" spans="1:12" ht="36">
      <c r="A32" s="63">
        <v>28</v>
      </c>
      <c r="B32" s="64" t="s">
        <v>68</v>
      </c>
      <c r="C32" s="65" t="s">
        <v>201</v>
      </c>
      <c r="D32" s="66" t="s">
        <v>220</v>
      </c>
      <c r="E32" s="65" t="s">
        <v>99</v>
      </c>
      <c r="F32" s="66">
        <v>313</v>
      </c>
      <c r="G32" s="66">
        <v>334</v>
      </c>
      <c r="H32" s="64">
        <f t="shared" si="0"/>
        <v>647</v>
      </c>
      <c r="I32" s="65" t="s">
        <v>237</v>
      </c>
      <c r="J32" s="65" t="s">
        <v>329</v>
      </c>
      <c r="K32" s="67">
        <v>43398</v>
      </c>
      <c r="L32" s="68">
        <v>43398</v>
      </c>
    </row>
    <row r="33" spans="1:12" ht="36">
      <c r="A33" s="63">
        <v>29</v>
      </c>
      <c r="B33" s="64" t="s">
        <v>67</v>
      </c>
      <c r="C33" s="65" t="s">
        <v>202</v>
      </c>
      <c r="D33" s="66" t="s">
        <v>221</v>
      </c>
      <c r="E33" s="65" t="s">
        <v>104</v>
      </c>
      <c r="F33" s="66">
        <v>17</v>
      </c>
      <c r="G33" s="66">
        <v>17</v>
      </c>
      <c r="H33" s="64">
        <f t="shared" si="0"/>
        <v>34</v>
      </c>
      <c r="I33" s="65" t="s">
        <v>238</v>
      </c>
      <c r="J33" s="65" t="s">
        <v>330</v>
      </c>
      <c r="K33" s="67">
        <v>43399</v>
      </c>
      <c r="L33" s="68">
        <v>43399</v>
      </c>
    </row>
    <row r="34" spans="1:12">
      <c r="A34" s="63">
        <v>30</v>
      </c>
      <c r="B34" s="64" t="s">
        <v>67</v>
      </c>
      <c r="C34" s="65" t="s">
        <v>203</v>
      </c>
      <c r="D34" s="66"/>
      <c r="E34" s="65" t="s">
        <v>104</v>
      </c>
      <c r="F34" s="66">
        <v>15</v>
      </c>
      <c r="G34" s="66">
        <v>13</v>
      </c>
      <c r="H34" s="64">
        <f t="shared" si="0"/>
        <v>28</v>
      </c>
      <c r="I34" s="65">
        <v>8472966186</v>
      </c>
      <c r="J34" s="65" t="s">
        <v>331</v>
      </c>
      <c r="K34" s="67">
        <v>43399</v>
      </c>
      <c r="L34" s="68">
        <v>43399</v>
      </c>
    </row>
    <row r="35" spans="1:12">
      <c r="A35" s="63">
        <v>31</v>
      </c>
      <c r="B35" s="64" t="s">
        <v>67</v>
      </c>
      <c r="C35" s="65" t="s">
        <v>205</v>
      </c>
      <c r="D35" s="66" t="s">
        <v>222</v>
      </c>
      <c r="E35" s="65" t="s">
        <v>104</v>
      </c>
      <c r="F35" s="66">
        <v>12</v>
      </c>
      <c r="G35" s="66">
        <v>13</v>
      </c>
      <c r="H35" s="64">
        <f t="shared" ref="H35:H44" si="1">+F35+G35</f>
        <v>25</v>
      </c>
      <c r="I35" s="65" t="s">
        <v>239</v>
      </c>
      <c r="J35" s="65" t="s">
        <v>334</v>
      </c>
      <c r="K35" s="67">
        <v>43400</v>
      </c>
      <c r="L35" s="68">
        <v>43400</v>
      </c>
    </row>
    <row r="36" spans="1:12">
      <c r="A36" s="63">
        <v>32</v>
      </c>
      <c r="B36" s="64" t="s">
        <v>67</v>
      </c>
      <c r="C36" s="65" t="s">
        <v>206</v>
      </c>
      <c r="D36" s="66" t="s">
        <v>223</v>
      </c>
      <c r="E36" s="65" t="s">
        <v>104</v>
      </c>
      <c r="F36" s="66">
        <v>23</v>
      </c>
      <c r="G36" s="66">
        <v>24</v>
      </c>
      <c r="H36" s="64">
        <f t="shared" si="1"/>
        <v>47</v>
      </c>
      <c r="I36" s="65" t="s">
        <v>240</v>
      </c>
      <c r="J36" s="65" t="s">
        <v>335</v>
      </c>
      <c r="K36" s="67">
        <v>43400</v>
      </c>
      <c r="L36" s="68">
        <v>43400</v>
      </c>
    </row>
    <row r="37" spans="1:12" ht="36">
      <c r="A37" s="63">
        <v>33</v>
      </c>
      <c r="B37" s="64" t="s">
        <v>68</v>
      </c>
      <c r="C37" s="65" t="s">
        <v>163</v>
      </c>
      <c r="D37" s="66" t="s">
        <v>164</v>
      </c>
      <c r="E37" s="65" t="s">
        <v>105</v>
      </c>
      <c r="F37" s="66">
        <v>33</v>
      </c>
      <c r="G37" s="66">
        <v>33</v>
      </c>
      <c r="H37" s="64">
        <f t="shared" si="1"/>
        <v>66</v>
      </c>
      <c r="I37" s="65">
        <v>9854231466</v>
      </c>
      <c r="J37" s="65" t="s">
        <v>337</v>
      </c>
      <c r="K37" s="67">
        <v>43400</v>
      </c>
      <c r="L37" s="68">
        <v>43400</v>
      </c>
    </row>
    <row r="38" spans="1:12">
      <c r="A38" s="63">
        <v>34</v>
      </c>
      <c r="B38" s="64" t="s">
        <v>68</v>
      </c>
      <c r="C38" s="65" t="s">
        <v>207</v>
      </c>
      <c r="D38" s="66" t="s">
        <v>224</v>
      </c>
      <c r="E38" s="65" t="s">
        <v>105</v>
      </c>
      <c r="F38" s="66">
        <v>21</v>
      </c>
      <c r="G38" s="66">
        <v>26</v>
      </c>
      <c r="H38" s="64">
        <f t="shared" si="1"/>
        <v>47</v>
      </c>
      <c r="I38" s="65">
        <v>9365464916</v>
      </c>
      <c r="J38" s="65" t="s">
        <v>341</v>
      </c>
      <c r="K38" s="67">
        <v>43402</v>
      </c>
      <c r="L38" s="68">
        <v>43402</v>
      </c>
    </row>
    <row r="39" spans="1:12" ht="36">
      <c r="A39" s="63">
        <v>35</v>
      </c>
      <c r="B39" s="64" t="s">
        <v>68</v>
      </c>
      <c r="C39" s="65" t="s">
        <v>209</v>
      </c>
      <c r="D39" s="66" t="s">
        <v>225</v>
      </c>
      <c r="E39" s="65" t="s">
        <v>104</v>
      </c>
      <c r="F39" s="66">
        <v>34</v>
      </c>
      <c r="G39" s="66">
        <v>25</v>
      </c>
      <c r="H39" s="64">
        <f t="shared" si="1"/>
        <v>59</v>
      </c>
      <c r="I39" s="65" t="s">
        <v>242</v>
      </c>
      <c r="J39" s="65" t="s">
        <v>343</v>
      </c>
      <c r="K39" s="67">
        <v>43402</v>
      </c>
      <c r="L39" s="68">
        <v>43402</v>
      </c>
    </row>
    <row r="40" spans="1:12" ht="36">
      <c r="A40" s="63">
        <v>36</v>
      </c>
      <c r="B40" s="64" t="s">
        <v>67</v>
      </c>
      <c r="C40" s="65" t="s">
        <v>77</v>
      </c>
      <c r="D40" s="66" t="s">
        <v>95</v>
      </c>
      <c r="E40" s="65" t="s">
        <v>104</v>
      </c>
      <c r="F40" s="66">
        <v>54</v>
      </c>
      <c r="G40" s="66">
        <v>51</v>
      </c>
      <c r="H40" s="64">
        <f t="shared" si="1"/>
        <v>105</v>
      </c>
      <c r="I40" s="65">
        <v>9859401151</v>
      </c>
      <c r="J40" s="65" t="s">
        <v>345</v>
      </c>
      <c r="K40" s="67">
        <v>43403</v>
      </c>
      <c r="L40" s="68">
        <v>43403</v>
      </c>
    </row>
    <row r="41" spans="1:12" ht="36">
      <c r="A41" s="63">
        <v>37</v>
      </c>
      <c r="B41" s="64" t="s">
        <v>67</v>
      </c>
      <c r="C41" s="65" t="s">
        <v>76</v>
      </c>
      <c r="D41" s="66" t="s">
        <v>94</v>
      </c>
      <c r="E41" s="65" t="s">
        <v>105</v>
      </c>
      <c r="F41" s="66">
        <v>13</v>
      </c>
      <c r="G41" s="66">
        <v>31</v>
      </c>
      <c r="H41" s="64">
        <f t="shared" si="1"/>
        <v>44</v>
      </c>
      <c r="I41" s="65">
        <v>8404073365</v>
      </c>
      <c r="J41" s="65" t="s">
        <v>346</v>
      </c>
      <c r="K41" s="67">
        <v>43403</v>
      </c>
      <c r="L41" s="68">
        <v>43403</v>
      </c>
    </row>
    <row r="42" spans="1:12" ht="36">
      <c r="A42" s="63">
        <v>38</v>
      </c>
      <c r="B42" s="64" t="s">
        <v>68</v>
      </c>
      <c r="C42" s="65" t="s">
        <v>180</v>
      </c>
      <c r="D42" s="66" t="s">
        <v>181</v>
      </c>
      <c r="E42" s="65" t="s">
        <v>104</v>
      </c>
      <c r="F42" s="66">
        <v>162</v>
      </c>
      <c r="G42" s="66">
        <v>134</v>
      </c>
      <c r="H42" s="64">
        <f t="shared" si="1"/>
        <v>296</v>
      </c>
      <c r="I42" s="65">
        <v>9435189777</v>
      </c>
      <c r="J42" s="65" t="s">
        <v>348</v>
      </c>
      <c r="K42" s="67">
        <v>43403</v>
      </c>
      <c r="L42" s="68">
        <v>43403</v>
      </c>
    </row>
    <row r="43" spans="1:12" ht="36">
      <c r="A43" s="63">
        <v>39</v>
      </c>
      <c r="B43" s="64" t="s">
        <v>67</v>
      </c>
      <c r="C43" s="65" t="s">
        <v>210</v>
      </c>
      <c r="D43" s="66" t="s">
        <v>226</v>
      </c>
      <c r="E43" s="65" t="s">
        <v>106</v>
      </c>
      <c r="F43" s="66">
        <v>83</v>
      </c>
      <c r="G43" s="66">
        <v>49</v>
      </c>
      <c r="H43" s="64">
        <f t="shared" si="1"/>
        <v>132</v>
      </c>
      <c r="I43" s="65" t="s">
        <v>243</v>
      </c>
      <c r="J43" s="65" t="s">
        <v>350</v>
      </c>
      <c r="K43" s="67">
        <v>43404</v>
      </c>
      <c r="L43" s="68">
        <v>43404</v>
      </c>
    </row>
    <row r="44" spans="1:12" ht="36">
      <c r="A44" s="63">
        <v>40</v>
      </c>
      <c r="B44" s="64" t="s">
        <v>68</v>
      </c>
      <c r="C44" s="65" t="s">
        <v>180</v>
      </c>
      <c r="D44" s="66" t="s">
        <v>181</v>
      </c>
      <c r="E44" s="65" t="s">
        <v>104</v>
      </c>
      <c r="F44" s="66">
        <v>162</v>
      </c>
      <c r="G44" s="66">
        <v>134</v>
      </c>
      <c r="H44" s="64">
        <f t="shared" si="1"/>
        <v>296</v>
      </c>
      <c r="I44" s="65">
        <v>9435189777</v>
      </c>
      <c r="J44" s="65" t="s">
        <v>348</v>
      </c>
      <c r="K44" s="67">
        <v>43404</v>
      </c>
      <c r="L44" s="68">
        <v>43404</v>
      </c>
    </row>
    <row r="45" spans="1:12">
      <c r="A45" s="62" t="s">
        <v>11</v>
      </c>
      <c r="B45" s="62"/>
      <c r="C45" s="62">
        <f>COUNTIFS(C5:C44,"*")</f>
        <v>40</v>
      </c>
      <c r="D45" s="71"/>
      <c r="E45" s="62"/>
      <c r="F45" s="71">
        <f>SUM(F5:F44)</f>
        <v>2090</v>
      </c>
      <c r="G45" s="71">
        <f>SUM(G5:G44)</f>
        <v>2315</v>
      </c>
      <c r="H45" s="71">
        <f>SUM(H5:H44)</f>
        <v>4405</v>
      </c>
      <c r="I45" s="62"/>
      <c r="J45" s="62"/>
      <c r="K45" s="72"/>
      <c r="L45" s="62"/>
    </row>
    <row r="46" spans="1:12">
      <c r="A46" s="73" t="s">
        <v>67</v>
      </c>
      <c r="B46" s="74">
        <f>COUNTIF(B$5:B$44,"Team 1")</f>
        <v>24</v>
      </c>
      <c r="C46" s="73" t="s">
        <v>29</v>
      </c>
    </row>
    <row r="47" spans="1:12">
      <c r="A47" s="73" t="s">
        <v>68</v>
      </c>
      <c r="B47" s="74">
        <f>COUNTIF(B$5:B$44,"Team 2")</f>
        <v>16</v>
      </c>
      <c r="C47" s="73" t="s">
        <v>27</v>
      </c>
    </row>
  </sheetData>
  <autoFilter ref="A4:M47"/>
  <mergeCells count="12">
    <mergeCell ref="L3:L4"/>
    <mergeCell ref="J3:J4"/>
    <mergeCell ref="K3:K4"/>
    <mergeCell ref="A1:L1"/>
    <mergeCell ref="A2:C2"/>
    <mergeCell ref="A3:A4"/>
    <mergeCell ref="B3:B4"/>
    <mergeCell ref="C3:C4"/>
    <mergeCell ref="D3:D4"/>
    <mergeCell ref="E3:E4"/>
    <mergeCell ref="F3:H3"/>
    <mergeCell ref="I3:I4"/>
  </mergeCells>
  <dataValidations count="1">
    <dataValidation type="list" allowBlank="1" showInputMessage="1" showErrorMessage="1" sqref="B28:B44 B26 B5:B23">
      <formula1>"Team 1, Team 2"</formula1>
    </dataValidation>
  </dataValidations>
  <pageMargins left="0.47244094488188981" right="0.39370078740157483" top="0.39370078740157483" bottom="0.35433070866141736"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Block at a Glance</vt:lpstr>
      <vt:lpstr>Oct-18</vt:lpstr>
      <vt:lpstr>Nov-18</vt:lpstr>
      <vt:lpstr>Dec-18</vt:lpstr>
      <vt:lpstr>Jan-19</vt:lpstr>
      <vt:lpstr>Feb-19</vt:lpstr>
      <vt:lpstr>Mar-19</vt:lpstr>
      <vt:lpstr>Summary Sheet</vt:lpstr>
      <vt:lpstr>Sheet1</vt:lpstr>
      <vt:lpstr>Sheet2</vt:lpstr>
      <vt:lpstr>AP</vt:lpstr>
      <vt:lpstr>'Dec-18'!Print_Titles</vt:lpstr>
      <vt:lpstr>'Feb-19'!Print_Titles</vt:lpstr>
      <vt:lpstr>'Jan-19'!Print_Titles</vt:lpstr>
      <vt:lpstr>'Mar-19'!Print_Titles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2018-12-24T06:19:35Z</dcterms:modified>
</cp:coreProperties>
</file>