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7"/>
  </bookViews>
  <sheets>
    <sheet name="Block at a Glance" sheetId="1" r:id="rId1"/>
    <sheet name="Oct-18" sheetId="5" r:id="rId2"/>
    <sheet name="Nov-18" sheetId="17" r:id="rId3"/>
    <sheet name="Dec-18" sheetId="18" r:id="rId4"/>
    <sheet name="Jan-18" sheetId="19" r:id="rId5"/>
    <sheet name="Mar-18" sheetId="21" r:id="rId6"/>
    <sheet name="Feb-18" sheetId="20" r:id="rId7"/>
    <sheet name="Summary Sheet" sheetId="11" r:id="rId8"/>
  </sheets>
  <definedNames>
    <definedName name="_xlnm._FilterDatabase" localSheetId="0" hidden="1">'Block at a Glance'!$A$4:$M$14</definedName>
    <definedName name="_xlnm.Print_Titles" localSheetId="3">'Dec-18'!$3:$4</definedName>
    <definedName name="_xlnm.Print_Titles" localSheetId="6">'Feb-18'!$3:$4</definedName>
    <definedName name="_xlnm.Print_Titles" localSheetId="4">'Jan-18'!$3:$4</definedName>
    <definedName name="_xlnm.Print_Titles" localSheetId="5">'Mar-18'!$3:$4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I61" i="18"/>
  <c r="I60"/>
  <c r="I52"/>
  <c r="I51"/>
  <c r="I43"/>
  <c r="I28"/>
  <c r="I27"/>
  <c r="I22"/>
  <c r="I83" i="5"/>
  <c r="I82"/>
  <c r="I81"/>
  <c r="I80"/>
  <c r="I79"/>
  <c r="I78"/>
  <c r="I77"/>
  <c r="I86" i="21"/>
  <c r="I85"/>
  <c r="I84"/>
  <c r="I83"/>
  <c r="I82"/>
  <c r="I81"/>
  <c r="I80"/>
  <c r="I79"/>
  <c r="I78"/>
  <c r="I77"/>
  <c r="I76"/>
  <c r="I75"/>
  <c r="I73"/>
  <c r="I72"/>
  <c r="I71"/>
  <c r="I70"/>
  <c r="I69"/>
  <c r="I68"/>
  <c r="I67"/>
  <c r="I66"/>
  <c r="I65"/>
  <c r="I64"/>
  <c r="I63"/>
  <c r="I62"/>
  <c r="I61"/>
  <c r="I60"/>
  <c r="I59"/>
  <c r="I58"/>
  <c r="I57"/>
  <c r="I56"/>
  <c r="I55"/>
  <c r="I54"/>
  <c r="I99"/>
  <c r="I98"/>
  <c r="I97"/>
  <c r="I83" i="20"/>
  <c r="I82"/>
  <c r="I81"/>
  <c r="I80"/>
  <c r="I79"/>
  <c r="I78"/>
  <c r="I77"/>
  <c r="I76"/>
  <c r="I75"/>
  <c r="I74"/>
  <c r="I73"/>
  <c r="I24"/>
  <c r="I52" i="21"/>
  <c r="I51"/>
  <c r="I50"/>
  <c r="I48"/>
  <c r="I47"/>
  <c r="I46"/>
  <c r="I44"/>
  <c r="I43"/>
  <c r="I41"/>
  <c r="I40"/>
  <c r="I39"/>
  <c r="I37"/>
  <c r="I36"/>
  <c r="I35"/>
  <c r="I33"/>
  <c r="I32"/>
  <c r="I31"/>
  <c r="I28"/>
  <c r="I27"/>
  <c r="I26"/>
  <c r="I25"/>
  <c r="I24"/>
  <c r="I23"/>
  <c r="I22"/>
  <c r="I21"/>
  <c r="I20"/>
  <c r="I19"/>
  <c r="I18"/>
  <c r="I16"/>
  <c r="I15"/>
  <c r="I14"/>
  <c r="I13"/>
  <c r="I12"/>
  <c r="I11"/>
  <c r="I10"/>
  <c r="I9"/>
  <c r="I8"/>
  <c r="I7"/>
  <c r="I72" i="20" l="1"/>
  <c r="I71"/>
  <c r="I66"/>
  <c r="I64"/>
  <c r="I63"/>
  <c r="I62"/>
  <c r="I61"/>
  <c r="I60"/>
  <c r="I59"/>
  <c r="I58"/>
  <c r="I57"/>
  <c r="I55"/>
  <c r="I54"/>
  <c r="I52"/>
  <c r="I51"/>
  <c r="I50"/>
  <c r="I49"/>
  <c r="I48"/>
  <c r="I47"/>
  <c r="I44"/>
  <c r="I43"/>
  <c r="I40"/>
  <c r="I39"/>
  <c r="I46"/>
  <c r="I37"/>
  <c r="I36"/>
  <c r="I35"/>
  <c r="I33"/>
  <c r="I32"/>
  <c r="I30"/>
  <c r="I29"/>
  <c r="I27"/>
  <c r="I23"/>
  <c r="I20"/>
  <c r="I18"/>
  <c r="I16"/>
  <c r="I15"/>
  <c r="I14"/>
  <c r="I11"/>
  <c r="I10"/>
  <c r="I7"/>
  <c r="I6"/>
  <c r="I5"/>
  <c r="I85" i="19"/>
  <c r="I84"/>
  <c r="I83"/>
  <c r="I81"/>
  <c r="I80"/>
  <c r="I79"/>
  <c r="I78"/>
  <c r="I77"/>
  <c r="I76"/>
  <c r="I75"/>
  <c r="I74"/>
  <c r="I73"/>
  <c r="I72"/>
  <c r="I71"/>
  <c r="I70"/>
  <c r="I69"/>
  <c r="I68"/>
  <c r="I66"/>
  <c r="I65"/>
  <c r="I61"/>
  <c r="I60"/>
  <c r="I56"/>
  <c r="I55"/>
  <c r="I52"/>
  <c r="I51"/>
  <c r="I50"/>
  <c r="I49"/>
  <c r="I48"/>
  <c r="I47"/>
  <c r="I46"/>
  <c r="I45"/>
  <c r="I44"/>
  <c r="I43"/>
  <c r="I42"/>
  <c r="I41"/>
  <c r="I40"/>
  <c r="I39"/>
  <c r="I38"/>
  <c r="I37"/>
  <c r="I36"/>
  <c r="I35"/>
  <c r="I34"/>
  <c r="I27"/>
  <c r="I25"/>
  <c r="I24"/>
  <c r="I22"/>
  <c r="I21"/>
  <c r="I19"/>
  <c r="I18"/>
  <c r="I17"/>
  <c r="I16"/>
  <c r="I15"/>
  <c r="I13"/>
  <c r="I12"/>
  <c r="I10"/>
  <c r="I9"/>
  <c r="I6"/>
  <c r="I5"/>
  <c r="I92" i="18"/>
  <c r="I91"/>
  <c r="I76"/>
  <c r="I90"/>
  <c r="I89"/>
  <c r="I88"/>
  <c r="I86"/>
  <c r="I85"/>
  <c r="I84"/>
  <c r="I83"/>
  <c r="I82"/>
  <c r="I81"/>
  <c r="I79"/>
  <c r="I78"/>
  <c r="I77"/>
  <c r="I75"/>
  <c r="I74"/>
  <c r="I73"/>
  <c r="I72"/>
  <c r="I71"/>
  <c r="I70"/>
  <c r="I67"/>
  <c r="I66"/>
  <c r="I64"/>
  <c r="I63"/>
  <c r="I62"/>
  <c r="I34"/>
  <c r="I58"/>
  <c r="I56"/>
  <c r="I55"/>
  <c r="I54"/>
  <c r="I50"/>
  <c r="I49"/>
  <c r="I48"/>
  <c r="I47"/>
  <c r="I45"/>
  <c r="I42"/>
  <c r="I38"/>
  <c r="I36"/>
  <c r="I35"/>
  <c r="I32"/>
  <c r="I31"/>
  <c r="I30"/>
  <c r="I29"/>
  <c r="I26"/>
  <c r="I25"/>
  <c r="I24"/>
  <c r="I21"/>
  <c r="I20"/>
  <c r="I19"/>
  <c r="I18"/>
  <c r="I17"/>
  <c r="I16"/>
  <c r="I15"/>
  <c r="I13"/>
  <c r="I12"/>
  <c r="I11"/>
  <c r="I10"/>
  <c r="I9"/>
  <c r="I7"/>
  <c r="I6"/>
  <c r="I5"/>
  <c r="I76" i="5"/>
  <c r="I75"/>
  <c r="I73"/>
  <c r="I72"/>
  <c r="I70"/>
  <c r="I92" l="1"/>
  <c r="I91"/>
  <c r="I90"/>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0" i="5"/>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6"/>
  <c r="D167" i="20"/>
  <c r="D166"/>
  <c r="H165"/>
  <c r="G165"/>
  <c r="C165"/>
  <c r="I164"/>
  <c r="I163"/>
  <c r="I122"/>
  <c r="I121"/>
  <c r="I120"/>
  <c r="I119"/>
  <c r="I118"/>
  <c r="I117"/>
  <c r="I116"/>
  <c r="I115"/>
  <c r="I114"/>
  <c r="I113"/>
  <c r="I112"/>
  <c r="I111"/>
  <c r="I110"/>
  <c r="I109"/>
  <c r="I108"/>
  <c r="I107"/>
  <c r="I106"/>
  <c r="I105"/>
  <c r="I104"/>
  <c r="I103"/>
  <c r="I102"/>
  <c r="I101"/>
  <c r="I100"/>
  <c r="I99"/>
  <c r="I98"/>
  <c r="I97"/>
  <c r="I96"/>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2"/>
  <c r="F23" i="11"/>
  <c r="F22"/>
  <c r="D167" i="18"/>
  <c r="D166"/>
  <c r="H165"/>
  <c r="G165"/>
  <c r="C165"/>
  <c r="I122"/>
  <c r="I121"/>
  <c r="I120"/>
  <c r="I119"/>
  <c r="I118"/>
  <c r="I117"/>
  <c r="I116"/>
  <c r="I115"/>
  <c r="I114"/>
  <c r="I113"/>
  <c r="I112"/>
  <c r="I111"/>
  <c r="I110"/>
  <c r="I109"/>
  <c r="I108"/>
  <c r="I107"/>
  <c r="I106"/>
  <c r="I105"/>
  <c r="I104"/>
  <c r="I103"/>
  <c r="I102"/>
  <c r="I101"/>
  <c r="I100"/>
  <c r="I99"/>
  <c r="I98"/>
  <c r="I97"/>
  <c r="I96"/>
  <c r="I95"/>
  <c r="F21" i="11"/>
  <c r="F20"/>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F18" i="11"/>
  <c r="I6" i="5"/>
  <c r="I104"/>
  <c r="I105"/>
  <c r="I106"/>
  <c r="I107"/>
  <c r="I108"/>
  <c r="I109"/>
  <c r="I110"/>
  <c r="I111"/>
  <c r="I112"/>
  <c r="I113"/>
  <c r="I114"/>
  <c r="I115"/>
  <c r="I116"/>
  <c r="I117"/>
  <c r="I118"/>
  <c r="I119"/>
  <c r="I120"/>
  <c r="I121"/>
  <c r="I122"/>
  <c r="C2" i="11"/>
  <c r="I2"/>
  <c r="F2"/>
  <c r="I54" i="5"/>
  <c r="I55"/>
  <c r="I56"/>
  <c r="I57"/>
  <c r="I58"/>
  <c r="I60"/>
  <c r="I61"/>
  <c r="I63"/>
  <c r="I64"/>
  <c r="I66"/>
  <c r="I67"/>
  <c r="I69"/>
  <c r="I71"/>
  <c r="I74"/>
  <c r="I84"/>
  <c r="I85"/>
  <c r="I86"/>
  <c r="I87"/>
  <c r="I88"/>
  <c r="I89"/>
  <c r="I93"/>
  <c r="I94"/>
  <c r="I95"/>
  <c r="I96"/>
  <c r="I97"/>
  <c r="I98"/>
  <c r="I99"/>
  <c r="I100"/>
  <c r="I101"/>
  <c r="I102"/>
  <c r="I103"/>
  <c r="F26" i="11" l="1"/>
  <c r="F19"/>
  <c r="F27"/>
  <c r="F25"/>
  <c r="F24"/>
  <c r="I165" i="20"/>
  <c r="I165" i="17"/>
  <c r="I165" i="21"/>
  <c r="I165" i="19"/>
  <c r="I165" i="18"/>
  <c r="H12" i="11"/>
  <c r="G12"/>
  <c r="D12"/>
  <c r="E12"/>
  <c r="I12"/>
  <c r="F11"/>
  <c r="J11"/>
  <c r="J10"/>
  <c r="F10"/>
  <c r="F9"/>
  <c r="J9"/>
  <c r="F8"/>
  <c r="J8"/>
  <c r="J7"/>
  <c r="F7"/>
  <c r="F6"/>
  <c r="J6"/>
  <c r="I35" i="5"/>
  <c r="I36"/>
  <c r="I37"/>
  <c r="I38"/>
  <c r="I39"/>
  <c r="I40"/>
  <c r="I41"/>
  <c r="I42"/>
  <c r="I43"/>
  <c r="I11"/>
  <c r="I12"/>
  <c r="I13"/>
  <c r="I14"/>
  <c r="I15"/>
  <c r="I16"/>
  <c r="I17"/>
  <c r="I18"/>
  <c r="I21"/>
  <c r="I24"/>
  <c r="I25"/>
  <c r="I26"/>
  <c r="I27"/>
  <c r="I28"/>
  <c r="I29"/>
  <c r="I30"/>
  <c r="I31"/>
  <c r="I32"/>
  <c r="I33"/>
  <c r="I34"/>
  <c r="I5"/>
  <c r="F17" i="11" l="1"/>
  <c r="F16"/>
  <c r="C12"/>
  <c r="I165" i="5"/>
  <c r="F12" i="11"/>
  <c r="J12"/>
  <c r="F28" l="1"/>
</calcChain>
</file>

<file path=xl/sharedStrings.xml><?xml version="1.0" encoding="utf-8"?>
<sst xmlns="http://schemas.openxmlformats.org/spreadsheetml/2006/main" count="2532" uniqueCount="456">
  <si>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</si>
  <si>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</si>
  <si>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</si>
  <si>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</si>
  <si>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</si>
  <si>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</si>
  <si>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</si>
  <si>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</si>
  <si>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</si>
  <si>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</si>
  <si>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</si>
  <si>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</si>
  <si>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</si>
  <si>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</si>
  <si>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</si>
  <si>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</si>
  <si>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</si>
  <si>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</si>
  <si>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</si>
  <si>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</si>
  <si>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</si>
  <si>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</si>
  <si>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</si>
  <si>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</si>
  <si>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</si>
  <si>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</si>
  <si>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</si>
  <si>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</si>
  <si>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</si>
  <si>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</si>
  <si>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</si>
  <si>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</si>
  <si>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</si>
  <si>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</si>
  <si>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</si>
  <si>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</si>
  <si>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</si>
  <si>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</si>
  <si>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</si>
  <si>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</si>
  <si>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</si>
  <si>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</si>
  <si>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</si>
  <si>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</si>
  <si>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</si>
  <si>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</si>
  <si>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</si>
  <si>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</si>
  <si>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</si>
  <si>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</si>
  <si>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</si>
  <si>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</si>
  <si>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</si>
  <si>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</si>
  <si>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</si>
  <si>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</si>
  <si>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</si>
  <si>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</si>
  <si>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</si>
  <si>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</si>
  <si>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</si>
  <si>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</si>
  <si>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</si>
  <si>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</si>
  <si>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</si>
  <si>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rPr>
        <b/>
        <sz val="11"/>
        <color theme="1"/>
        <rFont val="Arial Narrow"/>
        <family val="2"/>
      </rPr>
      <t>MICRO PLAN FORMAT</t>
    </r>
    <r>
      <rPr>
        <b/>
        <sz val="10"/>
        <color theme="1"/>
        <rFont val="Arial Narrow"/>
        <family val="2"/>
      </rPr>
      <t xml:space="preserve">
NATIONAL HEALTH MISSION-Rashtriya Bal Swasthya Karyakram (RBSK)
ACTION  PLAN OF YEAR -2016-17</t>
    </r>
  </si>
  <si>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</si>
  <si>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</si>
  <si>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</si>
  <si>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</si>
  <si>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</si>
  <si>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</si>
  <si>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</si>
  <si>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Dr. H. Bandana Konwar</t>
  </si>
  <si>
    <t>Dr. Premlata Devi</t>
  </si>
  <si>
    <t>Dr.Sudipa Choudhury</t>
  </si>
  <si>
    <t xml:space="preserve">Dipika Kalita </t>
  </si>
  <si>
    <t>getdoc_hrishibandana@rediffmail.com</t>
  </si>
  <si>
    <t>dr.jimlydas@yahoo.com</t>
  </si>
  <si>
    <t>sudipaa.choudhury@gmail.com</t>
  </si>
  <si>
    <t>drplsdilli@gmail.com</t>
  </si>
  <si>
    <t>Himakshi Baruah</t>
  </si>
  <si>
    <t>HOLIDAY</t>
  </si>
  <si>
    <t>SUNDAY</t>
  </si>
  <si>
    <t>BASISTHA UPHC</t>
  </si>
  <si>
    <t>TRISHNA DAS</t>
  </si>
  <si>
    <t>PURNIMA KALITA</t>
  </si>
  <si>
    <t>9706667665</t>
  </si>
  <si>
    <t>HENGARABARI MU</t>
  </si>
  <si>
    <t>KAHILIPARA UPHC</t>
  </si>
  <si>
    <t>BOBITA DAS</t>
  </si>
  <si>
    <t>DEBOLA TERON</t>
  </si>
  <si>
    <t>BETKUCHI SC</t>
  </si>
  <si>
    <t>HEMASWARI BORA</t>
  </si>
  <si>
    <t>CAPITAL SD</t>
  </si>
  <si>
    <t>JAMMUNA KALITA BHATT</t>
  </si>
  <si>
    <t>SEWATI SAIKIA</t>
  </si>
  <si>
    <t>DEBESWARI BORO</t>
  </si>
  <si>
    <t>GANESH NAGAR SC</t>
  </si>
  <si>
    <t>SHAYJOTI DAS</t>
  </si>
  <si>
    <t>DIPALI DEVI</t>
  </si>
  <si>
    <t>BHETAPARA USD</t>
  </si>
  <si>
    <t>JANNATUN NESSA</t>
  </si>
  <si>
    <t>ENUWARA BEGUM</t>
  </si>
  <si>
    <t>9854926559</t>
  </si>
  <si>
    <t>BERODA DEKA</t>
  </si>
  <si>
    <t>MITALI BORO</t>
  </si>
  <si>
    <t>09707763103</t>
  </si>
  <si>
    <t>JONALI BARUAH</t>
  </si>
  <si>
    <t>AMBIA BEGUM</t>
  </si>
  <si>
    <t>LOKHARA SD</t>
  </si>
  <si>
    <t>KALPANA BARUAH</t>
  </si>
  <si>
    <t>ANJANA BHARALI</t>
  </si>
  <si>
    <t>PUSPANJALI BASUMOTARY</t>
  </si>
  <si>
    <t>REBA SARKAR</t>
  </si>
  <si>
    <t>KHANAPARA SD</t>
  </si>
  <si>
    <t>ARUPA DUTTA</t>
  </si>
  <si>
    <t>HALIMA BEGUM</t>
  </si>
  <si>
    <t>ME</t>
  </si>
  <si>
    <t>LP</t>
  </si>
  <si>
    <t>HIGH</t>
  </si>
  <si>
    <t>OCTOBER</t>
  </si>
  <si>
    <t>09864273297</t>
  </si>
  <si>
    <t>MINATI KALITA</t>
  </si>
  <si>
    <t>GANESH NAGAR KAHILIPARA AWC</t>
  </si>
  <si>
    <t>SEEMA DAS</t>
  </si>
  <si>
    <t>BIVA DAS</t>
  </si>
  <si>
    <t>9435019028</t>
  </si>
  <si>
    <t>9864124895</t>
  </si>
  <si>
    <t>9864485037</t>
  </si>
  <si>
    <t>MINU NARJARI</t>
  </si>
  <si>
    <t>PROMILA BORA</t>
  </si>
  <si>
    <t>KAMINI DEVI</t>
  </si>
  <si>
    <t>NARAKASUR AWC</t>
  </si>
  <si>
    <t>9864047684</t>
  </si>
  <si>
    <t>RENUWARA BEGUM</t>
  </si>
  <si>
    <t>8486578050</t>
  </si>
  <si>
    <t>9864845939</t>
  </si>
  <si>
    <t>URMILA DAS</t>
  </si>
  <si>
    <t>TIWA NAGAR AWC</t>
  </si>
  <si>
    <t>JITUMONI KALITA</t>
  </si>
  <si>
    <t>ANJANA DEVI</t>
  </si>
  <si>
    <t>BORNALI BHYAN DAS</t>
  </si>
  <si>
    <t>Sunaday</t>
  </si>
  <si>
    <t>Lachit divas</t>
  </si>
  <si>
    <t>Wednesday</t>
  </si>
  <si>
    <t>Friday</t>
  </si>
  <si>
    <t>Saturday</t>
  </si>
  <si>
    <t>Sunday</t>
  </si>
  <si>
    <t>Monday</t>
  </si>
  <si>
    <t>Tuesday</t>
  </si>
  <si>
    <t>Thursday</t>
  </si>
  <si>
    <t>sunday</t>
  </si>
  <si>
    <t>thrusday</t>
  </si>
  <si>
    <t>car</t>
  </si>
  <si>
    <t>AIKON BASUMATARY</t>
  </si>
  <si>
    <t>RUPALI DEVI</t>
  </si>
  <si>
    <t>AKAN DEVI</t>
  </si>
  <si>
    <t>JONAKI DAS</t>
  </si>
  <si>
    <t>HATIGAON AWC</t>
  </si>
  <si>
    <t>christmas day</t>
  </si>
  <si>
    <t>Car</t>
  </si>
  <si>
    <t>FRIDAY</t>
  </si>
  <si>
    <t>12 km</t>
  </si>
  <si>
    <t>10 km</t>
  </si>
  <si>
    <t xml:space="preserve">13 km </t>
  </si>
  <si>
    <t>MONDAY</t>
  </si>
  <si>
    <t>8 km</t>
  </si>
  <si>
    <t>TUESDAY</t>
  </si>
  <si>
    <t>WEDNESDAY</t>
  </si>
  <si>
    <t>9km</t>
  </si>
  <si>
    <t>THRUSDAY</t>
  </si>
  <si>
    <t>20 KM</t>
  </si>
  <si>
    <t>5 KM</t>
  </si>
  <si>
    <t>14 KM</t>
  </si>
  <si>
    <t>12 KM</t>
  </si>
  <si>
    <t>KAINADHARA TRAING CENTRE AWC</t>
  </si>
  <si>
    <t>10 KM</t>
  </si>
  <si>
    <t>8 KM</t>
  </si>
  <si>
    <t>KRISHNA JOYTINAGAR AWC</t>
  </si>
  <si>
    <t>15 KM</t>
  </si>
  <si>
    <t xml:space="preserve">GANESH MANDIR HS </t>
  </si>
  <si>
    <t>HS</t>
  </si>
  <si>
    <t xml:space="preserve">12 KM </t>
  </si>
  <si>
    <t>UP</t>
  </si>
  <si>
    <t>7 km</t>
  </si>
  <si>
    <t xml:space="preserve">thrusday </t>
  </si>
  <si>
    <t xml:space="preserve">Tuesday </t>
  </si>
  <si>
    <t>friday</t>
  </si>
  <si>
    <t>magh bihu</t>
  </si>
  <si>
    <t>CAR</t>
  </si>
  <si>
    <t>SUKAFA NAGAR AWC</t>
  </si>
  <si>
    <t>R</t>
  </si>
  <si>
    <t>MAIDAM BAKRAPARA AWC</t>
  </si>
  <si>
    <t>BONGAON AWC</t>
  </si>
  <si>
    <t>SWADESH NAGAR AWC</t>
  </si>
  <si>
    <t>LATAKATA LP</t>
  </si>
  <si>
    <t>LATAKATA AWC</t>
  </si>
  <si>
    <t>DAKHIN BELTOLA MAJIPARA LP</t>
  </si>
  <si>
    <t>monday</t>
  </si>
  <si>
    <t xml:space="preserve">Wednesday </t>
  </si>
  <si>
    <t xml:space="preserve">7 km </t>
  </si>
  <si>
    <t>6 km</t>
  </si>
  <si>
    <t>9 km</t>
  </si>
  <si>
    <t>11km</t>
  </si>
  <si>
    <t xml:space="preserve">10 km </t>
  </si>
  <si>
    <t xml:space="preserve">12 km </t>
  </si>
  <si>
    <t>7km</t>
  </si>
  <si>
    <t>5 km</t>
  </si>
  <si>
    <t>4 km</t>
  </si>
  <si>
    <t>Thrusday</t>
  </si>
  <si>
    <t>3 km</t>
  </si>
  <si>
    <t>2 km</t>
  </si>
  <si>
    <t>4km</t>
  </si>
  <si>
    <t>1 km</t>
  </si>
  <si>
    <t>MADHUMITA BORO</t>
  </si>
  <si>
    <t>1.5 km</t>
  </si>
  <si>
    <t>5 k m</t>
  </si>
  <si>
    <t>JAPORIGOG AWC</t>
  </si>
  <si>
    <t>LAKHIMI NAGAR AWC</t>
  </si>
  <si>
    <t>KHANAPARA TRAINING CENTRE</t>
  </si>
  <si>
    <t>BAKRAPARA AWC</t>
  </si>
  <si>
    <t>10KM</t>
  </si>
  <si>
    <t>3KM</t>
  </si>
  <si>
    <t>6KM</t>
  </si>
  <si>
    <t>11KM</t>
  </si>
  <si>
    <t>11 KM</t>
  </si>
  <si>
    <t>4 KM</t>
  </si>
  <si>
    <t>30 KM</t>
  </si>
  <si>
    <t>7 KM</t>
  </si>
  <si>
    <t>3 KM</t>
  </si>
  <si>
    <t>9 KM</t>
  </si>
  <si>
    <t>9KM</t>
  </si>
  <si>
    <t>12KM</t>
  </si>
  <si>
    <t>13 KM</t>
  </si>
  <si>
    <t>6 KM</t>
  </si>
  <si>
    <t>NOTBOMA SUNDARBAN AWC</t>
  </si>
  <si>
    <t>ARUNDHUTI BASISTHA AWC</t>
  </si>
  <si>
    <t>RUKMINI NAGAR AWC</t>
  </si>
  <si>
    <t>PUB NARAKASUR AWC</t>
  </si>
  <si>
    <t>NAMBARI LP</t>
  </si>
  <si>
    <t>KRISHNA NAGAR AWC</t>
  </si>
  <si>
    <t>KARMAPUR BETAPARA AWC</t>
  </si>
  <si>
    <t xml:space="preserve">BARNALI BHUYAN </t>
  </si>
  <si>
    <t>MRS JUNU KOUR</t>
  </si>
  <si>
    <t>DECEMBER</t>
  </si>
  <si>
    <t>D</t>
  </si>
  <si>
    <t>BELTOLA MAJIPARA AWC</t>
  </si>
  <si>
    <t>UPPER HEGRABRI BORBARIAWC</t>
  </si>
  <si>
    <t>KALIBARI BENGALI BASTI AWC</t>
  </si>
  <si>
    <t>KACHARIBASTI AWC</t>
  </si>
  <si>
    <t>HENGRABARI SWASTYA NIVASAWC</t>
  </si>
  <si>
    <t xml:space="preserve">GANESHGURI HENGRABARI ROAD </t>
  </si>
  <si>
    <t>HARIPUR NAMGHAR PATH</t>
  </si>
  <si>
    <t>SONKUCHI BORSOJAI</t>
  </si>
  <si>
    <t xml:space="preserve">SANKAR KALA KRISHTI KENDRA </t>
  </si>
  <si>
    <t>DAKHIN GAON AWC</t>
  </si>
  <si>
    <t>KUNDIL NAGAR AWC</t>
  </si>
  <si>
    <t xml:space="preserve">NOTBOMA SUNDARBAN NAGAR AWC </t>
  </si>
  <si>
    <t>METROPOLITAN GIRLS HIGH</t>
  </si>
  <si>
    <t>NABAJYOTI NAGAR AWC</t>
  </si>
  <si>
    <t>JANATA HINDI LP</t>
  </si>
  <si>
    <t>DAKHINSONIGHULI AWC</t>
  </si>
  <si>
    <t xml:space="preserve">BAISTHA VIDYAPITH ME </t>
  </si>
  <si>
    <t>KHANAPARA ADARSHA LP</t>
  </si>
  <si>
    <t>BELTOLA AWC</t>
  </si>
  <si>
    <t>ZOO-JAPORIGOG AWC</t>
  </si>
  <si>
    <t xml:space="preserve">BAGHARBARI AWC </t>
  </si>
  <si>
    <t xml:space="preserve">INDIRA NAGAR AWC </t>
  </si>
  <si>
    <t xml:space="preserve">KALPATARU NAGAR AWC </t>
  </si>
  <si>
    <t>HELIPED AWC</t>
  </si>
  <si>
    <t>GHORAMARA AWC</t>
  </si>
  <si>
    <t>RAJDHANI AWC</t>
  </si>
  <si>
    <t>SAHA NAGAR AWC</t>
  </si>
  <si>
    <t>NOTBOMAAWC</t>
  </si>
  <si>
    <t>DRAWKA NAGAR BELIRAM DAS LP AWC</t>
  </si>
  <si>
    <t>HATIGAON BASISTHAPUR  AWC</t>
  </si>
  <si>
    <t>MIKIR BASTI AWC</t>
  </si>
  <si>
    <t>L. N. BEZBARUAH  AWC</t>
  </si>
  <si>
    <t>L. N. BEZBARUAH  ME</t>
  </si>
  <si>
    <t>MISKIR BASTI AWC</t>
  </si>
  <si>
    <t>L. N. BEZBARUAH  LP</t>
  </si>
  <si>
    <t>PHAGUNA RABHA UP</t>
  </si>
  <si>
    <t>JANUARY</t>
  </si>
  <si>
    <t>FEBRUARY</t>
  </si>
  <si>
    <t>PHAGUNA RABHA HIGH</t>
  </si>
  <si>
    <t>DISPUR GOVT JR. BASIC SCHOOL.</t>
  </si>
  <si>
    <t>SAHANAGAR AWC</t>
  </si>
  <si>
    <t>ORGANISED MULTISPECIALITY  MEDICAL CAMP</t>
  </si>
  <si>
    <t>JAPORIGOG HIGH</t>
  </si>
  <si>
    <t>JAPORIGOG LP</t>
  </si>
  <si>
    <t>ADARSHA PRATHAMIC LP</t>
  </si>
  <si>
    <t>DISPUR JUNAKI MAHILA SANGHA AWC</t>
  </si>
  <si>
    <t>NDD PROGRAMME</t>
  </si>
  <si>
    <t>BORSOJAI HIGH SCHOOL</t>
  </si>
  <si>
    <t>NARBAM-1 AWC</t>
  </si>
  <si>
    <t>Guwahati boro ME</t>
  </si>
  <si>
    <t xml:space="preserve">BETKUCHI HIGH </t>
  </si>
  <si>
    <t>BETKUCHI LP</t>
  </si>
  <si>
    <t xml:space="preserve">KHANAPARA GOVT JR. BASIC SCHOOL </t>
  </si>
  <si>
    <t>BORSOJAI LP</t>
  </si>
  <si>
    <t xml:space="preserve">MAIDAM VIDYA PITH ME </t>
  </si>
  <si>
    <t>MAIDAM BAKRAPARA LP</t>
  </si>
  <si>
    <t>PILINGKATA AWC</t>
  </si>
  <si>
    <t>PATHARKUCHI SAMANYA PATH AWC</t>
  </si>
  <si>
    <t>GANESH MANDIR HIGH SCHOOL AWC</t>
  </si>
  <si>
    <t>HENGRABARI ME</t>
  </si>
  <si>
    <t>2 NO KRISHNA NAGAR LP</t>
  </si>
  <si>
    <t>SAWKUCHI AWC</t>
  </si>
  <si>
    <t>BORPATHAR  LP</t>
  </si>
  <si>
    <t>PIUTULI LP</t>
  </si>
  <si>
    <t>KRISHNA NAGAR VIDYAPITH ME</t>
  </si>
  <si>
    <t>BAGHARBARI AWC</t>
  </si>
  <si>
    <t>MAIDAM BAKRAPARA ME</t>
  </si>
  <si>
    <t>SAUKUCHI LP</t>
  </si>
  <si>
    <t xml:space="preserve">LOKHARA MV </t>
  </si>
  <si>
    <t>SARASWATI HINDI LP</t>
  </si>
  <si>
    <t>NALAPARA LP</t>
  </si>
  <si>
    <t>RUKMININGAR AWC</t>
  </si>
  <si>
    <t>SATURDAY</t>
  </si>
  <si>
    <t>MARCH</t>
  </si>
  <si>
    <t>MONADY</t>
  </si>
  <si>
    <t>PANCHAKANYA AWC</t>
  </si>
  <si>
    <t xml:space="preserve">BASISTHA PANCHAKANYA </t>
  </si>
  <si>
    <t xml:space="preserve">NABA NAGAR AWC </t>
  </si>
  <si>
    <t>SUNADYA</t>
  </si>
  <si>
    <t xml:space="preserve">PURBANCHAL HENGRABARI AWC </t>
  </si>
  <si>
    <t xml:space="preserve">BELTOLA HELIPED AWC </t>
  </si>
  <si>
    <t>DAKHIN SONAIGULI</t>
  </si>
  <si>
    <t xml:space="preserve">KARMAPUR BETAPARA AWC </t>
  </si>
  <si>
    <t>UPPER HENGRABARI AWC</t>
  </si>
  <si>
    <t>SANKAR KALA KRISTI KENDRA AWC</t>
  </si>
  <si>
    <t>9TH MILE KALI MANDIR AWC</t>
  </si>
  <si>
    <t xml:space="preserve">SUNKUCHI BORSOJAI </t>
  </si>
  <si>
    <t>L. N BEZBARUAH LP</t>
  </si>
  <si>
    <t xml:space="preserve">L. N BEZBARUAH ME </t>
  </si>
  <si>
    <t>GOPAL BORO HS SCHOOL</t>
  </si>
  <si>
    <t>PANJABARI SUKAFA NAGAR AWC</t>
  </si>
  <si>
    <t>BASISTHA NAGAR LP /ME</t>
  </si>
  <si>
    <t xml:space="preserve">            HOLIDAY</t>
  </si>
  <si>
    <t>SWARGAPUR AWC</t>
  </si>
  <si>
    <t>2 NO BASISTHA SHIV SANTI PATH AWC</t>
  </si>
  <si>
    <t>DWARKA NAGR AWC</t>
  </si>
  <si>
    <t xml:space="preserve">PATARKUCHI SAMANYA PATH AWC </t>
  </si>
  <si>
    <t xml:space="preserve">FARM GATE KHANAPARA AWC </t>
  </si>
  <si>
    <t xml:space="preserve">NARAKASUR HILL AWC </t>
  </si>
  <si>
    <t>1 NO HENGRABARI LP</t>
  </si>
  <si>
    <t>DISPUR GOVT HS SCHOOL</t>
  </si>
  <si>
    <t>PUTULI LP</t>
  </si>
  <si>
    <t xml:space="preserve">DISPUR JUNAKI SANGHA AWC </t>
  </si>
  <si>
    <t xml:space="preserve">BHAGADUTTAPUR AWC </t>
  </si>
  <si>
    <t xml:space="preserve">SIVAPUR LALMATI AWC </t>
  </si>
  <si>
    <t xml:space="preserve">SANDHYACHAL AWC </t>
  </si>
  <si>
    <t xml:space="preserve">ZOO JAPORIGOG AWC </t>
  </si>
  <si>
    <t>BISHNUPATH TANGRA SATRA</t>
  </si>
  <si>
    <t xml:space="preserve">RUNUMI KALITA </t>
  </si>
  <si>
    <t>BASANTI HALOI</t>
  </si>
  <si>
    <t>LP/ME</t>
  </si>
  <si>
    <t>31/10/2018</t>
  </si>
  <si>
    <t xml:space="preserve">NARAKASUR AWC </t>
  </si>
  <si>
    <t xml:space="preserve">SAHA NAGAR AWC </t>
  </si>
  <si>
    <t xml:space="preserve">KALIBARI BENGALI BASTI AWC </t>
  </si>
  <si>
    <t xml:space="preserve">GHORAMARA AWC </t>
  </si>
  <si>
    <t>L N BEZBARUAH LP</t>
  </si>
  <si>
    <t>LOKABANDHU NAGAR AWC</t>
  </si>
  <si>
    <t>GANESH MANDIR HIGH SCHOOL</t>
  </si>
  <si>
    <t>LOKABANDHU NAGAR LP</t>
  </si>
  <si>
    <t>RUKMINI NAGAR LP</t>
  </si>
  <si>
    <t>KOINADHANARA LP</t>
  </si>
  <si>
    <t>KOINADHANARA ME</t>
  </si>
  <si>
    <t>NATUN NAGAR AWC</t>
  </si>
  <si>
    <t>GANASH NAGAR KAHILIPARA AWC</t>
  </si>
  <si>
    <t>BAIKUNTHAPUR</t>
  </si>
  <si>
    <t>BISHNU PATH TANGRA SATRA AWC</t>
  </si>
  <si>
    <t xml:space="preserve">AURNDHUTI  AWC </t>
  </si>
  <si>
    <t>KRISHNA NAGAR 2</t>
  </si>
  <si>
    <t xml:space="preserve">DISPUR GOVT HS SCHOOL </t>
  </si>
  <si>
    <t xml:space="preserve">DISPUR JUNAKI SANGHA </t>
  </si>
  <si>
    <t xml:space="preserve">WEST NOTBOMA AWC </t>
  </si>
  <si>
    <t>KAMALAKANTA PATH HATIGAON AWC</t>
  </si>
  <si>
    <t>ANADARA BARUAH LP</t>
  </si>
  <si>
    <t>NOVEMBER</t>
  </si>
  <si>
    <t>LICHU BAGAN AWC</t>
  </si>
  <si>
    <t>DWARKANAGAR BELIRAM DAS LP AWC</t>
  </si>
  <si>
    <t xml:space="preserve">DAKHIN GANESH NAGAR LP </t>
  </si>
  <si>
    <t xml:space="preserve">H. SECONDARY </t>
  </si>
  <si>
    <t xml:space="preserve">BORNALI BORUAH </t>
  </si>
  <si>
    <t xml:space="preserve">SEEMA DAS </t>
  </si>
  <si>
    <t xml:space="preserve">PURANBASTI AWC </t>
  </si>
  <si>
    <t xml:space="preserve">RUPOHI BORA </t>
  </si>
  <si>
    <t>NOTBOMA -I AWC</t>
  </si>
  <si>
    <t>THURSDAY</t>
  </si>
  <si>
    <t>GANESH MADIR HIGH SCHOOL</t>
  </si>
  <si>
    <t xml:space="preserve">NABAJYOTI PUR AWC </t>
  </si>
  <si>
    <t xml:space="preserve">PANJABARI SUKAFA NAGAR AWC </t>
  </si>
  <si>
    <t xml:space="preserve"> </t>
  </si>
  <si>
    <t>THRUS DAY</t>
  </si>
  <si>
    <t>PRAGATI NAGAR BEHIND BEHARI BASTI AWC</t>
  </si>
  <si>
    <t>SANDHYACHAL NAGAR BORSAJAI AWC</t>
  </si>
  <si>
    <t xml:space="preserve">NABAJYOTI NAGAR AWC </t>
  </si>
  <si>
    <t>SANKUCHI BORSOJAI AWC</t>
  </si>
  <si>
    <t xml:space="preserve">HARIPUR NAMGHAR PATH AWC </t>
  </si>
  <si>
    <t>NAMBARI LP AWC</t>
  </si>
  <si>
    <t>KRISHNA JYOTI NAGAR AWC</t>
  </si>
  <si>
    <t>RUKMINIGAON AWC</t>
  </si>
  <si>
    <t>BORSAPARA SAGALPAR</t>
  </si>
  <si>
    <t xml:space="preserve">NALAPARA SAGALPARA </t>
  </si>
  <si>
    <t>JATIA AWC</t>
  </si>
  <si>
    <t>MILON NAGAR AWC</t>
  </si>
  <si>
    <t>SANTI NAGAR AWC</t>
  </si>
  <si>
    <t>GANESH MADIR HIGH SCHOOL AWC</t>
  </si>
  <si>
    <t xml:space="preserve">KHANAPARA BAKRAPARA AWC </t>
  </si>
  <si>
    <t xml:space="preserve">HATIGAON BASISTHA PUR AWC </t>
  </si>
  <si>
    <t xml:space="preserve">BONGAON MAJIPARA AWC </t>
  </si>
  <si>
    <t>UJJAL NAGAR AWC</t>
  </si>
  <si>
    <t xml:space="preserve">TIWA NAGAR AWC </t>
  </si>
  <si>
    <t>K K HANDIQUE AWC</t>
  </si>
  <si>
    <t xml:space="preserve">KEKURA NAGAR AWC </t>
  </si>
  <si>
    <t>GANESHGURI HENGRABARI ROAD AWC</t>
  </si>
  <si>
    <t xml:space="preserve">HENGRABARI  SWASTHANIVAS AWC </t>
  </si>
  <si>
    <t>JURIPAR AWC</t>
  </si>
  <si>
    <t>JANAKI NAGAR BORTILA AWC</t>
  </si>
  <si>
    <t>RAJIB NAGAR AWC</t>
  </si>
  <si>
    <t>BARTILA BORBARI JANAJATI CLUB AWC</t>
  </si>
  <si>
    <t>SIJUBARI AWC</t>
  </si>
  <si>
    <t>2 NO  GANESHPUR LALMATI AWC</t>
  </si>
  <si>
    <t>LALMATI SHRIPUR AWC</t>
  </si>
  <si>
    <t>LALMATI GANESHPUR AWC</t>
  </si>
  <si>
    <t>SIVAPUR LALMATI AWC</t>
  </si>
  <si>
    <t>1 NO MILON NAGAR AWC</t>
  </si>
  <si>
    <t>NABA NAGAR AWC</t>
  </si>
  <si>
    <t xml:space="preserve">HATIGAON SEWALI PATH MEGHMALAR AWC </t>
  </si>
  <si>
    <t>TAL CHACHAL AWC</t>
  </si>
  <si>
    <t>2 NO HENGRABARI LP</t>
  </si>
  <si>
    <t>2 NO SIJUBARI LP AWC</t>
  </si>
  <si>
    <t>VIDYA NAGAR BAGHARBARI AWC</t>
  </si>
  <si>
    <t>BEHARBARI AWC</t>
  </si>
  <si>
    <t>SATARDAY</t>
  </si>
  <si>
    <t>WEDNESADAY</t>
  </si>
  <si>
    <t>MODAY</t>
  </si>
  <si>
    <t>Dr. TRISHNA MEDHI</t>
  </si>
  <si>
    <t>NIL</t>
  </si>
  <si>
    <t>ASSAM</t>
  </si>
  <si>
    <t>KAMRUP(M)</t>
  </si>
  <si>
    <t xml:space="preserve">CAPITAL ZONE </t>
  </si>
  <si>
    <t>Hiren Das(Dispur ICDS),Janatara Begum(Urban ICD</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</si>
  <si>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</si>
  <si>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</si>
  <si>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</si>
  <si>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</si>
  <si>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Oct'18</t>
  </si>
  <si>
    <t>Nov'18</t>
  </si>
  <si>
    <t>Dec'18</t>
  </si>
  <si>
    <t>Jan'19</t>
  </si>
  <si>
    <t>Feb'19</t>
  </si>
  <si>
    <t>March'19</t>
  </si>
</sst>
</file>

<file path=xl/styles.xml><?xml version="1.0" encoding="utf-8"?>
<styleSheet xmlns="http://schemas.openxmlformats.org/spreadsheetml/2006/main">
  <numFmts count="2">
    <numFmt numFmtId="164" formatCode="[$-409]d/mmm/yy;@"/>
    <numFmt numFmtId="165" formatCode="d/mmm/yy;@"/>
  </numFmts>
  <fonts count="66">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
      <sz val="9"/>
      <color rgb="FF777777"/>
      <name val="Arial"/>
      <family val="2"/>
    </font>
    <font>
      <b/>
      <sz val="11"/>
      <color theme="1"/>
      <name val="Calibri"/>
      <family val="2"/>
      <scheme val="minor"/>
    </font>
    <font>
      <sz val="11"/>
      <color indexed="8"/>
      <name val="Calibri"/>
      <family val="2"/>
      <charset val="1"/>
    </font>
    <font>
      <b/>
      <sz val="9"/>
      <name val="Arial"/>
      <family val="2"/>
      <charset val="1"/>
    </font>
    <font>
      <sz val="10"/>
      <name val="Arial"/>
      <family val="2"/>
      <charset val="1"/>
    </font>
    <font>
      <b/>
      <sz val="11"/>
      <color indexed="8"/>
      <name val="Arial Narrow"/>
      <family val="2"/>
      <charset val="1"/>
    </font>
    <font>
      <b/>
      <sz val="9"/>
      <color indexed="8"/>
      <name val="Calibri"/>
      <family val="2"/>
      <charset val="1"/>
    </font>
    <font>
      <b/>
      <sz val="9"/>
      <color indexed="8"/>
      <name val="Times New Roman"/>
      <family val="1"/>
      <charset val="1"/>
    </font>
    <font>
      <b/>
      <sz val="11"/>
      <color indexed="8"/>
      <name val="Calibri"/>
      <family val="2"/>
      <charset val="1"/>
    </font>
    <font>
      <b/>
      <sz val="9"/>
      <name val="Calibri"/>
      <family val="2"/>
      <charset val="1"/>
    </font>
    <font>
      <b/>
      <sz val="11"/>
      <name val="Calibri"/>
      <family val="2"/>
      <charset val="1"/>
    </font>
    <font>
      <b/>
      <sz val="10"/>
      <color indexed="8"/>
      <name val="Times New Roman"/>
      <family val="1"/>
      <charset val="1"/>
    </font>
    <font>
      <b/>
      <sz val="8"/>
      <name val="Times New Roman"/>
      <family val="1"/>
      <charset val="1"/>
    </font>
    <font>
      <b/>
      <sz val="9"/>
      <name val="Times New Roman"/>
      <family val="1"/>
      <charset val="1"/>
    </font>
    <font>
      <sz val="11"/>
      <color indexed="8"/>
      <name val="Arial Narrow"/>
      <family val="2"/>
      <charset val="1"/>
    </font>
    <font>
      <sz val="9"/>
      <color indexed="8"/>
      <name val="Calibri"/>
      <family val="2"/>
      <charset val="1"/>
    </font>
    <font>
      <sz val="9"/>
      <color indexed="8"/>
      <name val="Times New Roman"/>
      <family val="1"/>
      <charset val="1"/>
    </font>
    <font>
      <sz val="8"/>
      <name val="Times New Roman"/>
      <family val="1"/>
      <charset val="1"/>
    </font>
    <font>
      <sz val="11"/>
      <name val="Calibri"/>
      <family val="2"/>
      <charset val="1"/>
    </font>
    <font>
      <sz val="10"/>
      <color indexed="8"/>
      <name val="Times New Roman"/>
      <family val="1"/>
      <charset val="1"/>
    </font>
    <font>
      <sz val="9"/>
      <name val="Calibri"/>
      <family val="2"/>
      <charset val="1"/>
    </font>
    <font>
      <sz val="9"/>
      <name val="Times New Roman"/>
      <family val="1"/>
      <charset val="1"/>
    </font>
    <font>
      <sz val="11"/>
      <color rgb="FFFF0000"/>
      <name val="Arial Narrow"/>
      <family val="2"/>
    </font>
    <font>
      <sz val="10"/>
      <color indexed="8"/>
      <name val="Calibri"/>
      <family val="2"/>
      <charset val="1"/>
    </font>
    <font>
      <sz val="11"/>
      <color indexed="60"/>
      <name val="Arial Narrow"/>
      <family val="2"/>
      <charset val="1"/>
    </font>
    <font>
      <sz val="11"/>
      <color rgb="FFFF0000"/>
      <name val="Arial Narrow"/>
      <family val="2"/>
      <charset val="1"/>
    </font>
    <font>
      <sz val="11"/>
      <color theme="1"/>
      <name val="Arial Narrow"/>
      <family val="2"/>
      <charset val="1"/>
    </font>
    <font>
      <sz val="9"/>
      <color indexed="8"/>
      <name val="Arial Narrow"/>
      <family val="2"/>
      <charset val="1"/>
    </font>
    <font>
      <sz val="12"/>
      <color indexed="8"/>
      <name val="Calibri"/>
      <family val="2"/>
      <charset val="1"/>
    </font>
    <font>
      <sz val="12"/>
      <name val="Arial"/>
      <family val="2"/>
    </font>
    <font>
      <sz val="11"/>
      <name val="Arial Narrow"/>
      <family val="2"/>
      <charset val="1"/>
    </font>
    <font>
      <sz val="11"/>
      <color indexed="63"/>
      <name val="Arial Narrow"/>
      <family val="2"/>
      <charset val="1"/>
    </font>
    <font>
      <sz val="11"/>
      <color indexed="53"/>
      <name val="Arial Narrow"/>
      <family val="2"/>
      <charset val="1"/>
    </font>
    <font>
      <b/>
      <sz val="9"/>
      <color theme="1"/>
      <name val="Iskoola Pota"/>
      <family val="2"/>
    </font>
    <font>
      <b/>
      <sz val="11"/>
      <color indexed="8"/>
      <name val="Calibri"/>
      <family val="2"/>
    </font>
    <font>
      <b/>
      <sz val="11"/>
      <color theme="1" tint="4.9989318521683403E-2"/>
      <name val="Arial Narrow"/>
      <family val="2"/>
    </font>
    <font>
      <b/>
      <sz val="11"/>
      <color rgb="FFFF0000"/>
      <name val="Arial Narrow"/>
      <family val="2"/>
      <charset val="1"/>
    </font>
    <font>
      <b/>
      <sz val="10"/>
      <color indexed="8"/>
      <name val="Calibri"/>
      <family val="2"/>
      <charset val="1"/>
    </font>
    <font>
      <b/>
      <sz val="11"/>
      <color theme="1"/>
      <name val="Arial Narrow"/>
      <family val="2"/>
      <charset val="1"/>
    </font>
    <font>
      <b/>
      <sz val="10"/>
      <color theme="1"/>
      <name val="Calibri"/>
      <family val="2"/>
      <scheme val="minor"/>
    </font>
    <font>
      <b/>
      <sz val="11"/>
      <color indexed="8"/>
      <name val="Arial Narrow"/>
      <family val="2"/>
    </font>
    <font>
      <b/>
      <sz val="11"/>
      <name val="Arial Narrow"/>
      <family val="2"/>
    </font>
    <font>
      <b/>
      <sz val="11"/>
      <name val="Calibri"/>
      <family val="2"/>
    </font>
    <font>
      <b/>
      <sz val="10"/>
      <name val="Calibri"/>
      <family val="2"/>
      <charset val="1"/>
    </font>
    <font>
      <sz val="10"/>
      <color theme="1"/>
      <name val="Arial Narrow"/>
      <family val="2"/>
    </font>
    <font>
      <b/>
      <sz val="9"/>
      <name val="Arial"/>
      <family val="2"/>
    </font>
    <font>
      <sz val="11"/>
      <name val="Calibri"/>
      <family val="2"/>
    </font>
    <font>
      <b/>
      <sz val="11"/>
      <name val="Arial Narrow"/>
      <family val="2"/>
      <charset val="1"/>
    </font>
  </fonts>
  <fills count="13">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indexed="9"/>
        <bgColor indexed="26"/>
      </patternFill>
    </fill>
    <fill>
      <patternFill patternType="solid">
        <fgColor rgb="FFFFFFFF"/>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hair">
        <color indexed="8"/>
      </left>
      <right style="hair">
        <color indexed="8"/>
      </right>
      <top style="hair">
        <color indexed="8"/>
      </top>
      <bottom style="hair">
        <color indexed="8"/>
      </bottom>
      <diagonal/>
    </border>
    <border>
      <left/>
      <right style="thin">
        <color indexed="64"/>
      </right>
      <top/>
      <bottom/>
      <diagonal/>
    </border>
    <border>
      <left style="thin">
        <color indexed="8"/>
      </left>
      <right/>
      <top style="thin">
        <color indexed="8"/>
      </top>
      <bottom style="thin">
        <color indexed="8"/>
      </bottom>
      <diagonal/>
    </border>
  </borders>
  <cellStyleXfs count="4">
    <xf numFmtId="0" fontId="0" fillId="0" borderId="0"/>
    <xf numFmtId="0" fontId="20" fillId="0" borderId="0"/>
    <xf numFmtId="0" fontId="22" fillId="0" borderId="0"/>
    <xf numFmtId="0" fontId="22" fillId="0" borderId="0"/>
  </cellStyleXfs>
  <cellXfs count="275">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17" fontId="6" fillId="0" borderId="1" xfId="0" applyNumberFormat="1" applyFont="1" applyFill="1" applyBorder="1" applyAlignment="1" applyProtection="1">
      <alignment horizontal="center"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17" fontId="1" fillId="0" borderId="1" xfId="0" applyNumberFormat="1"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0" fontId="18" fillId="0" borderId="0" xfId="0" applyFont="1"/>
    <xf numFmtId="0" fontId="3" fillId="0" borderId="0" xfId="0" applyFont="1" applyProtection="1">
      <protection locked="0"/>
    </xf>
    <xf numFmtId="0" fontId="3" fillId="0" borderId="0" xfId="0" applyFont="1" applyAlignment="1" applyProtection="1">
      <alignment horizontal="center" vertical="center"/>
      <protection locked="0"/>
    </xf>
    <xf numFmtId="0" fontId="21" fillId="0" borderId="11" xfId="1" applyFont="1" applyBorder="1" applyAlignment="1" applyProtection="1">
      <alignment horizontal="center" vertical="center" wrapText="1"/>
      <protection locked="0"/>
    </xf>
    <xf numFmtId="0" fontId="21" fillId="0" borderId="12" xfId="1" applyFont="1" applyBorder="1" applyAlignment="1" applyProtection="1">
      <alignment horizontal="center" vertical="center" wrapText="1"/>
      <protection locked="0"/>
    </xf>
    <xf numFmtId="0" fontId="19" fillId="0" borderId="13" xfId="0" applyFont="1" applyBorder="1" applyProtection="1">
      <protection locked="0"/>
    </xf>
    <xf numFmtId="0" fontId="23" fillId="0" borderId="12" xfId="1" applyFont="1" applyBorder="1" applyAlignment="1" applyProtection="1">
      <alignment horizontal="center" vertical="center"/>
      <protection locked="0"/>
    </xf>
    <xf numFmtId="1" fontId="23" fillId="0" borderId="12" xfId="1" applyNumberFormat="1" applyFont="1" applyBorder="1" applyAlignment="1" applyProtection="1">
      <alignment horizontal="center" vertical="center" wrapText="1"/>
      <protection locked="0"/>
    </xf>
    <xf numFmtId="1" fontId="1" fillId="0" borderId="1" xfId="0" applyNumberFormat="1" applyFont="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164" fontId="4" fillId="0" borderId="1" xfId="0" applyNumberFormat="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24" fillId="0" borderId="12" xfId="1" applyFont="1" applyBorder="1" applyProtection="1">
      <protection locked="0"/>
    </xf>
    <xf numFmtId="0" fontId="24" fillId="0" borderId="12" xfId="1" applyFont="1" applyFill="1" applyBorder="1" applyProtection="1">
      <protection locked="0"/>
    </xf>
    <xf numFmtId="0" fontId="24" fillId="0" borderId="12" xfId="1" applyFont="1" applyFill="1" applyBorder="1" applyAlignment="1" applyProtection="1">
      <alignment wrapText="1"/>
      <protection locked="0"/>
    </xf>
    <xf numFmtId="0" fontId="25" fillId="0" borderId="12" xfId="1" applyFont="1" applyBorder="1" applyAlignment="1" applyProtection="1">
      <alignment horizontal="left" vertical="center"/>
      <protection locked="0"/>
    </xf>
    <xf numFmtId="0" fontId="26" fillId="0" borderId="12" xfId="1" applyFont="1" applyBorder="1" applyAlignment="1" applyProtection="1">
      <alignment wrapText="1"/>
      <protection locked="0"/>
    </xf>
    <xf numFmtId="164" fontId="1" fillId="0" borderId="1" xfId="0" applyNumberFormat="1" applyFont="1" applyBorder="1" applyAlignment="1" applyProtection="1">
      <alignment horizontal="left" vertical="center" wrapText="1"/>
      <protection locked="0"/>
    </xf>
    <xf numFmtId="0" fontId="26" fillId="0" borderId="12" xfId="1" applyFont="1" applyBorder="1" applyProtection="1">
      <protection locked="0"/>
    </xf>
    <xf numFmtId="1" fontId="27" fillId="0" borderId="12" xfId="1" applyNumberFormat="1" applyFont="1" applyBorder="1" applyAlignment="1" applyProtection="1">
      <alignment vertical="center"/>
      <protection locked="0"/>
    </xf>
    <xf numFmtId="0" fontId="1" fillId="0" borderId="0" xfId="0" applyFont="1" applyProtection="1">
      <protection locked="0"/>
    </xf>
    <xf numFmtId="0" fontId="23" fillId="0" borderId="12" xfId="1" applyFont="1" applyBorder="1" applyAlignment="1" applyProtection="1">
      <alignment horizontal="left" vertical="center" wrapText="1"/>
      <protection locked="0"/>
    </xf>
    <xf numFmtId="0" fontId="26" fillId="0" borderId="12" xfId="1" applyFont="1" applyFill="1" applyBorder="1" applyAlignment="1" applyProtection="1">
      <alignment horizontal="center"/>
      <protection locked="0"/>
    </xf>
    <xf numFmtId="0" fontId="1" fillId="0" borderId="0" xfId="0" applyFont="1" applyAlignment="1" applyProtection="1">
      <alignment horizontal="center" vertical="center"/>
      <protection locked="0"/>
    </xf>
    <xf numFmtId="0" fontId="28" fillId="10" borderId="12" xfId="2" applyFont="1" applyFill="1" applyBorder="1" applyAlignment="1" applyProtection="1">
      <alignment vertical="center" wrapText="1"/>
      <protection locked="0"/>
    </xf>
    <xf numFmtId="0" fontId="24" fillId="0" borderId="12" xfId="1" applyFont="1" applyBorder="1" applyAlignment="1" applyProtection="1">
      <alignment wrapText="1"/>
      <protection locked="0"/>
    </xf>
    <xf numFmtId="0" fontId="19" fillId="0" borderId="0" xfId="0" applyFont="1" applyProtection="1">
      <protection locked="0"/>
    </xf>
    <xf numFmtId="0" fontId="29" fillId="0" borderId="11" xfId="1" applyFont="1" applyBorder="1" applyAlignment="1" applyProtection="1">
      <alignment vertical="center" wrapText="1"/>
      <protection locked="0"/>
    </xf>
    <xf numFmtId="0" fontId="29" fillId="0" borderId="12" xfId="1" applyFont="1" applyBorder="1" applyAlignment="1" applyProtection="1">
      <alignment horizontal="center" vertical="center" wrapText="1"/>
      <protection locked="0"/>
    </xf>
    <xf numFmtId="0" fontId="30" fillId="10" borderId="12" xfId="3" applyFont="1" applyFill="1" applyBorder="1" applyAlignment="1" applyProtection="1">
      <alignment horizontal="left" vertical="center" wrapText="1"/>
      <protection locked="0"/>
    </xf>
    <xf numFmtId="0" fontId="26" fillId="0" borderId="12" xfId="1" applyFont="1" applyBorder="1" applyAlignment="1" applyProtection="1">
      <protection locked="0"/>
    </xf>
    <xf numFmtId="0" fontId="26" fillId="0" borderId="12" xfId="1" applyFont="1" applyBorder="1" applyAlignment="1" applyProtection="1">
      <alignment vertical="center" wrapText="1"/>
      <protection locked="0"/>
    </xf>
    <xf numFmtId="0" fontId="26" fillId="0" borderId="12" xfId="1" applyFont="1" applyFill="1" applyBorder="1" applyProtection="1">
      <protection locked="0"/>
    </xf>
    <xf numFmtId="0" fontId="31" fillId="10" borderId="12" xfId="3" applyFont="1" applyFill="1" applyBorder="1" applyAlignment="1" applyProtection="1">
      <alignment horizontal="left" vertical="center" wrapText="1"/>
      <protection locked="0"/>
    </xf>
    <xf numFmtId="0" fontId="32" fillId="0" borderId="12" xfId="1" applyFont="1" applyBorder="1" applyAlignment="1" applyProtection="1">
      <alignment horizontal="center" vertical="center"/>
      <protection locked="0"/>
    </xf>
    <xf numFmtId="0" fontId="32" fillId="0" borderId="12" xfId="1" applyFont="1" applyBorder="1" applyAlignment="1" applyProtection="1">
      <alignment horizontal="left" vertical="center" wrapText="1"/>
      <protection locked="0"/>
    </xf>
    <xf numFmtId="0" fontId="32" fillId="0" borderId="12" xfId="0" applyFont="1" applyBorder="1" applyAlignment="1" applyProtection="1">
      <alignment horizontal="left" vertical="center" wrapText="1"/>
      <protection locked="0"/>
    </xf>
    <xf numFmtId="1" fontId="32" fillId="0" borderId="12" xfId="1" applyNumberFormat="1" applyFont="1" applyBorder="1" applyAlignment="1" applyProtection="1">
      <alignment horizontal="center" vertical="center" wrapText="1"/>
      <protection locked="0"/>
    </xf>
    <xf numFmtId="0" fontId="32" fillId="0" borderId="12" xfId="0" applyFont="1" applyBorder="1" applyAlignment="1" applyProtection="1">
      <alignment horizontal="center" vertical="center"/>
      <protection locked="0"/>
    </xf>
    <xf numFmtId="0" fontId="33" fillId="0" borderId="12" xfId="1" applyFont="1" applyBorder="1" applyProtection="1">
      <protection locked="0"/>
    </xf>
    <xf numFmtId="0" fontId="33" fillId="0" borderId="12" xfId="1" applyFont="1" applyFill="1" applyBorder="1" applyProtection="1">
      <protection locked="0"/>
    </xf>
    <xf numFmtId="0" fontId="33" fillId="0" borderId="12" xfId="1" applyFont="1" applyFill="1" applyBorder="1" applyAlignment="1" applyProtection="1">
      <alignment wrapText="1"/>
      <protection locked="0"/>
    </xf>
    <xf numFmtId="0" fontId="34" fillId="0" borderId="12" xfId="1" applyFont="1" applyBorder="1" applyAlignment="1" applyProtection="1">
      <alignment horizontal="left" vertical="center"/>
      <protection locked="0"/>
    </xf>
    <xf numFmtId="0" fontId="20" fillId="0" borderId="12" xfId="1" applyBorder="1" applyAlignment="1" applyProtection="1">
      <alignment wrapText="1"/>
      <protection locked="0"/>
    </xf>
    <xf numFmtId="0" fontId="20" fillId="0" borderId="12" xfId="1" applyFont="1" applyBorder="1" applyAlignment="1" applyProtection="1">
      <alignment vertical="center" wrapText="1"/>
      <protection locked="0"/>
    </xf>
    <xf numFmtId="0" fontId="20" fillId="0" borderId="12" xfId="1" applyFont="1" applyBorder="1" applyProtection="1">
      <protection locked="0"/>
    </xf>
    <xf numFmtId="0" fontId="20" fillId="0" borderId="12" xfId="1" applyFont="1" applyBorder="1" applyAlignment="1" applyProtection="1">
      <protection locked="0"/>
    </xf>
    <xf numFmtId="0" fontId="35" fillId="10" borderId="12" xfId="3" applyFont="1" applyFill="1" applyBorder="1" applyAlignment="1" applyProtection="1">
      <alignment horizontal="left" vertical="center" wrapText="1"/>
      <protection locked="0"/>
    </xf>
    <xf numFmtId="0" fontId="0" fillId="0" borderId="0" xfId="0" applyProtection="1">
      <protection locked="0"/>
    </xf>
    <xf numFmtId="0" fontId="20" fillId="0" borderId="12" xfId="1" applyFont="1" applyFill="1" applyBorder="1" applyAlignment="1" applyProtection="1">
      <alignment horizontal="center"/>
      <protection locked="0"/>
    </xf>
    <xf numFmtId="0" fontId="33" fillId="0" borderId="12" xfId="1" applyFont="1" applyBorder="1" applyAlignment="1" applyProtection="1">
      <alignment wrapText="1"/>
      <protection locked="0"/>
    </xf>
    <xf numFmtId="0" fontId="36" fillId="10" borderId="12" xfId="2" applyFont="1" applyFill="1" applyBorder="1" applyAlignment="1" applyProtection="1">
      <alignment vertical="center" wrapText="1"/>
      <protection locked="0"/>
    </xf>
    <xf numFmtId="0" fontId="37" fillId="0" borderId="11" xfId="1" applyFont="1" applyBorder="1" applyAlignment="1" applyProtection="1">
      <alignment vertical="center" wrapText="1"/>
      <protection locked="0"/>
    </xf>
    <xf numFmtId="0" fontId="37" fillId="0" borderId="12" xfId="1" applyFont="1" applyBorder="1" applyAlignment="1" applyProtection="1">
      <alignment horizontal="center" vertical="center" wrapText="1"/>
      <protection locked="0"/>
    </xf>
    <xf numFmtId="1" fontId="38" fillId="0" borderId="12" xfId="1" applyNumberFormat="1" applyFont="1" applyBorder="1" applyAlignment="1" applyProtection="1">
      <alignment vertical="center"/>
      <protection locked="0"/>
    </xf>
    <xf numFmtId="0" fontId="0" fillId="0" borderId="0" xfId="0" applyAlignment="1" applyProtection="1">
      <alignment horizontal="center"/>
      <protection locked="0"/>
    </xf>
    <xf numFmtId="0" fontId="20" fillId="0" borderId="12" xfId="1" applyFont="1" applyFill="1" applyBorder="1" applyProtection="1">
      <protection locked="0"/>
    </xf>
    <xf numFmtId="0" fontId="34" fillId="0" borderId="12" xfId="1" applyFont="1" applyBorder="1" applyAlignment="1" applyProtection="1">
      <alignment vertical="center"/>
      <protection locked="0"/>
    </xf>
    <xf numFmtId="0" fontId="0" fillId="0" borderId="13" xfId="0" applyBorder="1" applyProtection="1">
      <protection locked="0"/>
    </xf>
    <xf numFmtId="0" fontId="39" fillId="10" borderId="12" xfId="3" applyFont="1" applyFill="1" applyBorder="1" applyAlignment="1" applyProtection="1">
      <alignment horizontal="left" vertical="center" wrapText="1"/>
      <protection locked="0"/>
    </xf>
    <xf numFmtId="0" fontId="40" fillId="0" borderId="0" xfId="0" applyFont="1"/>
    <xf numFmtId="0" fontId="20" fillId="0" borderId="12" xfId="1" applyBorder="1" applyAlignment="1" applyProtection="1">
      <alignment horizontal="left" wrapText="1"/>
      <protection locked="0"/>
    </xf>
    <xf numFmtId="165" fontId="32" fillId="0" borderId="12" xfId="1" applyNumberFormat="1" applyFont="1" applyBorder="1" applyAlignment="1" applyProtection="1">
      <alignment horizontal="left" vertical="center" wrapText="1"/>
      <protection locked="0"/>
    </xf>
    <xf numFmtId="0" fontId="32" fillId="0" borderId="0" xfId="1" applyFont="1" applyProtection="1">
      <protection locked="0"/>
    </xf>
    <xf numFmtId="0" fontId="41" fillId="0" borderId="12" xfId="1" applyFont="1" applyBorder="1" applyAlignment="1" applyProtection="1">
      <alignment horizontal="left" vertical="center"/>
      <protection locked="0"/>
    </xf>
    <xf numFmtId="165" fontId="42" fillId="0" borderId="12" xfId="1" applyNumberFormat="1" applyFont="1" applyBorder="1" applyAlignment="1" applyProtection="1">
      <alignment horizontal="left" vertical="center" wrapText="1"/>
      <protection locked="0"/>
    </xf>
    <xf numFmtId="165" fontId="43" fillId="0" borderId="12" xfId="1" applyNumberFormat="1" applyFont="1" applyBorder="1" applyAlignment="1" applyProtection="1">
      <alignment horizontal="left" vertical="center" wrapText="1"/>
      <protection locked="0"/>
    </xf>
    <xf numFmtId="165" fontId="44" fillId="0" borderId="12" xfId="1" applyNumberFormat="1" applyFont="1" applyBorder="1" applyAlignment="1" applyProtection="1">
      <alignment horizontal="left" vertical="center" wrapText="1"/>
      <protection locked="0"/>
    </xf>
    <xf numFmtId="0" fontId="45" fillId="0" borderId="12" xfId="1" applyFont="1" applyBorder="1" applyAlignment="1" applyProtection="1">
      <alignment horizontal="left" vertical="center" wrapText="1"/>
      <protection locked="0"/>
    </xf>
    <xf numFmtId="0" fontId="0" fillId="0" borderId="13" xfId="0" applyFont="1" applyBorder="1" applyProtection="1">
      <protection locked="0"/>
    </xf>
    <xf numFmtId="165" fontId="32" fillId="0" borderId="13" xfId="1" applyNumberFormat="1" applyFont="1" applyBorder="1" applyAlignment="1" applyProtection="1">
      <alignment horizontal="left" vertical="center" wrapText="1"/>
      <protection locked="0"/>
    </xf>
    <xf numFmtId="0" fontId="46" fillId="0" borderId="12" xfId="1" applyFont="1" applyBorder="1" applyAlignment="1" applyProtection="1">
      <alignment wrapText="1"/>
      <protection locked="0"/>
    </xf>
    <xf numFmtId="0" fontId="47" fillId="0" borderId="0" xfId="0" applyFont="1" applyProtection="1">
      <protection locked="0"/>
    </xf>
    <xf numFmtId="0" fontId="32" fillId="0" borderId="13" xfId="1" applyFont="1" applyBorder="1" applyAlignment="1" applyProtection="1">
      <alignment horizontal="left" vertical="center" wrapText="1"/>
      <protection locked="0"/>
    </xf>
    <xf numFmtId="165" fontId="43" fillId="0" borderId="13" xfId="1" applyNumberFormat="1" applyFont="1" applyBorder="1" applyAlignment="1" applyProtection="1">
      <alignment horizontal="left" vertical="center" wrapText="1"/>
      <protection locked="0"/>
    </xf>
    <xf numFmtId="165" fontId="44" fillId="0" borderId="13" xfId="1" applyNumberFormat="1" applyFont="1" applyBorder="1" applyAlignment="1" applyProtection="1">
      <alignment horizontal="left" vertical="center" wrapText="1"/>
      <protection locked="0"/>
    </xf>
    <xf numFmtId="165" fontId="48" fillId="0" borderId="13" xfId="1" applyNumberFormat="1" applyFont="1" applyBorder="1" applyAlignment="1" applyProtection="1">
      <alignment horizontal="left" vertical="center" wrapText="1"/>
      <protection locked="0"/>
    </xf>
    <xf numFmtId="0" fontId="43" fillId="0" borderId="12" xfId="1" applyFont="1" applyBorder="1" applyAlignment="1" applyProtection="1">
      <alignment horizontal="left" vertical="center" wrapText="1"/>
      <protection locked="0"/>
    </xf>
    <xf numFmtId="0" fontId="42" fillId="0" borderId="12" xfId="1" applyFont="1" applyBorder="1" applyAlignment="1" applyProtection="1">
      <alignment horizontal="left" vertical="center" wrapText="1"/>
      <protection locked="0"/>
    </xf>
    <xf numFmtId="165" fontId="49" fillId="0" borderId="12" xfId="1" applyNumberFormat="1" applyFont="1" applyBorder="1" applyAlignment="1" applyProtection="1">
      <alignment horizontal="left" vertical="center" wrapText="1"/>
      <protection locked="0"/>
    </xf>
    <xf numFmtId="165" fontId="50" fillId="0" borderId="12" xfId="1" applyNumberFormat="1" applyFont="1" applyBorder="1" applyAlignment="1" applyProtection="1">
      <alignment horizontal="left" vertical="center" wrapText="1"/>
      <protection locked="0"/>
    </xf>
    <xf numFmtId="0" fontId="33" fillId="0" borderId="12" xfId="1" applyFont="1" applyFill="1" applyBorder="1" applyAlignment="1" applyProtection="1">
      <alignment horizontal="left" wrapText="1"/>
      <protection locked="0"/>
    </xf>
    <xf numFmtId="0" fontId="20" fillId="0" borderId="12" xfId="1" applyFont="1" applyBorder="1" applyAlignment="1" applyProtection="1">
      <alignment horizontal="left"/>
      <protection locked="0"/>
    </xf>
    <xf numFmtId="0" fontId="23" fillId="0" borderId="12" xfId="0" applyFont="1" applyBorder="1" applyAlignment="1" applyProtection="1">
      <alignment horizontal="center" vertical="center"/>
      <protection locked="0"/>
    </xf>
    <xf numFmtId="0" fontId="23" fillId="0" borderId="12" xfId="0" applyFont="1" applyBorder="1" applyAlignment="1" applyProtection="1">
      <alignment horizontal="left" vertical="center" wrapText="1"/>
      <protection locked="0"/>
    </xf>
    <xf numFmtId="0" fontId="19" fillId="11" borderId="1" xfId="0" applyFont="1" applyFill="1" applyBorder="1" applyAlignment="1" applyProtection="1">
      <alignment wrapText="1"/>
      <protection locked="0"/>
    </xf>
    <xf numFmtId="0" fontId="19" fillId="0" borderId="1" xfId="0" applyFont="1" applyBorder="1" applyProtection="1">
      <protection locked="0"/>
    </xf>
    <xf numFmtId="0" fontId="51" fillId="0" borderId="1" xfId="0" applyFont="1" applyBorder="1" applyProtection="1">
      <protection locked="0"/>
    </xf>
    <xf numFmtId="0" fontId="25" fillId="0" borderId="12" xfId="1" applyFont="1" applyBorder="1" applyAlignment="1" applyProtection="1">
      <alignment vertical="center"/>
      <protection locked="0"/>
    </xf>
    <xf numFmtId="0" fontId="52" fillId="0" borderId="12" xfId="1" applyFont="1" applyBorder="1" applyProtection="1">
      <protection locked="0"/>
    </xf>
    <xf numFmtId="164" fontId="53" fillId="0" borderId="1" xfId="0" applyNumberFormat="1" applyFont="1" applyBorder="1" applyAlignment="1" applyProtection="1">
      <alignment horizontal="left" vertical="center" wrapText="1"/>
      <protection locked="0"/>
    </xf>
    <xf numFmtId="165" fontId="23" fillId="0" borderId="12" xfId="1" applyNumberFormat="1" applyFont="1" applyBorder="1" applyAlignment="1" applyProtection="1">
      <alignment horizontal="left" vertical="center" wrapText="1"/>
      <protection locked="0"/>
    </xf>
    <xf numFmtId="165" fontId="54" fillId="0" borderId="12" xfId="1" applyNumberFormat="1" applyFont="1" applyBorder="1" applyAlignment="1" applyProtection="1">
      <alignment horizontal="left" vertical="center" wrapText="1"/>
      <protection locked="0"/>
    </xf>
    <xf numFmtId="0" fontId="23" fillId="0" borderId="0" xfId="1" applyFont="1" applyProtection="1">
      <protection locked="0"/>
    </xf>
    <xf numFmtId="0" fontId="55" fillId="0" borderId="12" xfId="1" applyFont="1" applyBorder="1" applyAlignment="1" applyProtection="1">
      <alignment horizontal="left" vertical="center"/>
      <protection locked="0"/>
    </xf>
    <xf numFmtId="0" fontId="54" fillId="0" borderId="1" xfId="0" applyFont="1" applyBorder="1" applyAlignment="1" applyProtection="1">
      <alignment horizontal="left" vertical="center" wrapText="1"/>
      <protection locked="0"/>
    </xf>
    <xf numFmtId="0" fontId="26" fillId="0" borderId="13" xfId="1" applyFont="1" applyBorder="1" applyAlignment="1" applyProtection="1">
      <alignment horizontal="center"/>
      <protection locked="0"/>
    </xf>
    <xf numFmtId="165" fontId="56" fillId="0" borderId="12" xfId="1" applyNumberFormat="1" applyFont="1" applyBorder="1" applyAlignment="1" applyProtection="1">
      <alignment horizontal="left" vertical="center" wrapText="1"/>
      <protection locked="0"/>
    </xf>
    <xf numFmtId="165" fontId="58" fillId="0" borderId="12" xfId="1" applyNumberFormat="1" applyFont="1" applyBorder="1" applyAlignment="1" applyProtection="1">
      <alignment horizontal="left" vertical="center" wrapText="1"/>
      <protection locked="0"/>
    </xf>
    <xf numFmtId="0" fontId="57" fillId="0" borderId="1" xfId="0" applyFont="1" applyFill="1" applyBorder="1" applyAlignment="1" applyProtection="1">
      <alignment horizontal="center" vertical="center" wrapText="1"/>
      <protection locked="0"/>
    </xf>
    <xf numFmtId="0" fontId="44" fillId="0" borderId="12" xfId="1" applyFont="1" applyBorder="1" applyAlignment="1" applyProtection="1">
      <alignment horizontal="left" vertical="center" wrapText="1"/>
      <protection locked="0"/>
    </xf>
    <xf numFmtId="0" fontId="40" fillId="0" borderId="1" xfId="0" applyFont="1" applyBorder="1" applyAlignment="1" applyProtection="1">
      <alignment horizontal="left" vertical="center" wrapText="1"/>
      <protection locked="0"/>
    </xf>
    <xf numFmtId="164" fontId="59" fillId="0" borderId="1" xfId="0" applyNumberFormat="1" applyFont="1" applyBorder="1" applyAlignment="1" applyProtection="1">
      <alignment horizontal="left" vertical="center" wrapText="1"/>
      <protection locked="0"/>
    </xf>
    <xf numFmtId="0" fontId="59" fillId="0" borderId="1" xfId="0" applyFont="1" applyBorder="1" applyAlignment="1" applyProtection="1">
      <alignment horizontal="left" vertical="center" wrapText="1"/>
      <protection locked="0"/>
    </xf>
    <xf numFmtId="0" fontId="3" fillId="0" borderId="14" xfId="0" applyFont="1" applyBorder="1" applyProtection="1">
      <protection locked="0"/>
    </xf>
    <xf numFmtId="0" fontId="3" fillId="0" borderId="5" xfId="0" applyFont="1" applyBorder="1" applyProtection="1">
      <protection locked="0"/>
    </xf>
    <xf numFmtId="0" fontId="19" fillId="12" borderId="1" xfId="0" applyFont="1" applyFill="1" applyBorder="1" applyProtection="1">
      <protection locked="0"/>
    </xf>
    <xf numFmtId="1" fontId="23" fillId="12" borderId="12" xfId="1" applyNumberFormat="1" applyFont="1" applyFill="1" applyBorder="1" applyAlignment="1" applyProtection="1">
      <alignment horizontal="center" vertical="center" wrapText="1"/>
      <protection locked="0"/>
    </xf>
    <xf numFmtId="0" fontId="1" fillId="12" borderId="1" xfId="0" applyFont="1" applyFill="1" applyBorder="1" applyAlignment="1" applyProtection="1">
      <alignment horizontal="left" vertical="center" wrapText="1"/>
      <protection locked="0"/>
    </xf>
    <xf numFmtId="0" fontId="3" fillId="12"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xf>
    <xf numFmtId="0" fontId="55" fillId="0" borderId="12" xfId="1" applyFont="1" applyBorder="1" applyProtection="1">
      <protection locked="0"/>
    </xf>
    <xf numFmtId="0" fontId="61" fillId="10" borderId="12" xfId="2" applyFont="1" applyFill="1" applyBorder="1" applyAlignment="1" applyProtection="1">
      <alignment vertical="center" wrapText="1"/>
      <protection locked="0"/>
    </xf>
    <xf numFmtId="0" fontId="55" fillId="0" borderId="12" xfId="1" applyFont="1" applyBorder="1" applyAlignment="1" applyProtection="1">
      <alignment wrapText="1"/>
      <protection locked="0"/>
    </xf>
    <xf numFmtId="0" fontId="2" fillId="0" borderId="1" xfId="0" applyFont="1" applyBorder="1" applyAlignment="1" applyProtection="1">
      <alignment horizontal="left" vertical="center" wrapText="1"/>
      <protection locked="0"/>
    </xf>
    <xf numFmtId="0" fontId="62" fillId="0" borderId="1" xfId="0" applyFont="1" applyBorder="1" applyAlignment="1" applyProtection="1">
      <alignment horizontal="left" vertical="center" wrapText="1"/>
      <protection locked="0"/>
    </xf>
    <xf numFmtId="0" fontId="1" fillId="0" borderId="1" xfId="0" applyFont="1" applyBorder="1" applyAlignment="1" applyProtection="1">
      <alignment horizontal="right" vertical="center" wrapText="1"/>
      <protection locked="0"/>
    </xf>
    <xf numFmtId="0" fontId="57" fillId="0" borderId="1" xfId="0" applyFont="1" applyBorder="1" applyAlignment="1" applyProtection="1">
      <alignment horizontal="right"/>
      <protection locked="0"/>
    </xf>
    <xf numFmtId="0" fontId="52" fillId="0" borderId="15" xfId="1" applyFont="1" applyFill="1" applyBorder="1" applyAlignment="1" applyProtection="1">
      <alignment horizontal="center"/>
      <protection locked="0"/>
    </xf>
    <xf numFmtId="0" fontId="52" fillId="0" borderId="1" xfId="1" applyFont="1" applyFill="1" applyBorder="1" applyAlignment="1" applyProtection="1">
      <alignment horizontal="right"/>
      <protection locked="0"/>
    </xf>
    <xf numFmtId="0" fontId="52" fillId="0" borderId="15" xfId="1" applyFont="1" applyFill="1" applyBorder="1" applyAlignment="1" applyProtection="1">
      <alignment horizontal="right"/>
      <protection locked="0"/>
    </xf>
    <xf numFmtId="0" fontId="26" fillId="12" borderId="15" xfId="1" applyFont="1" applyFill="1" applyBorder="1" applyAlignment="1" applyProtection="1">
      <alignment horizontal="right"/>
      <protection locked="0"/>
    </xf>
    <xf numFmtId="0" fontId="21" fillId="12" borderId="11" xfId="1" applyFont="1" applyFill="1" applyBorder="1" applyAlignment="1" applyProtection="1">
      <alignment horizontal="right" vertical="center" wrapText="1"/>
      <protection locked="0"/>
    </xf>
    <xf numFmtId="0" fontId="26" fillId="12" borderId="12" xfId="1" applyFont="1" applyFill="1" applyBorder="1" applyAlignment="1" applyProtection="1">
      <alignment horizontal="right"/>
      <protection locked="0"/>
    </xf>
    <xf numFmtId="0" fontId="23" fillId="12" borderId="12" xfId="1" applyFont="1" applyFill="1" applyBorder="1" applyAlignment="1" applyProtection="1">
      <alignment horizontal="right" vertical="center" wrapText="1"/>
      <protection locked="0"/>
    </xf>
    <xf numFmtId="0" fontId="60" fillId="12" borderId="15" xfId="0" applyFont="1" applyFill="1" applyBorder="1" applyAlignment="1" applyProtection="1">
      <alignment horizontal="right"/>
      <protection locked="0"/>
    </xf>
    <xf numFmtId="0" fontId="21" fillId="12" borderId="12" xfId="1" applyFont="1" applyFill="1" applyBorder="1" applyAlignment="1" applyProtection="1">
      <alignment horizontal="right" vertical="center" wrapText="1"/>
      <protection locked="0"/>
    </xf>
    <xf numFmtId="0" fontId="19" fillId="12" borderId="0" xfId="0" applyFont="1" applyFill="1" applyAlignment="1" applyProtection="1">
      <alignment horizontal="right"/>
      <protection locked="0"/>
    </xf>
    <xf numFmtId="0" fontId="26" fillId="12" borderId="1" xfId="1" applyFont="1" applyFill="1" applyBorder="1" applyAlignment="1" applyProtection="1">
      <alignment horizontal="right"/>
      <protection locked="0"/>
    </xf>
    <xf numFmtId="0" fontId="60" fillId="12" borderId="1" xfId="0" applyFont="1" applyFill="1" applyBorder="1" applyAlignment="1" applyProtection="1">
      <alignment horizontal="right"/>
      <protection locked="0"/>
    </xf>
    <xf numFmtId="0" fontId="1" fillId="12" borderId="1" xfId="0" applyFont="1" applyFill="1" applyBorder="1" applyAlignment="1" applyProtection="1">
      <alignment horizontal="right" vertical="center" wrapText="1"/>
      <protection locked="0"/>
    </xf>
    <xf numFmtId="0" fontId="19" fillId="12" borderId="1" xfId="0" applyFont="1" applyFill="1" applyBorder="1" applyAlignment="1" applyProtection="1">
      <alignment horizontal="right"/>
      <protection locked="0"/>
    </xf>
    <xf numFmtId="0" fontId="1" fillId="0" borderId="0" xfId="0" applyFont="1" applyAlignment="1" applyProtection="1">
      <alignment horizontal="right"/>
      <protection locked="0"/>
    </xf>
    <xf numFmtId="0" fontId="60" fillId="0" borderId="15" xfId="0" applyFont="1" applyBorder="1" applyAlignment="1" applyProtection="1">
      <alignment horizontal="center"/>
      <protection locked="0"/>
    </xf>
    <xf numFmtId="0" fontId="60" fillId="0" borderId="15" xfId="0" applyFont="1" applyBorder="1" applyAlignment="1" applyProtection="1">
      <alignment horizontal="right"/>
      <protection locked="0"/>
    </xf>
    <xf numFmtId="0" fontId="60" fillId="0" borderId="12" xfId="0" applyFont="1" applyBorder="1" applyProtection="1">
      <protection locked="0"/>
    </xf>
    <xf numFmtId="0" fontId="60" fillId="0" borderId="1" xfId="0" applyFont="1" applyBorder="1" applyAlignment="1" applyProtection="1">
      <alignment horizontal="right"/>
      <protection locked="0"/>
    </xf>
    <xf numFmtId="0" fontId="60" fillId="0" borderId="1" xfId="0" applyFont="1" applyFill="1" applyBorder="1" applyAlignment="1" applyProtection="1">
      <alignment horizontal="right"/>
      <protection locked="0"/>
    </xf>
    <xf numFmtId="0" fontId="63" fillId="12" borderId="11" xfId="1" applyFont="1" applyFill="1" applyBorder="1" applyAlignment="1" applyProtection="1">
      <alignment horizontal="right" vertical="center" wrapText="1"/>
      <protection locked="0"/>
    </xf>
    <xf numFmtId="0" fontId="0" fillId="0" borderId="1" xfId="0" applyBorder="1" applyProtection="1">
      <protection locked="0"/>
    </xf>
    <xf numFmtId="0" fontId="64" fillId="0" borderId="15" xfId="0" applyFont="1" applyBorder="1" applyAlignment="1" applyProtection="1">
      <alignment horizontal="center"/>
      <protection locked="0"/>
    </xf>
    <xf numFmtId="0" fontId="20" fillId="0" borderId="1" xfId="1" applyFont="1" applyFill="1" applyBorder="1" applyAlignment="1" applyProtection="1">
      <alignment horizontal="center"/>
      <protection locked="0"/>
    </xf>
    <xf numFmtId="0" fontId="26" fillId="0" borderId="15" xfId="1" applyFont="1" applyFill="1" applyBorder="1" applyAlignment="1" applyProtection="1">
      <alignment horizontal="center"/>
      <protection locked="0"/>
    </xf>
    <xf numFmtId="165" fontId="65" fillId="0" borderId="12" xfId="1" applyNumberFormat="1" applyFont="1" applyBorder="1" applyAlignment="1" applyProtection="1">
      <alignment horizontal="left" vertical="center" wrapText="1"/>
      <protection locked="0"/>
    </xf>
    <xf numFmtId="0" fontId="56" fillId="0" borderId="1" xfId="0" applyFont="1" applyBorder="1" applyAlignment="1" applyProtection="1">
      <alignment horizontal="left" vertical="center" wrapText="1"/>
      <protection locked="0"/>
    </xf>
    <xf numFmtId="0" fontId="44" fillId="0" borderId="0" xfId="1" applyFont="1" applyProtection="1">
      <protection locked="0"/>
    </xf>
    <xf numFmtId="164" fontId="40" fillId="0" borderId="1" xfId="0" applyNumberFormat="1" applyFont="1" applyBorder="1" applyAlignment="1" applyProtection="1">
      <alignment horizontal="left" vertical="center" wrapText="1"/>
      <protection locked="0"/>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3"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2"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2" xfId="0" applyFont="1" applyFill="1" applyBorder="1" applyAlignment="1" applyProtection="1">
      <alignment horizontal="center"/>
      <protection locked="0"/>
    </xf>
    <xf numFmtId="0" fontId="15" fillId="0" borderId="3"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cellXfs>
  <cellStyles count="4">
    <cellStyle name="Excel Built-in Normal" xfId="1"/>
    <cellStyle name="Normal" xfId="0" builtinId="0"/>
    <cellStyle name="Normal 3" xfId="3"/>
    <cellStyle name="Normal 4"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I4" sqref="I4:M4"/>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209" t="s">
        <v>446</v>
      </c>
      <c r="B1" s="209"/>
      <c r="C1" s="209"/>
      <c r="D1" s="209"/>
      <c r="E1" s="209"/>
      <c r="F1" s="209"/>
      <c r="G1" s="209"/>
      <c r="H1" s="209"/>
      <c r="I1" s="209"/>
      <c r="J1" s="209"/>
      <c r="K1" s="209"/>
      <c r="L1" s="209"/>
      <c r="M1" s="209"/>
    </row>
    <row r="2" spans="1:14">
      <c r="A2" s="210" t="s">
        <v>0</v>
      </c>
      <c r="B2" s="210"/>
      <c r="C2" s="212" t="s">
        <v>442</v>
      </c>
      <c r="D2" s="213"/>
      <c r="E2" s="2" t="s">
        <v>1</v>
      </c>
      <c r="F2" s="200" t="s">
        <v>443</v>
      </c>
      <c r="G2" s="200"/>
      <c r="H2" s="200"/>
      <c r="I2" s="200"/>
      <c r="J2" s="200"/>
      <c r="K2" s="225" t="s">
        <v>28</v>
      </c>
      <c r="L2" s="225"/>
      <c r="M2" s="37" t="s">
        <v>444</v>
      </c>
    </row>
    <row r="3" spans="1:14" ht="7.5" customHeight="1">
      <c r="A3" s="244"/>
      <c r="B3" s="244"/>
      <c r="C3" s="244"/>
      <c r="D3" s="244"/>
      <c r="E3" s="244"/>
      <c r="F3" s="243"/>
      <c r="G3" s="243"/>
      <c r="H3" s="243"/>
      <c r="I3" s="243"/>
      <c r="J3" s="243"/>
      <c r="K3" s="245"/>
      <c r="L3" s="245"/>
      <c r="M3" s="245"/>
    </row>
    <row r="4" spans="1:14">
      <c r="A4" s="219" t="s">
        <v>2</v>
      </c>
      <c r="B4" s="220"/>
      <c r="C4" s="220"/>
      <c r="D4" s="220"/>
      <c r="E4" s="221"/>
      <c r="F4" s="243"/>
      <c r="G4" s="243"/>
      <c r="H4" s="243"/>
      <c r="I4" s="246" t="s">
        <v>64</v>
      </c>
      <c r="J4" s="246"/>
      <c r="K4" s="246"/>
      <c r="L4" s="246"/>
      <c r="M4" s="246"/>
    </row>
    <row r="5" spans="1:14" ht="18.75" customHeight="1">
      <c r="A5" s="242" t="s">
        <v>4</v>
      </c>
      <c r="B5" s="242"/>
      <c r="C5" s="222"/>
      <c r="D5" s="223"/>
      <c r="E5" s="224"/>
      <c r="F5" s="243"/>
      <c r="G5" s="243"/>
      <c r="H5" s="243"/>
      <c r="I5" s="214" t="s">
        <v>5</v>
      </c>
      <c r="J5" s="214"/>
      <c r="K5" s="216" t="s">
        <v>445</v>
      </c>
      <c r="L5" s="218"/>
      <c r="M5" s="217"/>
    </row>
    <row r="6" spans="1:14" ht="18.75" customHeight="1">
      <c r="A6" s="215" t="s">
        <v>22</v>
      </c>
      <c r="B6" s="215"/>
      <c r="C6" s="38"/>
      <c r="D6" s="211"/>
      <c r="E6" s="211"/>
      <c r="F6" s="243"/>
      <c r="G6" s="243"/>
      <c r="H6" s="243"/>
      <c r="I6" s="215" t="s">
        <v>22</v>
      </c>
      <c r="J6" s="215"/>
      <c r="K6" s="216">
        <v>9954404478</v>
      </c>
      <c r="L6" s="217"/>
      <c r="M6" s="39">
        <v>9435149551</v>
      </c>
    </row>
    <row r="7" spans="1:14">
      <c r="A7" s="241" t="s">
        <v>3</v>
      </c>
      <c r="B7" s="241"/>
      <c r="C7" s="241"/>
      <c r="D7" s="241"/>
      <c r="E7" s="241"/>
      <c r="F7" s="241"/>
      <c r="G7" s="241"/>
      <c r="H7" s="241"/>
      <c r="I7" s="241"/>
      <c r="J7" s="241"/>
      <c r="K7" s="241"/>
      <c r="L7" s="241"/>
      <c r="M7" s="241"/>
    </row>
    <row r="8" spans="1:14">
      <c r="A8" s="206" t="s">
        <v>25</v>
      </c>
      <c r="B8" s="207"/>
      <c r="C8" s="208"/>
      <c r="D8" s="3" t="s">
        <v>24</v>
      </c>
      <c r="E8" s="40"/>
      <c r="F8" s="228"/>
      <c r="G8" s="229"/>
      <c r="H8" s="229"/>
      <c r="I8" s="206" t="s">
        <v>26</v>
      </c>
      <c r="J8" s="207"/>
      <c r="K8" s="208"/>
      <c r="L8" s="3" t="s">
        <v>24</v>
      </c>
      <c r="M8" s="40"/>
    </row>
    <row r="9" spans="1:14">
      <c r="A9" s="233" t="s">
        <v>30</v>
      </c>
      <c r="B9" s="234"/>
      <c r="C9" s="6" t="s">
        <v>6</v>
      </c>
      <c r="D9" s="9" t="s">
        <v>12</v>
      </c>
      <c r="E9" s="5" t="s">
        <v>15</v>
      </c>
      <c r="F9" s="230"/>
      <c r="G9" s="231"/>
      <c r="H9" s="231"/>
      <c r="I9" s="233" t="s">
        <v>30</v>
      </c>
      <c r="J9" s="234"/>
      <c r="K9" s="6" t="s">
        <v>6</v>
      </c>
      <c r="L9" s="9" t="s">
        <v>12</v>
      </c>
      <c r="M9" s="5" t="s">
        <v>15</v>
      </c>
    </row>
    <row r="10" spans="1:14">
      <c r="A10" s="235" t="s">
        <v>73</v>
      </c>
      <c r="B10" s="236"/>
      <c r="C10" s="4" t="s">
        <v>18</v>
      </c>
      <c r="D10" s="38">
        <v>9435256053</v>
      </c>
      <c r="E10" s="51" t="s">
        <v>77</v>
      </c>
      <c r="F10" s="230"/>
      <c r="G10" s="231"/>
      <c r="H10" s="231"/>
      <c r="I10" s="235" t="s">
        <v>74</v>
      </c>
      <c r="J10" s="236"/>
      <c r="K10" s="4" t="s">
        <v>18</v>
      </c>
      <c r="L10" s="38">
        <v>9435351559</v>
      </c>
      <c r="M10" s="51" t="s">
        <v>80</v>
      </c>
    </row>
    <row r="11" spans="1:14">
      <c r="A11" s="240" t="s">
        <v>440</v>
      </c>
      <c r="B11" s="240"/>
      <c r="C11" s="4" t="s">
        <v>19</v>
      </c>
      <c r="D11" s="38">
        <v>700237201</v>
      </c>
      <c r="E11" s="51" t="s">
        <v>78</v>
      </c>
      <c r="F11" s="230"/>
      <c r="G11" s="231"/>
      <c r="H11" s="231"/>
      <c r="I11" s="222" t="s">
        <v>75</v>
      </c>
      <c r="J11" s="224"/>
      <c r="K11" s="20" t="s">
        <v>18</v>
      </c>
      <c r="L11" s="38">
        <v>8876946536</v>
      </c>
      <c r="M11" s="51" t="s">
        <v>79</v>
      </c>
    </row>
    <row r="12" spans="1:14">
      <c r="A12" s="240" t="s">
        <v>441</v>
      </c>
      <c r="B12" s="240"/>
      <c r="C12" s="4" t="s">
        <v>20</v>
      </c>
      <c r="D12" s="38"/>
      <c r="E12" s="39"/>
      <c r="F12" s="230"/>
      <c r="G12" s="231"/>
      <c r="H12" s="231"/>
      <c r="I12" s="235" t="s">
        <v>441</v>
      </c>
      <c r="J12" s="236"/>
      <c r="K12" s="4" t="s">
        <v>20</v>
      </c>
      <c r="L12" s="38"/>
      <c r="M12" s="39"/>
    </row>
    <row r="13" spans="1:14">
      <c r="A13" s="240" t="s">
        <v>81</v>
      </c>
      <c r="B13" s="240"/>
      <c r="C13" s="4" t="s">
        <v>21</v>
      </c>
      <c r="D13" s="38">
        <v>8751834782</v>
      </c>
      <c r="E13" s="39"/>
      <c r="F13" s="230"/>
      <c r="G13" s="231"/>
      <c r="H13" s="231"/>
      <c r="I13" s="235" t="s">
        <v>76</v>
      </c>
      <c r="J13" s="236"/>
      <c r="K13" s="4" t="s">
        <v>21</v>
      </c>
      <c r="L13" s="38">
        <v>9678471809</v>
      </c>
      <c r="M13" s="39"/>
    </row>
    <row r="14" spans="1:14">
      <c r="A14" s="237" t="s">
        <v>23</v>
      </c>
      <c r="B14" s="238"/>
      <c r="C14" s="239"/>
      <c r="D14" s="205"/>
      <c r="E14" s="205"/>
      <c r="F14" s="230"/>
      <c r="G14" s="231"/>
      <c r="H14" s="231"/>
      <c r="I14" s="232"/>
      <c r="J14" s="232"/>
      <c r="K14" s="232"/>
      <c r="L14" s="232"/>
      <c r="M14" s="232"/>
      <c r="N14" s="8"/>
    </row>
    <row r="15" spans="1:14">
      <c r="A15" s="227"/>
      <c r="B15" s="227"/>
      <c r="C15" s="227"/>
      <c r="D15" s="227"/>
      <c r="E15" s="227"/>
      <c r="F15" s="227"/>
      <c r="G15" s="227"/>
      <c r="H15" s="227"/>
      <c r="I15" s="227"/>
      <c r="J15" s="227"/>
      <c r="K15" s="227"/>
      <c r="L15" s="227"/>
      <c r="M15" s="227"/>
    </row>
    <row r="16" spans="1:14">
      <c r="A16" s="226" t="s">
        <v>48</v>
      </c>
      <c r="B16" s="226"/>
      <c r="C16" s="226"/>
      <c r="D16" s="226"/>
      <c r="E16" s="226"/>
      <c r="F16" s="226"/>
      <c r="G16" s="226"/>
      <c r="H16" s="226"/>
      <c r="I16" s="226"/>
      <c r="J16" s="226"/>
      <c r="K16" s="226"/>
      <c r="L16" s="226"/>
      <c r="M16" s="226"/>
    </row>
    <row r="17" spans="1:13" ht="32.25" customHeight="1">
      <c r="A17" s="203" t="s">
        <v>60</v>
      </c>
      <c r="B17" s="203"/>
      <c r="C17" s="203"/>
      <c r="D17" s="203"/>
      <c r="E17" s="203"/>
      <c r="F17" s="203"/>
      <c r="G17" s="203"/>
      <c r="H17" s="203"/>
      <c r="I17" s="203"/>
      <c r="J17" s="203"/>
      <c r="K17" s="203"/>
      <c r="L17" s="203"/>
      <c r="M17" s="203"/>
    </row>
    <row r="18" spans="1:13">
      <c r="A18" s="202" t="s">
        <v>61</v>
      </c>
      <c r="B18" s="202"/>
      <c r="C18" s="202"/>
      <c r="D18" s="202"/>
      <c r="E18" s="202"/>
      <c r="F18" s="202"/>
      <c r="G18" s="202"/>
      <c r="H18" s="202"/>
      <c r="I18" s="202"/>
      <c r="J18" s="202"/>
      <c r="K18" s="202"/>
      <c r="L18" s="202"/>
      <c r="M18" s="202"/>
    </row>
    <row r="19" spans="1:13">
      <c r="A19" s="202" t="s">
        <v>49</v>
      </c>
      <c r="B19" s="202"/>
      <c r="C19" s="202"/>
      <c r="D19" s="202"/>
      <c r="E19" s="202"/>
      <c r="F19" s="202"/>
      <c r="G19" s="202"/>
      <c r="H19" s="202"/>
      <c r="I19" s="202"/>
      <c r="J19" s="202"/>
      <c r="K19" s="202"/>
      <c r="L19" s="202"/>
      <c r="M19" s="202"/>
    </row>
    <row r="20" spans="1:13">
      <c r="A20" s="202" t="s">
        <v>43</v>
      </c>
      <c r="B20" s="202"/>
      <c r="C20" s="202"/>
      <c r="D20" s="202"/>
      <c r="E20" s="202"/>
      <c r="F20" s="202"/>
      <c r="G20" s="202"/>
      <c r="H20" s="202"/>
      <c r="I20" s="202"/>
      <c r="J20" s="202"/>
      <c r="K20" s="202"/>
      <c r="L20" s="202"/>
      <c r="M20" s="202"/>
    </row>
    <row r="21" spans="1:13">
      <c r="A21" s="202" t="s">
        <v>50</v>
      </c>
      <c r="B21" s="202"/>
      <c r="C21" s="202"/>
      <c r="D21" s="202"/>
      <c r="E21" s="202"/>
      <c r="F21" s="202"/>
      <c r="G21" s="202"/>
      <c r="H21" s="202"/>
      <c r="I21" s="202"/>
      <c r="J21" s="202"/>
      <c r="K21" s="202"/>
      <c r="L21" s="202"/>
      <c r="M21" s="202"/>
    </row>
    <row r="22" spans="1:13">
      <c r="A22" s="202" t="s">
        <v>44</v>
      </c>
      <c r="B22" s="202"/>
      <c r="C22" s="202"/>
      <c r="D22" s="202"/>
      <c r="E22" s="202"/>
      <c r="F22" s="202"/>
      <c r="G22" s="202"/>
      <c r="H22" s="202"/>
      <c r="I22" s="202"/>
      <c r="J22" s="202"/>
      <c r="K22" s="202"/>
      <c r="L22" s="202"/>
      <c r="M22" s="202"/>
    </row>
    <row r="23" spans="1:13">
      <c r="A23" s="204" t="s">
        <v>53</v>
      </c>
      <c r="B23" s="204"/>
      <c r="C23" s="204"/>
      <c r="D23" s="204"/>
      <c r="E23" s="204"/>
      <c r="F23" s="204"/>
      <c r="G23" s="204"/>
      <c r="H23" s="204"/>
      <c r="I23" s="204"/>
      <c r="J23" s="204"/>
      <c r="K23" s="204"/>
      <c r="L23" s="204"/>
      <c r="M23" s="204"/>
    </row>
    <row r="24" spans="1:13">
      <c r="A24" s="202" t="s">
        <v>45</v>
      </c>
      <c r="B24" s="202"/>
      <c r="C24" s="202"/>
      <c r="D24" s="202"/>
      <c r="E24" s="202"/>
      <c r="F24" s="202"/>
      <c r="G24" s="202"/>
      <c r="H24" s="202"/>
      <c r="I24" s="202"/>
      <c r="J24" s="202"/>
      <c r="K24" s="202"/>
      <c r="L24" s="202"/>
      <c r="M24" s="202"/>
    </row>
    <row r="25" spans="1:13">
      <c r="A25" s="202" t="s">
        <v>46</v>
      </c>
      <c r="B25" s="202"/>
      <c r="C25" s="202"/>
      <c r="D25" s="202"/>
      <c r="E25" s="202"/>
      <c r="F25" s="202"/>
      <c r="G25" s="202"/>
      <c r="H25" s="202"/>
      <c r="I25" s="202"/>
      <c r="J25" s="202"/>
      <c r="K25" s="202"/>
      <c r="L25" s="202"/>
      <c r="M25" s="202"/>
    </row>
    <row r="26" spans="1:13">
      <c r="A26" s="202" t="s">
        <v>47</v>
      </c>
      <c r="B26" s="202"/>
      <c r="C26" s="202"/>
      <c r="D26" s="202"/>
      <c r="E26" s="202"/>
      <c r="F26" s="202"/>
      <c r="G26" s="202"/>
      <c r="H26" s="202"/>
      <c r="I26" s="202"/>
      <c r="J26" s="202"/>
      <c r="K26" s="202"/>
      <c r="L26" s="202"/>
      <c r="M26" s="202"/>
    </row>
    <row r="27" spans="1:13">
      <c r="A27" s="201" t="s">
        <v>51</v>
      </c>
      <c r="B27" s="201"/>
      <c r="C27" s="201"/>
      <c r="D27" s="201"/>
      <c r="E27" s="201"/>
      <c r="F27" s="201"/>
      <c r="G27" s="201"/>
      <c r="H27" s="201"/>
      <c r="I27" s="201"/>
      <c r="J27" s="201"/>
      <c r="K27" s="201"/>
      <c r="L27" s="201"/>
      <c r="M27" s="201"/>
    </row>
    <row r="28" spans="1:13">
      <c r="A28" s="202" t="s">
        <v>52</v>
      </c>
      <c r="B28" s="202"/>
      <c r="C28" s="202"/>
      <c r="D28" s="202"/>
      <c r="E28" s="202"/>
      <c r="F28" s="202"/>
      <c r="G28" s="202"/>
      <c r="H28" s="202"/>
      <c r="I28" s="202"/>
      <c r="J28" s="202"/>
      <c r="K28" s="202"/>
      <c r="L28" s="202"/>
      <c r="M28" s="202"/>
    </row>
    <row r="29" spans="1:13" ht="44.25" customHeight="1">
      <c r="A29" s="199" t="s">
        <v>62</v>
      </c>
      <c r="B29" s="199"/>
      <c r="C29" s="199"/>
      <c r="D29" s="199"/>
      <c r="E29" s="199"/>
      <c r="F29" s="199"/>
      <c r="G29" s="199"/>
      <c r="H29" s="199"/>
      <c r="I29" s="199"/>
      <c r="J29" s="199"/>
      <c r="K29" s="199"/>
      <c r="L29" s="199"/>
      <c r="M29" s="199"/>
    </row>
  </sheetData>
  <sheetProtection deleteColumns="0" deleteRows="0"/>
  <mergeCells count="50">
    <mergeCell ref="A7:M7"/>
    <mergeCell ref="A5:B5"/>
    <mergeCell ref="A6:B6"/>
    <mergeCell ref="F3:H6"/>
    <mergeCell ref="A3:E3"/>
    <mergeCell ref="I3:M3"/>
    <mergeCell ref="I4:M4"/>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1:M1"/>
    <mergeCell ref="A2:B2"/>
    <mergeCell ref="D6:E6"/>
    <mergeCell ref="C2:D2"/>
    <mergeCell ref="I5:J5"/>
    <mergeCell ref="I6:J6"/>
    <mergeCell ref="K6:L6"/>
    <mergeCell ref="K5:M5"/>
    <mergeCell ref="A4:E4"/>
    <mergeCell ref="C5:E5"/>
    <mergeCell ref="K2:L2"/>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s>
  <dataValidations xWindow="902" yWindow="480" count="3">
    <dataValidation allowBlank="1" showInputMessage="1" showErrorMessage="1" prompt="Mobile No." sqref="C6 L10:L13 D10:D13 K6:L6"/>
    <dataValidation allowBlank="1" showInputMessage="1" showErrorMessage="1" prompt="E-mail Id" sqref="D14:E14 E12:E13 D6:E6 M6 M12:M13"/>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sheetPr>
  <dimension ref="A1:T167"/>
  <sheetViews>
    <sheetView zoomScale="80" zoomScaleNormal="80" workbookViewId="0">
      <pane xSplit="3" ySplit="4" topLeftCell="E5" activePane="bottomRight" state="frozen"/>
      <selection pane="topRight" activeCell="C1" sqref="C1"/>
      <selection pane="bottomLeft" activeCell="A5" sqref="A5"/>
      <selection pane="bottomRight" activeCell="C3" sqref="C3:C4"/>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7" t="s">
        <v>447</v>
      </c>
      <c r="B1" s="247"/>
      <c r="C1" s="247"/>
      <c r="D1" s="248"/>
      <c r="E1" s="248"/>
      <c r="F1" s="248"/>
      <c r="G1" s="248"/>
      <c r="H1" s="248"/>
      <c r="I1" s="248"/>
      <c r="J1" s="248"/>
      <c r="K1" s="248"/>
      <c r="L1" s="248"/>
      <c r="M1" s="248"/>
      <c r="N1" s="248"/>
      <c r="O1" s="248"/>
      <c r="P1" s="248"/>
      <c r="Q1" s="248"/>
      <c r="R1" s="248"/>
      <c r="S1" s="248"/>
    </row>
    <row r="2" spans="1:20" ht="16.5" customHeight="1">
      <c r="A2" s="251" t="s">
        <v>63</v>
      </c>
      <c r="B2" s="252"/>
      <c r="C2" s="252"/>
      <c r="D2" s="25" t="s">
        <v>121</v>
      </c>
      <c r="E2" s="22"/>
      <c r="F2" s="22"/>
      <c r="G2" s="22"/>
      <c r="H2" s="22"/>
      <c r="I2" s="22"/>
      <c r="J2" s="22"/>
      <c r="K2" s="22"/>
      <c r="L2" s="22"/>
      <c r="M2" s="22"/>
      <c r="N2" s="22"/>
      <c r="O2" s="22"/>
      <c r="P2" s="22"/>
      <c r="Q2" s="22"/>
      <c r="R2" s="22"/>
      <c r="S2" s="22"/>
    </row>
    <row r="3" spans="1:20" ht="24" customHeight="1">
      <c r="A3" s="253" t="s">
        <v>14</v>
      </c>
      <c r="B3" s="249" t="s">
        <v>66</v>
      </c>
      <c r="C3" s="254" t="s">
        <v>7</v>
      </c>
      <c r="D3" s="254" t="s">
        <v>59</v>
      </c>
      <c r="E3" s="254" t="s">
        <v>16</v>
      </c>
      <c r="F3" s="255" t="s">
        <v>17</v>
      </c>
      <c r="G3" s="254" t="s">
        <v>8</v>
      </c>
      <c r="H3" s="254"/>
      <c r="I3" s="254"/>
      <c r="J3" s="254" t="s">
        <v>35</v>
      </c>
      <c r="K3" s="249" t="s">
        <v>37</v>
      </c>
      <c r="L3" s="249" t="s">
        <v>54</v>
      </c>
      <c r="M3" s="249" t="s">
        <v>55</v>
      </c>
      <c r="N3" s="249" t="s">
        <v>38</v>
      </c>
      <c r="O3" s="249" t="s">
        <v>39</v>
      </c>
      <c r="P3" s="253" t="s">
        <v>58</v>
      </c>
      <c r="Q3" s="254" t="s">
        <v>56</v>
      </c>
      <c r="R3" s="254" t="s">
        <v>36</v>
      </c>
      <c r="S3" s="254" t="s">
        <v>57</v>
      </c>
      <c r="T3" s="254" t="s">
        <v>13</v>
      </c>
    </row>
    <row r="4" spans="1:20" ht="25.5" customHeight="1">
      <c r="A4" s="253"/>
      <c r="B4" s="256"/>
      <c r="C4" s="254"/>
      <c r="D4" s="254"/>
      <c r="E4" s="254"/>
      <c r="F4" s="255"/>
      <c r="G4" s="15" t="s">
        <v>9</v>
      </c>
      <c r="H4" s="15" t="s">
        <v>10</v>
      </c>
      <c r="I4" s="11" t="s">
        <v>11</v>
      </c>
      <c r="J4" s="254"/>
      <c r="K4" s="250"/>
      <c r="L4" s="250"/>
      <c r="M4" s="250"/>
      <c r="N4" s="250"/>
      <c r="O4" s="250"/>
      <c r="P4" s="253"/>
      <c r="Q4" s="253"/>
      <c r="R4" s="254"/>
      <c r="S4" s="254"/>
      <c r="T4" s="254"/>
    </row>
    <row r="5" spans="1:20">
      <c r="A5" s="4">
        <v>1</v>
      </c>
      <c r="B5" s="60" t="s">
        <v>67</v>
      </c>
      <c r="C5" s="61" t="s">
        <v>196</v>
      </c>
      <c r="D5" s="61" t="s">
        <v>27</v>
      </c>
      <c r="E5" s="59"/>
      <c r="F5" s="61" t="s">
        <v>119</v>
      </c>
      <c r="G5" s="59">
        <v>78</v>
      </c>
      <c r="H5" s="59">
        <v>71</v>
      </c>
      <c r="I5" s="60">
        <f>+G5+H5</f>
        <v>149</v>
      </c>
      <c r="J5" s="169">
        <v>9854036524</v>
      </c>
      <c r="K5" s="70" t="s">
        <v>84</v>
      </c>
      <c r="L5" s="70" t="s">
        <v>85</v>
      </c>
      <c r="M5" s="70">
        <v>9707170999</v>
      </c>
      <c r="N5" s="71" t="s">
        <v>86</v>
      </c>
      <c r="O5" s="64">
        <v>8876384427</v>
      </c>
      <c r="P5" s="154">
        <v>43374</v>
      </c>
      <c r="Q5" s="155" t="s">
        <v>321</v>
      </c>
      <c r="R5" s="18"/>
      <c r="S5" s="18"/>
      <c r="T5" s="18"/>
    </row>
    <row r="6" spans="1:20">
      <c r="A6" s="4">
        <v>2</v>
      </c>
      <c r="B6" s="60" t="s">
        <v>68</v>
      </c>
      <c r="C6" s="61" t="s">
        <v>338</v>
      </c>
      <c r="D6" s="61" t="s">
        <v>27</v>
      </c>
      <c r="E6" s="59"/>
      <c r="F6" s="61" t="s">
        <v>357</v>
      </c>
      <c r="G6" s="59">
        <v>65</v>
      </c>
      <c r="H6" s="59">
        <v>71</v>
      </c>
      <c r="I6" s="60">
        <f>+G6+H6</f>
        <v>136</v>
      </c>
      <c r="J6" s="168">
        <v>9085656208</v>
      </c>
      <c r="K6" s="61"/>
      <c r="L6" s="61"/>
      <c r="M6" s="61"/>
      <c r="N6" s="61"/>
      <c r="O6" s="61"/>
      <c r="P6" s="154">
        <v>43375</v>
      </c>
      <c r="Q6" s="52"/>
      <c r="R6" s="18"/>
      <c r="S6" s="18"/>
      <c r="T6" s="18"/>
    </row>
    <row r="7" spans="1:20">
      <c r="A7" s="4">
        <v>3</v>
      </c>
      <c r="B7" s="60"/>
      <c r="C7" s="72"/>
      <c r="D7" s="52"/>
      <c r="E7" s="72" t="s">
        <v>339</v>
      </c>
      <c r="F7" s="52"/>
      <c r="G7" s="53"/>
      <c r="H7" s="53"/>
      <c r="I7" s="52"/>
      <c r="J7" s="52"/>
      <c r="K7" s="52"/>
      <c r="L7" s="52"/>
      <c r="M7" s="52"/>
      <c r="N7" s="52"/>
      <c r="O7" s="52"/>
      <c r="P7" s="62">
        <v>43010</v>
      </c>
      <c r="Q7" s="63" t="s">
        <v>82</v>
      </c>
      <c r="R7" s="18"/>
      <c r="S7" s="18"/>
      <c r="T7" s="18"/>
    </row>
    <row r="8" spans="1:20">
      <c r="A8" s="4">
        <v>4</v>
      </c>
      <c r="B8" s="60" t="s">
        <v>67</v>
      </c>
      <c r="C8" s="61"/>
      <c r="D8" s="61"/>
      <c r="E8" s="59"/>
      <c r="F8" s="61"/>
      <c r="G8" s="59"/>
      <c r="H8" s="59"/>
      <c r="I8" s="60"/>
      <c r="J8" s="54"/>
      <c r="K8" s="64" t="s">
        <v>89</v>
      </c>
      <c r="L8" s="65" t="s">
        <v>90</v>
      </c>
      <c r="M8" s="66">
        <v>9957430641</v>
      </c>
      <c r="N8" s="67" t="s">
        <v>91</v>
      </c>
      <c r="O8" s="68">
        <v>8486287850</v>
      </c>
      <c r="P8" s="69">
        <v>43376</v>
      </c>
      <c r="Q8" s="61"/>
      <c r="R8" s="18"/>
      <c r="S8" s="18"/>
      <c r="T8" s="18"/>
    </row>
    <row r="9" spans="1:20">
      <c r="A9" s="4">
        <v>5</v>
      </c>
      <c r="B9" s="60" t="s">
        <v>68</v>
      </c>
      <c r="C9" s="61"/>
      <c r="D9" s="61"/>
      <c r="E9" s="59"/>
      <c r="F9" s="61"/>
      <c r="G9" s="59"/>
      <c r="H9" s="59"/>
      <c r="I9" s="60"/>
      <c r="J9" s="54"/>
      <c r="K9" s="70" t="s">
        <v>84</v>
      </c>
      <c r="L9" s="70" t="s">
        <v>85</v>
      </c>
      <c r="M9" s="70">
        <v>9707170999</v>
      </c>
      <c r="N9" s="71" t="s">
        <v>86</v>
      </c>
      <c r="O9" s="64">
        <v>8876384427</v>
      </c>
      <c r="P9" s="72"/>
      <c r="Q9" s="61"/>
      <c r="R9" s="18"/>
      <c r="S9" s="18"/>
      <c r="T9" s="18"/>
    </row>
    <row r="10" spans="1:20">
      <c r="A10" s="4">
        <v>6</v>
      </c>
      <c r="B10" s="72"/>
      <c r="C10" s="61"/>
      <c r="D10" s="61"/>
      <c r="E10" s="59"/>
      <c r="F10" s="61"/>
      <c r="G10" s="59"/>
      <c r="H10" s="59"/>
      <c r="I10" s="72"/>
      <c r="J10" s="73"/>
      <c r="K10" s="73"/>
      <c r="L10" s="73"/>
      <c r="M10" s="73"/>
      <c r="N10" s="73"/>
      <c r="O10" s="73"/>
      <c r="P10" s="72"/>
      <c r="Q10" s="61"/>
      <c r="R10" s="18"/>
      <c r="S10" s="18"/>
      <c r="T10" s="18"/>
    </row>
    <row r="11" spans="1:20">
      <c r="A11" s="4">
        <v>7</v>
      </c>
      <c r="B11" s="60" t="s">
        <v>67</v>
      </c>
      <c r="C11" s="61" t="s">
        <v>322</v>
      </c>
      <c r="D11" s="61" t="s">
        <v>29</v>
      </c>
      <c r="E11" s="59"/>
      <c r="F11" s="61"/>
      <c r="G11" s="59">
        <v>25</v>
      </c>
      <c r="H11" s="59">
        <v>31</v>
      </c>
      <c r="I11" s="60">
        <f t="shared" ref="I11:I18" si="0">+G11+H11</f>
        <v>56</v>
      </c>
      <c r="J11" s="138">
        <v>8638156260</v>
      </c>
      <c r="K11" s="70" t="s">
        <v>84</v>
      </c>
      <c r="L11" s="70" t="s">
        <v>85</v>
      </c>
      <c r="M11" s="70">
        <v>9707170999</v>
      </c>
      <c r="N11" s="71" t="s">
        <v>86</v>
      </c>
      <c r="O11" s="64">
        <v>8876384427</v>
      </c>
      <c r="P11" s="69">
        <v>43377</v>
      </c>
      <c r="Q11" s="61"/>
      <c r="R11" s="18"/>
      <c r="S11" s="18"/>
      <c r="T11" s="18"/>
    </row>
    <row r="12" spans="1:20">
      <c r="A12" s="4">
        <v>8</v>
      </c>
      <c r="B12" s="60" t="s">
        <v>68</v>
      </c>
      <c r="C12" s="72" t="s">
        <v>340</v>
      </c>
      <c r="D12" s="61" t="s">
        <v>29</v>
      </c>
      <c r="E12" s="59"/>
      <c r="F12" s="61"/>
      <c r="G12" s="59">
        <v>23</v>
      </c>
      <c r="H12" s="59">
        <v>31</v>
      </c>
      <c r="I12" s="60">
        <f t="shared" si="0"/>
        <v>54</v>
      </c>
      <c r="J12" s="171">
        <v>9957404377</v>
      </c>
      <c r="K12" s="64" t="s">
        <v>89</v>
      </c>
      <c r="L12" s="65" t="s">
        <v>90</v>
      </c>
      <c r="M12" s="66">
        <v>9957430641</v>
      </c>
      <c r="N12" s="67" t="s">
        <v>91</v>
      </c>
      <c r="O12" s="68">
        <v>8486287850</v>
      </c>
      <c r="P12" s="72"/>
      <c r="Q12" s="61"/>
      <c r="R12" s="18"/>
      <c r="S12" s="18"/>
      <c r="T12" s="18"/>
    </row>
    <row r="13" spans="1:20">
      <c r="A13" s="4">
        <v>9</v>
      </c>
      <c r="B13" s="60"/>
      <c r="C13" s="61"/>
      <c r="D13" s="61"/>
      <c r="E13" s="59"/>
      <c r="F13" s="61"/>
      <c r="G13" s="59"/>
      <c r="H13" s="59"/>
      <c r="I13" s="60">
        <f t="shared" si="0"/>
        <v>0</v>
      </c>
      <c r="J13" s="73"/>
      <c r="K13" s="72"/>
      <c r="L13" s="72"/>
      <c r="M13" s="72"/>
      <c r="N13" s="72"/>
      <c r="O13" s="72"/>
      <c r="P13" s="69"/>
      <c r="Q13" s="61"/>
      <c r="R13" s="18"/>
      <c r="S13" s="18"/>
      <c r="T13" s="18"/>
    </row>
    <row r="14" spans="1:20">
      <c r="A14" s="4">
        <v>10</v>
      </c>
      <c r="B14" s="60" t="s">
        <v>67</v>
      </c>
      <c r="C14" s="61" t="s">
        <v>323</v>
      </c>
      <c r="D14" s="61" t="s">
        <v>29</v>
      </c>
      <c r="E14" s="59"/>
      <c r="F14" s="61"/>
      <c r="G14" s="59">
        <v>31</v>
      </c>
      <c r="H14" s="59">
        <v>34</v>
      </c>
      <c r="I14" s="60">
        <f t="shared" si="0"/>
        <v>65</v>
      </c>
      <c r="J14" s="158">
        <v>9613176591</v>
      </c>
      <c r="K14" s="70" t="s">
        <v>84</v>
      </c>
      <c r="L14" s="70" t="s">
        <v>85</v>
      </c>
      <c r="M14" s="70">
        <v>9707170999</v>
      </c>
      <c r="N14" s="71" t="s">
        <v>86</v>
      </c>
      <c r="O14" s="64">
        <v>8876384427</v>
      </c>
      <c r="P14" s="69">
        <v>43378</v>
      </c>
      <c r="Q14" s="61"/>
      <c r="R14" s="18"/>
      <c r="S14" s="18"/>
      <c r="T14" s="18"/>
    </row>
    <row r="15" spans="1:20" ht="33">
      <c r="A15" s="4">
        <v>11</v>
      </c>
      <c r="B15" s="60" t="s">
        <v>68</v>
      </c>
      <c r="C15" s="61" t="s">
        <v>341</v>
      </c>
      <c r="D15" s="61" t="s">
        <v>29</v>
      </c>
      <c r="E15" s="59"/>
      <c r="F15" s="61"/>
      <c r="G15" s="59">
        <v>30</v>
      </c>
      <c r="H15" s="59">
        <v>28</v>
      </c>
      <c r="I15" s="60">
        <f t="shared" si="0"/>
        <v>58</v>
      </c>
      <c r="J15" s="172">
        <v>8876853468</v>
      </c>
      <c r="K15" s="64" t="s">
        <v>101</v>
      </c>
      <c r="L15" s="70" t="s">
        <v>102</v>
      </c>
      <c r="M15" s="70">
        <v>9864108559</v>
      </c>
      <c r="N15" s="70" t="s">
        <v>103</v>
      </c>
      <c r="O15" s="70">
        <v>9678783757</v>
      </c>
      <c r="P15" s="69"/>
      <c r="Q15" s="61"/>
      <c r="R15" s="18"/>
      <c r="S15" s="18"/>
      <c r="T15" s="18"/>
    </row>
    <row r="16" spans="1:20">
      <c r="A16" s="4">
        <v>12</v>
      </c>
      <c r="B16" s="60"/>
      <c r="C16" s="72"/>
      <c r="D16" s="61"/>
      <c r="E16" s="59"/>
      <c r="F16" s="61"/>
      <c r="G16" s="59"/>
      <c r="H16" s="59"/>
      <c r="I16" s="60">
        <f t="shared" si="0"/>
        <v>0</v>
      </c>
      <c r="J16" s="159"/>
      <c r="K16" s="64"/>
      <c r="L16" s="65"/>
      <c r="M16" s="66"/>
      <c r="N16" s="67"/>
      <c r="O16" s="68"/>
      <c r="P16" s="72"/>
      <c r="Q16" s="61"/>
      <c r="R16" s="18"/>
      <c r="S16" s="18"/>
      <c r="T16" s="18"/>
    </row>
    <row r="17" spans="1:20" ht="24">
      <c r="A17" s="4">
        <v>13</v>
      </c>
      <c r="B17" s="60" t="s">
        <v>67</v>
      </c>
      <c r="C17" s="61" t="s">
        <v>324</v>
      </c>
      <c r="D17" s="61" t="s">
        <v>29</v>
      </c>
      <c r="E17" s="59"/>
      <c r="F17" s="61"/>
      <c r="G17" s="59">
        <v>23</v>
      </c>
      <c r="H17" s="59">
        <v>28</v>
      </c>
      <c r="I17" s="60">
        <f t="shared" si="0"/>
        <v>51</v>
      </c>
      <c r="J17" s="173">
        <v>9707338989</v>
      </c>
      <c r="K17" s="64" t="s">
        <v>88</v>
      </c>
      <c r="L17" s="64" t="s">
        <v>97</v>
      </c>
      <c r="M17" s="77">
        <v>9854927240</v>
      </c>
      <c r="N17" s="85" t="s">
        <v>113</v>
      </c>
      <c r="O17" s="77">
        <v>7399571000</v>
      </c>
      <c r="P17" s="69">
        <v>43379</v>
      </c>
      <c r="Q17" s="61"/>
      <c r="R17" s="18"/>
      <c r="S17" s="18"/>
      <c r="T17" s="18"/>
    </row>
    <row r="18" spans="1:20">
      <c r="A18" s="4">
        <v>14</v>
      </c>
      <c r="B18" s="60" t="s">
        <v>68</v>
      </c>
      <c r="C18" s="61" t="s">
        <v>342</v>
      </c>
      <c r="D18" s="61" t="s">
        <v>29</v>
      </c>
      <c r="E18" s="59"/>
      <c r="F18" s="61"/>
      <c r="G18" s="59">
        <v>21</v>
      </c>
      <c r="H18" s="59">
        <v>26</v>
      </c>
      <c r="I18" s="60">
        <f t="shared" si="0"/>
        <v>47</v>
      </c>
      <c r="J18" s="172">
        <v>9864853861</v>
      </c>
      <c r="K18" s="70" t="s">
        <v>94</v>
      </c>
      <c r="L18" s="76" t="s">
        <v>355</v>
      </c>
      <c r="M18" s="70">
        <v>97074145617</v>
      </c>
      <c r="N18" s="68" t="s">
        <v>356</v>
      </c>
      <c r="O18" s="70">
        <v>9577012396</v>
      </c>
      <c r="P18" s="72"/>
      <c r="Q18" s="61"/>
      <c r="R18" s="18"/>
      <c r="S18" s="18"/>
      <c r="T18" s="18"/>
    </row>
    <row r="19" spans="1:20">
      <c r="A19" s="4">
        <v>15</v>
      </c>
      <c r="B19" s="60"/>
      <c r="C19" s="61"/>
      <c r="D19" s="61"/>
      <c r="E19" s="59"/>
      <c r="F19" s="61"/>
      <c r="G19" s="59"/>
      <c r="H19" s="59"/>
      <c r="I19" s="60"/>
      <c r="J19" s="175"/>
      <c r="K19" s="70"/>
      <c r="L19" s="70"/>
      <c r="M19" s="70"/>
      <c r="N19" s="71"/>
      <c r="O19" s="64"/>
      <c r="P19" s="69"/>
      <c r="Q19" s="61"/>
      <c r="R19" s="18"/>
      <c r="S19" s="18"/>
      <c r="T19" s="18"/>
    </row>
    <row r="20" spans="1:20">
      <c r="A20" s="4">
        <v>16</v>
      </c>
      <c r="B20" s="72"/>
      <c r="C20" s="61"/>
      <c r="D20" s="52"/>
      <c r="E20" s="61" t="s">
        <v>325</v>
      </c>
      <c r="F20" s="72"/>
      <c r="G20" s="59"/>
      <c r="H20" s="59"/>
      <c r="I20" s="72"/>
      <c r="J20" s="176"/>
      <c r="K20" s="70"/>
      <c r="L20" s="70"/>
      <c r="M20" s="73"/>
      <c r="N20" s="73"/>
      <c r="O20" s="73"/>
      <c r="P20" s="62">
        <v>43380</v>
      </c>
      <c r="Q20" s="61" t="s">
        <v>325</v>
      </c>
      <c r="R20" s="18"/>
      <c r="S20" s="18"/>
      <c r="T20" s="18"/>
    </row>
    <row r="21" spans="1:20" ht="33">
      <c r="A21" s="4">
        <v>17</v>
      </c>
      <c r="B21" s="60" t="s">
        <v>67</v>
      </c>
      <c r="C21" s="61" t="s">
        <v>326</v>
      </c>
      <c r="D21" s="61" t="s">
        <v>29</v>
      </c>
      <c r="E21" s="59"/>
      <c r="F21" s="61"/>
      <c r="G21" s="59">
        <v>22</v>
      </c>
      <c r="H21" s="59">
        <v>25</v>
      </c>
      <c r="I21" s="60">
        <f>+G21+H21</f>
        <v>47</v>
      </c>
      <c r="J21" s="177">
        <v>9508727085</v>
      </c>
      <c r="K21" s="64" t="s">
        <v>88</v>
      </c>
      <c r="L21" s="64" t="s">
        <v>97</v>
      </c>
      <c r="M21" s="77">
        <v>9854927240</v>
      </c>
      <c r="N21" s="85" t="s">
        <v>113</v>
      </c>
      <c r="O21" s="77">
        <v>7399571000</v>
      </c>
      <c r="P21" s="52"/>
      <c r="Q21" s="52"/>
      <c r="R21" s="18"/>
      <c r="S21" s="18"/>
      <c r="T21" s="18"/>
    </row>
    <row r="22" spans="1:20" ht="30">
      <c r="A22" s="4">
        <v>18</v>
      </c>
      <c r="B22" s="60" t="s">
        <v>68</v>
      </c>
      <c r="C22" s="72" t="s">
        <v>343</v>
      </c>
      <c r="D22" s="61" t="s">
        <v>29</v>
      </c>
      <c r="E22" s="59"/>
      <c r="F22" s="61"/>
      <c r="G22" s="59">
        <v>22</v>
      </c>
      <c r="H22" s="59">
        <v>18</v>
      </c>
      <c r="I22" s="72">
        <v>40</v>
      </c>
      <c r="J22" s="138">
        <v>8409446712</v>
      </c>
      <c r="K22" s="70" t="s">
        <v>94</v>
      </c>
      <c r="L22" s="76" t="s">
        <v>95</v>
      </c>
      <c r="M22" s="70">
        <v>9707419017</v>
      </c>
      <c r="N22" s="68" t="s">
        <v>96</v>
      </c>
      <c r="O22" s="70">
        <v>9577010896</v>
      </c>
      <c r="P22" s="69">
        <v>43381</v>
      </c>
      <c r="Q22" s="61"/>
      <c r="R22" s="18"/>
      <c r="S22" s="18"/>
      <c r="T22" s="18"/>
    </row>
    <row r="23" spans="1:20">
      <c r="A23" s="4">
        <v>19</v>
      </c>
      <c r="B23" s="52"/>
      <c r="C23" s="61"/>
      <c r="D23" s="61"/>
      <c r="E23" s="59"/>
      <c r="F23" s="61"/>
      <c r="G23" s="59"/>
      <c r="H23" s="59"/>
      <c r="I23" s="60"/>
      <c r="J23" s="178"/>
      <c r="K23" s="64" t="s">
        <v>88</v>
      </c>
      <c r="L23" s="64"/>
      <c r="M23" s="77"/>
      <c r="N23" s="77"/>
      <c r="O23" s="77"/>
      <c r="P23" s="72"/>
      <c r="Q23" s="72"/>
      <c r="R23" s="18"/>
      <c r="S23" s="18"/>
      <c r="T23" s="18"/>
    </row>
    <row r="24" spans="1:20">
      <c r="A24" s="4">
        <v>20</v>
      </c>
      <c r="B24" s="60"/>
      <c r="C24" s="61"/>
      <c r="D24" s="61"/>
      <c r="E24" s="59"/>
      <c r="F24" s="61"/>
      <c r="G24" s="59"/>
      <c r="H24" s="59"/>
      <c r="I24" s="60">
        <f t="shared" ref="I24:I43" si="1">+G24+H24</f>
        <v>0</v>
      </c>
      <c r="J24" s="175"/>
      <c r="K24" s="70"/>
      <c r="L24" s="70"/>
      <c r="M24" s="70"/>
      <c r="N24" s="77"/>
      <c r="O24" s="77"/>
      <c r="P24" s="69"/>
      <c r="Q24" s="63"/>
      <c r="R24" s="18"/>
      <c r="S24" s="18"/>
      <c r="T24" s="18"/>
    </row>
    <row r="25" spans="1:20">
      <c r="A25" s="4">
        <v>21</v>
      </c>
      <c r="B25" s="60" t="s">
        <v>67</v>
      </c>
      <c r="C25" s="61" t="s">
        <v>327</v>
      </c>
      <c r="D25" s="61" t="s">
        <v>27</v>
      </c>
      <c r="E25" s="59"/>
      <c r="F25" s="61"/>
      <c r="G25" s="59">
        <v>410</v>
      </c>
      <c r="H25" s="59">
        <v>310</v>
      </c>
      <c r="I25" s="60">
        <f t="shared" si="1"/>
        <v>720</v>
      </c>
      <c r="J25" s="173">
        <v>9859612082</v>
      </c>
      <c r="K25" s="64" t="s">
        <v>101</v>
      </c>
      <c r="L25" s="70" t="s">
        <v>102</v>
      </c>
      <c r="M25" s="70">
        <v>9864108559</v>
      </c>
      <c r="N25" s="70" t="s">
        <v>103</v>
      </c>
      <c r="O25" s="70">
        <v>9678783757</v>
      </c>
      <c r="P25" s="69">
        <v>43382</v>
      </c>
      <c r="Q25" s="72"/>
      <c r="R25" s="18"/>
      <c r="S25" s="18"/>
      <c r="T25" s="18"/>
    </row>
    <row r="26" spans="1:20">
      <c r="A26" s="4">
        <v>22</v>
      </c>
      <c r="B26" s="60" t="s">
        <v>68</v>
      </c>
      <c r="C26" s="187" t="s">
        <v>354</v>
      </c>
      <c r="D26" s="61" t="s">
        <v>27</v>
      </c>
      <c r="E26" s="59"/>
      <c r="F26" s="61"/>
      <c r="G26" s="59">
        <v>56</v>
      </c>
      <c r="H26" s="59">
        <v>45</v>
      </c>
      <c r="I26" s="60">
        <f t="shared" si="1"/>
        <v>101</v>
      </c>
      <c r="J26" s="186">
        <v>94355043179</v>
      </c>
      <c r="K26" s="70" t="s">
        <v>98</v>
      </c>
      <c r="L26" s="70" t="s">
        <v>99</v>
      </c>
      <c r="M26" s="70">
        <v>9613418253</v>
      </c>
      <c r="N26" s="71" t="s">
        <v>100</v>
      </c>
      <c r="O26" s="64">
        <v>9508340740</v>
      </c>
      <c r="P26" s="69"/>
      <c r="Q26" s="61"/>
      <c r="R26" s="18"/>
      <c r="S26" s="18"/>
      <c r="T26" s="18"/>
    </row>
    <row r="27" spans="1:20">
      <c r="A27" s="4">
        <v>23</v>
      </c>
      <c r="B27" s="60"/>
      <c r="C27" s="72"/>
      <c r="D27" s="61"/>
      <c r="E27" s="59"/>
      <c r="F27" s="61"/>
      <c r="G27" s="59"/>
      <c r="H27" s="59"/>
      <c r="I27" s="60">
        <f t="shared" si="1"/>
        <v>0</v>
      </c>
      <c r="J27" s="176"/>
      <c r="K27" s="78"/>
      <c r="L27" s="73"/>
      <c r="M27" s="73"/>
      <c r="N27" s="73"/>
      <c r="O27" s="73"/>
      <c r="P27" s="69"/>
      <c r="Q27" s="61"/>
      <c r="R27" s="18"/>
      <c r="S27" s="18"/>
      <c r="T27" s="18"/>
    </row>
    <row r="28" spans="1:20">
      <c r="A28" s="4">
        <v>24</v>
      </c>
      <c r="B28" s="60" t="s">
        <v>67</v>
      </c>
      <c r="C28" s="61" t="s">
        <v>328</v>
      </c>
      <c r="D28" s="61" t="s">
        <v>27</v>
      </c>
      <c r="E28" s="59"/>
      <c r="F28" s="61"/>
      <c r="G28" s="59"/>
      <c r="H28" s="59"/>
      <c r="I28" s="60">
        <f t="shared" si="1"/>
        <v>0</v>
      </c>
      <c r="J28" s="177">
        <v>9957728631</v>
      </c>
      <c r="K28" s="64" t="s">
        <v>101</v>
      </c>
      <c r="L28" s="70" t="s">
        <v>102</v>
      </c>
      <c r="M28" s="70">
        <v>9864108559</v>
      </c>
      <c r="N28" s="70" t="s">
        <v>103</v>
      </c>
      <c r="O28" s="70">
        <v>9678783757</v>
      </c>
      <c r="P28" s="69">
        <v>43383</v>
      </c>
      <c r="Q28" s="61"/>
      <c r="R28" s="18"/>
      <c r="S28" s="18"/>
      <c r="T28" s="18"/>
    </row>
    <row r="29" spans="1:20" ht="33">
      <c r="A29" s="4">
        <v>25</v>
      </c>
      <c r="B29" s="60" t="s">
        <v>68</v>
      </c>
      <c r="C29" s="61" t="s">
        <v>344</v>
      </c>
      <c r="D29" s="61" t="s">
        <v>27</v>
      </c>
      <c r="E29" s="59"/>
      <c r="F29" s="61"/>
      <c r="G29" s="59">
        <v>23</v>
      </c>
      <c r="H29" s="59">
        <v>20</v>
      </c>
      <c r="I29" s="60">
        <f t="shared" si="1"/>
        <v>43</v>
      </c>
      <c r="J29" s="185">
        <v>9706402314</v>
      </c>
      <c r="K29" s="70" t="s">
        <v>84</v>
      </c>
      <c r="L29" s="70" t="s">
        <v>85</v>
      </c>
      <c r="M29" s="70">
        <v>9707170999</v>
      </c>
      <c r="N29" s="71" t="s">
        <v>86</v>
      </c>
      <c r="O29" s="64">
        <v>8876384427</v>
      </c>
      <c r="P29" s="72"/>
      <c r="Q29" s="61"/>
      <c r="R29" s="18"/>
      <c r="S29" s="18"/>
      <c r="T29" s="18"/>
    </row>
    <row r="30" spans="1:20">
      <c r="A30" s="4">
        <v>26</v>
      </c>
      <c r="B30" s="60"/>
      <c r="C30" s="61"/>
      <c r="D30" s="61"/>
      <c r="E30" s="59"/>
      <c r="F30" s="61"/>
      <c r="G30" s="59"/>
      <c r="H30" s="59"/>
      <c r="I30" s="60">
        <f t="shared" si="1"/>
        <v>0</v>
      </c>
      <c r="J30" s="179"/>
      <c r="K30" s="70"/>
      <c r="L30" s="70"/>
      <c r="M30" s="70"/>
      <c r="N30" s="71"/>
      <c r="O30" s="64"/>
      <c r="P30" s="69"/>
      <c r="Q30" s="61"/>
      <c r="R30" s="18"/>
      <c r="S30" s="18"/>
      <c r="T30" s="18"/>
    </row>
    <row r="31" spans="1:20" ht="33">
      <c r="A31" s="4">
        <v>27</v>
      </c>
      <c r="B31" s="60" t="s">
        <v>67</v>
      </c>
      <c r="C31" s="61" t="s">
        <v>329</v>
      </c>
      <c r="D31" s="61" t="s">
        <v>27</v>
      </c>
      <c r="E31" s="59"/>
      <c r="F31" s="61"/>
      <c r="G31" s="59"/>
      <c r="H31" s="59"/>
      <c r="I31" s="60">
        <f t="shared" si="1"/>
        <v>0</v>
      </c>
      <c r="J31" s="173">
        <v>9707025330</v>
      </c>
      <c r="K31" s="64" t="s">
        <v>101</v>
      </c>
      <c r="L31" s="70" t="s">
        <v>102</v>
      </c>
      <c r="M31" s="70">
        <v>9864108559</v>
      </c>
      <c r="N31" s="70" t="s">
        <v>103</v>
      </c>
      <c r="O31" s="70">
        <v>9678783757</v>
      </c>
      <c r="P31" s="69">
        <v>43384</v>
      </c>
      <c r="Q31" s="61"/>
      <c r="R31" s="18"/>
      <c r="S31" s="18"/>
      <c r="T31" s="18"/>
    </row>
    <row r="32" spans="1:20">
      <c r="A32" s="4">
        <v>28</v>
      </c>
      <c r="B32" s="60" t="s">
        <v>68</v>
      </c>
      <c r="C32" s="61" t="s">
        <v>345</v>
      </c>
      <c r="D32" s="61" t="s">
        <v>27</v>
      </c>
      <c r="E32" s="59"/>
      <c r="F32" s="61"/>
      <c r="G32" s="59">
        <v>45</v>
      </c>
      <c r="H32" s="59">
        <v>40</v>
      </c>
      <c r="I32" s="60">
        <f t="shared" si="1"/>
        <v>85</v>
      </c>
      <c r="J32" s="175"/>
      <c r="K32" s="64" t="s">
        <v>89</v>
      </c>
      <c r="L32" s="65" t="s">
        <v>90</v>
      </c>
      <c r="M32" s="66">
        <v>9957430641</v>
      </c>
      <c r="N32" s="67" t="s">
        <v>91</v>
      </c>
      <c r="O32" s="68">
        <v>8486287850</v>
      </c>
      <c r="P32" s="72"/>
      <c r="Q32" s="61"/>
      <c r="R32" s="18"/>
      <c r="S32" s="18"/>
      <c r="T32" s="18"/>
    </row>
    <row r="33" spans="1:20">
      <c r="A33" s="4">
        <v>29</v>
      </c>
      <c r="B33" s="60"/>
      <c r="C33" s="52"/>
      <c r="D33" s="61"/>
      <c r="E33" s="59"/>
      <c r="F33" s="61"/>
      <c r="G33" s="59"/>
      <c r="H33" s="59"/>
      <c r="I33" s="60">
        <f t="shared" si="1"/>
        <v>0</v>
      </c>
      <c r="J33" s="174"/>
      <c r="K33" s="79"/>
      <c r="L33" s="80"/>
      <c r="M33" s="80"/>
      <c r="N33" s="81"/>
      <c r="O33" s="68"/>
      <c r="P33" s="69"/>
      <c r="Q33" s="61"/>
      <c r="R33" s="18"/>
      <c r="S33" s="18"/>
      <c r="T33" s="18"/>
    </row>
    <row r="34" spans="1:20" ht="33">
      <c r="A34" s="4">
        <v>30</v>
      </c>
      <c r="B34" s="60" t="s">
        <v>67</v>
      </c>
      <c r="C34" s="61" t="s">
        <v>332</v>
      </c>
      <c r="D34" s="61" t="s">
        <v>29</v>
      </c>
      <c r="E34" s="59"/>
      <c r="F34" s="61"/>
      <c r="G34" s="59"/>
      <c r="H34" s="59"/>
      <c r="I34" s="60">
        <f t="shared" si="1"/>
        <v>0</v>
      </c>
      <c r="J34" s="175"/>
      <c r="K34" s="64" t="s">
        <v>101</v>
      </c>
      <c r="L34" s="70" t="s">
        <v>102</v>
      </c>
      <c r="M34" s="70">
        <v>9864108559</v>
      </c>
      <c r="N34" s="70" t="s">
        <v>103</v>
      </c>
      <c r="O34" s="70">
        <v>9678783757</v>
      </c>
      <c r="P34" s="69">
        <v>43385</v>
      </c>
      <c r="Q34" s="61"/>
      <c r="R34" s="18"/>
      <c r="S34" s="18"/>
      <c r="T34" s="18"/>
    </row>
    <row r="35" spans="1:20">
      <c r="A35" s="4">
        <v>31</v>
      </c>
      <c r="B35" s="60" t="s">
        <v>68</v>
      </c>
      <c r="C35" s="61" t="s">
        <v>351</v>
      </c>
      <c r="D35" s="61" t="s">
        <v>29</v>
      </c>
      <c r="E35" s="59"/>
      <c r="F35" s="61"/>
      <c r="G35" s="59">
        <v>22</v>
      </c>
      <c r="H35" s="59">
        <v>17</v>
      </c>
      <c r="I35" s="60">
        <f t="shared" si="1"/>
        <v>39</v>
      </c>
      <c r="J35" s="171">
        <v>9707826948</v>
      </c>
      <c r="K35" s="64" t="s">
        <v>101</v>
      </c>
      <c r="L35" s="64" t="s">
        <v>105</v>
      </c>
      <c r="M35" s="77">
        <v>9401805393</v>
      </c>
      <c r="N35" s="77" t="s">
        <v>106</v>
      </c>
      <c r="O35" s="77">
        <v>8471854279</v>
      </c>
      <c r="P35" s="72"/>
      <c r="Q35" s="61"/>
      <c r="R35" s="18"/>
      <c r="S35" s="18"/>
      <c r="T35" s="18"/>
    </row>
    <row r="36" spans="1:20">
      <c r="A36" s="4">
        <v>32</v>
      </c>
      <c r="B36" s="60"/>
      <c r="C36" s="61"/>
      <c r="D36" s="61"/>
      <c r="E36" s="59"/>
      <c r="F36" s="61"/>
      <c r="G36" s="59"/>
      <c r="H36" s="59"/>
      <c r="I36" s="60">
        <f t="shared" si="1"/>
        <v>0</v>
      </c>
      <c r="J36" s="178"/>
      <c r="K36" s="79"/>
      <c r="L36" s="80"/>
      <c r="M36" s="80"/>
      <c r="N36" s="81"/>
      <c r="O36" s="68"/>
      <c r="P36" s="69"/>
      <c r="Q36" s="61"/>
      <c r="R36" s="18"/>
      <c r="S36" s="18"/>
      <c r="T36" s="18"/>
    </row>
    <row r="37" spans="1:20" ht="24">
      <c r="A37" s="4">
        <v>33</v>
      </c>
      <c r="B37" s="60" t="s">
        <v>67</v>
      </c>
      <c r="C37" s="61" t="s">
        <v>330</v>
      </c>
      <c r="D37" s="61" t="s">
        <v>27</v>
      </c>
      <c r="E37" s="59"/>
      <c r="F37" s="61"/>
      <c r="G37" s="59"/>
      <c r="H37" s="59"/>
      <c r="I37" s="60">
        <f t="shared" si="1"/>
        <v>0</v>
      </c>
      <c r="J37" s="180">
        <v>9706294022</v>
      </c>
      <c r="K37" s="64" t="s">
        <v>88</v>
      </c>
      <c r="L37" s="64" t="s">
        <v>97</v>
      </c>
      <c r="M37" s="77">
        <v>9854927240</v>
      </c>
      <c r="N37" s="85" t="s">
        <v>113</v>
      </c>
      <c r="O37" s="77">
        <v>7399571000</v>
      </c>
      <c r="P37" s="69">
        <v>43386</v>
      </c>
      <c r="Q37" s="61"/>
      <c r="R37" s="18"/>
      <c r="S37" s="18"/>
      <c r="T37" s="18"/>
    </row>
    <row r="38" spans="1:20">
      <c r="A38" s="4">
        <v>34</v>
      </c>
      <c r="B38" s="60" t="s">
        <v>68</v>
      </c>
      <c r="C38" s="61" t="s">
        <v>352</v>
      </c>
      <c r="D38" s="61" t="s">
        <v>29</v>
      </c>
      <c r="E38" s="59"/>
      <c r="F38" s="61"/>
      <c r="G38" s="59"/>
      <c r="H38" s="59"/>
      <c r="I38" s="60">
        <f t="shared" si="1"/>
        <v>0</v>
      </c>
      <c r="J38" s="188">
        <v>9954087066</v>
      </c>
      <c r="K38" s="64" t="s">
        <v>101</v>
      </c>
      <c r="L38" s="70" t="s">
        <v>102</v>
      </c>
      <c r="M38" s="70">
        <v>9864108559</v>
      </c>
      <c r="N38" s="70" t="s">
        <v>103</v>
      </c>
      <c r="O38" s="70">
        <v>9678783757</v>
      </c>
      <c r="P38" s="52"/>
      <c r="Q38" s="61"/>
      <c r="R38" s="18"/>
      <c r="S38" s="18"/>
      <c r="T38" s="18"/>
    </row>
    <row r="39" spans="1:20">
      <c r="A39" s="4">
        <v>35</v>
      </c>
      <c r="B39" s="60"/>
      <c r="C39" s="61"/>
      <c r="D39" s="61"/>
      <c r="E39" s="59"/>
      <c r="F39" s="61"/>
      <c r="G39" s="59"/>
      <c r="H39" s="59"/>
      <c r="I39" s="60">
        <f t="shared" si="1"/>
        <v>0</v>
      </c>
      <c r="J39" s="178"/>
      <c r="K39" s="70"/>
      <c r="L39" s="70"/>
      <c r="M39" s="73"/>
      <c r="N39" s="73"/>
      <c r="O39" s="73"/>
      <c r="P39" s="69"/>
      <c r="Q39" s="61"/>
      <c r="R39" s="18"/>
      <c r="S39" s="18"/>
      <c r="T39" s="18"/>
    </row>
    <row r="40" spans="1:20">
      <c r="A40" s="4">
        <v>36</v>
      </c>
      <c r="B40" s="52"/>
      <c r="C40" s="61"/>
      <c r="D40" s="52"/>
      <c r="E40" s="162" t="s">
        <v>83</v>
      </c>
      <c r="F40" s="61"/>
      <c r="G40" s="59">
        <v>20</v>
      </c>
      <c r="H40" s="59">
        <v>12</v>
      </c>
      <c r="I40" s="60">
        <f t="shared" si="1"/>
        <v>32</v>
      </c>
      <c r="J40" s="184"/>
      <c r="K40" s="70"/>
      <c r="L40" s="82"/>
      <c r="M40" s="68"/>
      <c r="N40" s="81"/>
      <c r="O40" s="68"/>
      <c r="P40" s="62">
        <v>43387</v>
      </c>
      <c r="Q40" s="63" t="s">
        <v>83</v>
      </c>
      <c r="R40" s="18"/>
      <c r="S40" s="18"/>
      <c r="T40" s="18"/>
    </row>
    <row r="41" spans="1:20" ht="33">
      <c r="A41" s="4">
        <v>37</v>
      </c>
      <c r="B41" s="60" t="s">
        <v>67</v>
      </c>
      <c r="C41" s="61" t="s">
        <v>331</v>
      </c>
      <c r="D41" s="61" t="s">
        <v>29</v>
      </c>
      <c r="E41" s="59"/>
      <c r="F41" s="61"/>
      <c r="G41" s="59">
        <v>12</v>
      </c>
      <c r="H41" s="59">
        <v>14</v>
      </c>
      <c r="I41" s="60">
        <f t="shared" si="1"/>
        <v>26</v>
      </c>
      <c r="J41" s="181">
        <v>7896616637</v>
      </c>
      <c r="K41" s="64" t="s">
        <v>101</v>
      </c>
      <c r="L41" s="70" t="s">
        <v>102</v>
      </c>
      <c r="M41" s="70">
        <v>9864108559</v>
      </c>
      <c r="N41" s="70" t="s">
        <v>103</v>
      </c>
      <c r="O41" s="70">
        <v>9678783757</v>
      </c>
      <c r="P41" s="69">
        <v>43388</v>
      </c>
      <c r="Q41" s="61"/>
      <c r="R41" s="18"/>
      <c r="S41" s="18"/>
      <c r="T41" s="18"/>
    </row>
    <row r="42" spans="1:20">
      <c r="A42" s="4">
        <v>38</v>
      </c>
      <c r="B42" s="60" t="s">
        <v>68</v>
      </c>
      <c r="C42" s="61" t="s">
        <v>353</v>
      </c>
      <c r="D42" s="61" t="s">
        <v>29</v>
      </c>
      <c r="E42" s="59"/>
      <c r="F42" s="61"/>
      <c r="G42" s="59">
        <v>22</v>
      </c>
      <c r="H42" s="59">
        <v>17</v>
      </c>
      <c r="I42" s="60">
        <f t="shared" si="1"/>
        <v>39</v>
      </c>
      <c r="J42" s="189">
        <v>9854456264</v>
      </c>
      <c r="K42" s="70" t="s">
        <v>92</v>
      </c>
      <c r="L42" s="70" t="s">
        <v>93</v>
      </c>
      <c r="M42" s="73"/>
      <c r="N42" s="73"/>
      <c r="O42" s="73"/>
      <c r="P42" s="69"/>
      <c r="Q42" s="61"/>
      <c r="R42" s="18"/>
      <c r="S42" s="18"/>
      <c r="T42" s="18"/>
    </row>
    <row r="43" spans="1:20">
      <c r="A43" s="4">
        <v>39</v>
      </c>
      <c r="B43" s="60"/>
      <c r="C43" s="61"/>
      <c r="D43" s="61"/>
      <c r="E43" s="59"/>
      <c r="F43" s="61"/>
      <c r="G43" s="59"/>
      <c r="H43" s="59"/>
      <c r="I43" s="60">
        <f t="shared" si="1"/>
        <v>0</v>
      </c>
      <c r="J43" s="178"/>
      <c r="K43" s="78"/>
      <c r="L43" s="78"/>
      <c r="M43" s="78"/>
      <c r="N43" s="78"/>
      <c r="O43" s="78"/>
      <c r="P43" s="52"/>
      <c r="Q43" s="52"/>
      <c r="R43" s="18"/>
      <c r="S43" s="18"/>
      <c r="T43" s="18"/>
    </row>
    <row r="44" spans="1:20">
      <c r="A44" s="4">
        <v>40</v>
      </c>
      <c r="B44" s="61"/>
      <c r="C44" s="61"/>
      <c r="D44" s="162"/>
      <c r="E44" s="63" t="s">
        <v>82</v>
      </c>
      <c r="F44" s="61"/>
      <c r="G44" s="56"/>
      <c r="H44" s="56"/>
      <c r="I44" s="57"/>
      <c r="J44" s="178"/>
      <c r="K44" s="64"/>
      <c r="L44" s="65"/>
      <c r="M44" s="66"/>
      <c r="N44" s="67"/>
      <c r="O44" s="68"/>
      <c r="P44" s="69">
        <v>43389</v>
      </c>
      <c r="Q44" s="63" t="s">
        <v>82</v>
      </c>
      <c r="R44" s="18"/>
      <c r="S44" s="18"/>
      <c r="T44" s="18"/>
    </row>
    <row r="45" spans="1:20">
      <c r="A45" s="4">
        <v>41</v>
      </c>
      <c r="B45" s="61"/>
      <c r="C45" s="72"/>
      <c r="D45" s="162"/>
      <c r="E45" s="63" t="s">
        <v>82</v>
      </c>
      <c r="F45" s="61"/>
      <c r="G45" s="56"/>
      <c r="H45" s="56"/>
      <c r="I45" s="57"/>
      <c r="J45" s="178"/>
      <c r="K45" s="64"/>
      <c r="L45" s="65"/>
      <c r="M45" s="66"/>
      <c r="N45" s="67"/>
      <c r="O45" s="68"/>
      <c r="P45" s="69">
        <v>43390</v>
      </c>
      <c r="Q45" s="63" t="s">
        <v>82</v>
      </c>
      <c r="R45" s="18"/>
      <c r="S45" s="18"/>
      <c r="T45" s="18"/>
    </row>
    <row r="46" spans="1:20">
      <c r="A46" s="4">
        <v>42</v>
      </c>
      <c r="B46" s="60"/>
      <c r="C46" s="61"/>
      <c r="D46" s="162"/>
      <c r="E46" s="63" t="s">
        <v>82</v>
      </c>
      <c r="F46" s="61"/>
      <c r="G46" s="58"/>
      <c r="H46" s="58"/>
      <c r="I46" s="57"/>
      <c r="J46" s="178"/>
      <c r="K46" s="64"/>
      <c r="L46" s="65"/>
      <c r="M46" s="66"/>
      <c r="N46" s="67"/>
      <c r="O46" s="68"/>
      <c r="P46" s="69">
        <v>43391</v>
      </c>
      <c r="Q46" s="63" t="s">
        <v>82</v>
      </c>
      <c r="R46" s="18"/>
      <c r="S46" s="18"/>
      <c r="T46" s="18"/>
    </row>
    <row r="47" spans="1:20">
      <c r="A47" s="4">
        <v>43</v>
      </c>
      <c r="B47" s="60"/>
      <c r="C47" s="61"/>
      <c r="D47" s="162"/>
      <c r="E47" s="63" t="s">
        <v>82</v>
      </c>
      <c r="F47" s="61"/>
      <c r="G47" s="59"/>
      <c r="H47" s="59"/>
      <c r="I47" s="60"/>
      <c r="J47" s="178"/>
      <c r="K47" s="64"/>
      <c r="L47" s="65"/>
      <c r="M47" s="66"/>
      <c r="N47" s="67"/>
      <c r="O47" s="68"/>
      <c r="P47" s="69">
        <v>43392</v>
      </c>
      <c r="Q47" s="63" t="s">
        <v>82</v>
      </c>
      <c r="R47" s="18"/>
      <c r="S47" s="18"/>
      <c r="T47" s="18"/>
    </row>
    <row r="48" spans="1:20">
      <c r="A48" s="4">
        <v>44</v>
      </c>
      <c r="B48" s="60"/>
      <c r="C48" s="61"/>
      <c r="D48" s="61"/>
      <c r="E48" s="59"/>
      <c r="F48" s="61"/>
      <c r="G48" s="56"/>
      <c r="H48" s="56"/>
      <c r="I48" s="57"/>
      <c r="J48" s="178"/>
      <c r="K48" s="70"/>
      <c r="L48" s="70"/>
      <c r="M48" s="70"/>
      <c r="N48" s="71"/>
      <c r="O48" s="64"/>
      <c r="P48" s="69"/>
      <c r="Q48" s="61"/>
      <c r="R48" s="18"/>
      <c r="S48" s="18"/>
      <c r="T48" s="18"/>
    </row>
    <row r="49" spans="1:20">
      <c r="A49" s="4">
        <v>45</v>
      </c>
      <c r="B49" s="60" t="s">
        <v>67</v>
      </c>
      <c r="C49" s="72" t="s">
        <v>333</v>
      </c>
      <c r="D49" s="61" t="s">
        <v>29</v>
      </c>
      <c r="E49" s="59"/>
      <c r="F49" s="61"/>
      <c r="G49" s="56">
        <v>31</v>
      </c>
      <c r="H49" s="56">
        <v>34</v>
      </c>
      <c r="I49" s="57">
        <v>65</v>
      </c>
      <c r="J49" s="181">
        <v>9957720098</v>
      </c>
      <c r="K49" s="64" t="s">
        <v>89</v>
      </c>
      <c r="L49" s="65" t="s">
        <v>90</v>
      </c>
      <c r="M49" s="66">
        <v>9957430641</v>
      </c>
      <c r="N49" s="67" t="s">
        <v>91</v>
      </c>
      <c r="O49" s="68">
        <v>8486287850</v>
      </c>
      <c r="P49" s="69">
        <v>43393</v>
      </c>
      <c r="Q49" s="61"/>
      <c r="R49" s="18"/>
      <c r="S49" s="18"/>
      <c r="T49" s="18"/>
    </row>
    <row r="50" spans="1:20" ht="33">
      <c r="A50" s="4">
        <v>46</v>
      </c>
      <c r="B50" s="60" t="s">
        <v>68</v>
      </c>
      <c r="C50" s="61" t="s">
        <v>237</v>
      </c>
      <c r="D50" s="61" t="s">
        <v>29</v>
      </c>
      <c r="E50" s="59"/>
      <c r="F50" s="61"/>
      <c r="G50" s="56">
        <v>21</v>
      </c>
      <c r="H50" s="56">
        <v>25</v>
      </c>
      <c r="I50" s="60">
        <v>46</v>
      </c>
      <c r="J50" s="170">
        <v>8876969458</v>
      </c>
      <c r="K50" s="64" t="s">
        <v>89</v>
      </c>
      <c r="L50" s="65" t="s">
        <v>90</v>
      </c>
      <c r="M50" s="66">
        <v>9957430641</v>
      </c>
      <c r="N50" s="67" t="s">
        <v>91</v>
      </c>
      <c r="O50" s="68">
        <v>8486287850</v>
      </c>
      <c r="P50" s="72"/>
      <c r="Q50" s="61"/>
      <c r="R50" s="18"/>
      <c r="S50" s="18"/>
      <c r="T50" s="18"/>
    </row>
    <row r="51" spans="1:20">
      <c r="A51" s="4">
        <v>47</v>
      </c>
      <c r="B51" s="52"/>
      <c r="C51" s="61"/>
      <c r="D51" s="61"/>
      <c r="E51" s="59"/>
      <c r="F51" s="61"/>
      <c r="G51" s="58"/>
      <c r="H51" s="58"/>
      <c r="I51" s="57"/>
      <c r="J51" s="176"/>
      <c r="K51" s="70" t="s">
        <v>110</v>
      </c>
      <c r="L51" s="84" t="s">
        <v>111</v>
      </c>
      <c r="M51" s="73"/>
      <c r="N51" s="81" t="s">
        <v>112</v>
      </c>
      <c r="O51" s="68">
        <v>9613284629</v>
      </c>
      <c r="P51" s="69"/>
      <c r="Q51" s="61"/>
      <c r="R51" s="18"/>
      <c r="S51" s="18"/>
      <c r="T51" s="18"/>
    </row>
    <row r="52" spans="1:20">
      <c r="A52" s="4">
        <v>48</v>
      </c>
      <c r="B52" s="60"/>
      <c r="C52" s="61"/>
      <c r="D52" s="162"/>
      <c r="E52" s="63" t="s">
        <v>83</v>
      </c>
      <c r="F52" s="61"/>
      <c r="G52" s="59"/>
      <c r="H52" s="59"/>
      <c r="I52" s="57"/>
      <c r="J52" s="184"/>
      <c r="K52" s="70"/>
      <c r="L52" s="70"/>
      <c r="M52" s="70"/>
      <c r="N52" s="71"/>
      <c r="O52" s="64"/>
      <c r="P52" s="62">
        <v>43394</v>
      </c>
      <c r="Q52" s="63" t="s">
        <v>83</v>
      </c>
      <c r="R52" s="18"/>
      <c r="S52" s="18"/>
      <c r="T52" s="18"/>
    </row>
    <row r="53" spans="1:20">
      <c r="A53" s="4">
        <v>49</v>
      </c>
      <c r="B53" s="60" t="s">
        <v>67</v>
      </c>
      <c r="C53" s="61" t="s">
        <v>334</v>
      </c>
      <c r="D53" s="61" t="s">
        <v>27</v>
      </c>
      <c r="E53" s="59"/>
      <c r="F53" s="61" t="s">
        <v>119</v>
      </c>
      <c r="G53" s="56">
        <v>45</v>
      </c>
      <c r="H53" s="56">
        <v>54</v>
      </c>
      <c r="I53" s="60">
        <v>99</v>
      </c>
      <c r="J53" s="175">
        <v>9435017921</v>
      </c>
      <c r="K53" s="64" t="s">
        <v>101</v>
      </c>
      <c r="L53" s="70" t="s">
        <v>102</v>
      </c>
      <c r="M53" s="70">
        <v>9864108559</v>
      </c>
      <c r="N53" s="70" t="s">
        <v>103</v>
      </c>
      <c r="O53" s="70">
        <v>9678783757</v>
      </c>
      <c r="P53" s="69">
        <v>43395</v>
      </c>
      <c r="Q53" s="63"/>
      <c r="R53" s="18"/>
      <c r="S53" s="18"/>
      <c r="T53" s="18"/>
    </row>
    <row r="54" spans="1:20">
      <c r="A54" s="4">
        <v>50</v>
      </c>
      <c r="B54" s="60" t="s">
        <v>67</v>
      </c>
      <c r="C54" s="61" t="s">
        <v>335</v>
      </c>
      <c r="D54" s="61" t="s">
        <v>27</v>
      </c>
      <c r="E54" s="59"/>
      <c r="F54" s="61" t="s">
        <v>118</v>
      </c>
      <c r="G54" s="59">
        <v>67</v>
      </c>
      <c r="H54" s="59">
        <v>56</v>
      </c>
      <c r="I54" s="60">
        <f>+G54+H54</f>
        <v>123</v>
      </c>
      <c r="J54" s="190">
        <v>9859302833</v>
      </c>
      <c r="K54" s="64" t="s">
        <v>89</v>
      </c>
      <c r="L54" s="65" t="s">
        <v>90</v>
      </c>
      <c r="M54" s="66">
        <v>9957430641</v>
      </c>
      <c r="N54" s="67" t="s">
        <v>91</v>
      </c>
      <c r="O54" s="68">
        <v>8486287850</v>
      </c>
      <c r="P54" s="72"/>
      <c r="Q54" s="61"/>
      <c r="R54" s="18"/>
      <c r="S54" s="18"/>
      <c r="T54" s="18"/>
    </row>
    <row r="55" spans="1:20" ht="24">
      <c r="A55" s="4">
        <v>51</v>
      </c>
      <c r="B55" s="60" t="s">
        <v>68</v>
      </c>
      <c r="C55" s="61" t="s">
        <v>346</v>
      </c>
      <c r="D55" s="61" t="s">
        <v>27</v>
      </c>
      <c r="E55" s="59"/>
      <c r="F55" s="61" t="s">
        <v>119</v>
      </c>
      <c r="G55" s="59"/>
      <c r="H55" s="59"/>
      <c r="I55" s="60">
        <f>+G55+H55</f>
        <v>0</v>
      </c>
      <c r="J55" s="175">
        <v>7002930553</v>
      </c>
      <c r="K55" s="64" t="s">
        <v>88</v>
      </c>
      <c r="L55" s="64" t="s">
        <v>97</v>
      </c>
      <c r="M55" s="77">
        <v>9854927240</v>
      </c>
      <c r="N55" s="85" t="s">
        <v>113</v>
      </c>
      <c r="O55" s="77">
        <v>7399571000</v>
      </c>
      <c r="P55" s="69"/>
      <c r="Q55" s="61"/>
      <c r="R55" s="18"/>
      <c r="S55" s="18"/>
      <c r="T55" s="18"/>
    </row>
    <row r="56" spans="1:20">
      <c r="A56" s="4">
        <v>52</v>
      </c>
      <c r="B56" s="60"/>
      <c r="C56" s="61"/>
      <c r="D56" s="61"/>
      <c r="E56" s="59"/>
      <c r="F56" s="61"/>
      <c r="G56" s="59"/>
      <c r="H56" s="59"/>
      <c r="I56" s="60">
        <f>+G56+H56</f>
        <v>0</v>
      </c>
      <c r="J56" s="175"/>
      <c r="K56" s="70"/>
      <c r="L56" s="84"/>
      <c r="M56" s="73"/>
      <c r="N56" s="81"/>
      <c r="O56" s="68"/>
      <c r="P56" s="52"/>
      <c r="Q56" s="52"/>
      <c r="R56" s="18"/>
      <c r="S56" s="18"/>
      <c r="T56" s="18"/>
    </row>
    <row r="57" spans="1:20">
      <c r="A57" s="4">
        <v>53</v>
      </c>
      <c r="B57" s="60" t="s">
        <v>67</v>
      </c>
      <c r="C57" s="61" t="s">
        <v>336</v>
      </c>
      <c r="D57" s="61" t="s">
        <v>27</v>
      </c>
      <c r="E57" s="59"/>
      <c r="F57" s="61" t="s">
        <v>120</v>
      </c>
      <c r="G57" s="56">
        <v>22</v>
      </c>
      <c r="H57" s="56">
        <v>21</v>
      </c>
      <c r="I57" s="60">
        <f>+G57+H57</f>
        <v>43</v>
      </c>
      <c r="J57" s="175">
        <v>9365117059</v>
      </c>
      <c r="K57" s="64" t="s">
        <v>101</v>
      </c>
      <c r="L57" s="70" t="s">
        <v>102</v>
      </c>
      <c r="M57" s="70">
        <v>9864108559</v>
      </c>
      <c r="N57" s="70" t="s">
        <v>103</v>
      </c>
      <c r="O57" s="70">
        <v>9678783757</v>
      </c>
      <c r="P57" s="69">
        <v>43396</v>
      </c>
      <c r="Q57" s="61"/>
      <c r="R57" s="18"/>
      <c r="S57" s="18"/>
      <c r="T57" s="18"/>
    </row>
    <row r="58" spans="1:20" ht="24">
      <c r="A58" s="4">
        <v>54</v>
      </c>
      <c r="B58" s="60" t="s">
        <v>68</v>
      </c>
      <c r="C58" s="61" t="s">
        <v>346</v>
      </c>
      <c r="D58" s="61" t="s">
        <v>27</v>
      </c>
      <c r="E58" s="59"/>
      <c r="F58" s="61" t="s">
        <v>119</v>
      </c>
      <c r="G58" s="56">
        <v>26</v>
      </c>
      <c r="H58" s="56">
        <v>28</v>
      </c>
      <c r="I58" s="60">
        <f>+G58+H58</f>
        <v>54</v>
      </c>
      <c r="J58" s="175">
        <v>7002930553</v>
      </c>
      <c r="K58" s="64" t="s">
        <v>88</v>
      </c>
      <c r="L58" s="64" t="s">
        <v>97</v>
      </c>
      <c r="M58" s="77">
        <v>9854927240</v>
      </c>
      <c r="N58" s="85" t="s">
        <v>113</v>
      </c>
      <c r="O58" s="77">
        <v>7399571000</v>
      </c>
      <c r="P58" s="72"/>
      <c r="Q58" s="61"/>
      <c r="R58" s="18"/>
      <c r="S58" s="18"/>
      <c r="T58" s="18"/>
    </row>
    <row r="59" spans="1:20">
      <c r="A59" s="4">
        <v>55</v>
      </c>
      <c r="B59" s="60"/>
      <c r="C59" s="61"/>
      <c r="D59" s="61"/>
      <c r="E59" s="59"/>
      <c r="F59" s="61"/>
      <c r="G59" s="59"/>
      <c r="H59" s="59"/>
      <c r="I59" s="72"/>
      <c r="J59" s="175"/>
      <c r="K59" s="64"/>
      <c r="L59" s="64"/>
      <c r="M59" s="77"/>
      <c r="N59" s="85"/>
      <c r="O59" s="77"/>
      <c r="P59" s="69"/>
      <c r="Q59" s="61"/>
      <c r="R59" s="18"/>
      <c r="S59" s="18"/>
      <c r="T59" s="18"/>
    </row>
    <row r="60" spans="1:20">
      <c r="A60" s="4">
        <v>56</v>
      </c>
      <c r="B60" s="60" t="s">
        <v>67</v>
      </c>
      <c r="C60" s="61" t="s">
        <v>350</v>
      </c>
      <c r="D60" s="61" t="s">
        <v>29</v>
      </c>
      <c r="E60" s="59"/>
      <c r="F60" s="61"/>
      <c r="G60" s="58">
        <v>25</v>
      </c>
      <c r="H60" s="58">
        <v>20</v>
      </c>
      <c r="I60" s="60">
        <f>+G60+H60</f>
        <v>45</v>
      </c>
      <c r="J60" s="175">
        <v>9954406629</v>
      </c>
      <c r="K60" s="64" t="s">
        <v>101</v>
      </c>
      <c r="L60" s="70" t="s">
        <v>102</v>
      </c>
      <c r="M60" s="70">
        <v>9864108559</v>
      </c>
      <c r="N60" s="70" t="s">
        <v>103</v>
      </c>
      <c r="O60" s="70">
        <v>9678783757</v>
      </c>
      <c r="P60" s="69">
        <v>43397</v>
      </c>
      <c r="Q60" s="61"/>
      <c r="R60" s="18"/>
      <c r="S60" s="18"/>
      <c r="T60" s="18"/>
    </row>
    <row r="61" spans="1:20" ht="33">
      <c r="A61" s="4">
        <v>57</v>
      </c>
      <c r="B61" s="60" t="s">
        <v>68</v>
      </c>
      <c r="C61" s="61" t="s">
        <v>349</v>
      </c>
      <c r="D61" s="61" t="s">
        <v>29</v>
      </c>
      <c r="E61" s="59"/>
      <c r="F61" s="61"/>
      <c r="G61" s="56">
        <v>31</v>
      </c>
      <c r="H61" s="56">
        <v>34</v>
      </c>
      <c r="I61" s="60">
        <f>+G61+H61</f>
        <v>65</v>
      </c>
      <c r="J61" s="176"/>
      <c r="K61" s="64"/>
      <c r="L61" s="64"/>
      <c r="M61" s="77"/>
      <c r="N61" s="85"/>
      <c r="O61" s="77"/>
      <c r="P61" s="72"/>
      <c r="Q61" s="61"/>
      <c r="R61" s="18"/>
      <c r="S61" s="18"/>
      <c r="T61" s="18"/>
    </row>
    <row r="62" spans="1:20">
      <c r="A62" s="4">
        <v>58</v>
      </c>
      <c r="B62" s="60"/>
      <c r="C62" s="61"/>
      <c r="D62" s="61"/>
      <c r="E62" s="59"/>
      <c r="F62" s="61"/>
      <c r="G62" s="59"/>
      <c r="H62" s="59"/>
      <c r="I62" s="72"/>
      <c r="J62" s="176"/>
      <c r="K62" s="70"/>
      <c r="L62" s="70"/>
      <c r="M62" s="70"/>
      <c r="N62" s="71"/>
      <c r="O62" s="64"/>
      <c r="P62" s="69"/>
      <c r="Q62" s="61"/>
      <c r="R62" s="18"/>
      <c r="S62" s="18"/>
      <c r="T62" s="18"/>
    </row>
    <row r="63" spans="1:20">
      <c r="A63" s="4">
        <v>59</v>
      </c>
      <c r="B63" s="60" t="s">
        <v>67</v>
      </c>
      <c r="C63" s="61" t="s">
        <v>336</v>
      </c>
      <c r="D63" s="61" t="s">
        <v>29</v>
      </c>
      <c r="E63" s="59"/>
      <c r="F63" s="61" t="s">
        <v>120</v>
      </c>
      <c r="G63" s="59">
        <v>410</v>
      </c>
      <c r="H63" s="59">
        <v>360</v>
      </c>
      <c r="I63" s="60">
        <f>+G63+H63</f>
        <v>770</v>
      </c>
      <c r="J63" s="175">
        <v>9365117059</v>
      </c>
      <c r="K63" s="64" t="s">
        <v>89</v>
      </c>
      <c r="L63" s="65" t="s">
        <v>90</v>
      </c>
      <c r="M63" s="66">
        <v>9957430641</v>
      </c>
      <c r="N63" s="67" t="s">
        <v>91</v>
      </c>
      <c r="O63" s="68">
        <v>8486287850</v>
      </c>
      <c r="P63" s="69">
        <v>43398</v>
      </c>
      <c r="Q63" s="61"/>
      <c r="R63" s="18"/>
      <c r="S63" s="18"/>
      <c r="T63" s="18"/>
    </row>
    <row r="64" spans="1:20">
      <c r="A64" s="4">
        <v>60</v>
      </c>
      <c r="B64" s="60" t="s">
        <v>68</v>
      </c>
      <c r="C64" s="61" t="s">
        <v>347</v>
      </c>
      <c r="D64" s="61" t="s">
        <v>29</v>
      </c>
      <c r="E64" s="59"/>
      <c r="F64" s="61" t="s">
        <v>120</v>
      </c>
      <c r="G64" s="56">
        <v>321</v>
      </c>
      <c r="H64" s="56">
        <v>256</v>
      </c>
      <c r="I64" s="60">
        <f>+G64+H64</f>
        <v>577</v>
      </c>
      <c r="J64" s="175">
        <v>9854590601</v>
      </c>
      <c r="K64" s="64" t="s">
        <v>88</v>
      </c>
      <c r="L64" s="64" t="s">
        <v>97</v>
      </c>
      <c r="M64" s="77">
        <v>9854927240</v>
      </c>
      <c r="N64" s="85" t="s">
        <v>114</v>
      </c>
      <c r="O64" s="77">
        <v>9435855525</v>
      </c>
      <c r="P64" s="69"/>
      <c r="Q64" s="61"/>
      <c r="R64" s="18"/>
      <c r="S64" s="18"/>
      <c r="T64" s="18"/>
    </row>
    <row r="65" spans="1:20">
      <c r="A65" s="4">
        <v>61</v>
      </c>
      <c r="B65" s="60"/>
      <c r="C65" s="61"/>
      <c r="D65" s="61"/>
      <c r="E65" s="59"/>
      <c r="F65" s="61"/>
      <c r="G65" s="59"/>
      <c r="H65" s="59"/>
      <c r="I65" s="72"/>
      <c r="J65" s="182"/>
      <c r="K65" s="61"/>
      <c r="L65" s="61"/>
      <c r="M65" s="61"/>
      <c r="N65" s="61"/>
      <c r="O65" s="61"/>
      <c r="P65" s="69"/>
      <c r="Q65" s="61"/>
      <c r="R65" s="18"/>
      <c r="S65" s="18"/>
      <c r="T65" s="18"/>
    </row>
    <row r="66" spans="1:20">
      <c r="A66" s="4">
        <v>62</v>
      </c>
      <c r="B66" s="60" t="s">
        <v>67</v>
      </c>
      <c r="C66" s="61" t="s">
        <v>336</v>
      </c>
      <c r="D66" s="61" t="s">
        <v>29</v>
      </c>
      <c r="E66" s="59"/>
      <c r="F66" s="61" t="s">
        <v>120</v>
      </c>
      <c r="G66" s="59">
        <v>410</v>
      </c>
      <c r="H66" s="59">
        <v>360</v>
      </c>
      <c r="I66" s="60">
        <f>+G66+H66</f>
        <v>770</v>
      </c>
      <c r="J66" s="175">
        <v>9365117059</v>
      </c>
      <c r="K66" s="82" t="s">
        <v>116</v>
      </c>
      <c r="L66" s="68">
        <v>9864222301</v>
      </c>
      <c r="M66" s="68" t="s">
        <v>117</v>
      </c>
      <c r="N66" s="68">
        <v>9508201126</v>
      </c>
      <c r="O66" s="61"/>
      <c r="P66" s="69">
        <v>43399</v>
      </c>
      <c r="Q66" s="61"/>
      <c r="R66" s="18"/>
      <c r="S66" s="18"/>
      <c r="T66" s="18"/>
    </row>
    <row r="67" spans="1:20">
      <c r="A67" s="4">
        <v>63</v>
      </c>
      <c r="B67" s="60" t="s">
        <v>68</v>
      </c>
      <c r="C67" s="61" t="s">
        <v>347</v>
      </c>
      <c r="D67" s="61" t="s">
        <v>29</v>
      </c>
      <c r="E67" s="59"/>
      <c r="F67" s="61" t="s">
        <v>120</v>
      </c>
      <c r="G67" s="56">
        <v>321</v>
      </c>
      <c r="H67" s="56">
        <v>256</v>
      </c>
      <c r="I67" s="60">
        <f>+G67+H67</f>
        <v>577</v>
      </c>
      <c r="J67" s="175">
        <v>9854590601</v>
      </c>
      <c r="K67" s="64" t="s">
        <v>89</v>
      </c>
      <c r="L67" s="65" t="s">
        <v>90</v>
      </c>
      <c r="M67" s="66">
        <v>9957430641</v>
      </c>
      <c r="N67" s="67" t="s">
        <v>91</v>
      </c>
      <c r="O67" s="68">
        <v>8486287850</v>
      </c>
      <c r="P67" s="69"/>
      <c r="Q67" s="69"/>
      <c r="R67" s="18"/>
      <c r="S67" s="18"/>
      <c r="T67" s="18"/>
    </row>
    <row r="68" spans="1:20">
      <c r="A68" s="4">
        <v>64</v>
      </c>
      <c r="B68" s="60"/>
      <c r="C68" s="61"/>
      <c r="D68" s="61"/>
      <c r="E68" s="59"/>
      <c r="F68" s="61"/>
      <c r="G68" s="59"/>
      <c r="H68" s="59"/>
      <c r="I68" s="72"/>
      <c r="J68" s="182"/>
      <c r="K68" s="61"/>
      <c r="L68" s="61"/>
      <c r="M68" s="61"/>
      <c r="N68" s="61"/>
      <c r="O68" s="61"/>
      <c r="P68" s="69"/>
      <c r="Q68" s="69"/>
      <c r="R68" s="18"/>
      <c r="S68" s="18"/>
      <c r="T68" s="18"/>
    </row>
    <row r="69" spans="1:20" ht="33">
      <c r="A69" s="4">
        <v>65</v>
      </c>
      <c r="B69" s="60" t="s">
        <v>67</v>
      </c>
      <c r="C69" s="61" t="s">
        <v>337</v>
      </c>
      <c r="D69" s="61" t="s">
        <v>29</v>
      </c>
      <c r="E69" s="59"/>
      <c r="F69" s="61"/>
      <c r="G69" s="56">
        <v>21</v>
      </c>
      <c r="H69" s="56">
        <v>27</v>
      </c>
      <c r="I69" s="60">
        <f t="shared" ref="I69:I83" si="2">+G69+H69</f>
        <v>48</v>
      </c>
      <c r="J69" s="183">
        <v>8486437030</v>
      </c>
      <c r="K69" s="64" t="s">
        <v>88</v>
      </c>
      <c r="L69" s="64" t="s">
        <v>97</v>
      </c>
      <c r="M69" s="77">
        <v>9854927240</v>
      </c>
      <c r="N69" s="85" t="s">
        <v>113</v>
      </c>
      <c r="O69" s="77">
        <v>7399571000</v>
      </c>
      <c r="P69" s="69">
        <v>43400</v>
      </c>
      <c r="Q69" s="156"/>
      <c r="R69" s="18"/>
      <c r="S69" s="18"/>
      <c r="T69" s="18"/>
    </row>
    <row r="70" spans="1:20">
      <c r="A70" s="4">
        <v>66</v>
      </c>
      <c r="B70" s="60" t="s">
        <v>68</v>
      </c>
      <c r="C70" s="61" t="s">
        <v>348</v>
      </c>
      <c r="D70" s="61" t="s">
        <v>27</v>
      </c>
      <c r="E70" s="59"/>
      <c r="F70" s="61" t="s">
        <v>119</v>
      </c>
      <c r="G70" s="56">
        <v>16</v>
      </c>
      <c r="H70" s="56">
        <v>21</v>
      </c>
      <c r="I70" s="60">
        <f t="shared" si="2"/>
        <v>37</v>
      </c>
      <c r="J70" s="175">
        <v>8011362301</v>
      </c>
      <c r="K70" s="141" t="s">
        <v>110</v>
      </c>
      <c r="L70" s="84" t="s">
        <v>111</v>
      </c>
      <c r="M70" s="73"/>
      <c r="N70" s="81" t="s">
        <v>112</v>
      </c>
      <c r="O70" s="68">
        <v>9613284629</v>
      </c>
      <c r="P70" s="69"/>
      <c r="Q70" s="69"/>
      <c r="R70" s="18"/>
      <c r="S70" s="18"/>
      <c r="T70" s="18"/>
    </row>
    <row r="71" spans="1:20">
      <c r="A71" s="4">
        <v>67</v>
      </c>
      <c r="B71" s="60"/>
      <c r="C71" s="61"/>
      <c r="D71" s="61"/>
      <c r="E71" s="63" t="s">
        <v>83</v>
      </c>
      <c r="F71" s="61"/>
      <c r="G71" s="59"/>
      <c r="H71" s="59"/>
      <c r="I71" s="60">
        <f t="shared" si="2"/>
        <v>0</v>
      </c>
      <c r="J71" s="182"/>
      <c r="K71" s="61"/>
      <c r="L71" s="61"/>
      <c r="M71" s="61"/>
      <c r="N71" s="61"/>
      <c r="O71" s="61"/>
      <c r="P71" s="62">
        <v>43401</v>
      </c>
      <c r="Q71" s="63" t="s">
        <v>83</v>
      </c>
      <c r="R71" s="18"/>
      <c r="S71" s="18"/>
      <c r="T71" s="18"/>
    </row>
    <row r="72" spans="1:20" ht="25.5">
      <c r="A72" s="4">
        <v>68</v>
      </c>
      <c r="B72" s="60" t="s">
        <v>67</v>
      </c>
      <c r="C72" s="61" t="s">
        <v>336</v>
      </c>
      <c r="D72" s="61" t="s">
        <v>27</v>
      </c>
      <c r="E72" s="59"/>
      <c r="F72" s="61" t="s">
        <v>120</v>
      </c>
      <c r="G72" s="59">
        <v>410</v>
      </c>
      <c r="H72" s="59">
        <v>360</v>
      </c>
      <c r="I72" s="60">
        <f t="shared" si="2"/>
        <v>770</v>
      </c>
      <c r="J72" s="175">
        <v>9365117059</v>
      </c>
      <c r="K72" s="163" t="s">
        <v>94</v>
      </c>
      <c r="L72" s="164" t="s">
        <v>95</v>
      </c>
      <c r="M72" s="163">
        <v>9707419017</v>
      </c>
      <c r="N72" s="165" t="s">
        <v>96</v>
      </c>
      <c r="O72" s="163">
        <v>9577010896</v>
      </c>
      <c r="P72" s="69">
        <v>43402</v>
      </c>
      <c r="Q72" s="156"/>
      <c r="R72" s="18"/>
      <c r="S72" s="18"/>
      <c r="T72" s="18"/>
    </row>
    <row r="73" spans="1:20" ht="25.5">
      <c r="A73" s="4">
        <v>69</v>
      </c>
      <c r="B73" s="60" t="s">
        <v>68</v>
      </c>
      <c r="C73" s="61" t="s">
        <v>347</v>
      </c>
      <c r="D73" s="61" t="s">
        <v>27</v>
      </c>
      <c r="E73" s="59"/>
      <c r="F73" s="61" t="s">
        <v>120</v>
      </c>
      <c r="G73" s="56">
        <v>321</v>
      </c>
      <c r="H73" s="56">
        <v>256</v>
      </c>
      <c r="I73" s="60">
        <f t="shared" si="2"/>
        <v>577</v>
      </c>
      <c r="J73" s="175">
        <v>9854590601</v>
      </c>
      <c r="K73" s="163" t="s">
        <v>94</v>
      </c>
      <c r="L73" s="164" t="s">
        <v>95</v>
      </c>
      <c r="M73" s="163">
        <v>9707419017</v>
      </c>
      <c r="N73" s="165" t="s">
        <v>96</v>
      </c>
      <c r="O73" s="163">
        <v>9577010896</v>
      </c>
      <c r="P73" s="69"/>
      <c r="Q73" s="61"/>
      <c r="R73" s="18"/>
      <c r="S73" s="18"/>
      <c r="T73" s="18"/>
    </row>
    <row r="74" spans="1:20">
      <c r="A74" s="4">
        <v>70</v>
      </c>
      <c r="B74" s="60"/>
      <c r="C74" s="61"/>
      <c r="D74" s="61"/>
      <c r="E74" s="59"/>
      <c r="F74" s="61"/>
      <c r="G74" s="59"/>
      <c r="H74" s="59"/>
      <c r="I74" s="60">
        <f t="shared" si="2"/>
        <v>0</v>
      </c>
      <c r="J74" s="182"/>
      <c r="K74" s="166"/>
      <c r="L74" s="166"/>
      <c r="M74" s="166"/>
      <c r="N74" s="166"/>
      <c r="O74" s="166"/>
      <c r="P74" s="69"/>
      <c r="Q74" s="156"/>
      <c r="R74" s="18"/>
      <c r="S74" s="18"/>
      <c r="T74" s="18"/>
    </row>
    <row r="75" spans="1:20" ht="25.5">
      <c r="A75" s="4">
        <v>71</v>
      </c>
      <c r="B75" s="60" t="s">
        <v>67</v>
      </c>
      <c r="C75" s="61" t="s">
        <v>336</v>
      </c>
      <c r="D75" s="61" t="s">
        <v>27</v>
      </c>
      <c r="E75" s="59"/>
      <c r="F75" s="61" t="s">
        <v>120</v>
      </c>
      <c r="G75" s="59">
        <v>410</v>
      </c>
      <c r="H75" s="59">
        <v>360</v>
      </c>
      <c r="I75" s="60">
        <f t="shared" si="2"/>
        <v>770</v>
      </c>
      <c r="J75" s="175">
        <v>9365117059</v>
      </c>
      <c r="K75" s="163" t="s">
        <v>94</v>
      </c>
      <c r="L75" s="164" t="s">
        <v>95</v>
      </c>
      <c r="M75" s="163">
        <v>9707419017</v>
      </c>
      <c r="N75" s="165" t="s">
        <v>96</v>
      </c>
      <c r="O75" s="163">
        <v>9577010896</v>
      </c>
      <c r="P75" s="69">
        <v>43403</v>
      </c>
      <c r="Q75" s="61"/>
      <c r="R75" s="18"/>
      <c r="S75" s="18"/>
      <c r="T75" s="18"/>
    </row>
    <row r="76" spans="1:20" ht="25.5">
      <c r="A76" s="4">
        <v>72</v>
      </c>
      <c r="B76" s="60" t="s">
        <v>68</v>
      </c>
      <c r="C76" s="61" t="s">
        <v>347</v>
      </c>
      <c r="D76" s="61" t="s">
        <v>27</v>
      </c>
      <c r="E76" s="59"/>
      <c r="F76" s="61" t="s">
        <v>120</v>
      </c>
      <c r="G76" s="56">
        <v>321</v>
      </c>
      <c r="H76" s="56">
        <v>256</v>
      </c>
      <c r="I76" s="60">
        <f t="shared" si="2"/>
        <v>577</v>
      </c>
      <c r="J76" s="175">
        <v>9854590601</v>
      </c>
      <c r="K76" s="163" t="s">
        <v>94</v>
      </c>
      <c r="L76" s="164" t="s">
        <v>95</v>
      </c>
      <c r="M76" s="163">
        <v>9707419017</v>
      </c>
      <c r="N76" s="165" t="s">
        <v>96</v>
      </c>
      <c r="O76" s="163">
        <v>9577010896</v>
      </c>
      <c r="P76" s="157"/>
      <c r="Q76" s="61"/>
      <c r="R76" s="18"/>
      <c r="S76" s="18"/>
      <c r="T76" s="18"/>
    </row>
    <row r="77" spans="1:20">
      <c r="A77" s="4">
        <v>73</v>
      </c>
      <c r="B77" s="17"/>
      <c r="C77" s="18"/>
      <c r="D77" s="18"/>
      <c r="E77" s="19"/>
      <c r="F77" s="18"/>
      <c r="G77" s="19"/>
      <c r="H77" s="19"/>
      <c r="I77" s="17">
        <f t="shared" si="2"/>
        <v>0</v>
      </c>
      <c r="J77" s="182"/>
      <c r="K77" s="167"/>
      <c r="L77" s="167"/>
      <c r="M77" s="167"/>
      <c r="N77" s="167"/>
      <c r="O77" s="167"/>
      <c r="P77" s="69"/>
      <c r="Q77" s="52"/>
      <c r="R77" s="18"/>
      <c r="S77" s="18"/>
      <c r="T77" s="18"/>
    </row>
    <row r="78" spans="1:20" ht="25.5">
      <c r="A78" s="4">
        <v>74</v>
      </c>
      <c r="B78" s="60" t="s">
        <v>67</v>
      </c>
      <c r="C78" s="61" t="s">
        <v>336</v>
      </c>
      <c r="D78" s="18" t="s">
        <v>27</v>
      </c>
      <c r="E78" s="19"/>
      <c r="F78" s="18" t="s">
        <v>120</v>
      </c>
      <c r="G78" s="59">
        <v>410</v>
      </c>
      <c r="H78" s="59">
        <v>360</v>
      </c>
      <c r="I78" s="17">
        <f t="shared" si="2"/>
        <v>770</v>
      </c>
      <c r="J78" s="175">
        <v>9365117059</v>
      </c>
      <c r="K78" s="163" t="s">
        <v>94</v>
      </c>
      <c r="L78" s="164" t="s">
        <v>95</v>
      </c>
      <c r="M78" s="163">
        <v>9707419017</v>
      </c>
      <c r="N78" s="165" t="s">
        <v>96</v>
      </c>
      <c r="O78" s="163">
        <v>9577010896</v>
      </c>
      <c r="P78" s="69" t="s">
        <v>358</v>
      </c>
      <c r="Q78" s="61"/>
      <c r="R78" s="18"/>
      <c r="S78" s="18"/>
      <c r="T78" s="18"/>
    </row>
    <row r="79" spans="1:20" ht="25.5">
      <c r="A79" s="4">
        <v>75</v>
      </c>
      <c r="B79" s="60" t="s">
        <v>68</v>
      </c>
      <c r="C79" s="61" t="s">
        <v>347</v>
      </c>
      <c r="D79" s="18" t="s">
        <v>27</v>
      </c>
      <c r="E79" s="19"/>
      <c r="F79" s="18" t="s">
        <v>120</v>
      </c>
      <c r="G79" s="56">
        <v>321</v>
      </c>
      <c r="H79" s="56">
        <v>256</v>
      </c>
      <c r="I79" s="17">
        <f t="shared" si="2"/>
        <v>577</v>
      </c>
      <c r="J79" s="175">
        <v>9854590601</v>
      </c>
      <c r="K79" s="163" t="s">
        <v>94</v>
      </c>
      <c r="L79" s="164" t="s">
        <v>95</v>
      </c>
      <c r="M79" s="163">
        <v>9707419017</v>
      </c>
      <c r="N79" s="165" t="s">
        <v>96</v>
      </c>
      <c r="O79" s="163">
        <v>9577010896</v>
      </c>
      <c r="P79" s="18"/>
      <c r="Q79" s="18"/>
      <c r="R79" s="18"/>
      <c r="S79" s="18"/>
      <c r="T79" s="18"/>
    </row>
    <row r="80" spans="1:20">
      <c r="A80" s="4">
        <v>76</v>
      </c>
      <c r="B80" s="17"/>
      <c r="C80" s="18"/>
      <c r="D80" s="18"/>
      <c r="E80" s="19"/>
      <c r="F80" s="18"/>
      <c r="G80" s="19"/>
      <c r="H80" s="19"/>
      <c r="I80" s="17">
        <f t="shared" si="2"/>
        <v>0</v>
      </c>
      <c r="J80" s="182"/>
      <c r="K80" s="18"/>
      <c r="L80" s="18"/>
      <c r="M80" s="18"/>
      <c r="N80" s="18"/>
      <c r="O80" s="18"/>
      <c r="P80" s="18"/>
      <c r="Q80" s="18"/>
      <c r="R80" s="18"/>
      <c r="S80" s="18"/>
      <c r="T80" s="18"/>
    </row>
    <row r="81" spans="1:20">
      <c r="A81" s="4">
        <v>77</v>
      </c>
      <c r="B81" s="17"/>
      <c r="C81" s="18"/>
      <c r="D81" s="18"/>
      <c r="E81" s="19"/>
      <c r="F81" s="18"/>
      <c r="G81" s="19"/>
      <c r="H81" s="19"/>
      <c r="I81" s="17">
        <f t="shared" si="2"/>
        <v>0</v>
      </c>
      <c r="J81" s="182"/>
      <c r="K81" s="18"/>
      <c r="L81" s="18"/>
      <c r="M81" s="18"/>
      <c r="N81" s="18"/>
      <c r="O81" s="18"/>
      <c r="P81" s="18"/>
      <c r="Q81" s="18"/>
      <c r="R81" s="18"/>
      <c r="S81" s="18"/>
      <c r="T81" s="18"/>
    </row>
    <row r="82" spans="1:20">
      <c r="A82" s="4">
        <v>78</v>
      </c>
      <c r="B82" s="17"/>
      <c r="C82" s="18"/>
      <c r="D82" s="18"/>
      <c r="E82" s="19"/>
      <c r="F82" s="18"/>
      <c r="G82" s="19"/>
      <c r="H82" s="19"/>
      <c r="I82" s="17">
        <f t="shared" si="2"/>
        <v>0</v>
      </c>
      <c r="J82" s="182"/>
      <c r="K82" s="18"/>
      <c r="L82" s="18"/>
      <c r="M82" s="18"/>
      <c r="N82" s="18"/>
      <c r="O82" s="18"/>
      <c r="P82" s="18"/>
      <c r="Q82" s="18"/>
      <c r="R82" s="18"/>
      <c r="S82" s="18"/>
      <c r="T82" s="18"/>
    </row>
    <row r="83" spans="1:20">
      <c r="A83" s="4">
        <v>79</v>
      </c>
      <c r="B83" s="17"/>
      <c r="C83" s="18"/>
      <c r="D83" s="18"/>
      <c r="E83" s="19"/>
      <c r="F83" s="18"/>
      <c r="G83" s="19"/>
      <c r="H83" s="19"/>
      <c r="I83" s="17">
        <f t="shared" si="2"/>
        <v>0</v>
      </c>
      <c r="J83" s="182"/>
      <c r="K83" s="18"/>
      <c r="L83" s="18"/>
      <c r="M83" s="18"/>
      <c r="N83" s="18"/>
      <c r="O83" s="18"/>
      <c r="P83" s="18"/>
      <c r="Q83" s="18"/>
      <c r="R83" s="18"/>
      <c r="S83" s="18"/>
      <c r="T83" s="18"/>
    </row>
    <row r="84" spans="1:20">
      <c r="A84" s="4">
        <v>80</v>
      </c>
      <c r="B84" s="17"/>
      <c r="C84" s="18"/>
      <c r="D84" s="18"/>
      <c r="E84" s="19"/>
      <c r="F84" s="18"/>
      <c r="G84" s="19"/>
      <c r="H84" s="19"/>
      <c r="I84" s="17">
        <f t="shared" ref="I84:I86" si="3">+G84+H84</f>
        <v>0</v>
      </c>
      <c r="J84" s="182"/>
      <c r="K84" s="18"/>
      <c r="L84" s="18"/>
      <c r="M84" s="18"/>
      <c r="N84" s="18"/>
      <c r="O84" s="18"/>
      <c r="P84" s="18"/>
      <c r="Q84" s="18"/>
      <c r="R84" s="18"/>
      <c r="S84" s="18"/>
      <c r="T84" s="18"/>
    </row>
    <row r="85" spans="1:20">
      <c r="A85" s="4">
        <v>81</v>
      </c>
      <c r="B85" s="17"/>
      <c r="C85" s="18"/>
      <c r="D85" s="18"/>
      <c r="E85" s="19"/>
      <c r="F85" s="18"/>
      <c r="G85" s="19"/>
      <c r="H85" s="19"/>
      <c r="I85" s="17">
        <f t="shared" si="3"/>
        <v>0</v>
      </c>
      <c r="J85" s="182"/>
      <c r="K85" s="18"/>
      <c r="L85" s="18"/>
      <c r="M85" s="18"/>
      <c r="N85" s="18"/>
      <c r="O85" s="18"/>
      <c r="P85" s="18"/>
      <c r="Q85" s="18"/>
      <c r="R85" s="18"/>
      <c r="S85" s="18"/>
      <c r="T85" s="18"/>
    </row>
    <row r="86" spans="1:20">
      <c r="A86" s="4">
        <v>82</v>
      </c>
      <c r="B86" s="17"/>
      <c r="C86" s="18"/>
      <c r="D86" s="18"/>
      <c r="E86" s="19"/>
      <c r="F86" s="18"/>
      <c r="G86" s="19"/>
      <c r="H86" s="19"/>
      <c r="I86" s="17">
        <f t="shared" si="3"/>
        <v>0</v>
      </c>
      <c r="J86" s="182"/>
      <c r="K86" s="18"/>
      <c r="L86" s="18"/>
      <c r="M86" s="18"/>
      <c r="N86" s="18"/>
      <c r="O86" s="18"/>
      <c r="P86" s="18"/>
      <c r="Q86" s="18"/>
      <c r="R86" s="18"/>
      <c r="S86" s="18"/>
      <c r="T86" s="18"/>
    </row>
    <row r="87" spans="1:20">
      <c r="A87" s="4">
        <v>83</v>
      </c>
      <c r="B87" s="17"/>
      <c r="C87" s="18"/>
      <c r="D87" s="18"/>
      <c r="E87" s="19"/>
      <c r="F87" s="18"/>
      <c r="G87" s="19"/>
      <c r="H87" s="19"/>
      <c r="I87" s="17">
        <f t="shared" ref="I87:I89" si="4">+G87+H87</f>
        <v>0</v>
      </c>
      <c r="J87" s="182"/>
      <c r="K87" s="18"/>
      <c r="L87" s="18"/>
      <c r="M87" s="18"/>
      <c r="N87" s="18"/>
      <c r="O87" s="18"/>
      <c r="P87" s="18"/>
      <c r="Q87" s="18"/>
      <c r="R87" s="18"/>
      <c r="S87" s="18"/>
      <c r="T87" s="18"/>
    </row>
    <row r="88" spans="1:20">
      <c r="A88" s="4">
        <v>84</v>
      </c>
      <c r="B88" s="17"/>
      <c r="C88" s="18"/>
      <c r="D88" s="18"/>
      <c r="E88" s="19"/>
      <c r="F88" s="18"/>
      <c r="G88" s="19"/>
      <c r="H88" s="19"/>
      <c r="I88" s="17">
        <f t="shared" si="4"/>
        <v>0</v>
      </c>
      <c r="J88" s="182"/>
      <c r="K88" s="18"/>
      <c r="L88" s="18"/>
      <c r="M88" s="18"/>
      <c r="N88" s="18"/>
      <c r="O88" s="18"/>
      <c r="P88" s="18"/>
      <c r="Q88" s="18"/>
      <c r="R88" s="18"/>
      <c r="S88" s="18"/>
      <c r="T88" s="18"/>
    </row>
    <row r="89" spans="1:20">
      <c r="A89" s="4">
        <v>85</v>
      </c>
      <c r="B89" s="17"/>
      <c r="C89" s="18"/>
      <c r="D89" s="18"/>
      <c r="E89" s="19"/>
      <c r="F89" s="18"/>
      <c r="G89" s="19"/>
      <c r="H89" s="19"/>
      <c r="I89" s="17">
        <f t="shared" si="4"/>
        <v>0</v>
      </c>
      <c r="J89" s="160"/>
      <c r="K89" s="18"/>
      <c r="L89" s="18"/>
      <c r="M89" s="18"/>
      <c r="N89" s="18"/>
      <c r="O89" s="18"/>
      <c r="P89" s="18"/>
      <c r="Q89" s="18"/>
      <c r="R89" s="18"/>
      <c r="S89" s="18"/>
      <c r="T89" s="18"/>
    </row>
    <row r="90" spans="1:20">
      <c r="A90" s="4">
        <v>86</v>
      </c>
      <c r="B90" s="17"/>
      <c r="C90" s="18"/>
      <c r="D90" s="18"/>
      <c r="E90" s="19"/>
      <c r="F90" s="18"/>
      <c r="G90" s="19"/>
      <c r="H90" s="19"/>
      <c r="I90" s="17">
        <f t="shared" ref="I90:I92" si="5">+G90+H90</f>
        <v>0</v>
      </c>
      <c r="J90" s="160"/>
      <c r="K90" s="18"/>
      <c r="L90" s="18"/>
      <c r="M90" s="52"/>
      <c r="N90" s="52"/>
      <c r="O90" s="52"/>
      <c r="P90" s="52"/>
      <c r="Q90" s="52"/>
      <c r="R90" s="18"/>
      <c r="S90" s="18"/>
      <c r="T90" s="18"/>
    </row>
    <row r="91" spans="1:20">
      <c r="A91" s="4">
        <v>87</v>
      </c>
      <c r="B91" s="17"/>
      <c r="C91" s="18"/>
      <c r="D91" s="18"/>
      <c r="E91" s="19"/>
      <c r="F91" s="18"/>
      <c r="G91" s="19"/>
      <c r="H91" s="19"/>
      <c r="I91" s="17">
        <f t="shared" si="5"/>
        <v>0</v>
      </c>
      <c r="J91" s="160"/>
      <c r="K91" s="18"/>
      <c r="L91" s="18"/>
      <c r="M91" s="52"/>
      <c r="N91" s="52"/>
      <c r="O91" s="52"/>
      <c r="P91" s="52"/>
      <c r="Q91" s="52"/>
      <c r="R91" s="18"/>
      <c r="S91" s="18"/>
      <c r="T91" s="18"/>
    </row>
    <row r="92" spans="1:20">
      <c r="A92" s="4">
        <v>88</v>
      </c>
      <c r="B92" s="17"/>
      <c r="C92" s="18"/>
      <c r="D92" s="18"/>
      <c r="E92" s="19"/>
      <c r="F92" s="18"/>
      <c r="G92" s="19"/>
      <c r="H92" s="19"/>
      <c r="I92" s="17">
        <f t="shared" si="5"/>
        <v>0</v>
      </c>
      <c r="J92" s="160"/>
      <c r="K92" s="18"/>
      <c r="L92" s="18"/>
      <c r="M92" s="52"/>
      <c r="N92" s="52"/>
      <c r="O92" s="52"/>
      <c r="P92" s="52"/>
      <c r="Q92" s="52"/>
      <c r="R92" s="18"/>
      <c r="S92" s="18"/>
      <c r="T92" s="18"/>
    </row>
    <row r="93" spans="1:20">
      <c r="A93" s="4">
        <v>89</v>
      </c>
      <c r="B93" s="17"/>
      <c r="C93" s="18"/>
      <c r="D93" s="18"/>
      <c r="E93" s="19"/>
      <c r="F93" s="18"/>
      <c r="G93" s="19"/>
      <c r="H93" s="19"/>
      <c r="I93" s="17">
        <f>+G93+H93</f>
        <v>0</v>
      </c>
      <c r="J93" s="160"/>
      <c r="K93" s="18"/>
      <c r="L93" s="18"/>
      <c r="M93" s="18"/>
      <c r="N93" s="18"/>
      <c r="O93" s="18"/>
      <c r="P93" s="24"/>
      <c r="Q93" s="18"/>
      <c r="R93" s="18"/>
      <c r="S93" s="18"/>
      <c r="T93" s="18"/>
    </row>
    <row r="94" spans="1:20">
      <c r="A94" s="4">
        <v>90</v>
      </c>
      <c r="B94" s="17"/>
      <c r="C94" s="18"/>
      <c r="D94" s="18"/>
      <c r="E94" s="19"/>
      <c r="F94" s="18"/>
      <c r="G94" s="19"/>
      <c r="H94" s="19"/>
      <c r="I94" s="17">
        <f>+G94+H94</f>
        <v>0</v>
      </c>
      <c r="J94" s="160"/>
      <c r="K94" s="18"/>
      <c r="L94" s="18"/>
      <c r="M94" s="18"/>
      <c r="N94" s="18"/>
      <c r="O94" s="18"/>
      <c r="P94" s="24"/>
      <c r="Q94" s="18"/>
      <c r="R94" s="18"/>
      <c r="S94" s="18"/>
      <c r="T94" s="18"/>
    </row>
    <row r="95" spans="1:20">
      <c r="A95" s="4">
        <v>91</v>
      </c>
      <c r="B95" s="17"/>
      <c r="C95" s="18"/>
      <c r="D95" s="18"/>
      <c r="E95" s="19"/>
      <c r="F95" s="18"/>
      <c r="G95" s="19"/>
      <c r="H95" s="19"/>
      <c r="I95" s="17">
        <f>+G95+H95</f>
        <v>0</v>
      </c>
      <c r="J95" s="160"/>
      <c r="K95" s="18"/>
      <c r="L95" s="18"/>
      <c r="M95" s="18"/>
      <c r="N95" s="18"/>
      <c r="O95" s="18"/>
      <c r="P95" s="24"/>
      <c r="Q95" s="18"/>
      <c r="R95" s="18"/>
      <c r="S95" s="18"/>
      <c r="T95" s="18"/>
    </row>
    <row r="96" spans="1:20">
      <c r="A96" s="4">
        <v>92</v>
      </c>
      <c r="B96" s="17"/>
      <c r="C96" s="18"/>
      <c r="D96" s="18"/>
      <c r="E96" s="19"/>
      <c r="F96" s="18"/>
      <c r="G96" s="19"/>
      <c r="H96" s="19"/>
      <c r="I96" s="17">
        <f t="shared" ref="I96:I133" si="6">+G96+H96</f>
        <v>0</v>
      </c>
      <c r="J96" s="160"/>
      <c r="K96" s="18"/>
      <c r="L96" s="18"/>
      <c r="M96" s="18"/>
      <c r="N96" s="18"/>
      <c r="O96" s="18"/>
      <c r="P96" s="24"/>
      <c r="Q96" s="18"/>
      <c r="R96" s="18"/>
      <c r="S96" s="18"/>
      <c r="T96" s="18"/>
    </row>
    <row r="97" spans="1:20">
      <c r="A97" s="4">
        <v>93</v>
      </c>
      <c r="B97" s="17"/>
      <c r="C97" s="18"/>
      <c r="D97" s="18"/>
      <c r="E97" s="19"/>
      <c r="F97" s="18"/>
      <c r="G97" s="19"/>
      <c r="H97" s="19"/>
      <c r="I97" s="17">
        <f t="shared" si="6"/>
        <v>0</v>
      </c>
      <c r="J97" s="160"/>
      <c r="K97" s="18"/>
      <c r="L97" s="18"/>
      <c r="M97" s="18"/>
      <c r="N97" s="18"/>
      <c r="O97" s="18"/>
      <c r="P97" s="24"/>
      <c r="Q97" s="18"/>
      <c r="R97" s="18"/>
      <c r="S97" s="18"/>
      <c r="T97" s="18"/>
    </row>
    <row r="98" spans="1:20">
      <c r="A98" s="4">
        <v>94</v>
      </c>
      <c r="B98" s="17"/>
      <c r="C98" s="18"/>
      <c r="D98" s="18"/>
      <c r="E98" s="19"/>
      <c r="F98" s="18"/>
      <c r="G98" s="19"/>
      <c r="H98" s="19"/>
      <c r="I98" s="17">
        <f t="shared" si="6"/>
        <v>0</v>
      </c>
      <c r="J98" s="160"/>
      <c r="K98" s="18"/>
      <c r="L98" s="18"/>
      <c r="M98" s="18"/>
      <c r="N98" s="18"/>
      <c r="O98" s="18"/>
      <c r="P98" s="24"/>
      <c r="Q98" s="18"/>
      <c r="R98" s="18"/>
      <c r="S98" s="18"/>
      <c r="T98" s="18"/>
    </row>
    <row r="99" spans="1:20">
      <c r="A99" s="4">
        <v>95</v>
      </c>
      <c r="B99" s="17"/>
      <c r="C99" s="18"/>
      <c r="D99" s="18"/>
      <c r="E99" s="19"/>
      <c r="F99" s="18"/>
      <c r="G99" s="19"/>
      <c r="H99" s="19"/>
      <c r="I99" s="17">
        <f t="shared" si="6"/>
        <v>0</v>
      </c>
      <c r="J99" s="160"/>
      <c r="K99" s="18"/>
      <c r="L99" s="18"/>
      <c r="M99" s="18"/>
      <c r="N99" s="18"/>
      <c r="O99" s="18"/>
      <c r="P99" s="24"/>
      <c r="Q99" s="18"/>
      <c r="R99" s="18"/>
      <c r="S99" s="18"/>
      <c r="T99" s="18"/>
    </row>
    <row r="100" spans="1:20">
      <c r="A100" s="4">
        <v>96</v>
      </c>
      <c r="B100" s="17"/>
      <c r="C100" s="18"/>
      <c r="D100" s="18"/>
      <c r="E100" s="19"/>
      <c r="F100" s="18"/>
      <c r="G100" s="19"/>
      <c r="H100" s="19"/>
      <c r="I100" s="17">
        <f t="shared" si="6"/>
        <v>0</v>
      </c>
      <c r="J100" s="160"/>
      <c r="K100" s="18"/>
      <c r="L100" s="18"/>
      <c r="M100" s="18"/>
      <c r="N100" s="18"/>
      <c r="O100" s="18"/>
      <c r="P100" s="24"/>
      <c r="Q100" s="18"/>
      <c r="R100" s="18"/>
      <c r="S100" s="18"/>
      <c r="T100" s="18"/>
    </row>
    <row r="101" spans="1:20">
      <c r="A101" s="4">
        <v>97</v>
      </c>
      <c r="B101" s="17"/>
      <c r="C101" s="18"/>
      <c r="D101" s="18"/>
      <c r="E101" s="19"/>
      <c r="F101" s="18"/>
      <c r="G101" s="19"/>
      <c r="H101" s="19"/>
      <c r="I101" s="17">
        <f t="shared" si="6"/>
        <v>0</v>
      </c>
      <c r="J101" s="160"/>
      <c r="K101" s="18"/>
      <c r="L101" s="18"/>
      <c r="M101" s="18"/>
      <c r="N101" s="18"/>
      <c r="O101" s="18"/>
      <c r="P101" s="24"/>
      <c r="Q101" s="18"/>
      <c r="R101" s="18"/>
      <c r="S101" s="18"/>
      <c r="T101" s="18"/>
    </row>
    <row r="102" spans="1:20">
      <c r="A102" s="4">
        <v>98</v>
      </c>
      <c r="B102" s="17"/>
      <c r="C102" s="18"/>
      <c r="D102" s="18"/>
      <c r="E102" s="19"/>
      <c r="F102" s="18"/>
      <c r="G102" s="19"/>
      <c r="H102" s="19"/>
      <c r="I102" s="17">
        <f t="shared" si="6"/>
        <v>0</v>
      </c>
      <c r="J102" s="160"/>
      <c r="K102" s="18"/>
      <c r="L102" s="18"/>
      <c r="M102" s="18"/>
      <c r="N102" s="18"/>
      <c r="O102" s="18"/>
      <c r="P102" s="24"/>
      <c r="Q102" s="18"/>
      <c r="R102" s="18"/>
      <c r="S102" s="18"/>
      <c r="T102" s="18"/>
    </row>
    <row r="103" spans="1:20">
      <c r="A103" s="4">
        <v>99</v>
      </c>
      <c r="B103" s="17"/>
      <c r="C103" s="18"/>
      <c r="D103" s="18"/>
      <c r="E103" s="19"/>
      <c r="F103" s="18"/>
      <c r="G103" s="19"/>
      <c r="H103" s="19"/>
      <c r="I103" s="17">
        <f t="shared" si="6"/>
        <v>0</v>
      </c>
      <c r="J103" s="160"/>
      <c r="K103" s="18"/>
      <c r="L103" s="18"/>
      <c r="M103" s="18"/>
      <c r="N103" s="18"/>
      <c r="O103" s="18"/>
      <c r="P103" s="24"/>
      <c r="Q103" s="18"/>
      <c r="R103" s="18"/>
      <c r="S103" s="18"/>
      <c r="T103" s="18"/>
    </row>
    <row r="104" spans="1:20">
      <c r="A104" s="4">
        <v>100</v>
      </c>
      <c r="B104" s="17"/>
      <c r="C104" s="18"/>
      <c r="D104" s="18"/>
      <c r="E104" s="19"/>
      <c r="F104" s="18"/>
      <c r="G104" s="19"/>
      <c r="H104" s="19"/>
      <c r="I104" s="17">
        <f t="shared" si="6"/>
        <v>0</v>
      </c>
      <c r="J104" s="160"/>
      <c r="K104" s="18"/>
      <c r="L104" s="18"/>
      <c r="M104" s="18"/>
      <c r="N104" s="18"/>
      <c r="O104" s="18"/>
      <c r="P104" s="24"/>
      <c r="Q104" s="18"/>
      <c r="R104" s="18"/>
      <c r="S104" s="18"/>
      <c r="T104" s="18"/>
    </row>
    <row r="105" spans="1:20">
      <c r="A105" s="4">
        <v>101</v>
      </c>
      <c r="B105" s="17"/>
      <c r="C105" s="18"/>
      <c r="D105" s="18"/>
      <c r="E105" s="19"/>
      <c r="F105" s="18"/>
      <c r="G105" s="19"/>
      <c r="H105" s="19"/>
      <c r="I105" s="17">
        <f t="shared" si="6"/>
        <v>0</v>
      </c>
      <c r="J105" s="160"/>
      <c r="K105" s="18"/>
      <c r="L105" s="18"/>
      <c r="M105" s="18"/>
      <c r="N105" s="18"/>
      <c r="O105" s="18"/>
      <c r="P105" s="24"/>
      <c r="Q105" s="18"/>
      <c r="R105" s="18"/>
      <c r="S105" s="18"/>
      <c r="T105" s="18"/>
    </row>
    <row r="106" spans="1:20">
      <c r="A106" s="4">
        <v>102</v>
      </c>
      <c r="B106" s="17"/>
      <c r="C106" s="18"/>
      <c r="D106" s="18"/>
      <c r="E106" s="19"/>
      <c r="F106" s="18"/>
      <c r="G106" s="19"/>
      <c r="H106" s="19"/>
      <c r="I106" s="17">
        <f t="shared" si="6"/>
        <v>0</v>
      </c>
      <c r="J106" s="160"/>
      <c r="K106" s="18"/>
      <c r="L106" s="18"/>
      <c r="M106" s="18"/>
      <c r="N106" s="18"/>
      <c r="O106" s="18"/>
      <c r="P106" s="24"/>
      <c r="Q106" s="18"/>
      <c r="R106" s="18"/>
      <c r="S106" s="18"/>
      <c r="T106" s="18"/>
    </row>
    <row r="107" spans="1:20">
      <c r="A107" s="4">
        <v>103</v>
      </c>
      <c r="B107" s="17"/>
      <c r="C107" s="18"/>
      <c r="D107" s="18"/>
      <c r="E107" s="19"/>
      <c r="F107" s="18"/>
      <c r="G107" s="19"/>
      <c r="H107" s="19"/>
      <c r="I107" s="17">
        <f t="shared" si="6"/>
        <v>0</v>
      </c>
      <c r="J107" s="160"/>
      <c r="K107" s="18"/>
      <c r="L107" s="18"/>
      <c r="M107" s="18"/>
      <c r="N107" s="18"/>
      <c r="O107" s="18"/>
      <c r="P107" s="24"/>
      <c r="Q107" s="18"/>
      <c r="R107" s="18"/>
      <c r="S107" s="18"/>
      <c r="T107" s="18"/>
    </row>
    <row r="108" spans="1:20">
      <c r="A108" s="4">
        <v>104</v>
      </c>
      <c r="B108" s="17"/>
      <c r="C108" s="18"/>
      <c r="D108" s="18"/>
      <c r="E108" s="19"/>
      <c r="F108" s="18"/>
      <c r="G108" s="19"/>
      <c r="H108" s="19"/>
      <c r="I108" s="17">
        <f t="shared" si="6"/>
        <v>0</v>
      </c>
      <c r="J108" s="160"/>
      <c r="K108" s="18"/>
      <c r="L108" s="18"/>
      <c r="M108" s="18"/>
      <c r="N108" s="18"/>
      <c r="O108" s="18"/>
      <c r="P108" s="24"/>
      <c r="Q108" s="18"/>
      <c r="R108" s="18"/>
      <c r="S108" s="18"/>
      <c r="T108" s="18"/>
    </row>
    <row r="109" spans="1:20">
      <c r="A109" s="4">
        <v>105</v>
      </c>
      <c r="B109" s="17"/>
      <c r="C109" s="18"/>
      <c r="D109" s="18"/>
      <c r="E109" s="19"/>
      <c r="F109" s="18"/>
      <c r="G109" s="19"/>
      <c r="H109" s="19"/>
      <c r="I109" s="17">
        <f t="shared" si="6"/>
        <v>0</v>
      </c>
      <c r="J109" s="160"/>
      <c r="K109" s="18"/>
      <c r="L109" s="18"/>
      <c r="M109" s="18"/>
      <c r="N109" s="18"/>
      <c r="O109" s="18"/>
      <c r="P109" s="24"/>
      <c r="Q109" s="18"/>
      <c r="R109" s="18"/>
      <c r="S109" s="18"/>
      <c r="T109" s="18"/>
    </row>
    <row r="110" spans="1:20">
      <c r="A110" s="4">
        <v>106</v>
      </c>
      <c r="B110" s="17"/>
      <c r="C110" s="18"/>
      <c r="D110" s="18"/>
      <c r="E110" s="19"/>
      <c r="F110" s="18"/>
      <c r="G110" s="19"/>
      <c r="H110" s="19"/>
      <c r="I110" s="17">
        <f t="shared" si="6"/>
        <v>0</v>
      </c>
      <c r="J110" s="160"/>
      <c r="K110" s="18"/>
      <c r="L110" s="18"/>
      <c r="M110" s="18"/>
      <c r="N110" s="18"/>
      <c r="O110" s="18"/>
      <c r="P110" s="24"/>
      <c r="Q110" s="18"/>
      <c r="R110" s="18"/>
      <c r="S110" s="18"/>
      <c r="T110" s="18"/>
    </row>
    <row r="111" spans="1:20">
      <c r="A111" s="4">
        <v>107</v>
      </c>
      <c r="B111" s="17"/>
      <c r="C111" s="18"/>
      <c r="D111" s="18"/>
      <c r="E111" s="19"/>
      <c r="F111" s="18"/>
      <c r="G111" s="19"/>
      <c r="H111" s="19"/>
      <c r="I111" s="17">
        <f t="shared" si="6"/>
        <v>0</v>
      </c>
      <c r="J111" s="160"/>
      <c r="K111" s="18"/>
      <c r="L111" s="18"/>
      <c r="M111" s="18"/>
      <c r="N111" s="18"/>
      <c r="O111" s="18"/>
      <c r="P111" s="24"/>
      <c r="Q111" s="18"/>
      <c r="R111" s="18"/>
      <c r="S111" s="18"/>
      <c r="T111" s="18"/>
    </row>
    <row r="112" spans="1:20">
      <c r="A112" s="4">
        <v>108</v>
      </c>
      <c r="B112" s="17"/>
      <c r="C112" s="18"/>
      <c r="D112" s="18"/>
      <c r="E112" s="19"/>
      <c r="F112" s="18"/>
      <c r="G112" s="19"/>
      <c r="H112" s="19"/>
      <c r="I112" s="17">
        <f t="shared" si="6"/>
        <v>0</v>
      </c>
      <c r="J112" s="160"/>
      <c r="K112" s="18"/>
      <c r="L112" s="18"/>
      <c r="M112" s="18"/>
      <c r="N112" s="18"/>
      <c r="O112" s="18"/>
      <c r="P112" s="24"/>
      <c r="Q112" s="18"/>
      <c r="R112" s="18"/>
      <c r="S112" s="18"/>
      <c r="T112" s="18"/>
    </row>
    <row r="113" spans="1:20">
      <c r="A113" s="4">
        <v>109</v>
      </c>
      <c r="B113" s="17"/>
      <c r="C113" s="18"/>
      <c r="D113" s="18"/>
      <c r="E113" s="19"/>
      <c r="F113" s="18"/>
      <c r="G113" s="19"/>
      <c r="H113" s="19"/>
      <c r="I113" s="17">
        <f t="shared" si="6"/>
        <v>0</v>
      </c>
      <c r="J113" s="160"/>
      <c r="K113" s="18"/>
      <c r="L113" s="18"/>
      <c r="M113" s="18"/>
      <c r="N113" s="18"/>
      <c r="O113" s="18"/>
      <c r="P113" s="24"/>
      <c r="Q113" s="18"/>
      <c r="R113" s="18"/>
      <c r="S113" s="18"/>
      <c r="T113" s="18"/>
    </row>
    <row r="114" spans="1:20">
      <c r="A114" s="4">
        <v>110</v>
      </c>
      <c r="B114" s="17"/>
      <c r="C114" s="18"/>
      <c r="D114" s="18"/>
      <c r="E114" s="19"/>
      <c r="F114" s="18"/>
      <c r="G114" s="19"/>
      <c r="H114" s="19"/>
      <c r="I114" s="17">
        <f t="shared" si="6"/>
        <v>0</v>
      </c>
      <c r="J114" s="160"/>
      <c r="K114" s="18"/>
      <c r="L114" s="18"/>
      <c r="M114" s="18"/>
      <c r="N114" s="18"/>
      <c r="O114" s="18"/>
      <c r="P114" s="24"/>
      <c r="Q114" s="18"/>
      <c r="R114" s="18"/>
      <c r="S114" s="18"/>
      <c r="T114" s="18"/>
    </row>
    <row r="115" spans="1:20">
      <c r="A115" s="4">
        <v>111</v>
      </c>
      <c r="B115" s="17"/>
      <c r="C115" s="18"/>
      <c r="D115" s="18"/>
      <c r="E115" s="19"/>
      <c r="F115" s="18"/>
      <c r="G115" s="19"/>
      <c r="H115" s="19"/>
      <c r="I115" s="17">
        <f t="shared" si="6"/>
        <v>0</v>
      </c>
      <c r="J115" s="160"/>
      <c r="K115" s="18"/>
      <c r="L115" s="18"/>
      <c r="M115" s="18"/>
      <c r="N115" s="18"/>
      <c r="O115" s="18"/>
      <c r="P115" s="24"/>
      <c r="Q115" s="18"/>
      <c r="R115" s="18"/>
      <c r="S115" s="18"/>
      <c r="T115" s="18"/>
    </row>
    <row r="116" spans="1:20">
      <c r="A116" s="4">
        <v>112</v>
      </c>
      <c r="B116" s="17"/>
      <c r="C116" s="18"/>
      <c r="D116" s="18"/>
      <c r="E116" s="19"/>
      <c r="F116" s="18"/>
      <c r="G116" s="19"/>
      <c r="H116" s="19"/>
      <c r="I116" s="17">
        <f t="shared" si="6"/>
        <v>0</v>
      </c>
      <c r="J116" s="160"/>
      <c r="K116" s="18"/>
      <c r="L116" s="18"/>
      <c r="M116" s="18"/>
      <c r="N116" s="18"/>
      <c r="O116" s="18"/>
      <c r="P116" s="24"/>
      <c r="Q116" s="18"/>
      <c r="R116" s="18"/>
      <c r="S116" s="18"/>
      <c r="T116" s="18"/>
    </row>
    <row r="117" spans="1:20">
      <c r="A117" s="4">
        <v>113</v>
      </c>
      <c r="B117" s="17"/>
      <c r="C117" s="18"/>
      <c r="D117" s="18"/>
      <c r="E117" s="19"/>
      <c r="F117" s="18"/>
      <c r="G117" s="19"/>
      <c r="H117" s="19"/>
      <c r="I117" s="17">
        <f t="shared" si="6"/>
        <v>0</v>
      </c>
      <c r="J117" s="160"/>
      <c r="K117" s="18"/>
      <c r="L117" s="18"/>
      <c r="M117" s="18"/>
      <c r="N117" s="18"/>
      <c r="O117" s="18"/>
      <c r="P117" s="24"/>
      <c r="Q117" s="18"/>
      <c r="R117" s="18"/>
      <c r="S117" s="18"/>
      <c r="T117" s="18"/>
    </row>
    <row r="118" spans="1:20">
      <c r="A118" s="4">
        <v>114</v>
      </c>
      <c r="B118" s="17"/>
      <c r="C118" s="18"/>
      <c r="D118" s="18"/>
      <c r="E118" s="19"/>
      <c r="F118" s="18"/>
      <c r="G118" s="19"/>
      <c r="H118" s="19"/>
      <c r="I118" s="17">
        <f t="shared" si="6"/>
        <v>0</v>
      </c>
      <c r="J118" s="160"/>
      <c r="K118" s="18"/>
      <c r="L118" s="18"/>
      <c r="M118" s="18"/>
      <c r="N118" s="18"/>
      <c r="O118" s="18"/>
      <c r="P118" s="24"/>
      <c r="Q118" s="18"/>
      <c r="R118" s="18"/>
      <c r="S118" s="18"/>
      <c r="T118" s="18"/>
    </row>
    <row r="119" spans="1:20">
      <c r="A119" s="4">
        <v>115</v>
      </c>
      <c r="B119" s="17"/>
      <c r="C119" s="18"/>
      <c r="D119" s="18"/>
      <c r="E119" s="19"/>
      <c r="F119" s="18"/>
      <c r="G119" s="19"/>
      <c r="H119" s="19"/>
      <c r="I119" s="17">
        <f t="shared" si="6"/>
        <v>0</v>
      </c>
      <c r="J119" s="160"/>
      <c r="K119" s="18"/>
      <c r="L119" s="18"/>
      <c r="M119" s="18"/>
      <c r="N119" s="18"/>
      <c r="O119" s="18"/>
      <c r="P119" s="24"/>
      <c r="Q119" s="18"/>
      <c r="R119" s="18"/>
      <c r="S119" s="18"/>
      <c r="T119" s="18"/>
    </row>
    <row r="120" spans="1:20">
      <c r="A120" s="4">
        <v>116</v>
      </c>
      <c r="B120" s="17"/>
      <c r="C120" s="18"/>
      <c r="D120" s="18"/>
      <c r="E120" s="19"/>
      <c r="F120" s="18"/>
      <c r="G120" s="19"/>
      <c r="H120" s="19"/>
      <c r="I120" s="17">
        <f t="shared" si="6"/>
        <v>0</v>
      </c>
      <c r="J120" s="160"/>
      <c r="K120" s="18"/>
      <c r="L120" s="18"/>
      <c r="M120" s="18"/>
      <c r="N120" s="18"/>
      <c r="O120" s="18"/>
      <c r="P120" s="24"/>
      <c r="Q120" s="18"/>
      <c r="R120" s="18"/>
      <c r="S120" s="18"/>
      <c r="T120" s="18"/>
    </row>
    <row r="121" spans="1:20">
      <c r="A121" s="4">
        <v>117</v>
      </c>
      <c r="B121" s="17"/>
      <c r="C121" s="18"/>
      <c r="D121" s="18"/>
      <c r="E121" s="19"/>
      <c r="F121" s="18"/>
      <c r="G121" s="19"/>
      <c r="H121" s="19"/>
      <c r="I121" s="17">
        <f t="shared" si="6"/>
        <v>0</v>
      </c>
      <c r="J121" s="160"/>
      <c r="K121" s="18"/>
      <c r="L121" s="18"/>
      <c r="M121" s="18"/>
      <c r="N121" s="18"/>
      <c r="O121" s="18"/>
      <c r="P121" s="24"/>
      <c r="Q121" s="18"/>
      <c r="R121" s="18"/>
      <c r="S121" s="18"/>
      <c r="T121" s="18"/>
    </row>
    <row r="122" spans="1:20">
      <c r="A122" s="4">
        <v>118</v>
      </c>
      <c r="B122" s="17"/>
      <c r="C122" s="18"/>
      <c r="D122" s="18"/>
      <c r="E122" s="19"/>
      <c r="F122" s="18"/>
      <c r="G122" s="19"/>
      <c r="H122" s="19"/>
      <c r="I122" s="17">
        <f t="shared" si="6"/>
        <v>0</v>
      </c>
      <c r="J122" s="160"/>
      <c r="K122" s="18"/>
      <c r="L122" s="18"/>
      <c r="M122" s="18"/>
      <c r="N122" s="18"/>
      <c r="O122" s="18"/>
      <c r="P122" s="24"/>
      <c r="Q122" s="18"/>
      <c r="R122" s="18"/>
      <c r="S122" s="18"/>
      <c r="T122" s="18"/>
    </row>
    <row r="123" spans="1:20">
      <c r="A123" s="4">
        <v>119</v>
      </c>
      <c r="B123" s="17"/>
      <c r="C123" s="18"/>
      <c r="D123" s="18"/>
      <c r="E123" s="19"/>
      <c r="F123" s="18"/>
      <c r="G123" s="19"/>
      <c r="H123" s="19"/>
      <c r="I123" s="17">
        <f t="shared" si="6"/>
        <v>0</v>
      </c>
      <c r="J123" s="160"/>
      <c r="K123" s="18"/>
      <c r="L123" s="18"/>
      <c r="M123" s="18"/>
      <c r="N123" s="18"/>
      <c r="O123" s="18"/>
      <c r="P123" s="24"/>
      <c r="Q123" s="18"/>
      <c r="R123" s="18"/>
      <c r="S123" s="18"/>
      <c r="T123" s="18"/>
    </row>
    <row r="124" spans="1:20">
      <c r="A124" s="4">
        <v>120</v>
      </c>
      <c r="B124" s="17"/>
      <c r="C124" s="18"/>
      <c r="D124" s="18"/>
      <c r="E124" s="19"/>
      <c r="F124" s="18"/>
      <c r="G124" s="19"/>
      <c r="H124" s="19"/>
      <c r="I124" s="17">
        <f t="shared" si="6"/>
        <v>0</v>
      </c>
      <c r="J124" s="160"/>
      <c r="K124" s="18"/>
      <c r="L124" s="18"/>
      <c r="M124" s="18"/>
      <c r="N124" s="18"/>
      <c r="O124" s="18"/>
      <c r="P124" s="24"/>
      <c r="Q124" s="18"/>
      <c r="R124" s="18"/>
      <c r="S124" s="18"/>
      <c r="T124" s="18"/>
    </row>
    <row r="125" spans="1:20">
      <c r="A125" s="4">
        <v>121</v>
      </c>
      <c r="B125" s="17"/>
      <c r="C125" s="18"/>
      <c r="D125" s="18"/>
      <c r="E125" s="19"/>
      <c r="F125" s="18"/>
      <c r="G125" s="19"/>
      <c r="H125" s="19"/>
      <c r="I125" s="17">
        <f t="shared" si="6"/>
        <v>0</v>
      </c>
      <c r="J125" s="160"/>
      <c r="K125" s="18"/>
      <c r="L125" s="18"/>
      <c r="M125" s="18"/>
      <c r="N125" s="18"/>
      <c r="O125" s="18"/>
      <c r="P125" s="24"/>
      <c r="Q125" s="18"/>
      <c r="R125" s="18"/>
      <c r="S125" s="18"/>
      <c r="T125" s="18"/>
    </row>
    <row r="126" spans="1:20">
      <c r="A126" s="4">
        <v>122</v>
      </c>
      <c r="B126" s="17"/>
      <c r="C126" s="18"/>
      <c r="D126" s="18"/>
      <c r="E126" s="19"/>
      <c r="F126" s="18"/>
      <c r="G126" s="19"/>
      <c r="H126" s="19"/>
      <c r="I126" s="17">
        <f t="shared" si="6"/>
        <v>0</v>
      </c>
      <c r="J126" s="160"/>
      <c r="K126" s="18"/>
      <c r="L126" s="18"/>
      <c r="M126" s="18"/>
      <c r="N126" s="18"/>
      <c r="O126" s="18"/>
      <c r="P126" s="24"/>
      <c r="Q126" s="18"/>
      <c r="R126" s="18"/>
      <c r="S126" s="18"/>
      <c r="T126" s="18"/>
    </row>
    <row r="127" spans="1:20">
      <c r="A127" s="4">
        <v>123</v>
      </c>
      <c r="B127" s="17"/>
      <c r="C127" s="18"/>
      <c r="D127" s="18"/>
      <c r="E127" s="19"/>
      <c r="F127" s="18"/>
      <c r="G127" s="19"/>
      <c r="H127" s="19"/>
      <c r="I127" s="17">
        <f t="shared" si="6"/>
        <v>0</v>
      </c>
      <c r="J127" s="160"/>
      <c r="K127" s="18"/>
      <c r="L127" s="18"/>
      <c r="M127" s="18"/>
      <c r="N127" s="18"/>
      <c r="O127" s="18"/>
      <c r="P127" s="24"/>
      <c r="Q127" s="18"/>
      <c r="R127" s="18"/>
      <c r="S127" s="18"/>
      <c r="T127" s="18"/>
    </row>
    <row r="128" spans="1:20">
      <c r="A128" s="4">
        <v>124</v>
      </c>
      <c r="B128" s="17"/>
      <c r="C128" s="18"/>
      <c r="D128" s="18"/>
      <c r="E128" s="19"/>
      <c r="F128" s="18"/>
      <c r="G128" s="19"/>
      <c r="H128" s="19"/>
      <c r="I128" s="17">
        <f t="shared" si="6"/>
        <v>0</v>
      </c>
      <c r="J128" s="160"/>
      <c r="K128" s="18"/>
      <c r="L128" s="18"/>
      <c r="M128" s="18"/>
      <c r="N128" s="18"/>
      <c r="O128" s="18"/>
      <c r="P128" s="24"/>
      <c r="Q128" s="18"/>
      <c r="R128" s="18"/>
      <c r="S128" s="18"/>
      <c r="T128" s="18"/>
    </row>
    <row r="129" spans="1:20">
      <c r="A129" s="4">
        <v>125</v>
      </c>
      <c r="B129" s="17"/>
      <c r="C129" s="18"/>
      <c r="D129" s="18"/>
      <c r="E129" s="19"/>
      <c r="F129" s="18"/>
      <c r="G129" s="19"/>
      <c r="H129" s="19"/>
      <c r="I129" s="17">
        <f t="shared" si="6"/>
        <v>0</v>
      </c>
      <c r="J129" s="160"/>
      <c r="K129" s="18"/>
      <c r="L129" s="18"/>
      <c r="M129" s="18"/>
      <c r="N129" s="18"/>
      <c r="O129" s="18"/>
      <c r="P129" s="24"/>
      <c r="Q129" s="18"/>
      <c r="R129" s="18"/>
      <c r="S129" s="18"/>
      <c r="T129" s="18"/>
    </row>
    <row r="130" spans="1:20">
      <c r="A130" s="4">
        <v>126</v>
      </c>
      <c r="B130" s="17"/>
      <c r="C130" s="18"/>
      <c r="D130" s="18"/>
      <c r="E130" s="19"/>
      <c r="F130" s="18"/>
      <c r="G130" s="19"/>
      <c r="H130" s="19"/>
      <c r="I130" s="17">
        <f t="shared" si="6"/>
        <v>0</v>
      </c>
      <c r="J130" s="160"/>
      <c r="K130" s="18"/>
      <c r="L130" s="18"/>
      <c r="M130" s="18"/>
      <c r="N130" s="18"/>
      <c r="O130" s="18"/>
      <c r="P130" s="24"/>
      <c r="Q130" s="18"/>
      <c r="R130" s="18"/>
      <c r="S130" s="18"/>
      <c r="T130" s="18"/>
    </row>
    <row r="131" spans="1:20">
      <c r="A131" s="4">
        <v>127</v>
      </c>
      <c r="B131" s="17"/>
      <c r="C131" s="18"/>
      <c r="D131" s="18"/>
      <c r="E131" s="19"/>
      <c r="F131" s="18"/>
      <c r="G131" s="19"/>
      <c r="H131" s="19"/>
      <c r="I131" s="17">
        <f t="shared" si="6"/>
        <v>0</v>
      </c>
      <c r="J131" s="160"/>
      <c r="K131" s="18"/>
      <c r="L131" s="18"/>
      <c r="M131" s="18"/>
      <c r="N131" s="18"/>
      <c r="O131" s="18"/>
      <c r="P131" s="24"/>
      <c r="Q131" s="18"/>
      <c r="R131" s="18"/>
      <c r="S131" s="18"/>
      <c r="T131" s="18"/>
    </row>
    <row r="132" spans="1:20">
      <c r="A132" s="4">
        <v>128</v>
      </c>
      <c r="B132" s="17"/>
      <c r="C132" s="18"/>
      <c r="D132" s="18"/>
      <c r="E132" s="19"/>
      <c r="F132" s="18"/>
      <c r="G132" s="19"/>
      <c r="H132" s="19"/>
      <c r="I132" s="17">
        <f t="shared" si="6"/>
        <v>0</v>
      </c>
      <c r="J132" s="160"/>
      <c r="K132" s="18"/>
      <c r="L132" s="18"/>
      <c r="M132" s="18"/>
      <c r="N132" s="18"/>
      <c r="O132" s="18"/>
      <c r="P132" s="24"/>
      <c r="Q132" s="18"/>
      <c r="R132" s="18"/>
      <c r="S132" s="18"/>
      <c r="T132" s="18"/>
    </row>
    <row r="133" spans="1:20">
      <c r="A133" s="4">
        <v>129</v>
      </c>
      <c r="B133" s="17"/>
      <c r="C133" s="18"/>
      <c r="D133" s="18"/>
      <c r="E133" s="19"/>
      <c r="F133" s="18"/>
      <c r="G133" s="19"/>
      <c r="H133" s="19"/>
      <c r="I133" s="17">
        <f t="shared" si="6"/>
        <v>0</v>
      </c>
      <c r="J133" s="160"/>
      <c r="K133" s="18"/>
      <c r="L133" s="18"/>
      <c r="M133" s="18"/>
      <c r="N133" s="18"/>
      <c r="O133" s="18"/>
      <c r="P133" s="24"/>
      <c r="Q133" s="18"/>
      <c r="R133" s="18"/>
      <c r="S133" s="18"/>
      <c r="T133" s="18"/>
    </row>
    <row r="134" spans="1:20">
      <c r="A134" s="4">
        <v>130</v>
      </c>
      <c r="B134" s="17"/>
      <c r="C134" s="18"/>
      <c r="D134" s="18"/>
      <c r="E134" s="19"/>
      <c r="F134" s="18"/>
      <c r="G134" s="19"/>
      <c r="H134" s="19"/>
      <c r="I134" s="17">
        <f t="shared" ref="I134:I164" si="7">+G134+H134</f>
        <v>0</v>
      </c>
      <c r="J134" s="160"/>
      <c r="K134" s="18"/>
      <c r="L134" s="18"/>
      <c r="M134" s="18"/>
      <c r="N134" s="18"/>
      <c r="O134" s="18"/>
      <c r="P134" s="24"/>
      <c r="Q134" s="18"/>
      <c r="R134" s="18"/>
      <c r="S134" s="18"/>
      <c r="T134" s="18"/>
    </row>
    <row r="135" spans="1:20">
      <c r="A135" s="4">
        <v>131</v>
      </c>
      <c r="B135" s="17"/>
      <c r="C135" s="18"/>
      <c r="D135" s="18"/>
      <c r="E135" s="19"/>
      <c r="F135" s="18"/>
      <c r="G135" s="19"/>
      <c r="H135" s="19"/>
      <c r="I135" s="17">
        <f t="shared" si="7"/>
        <v>0</v>
      </c>
      <c r="J135" s="161"/>
      <c r="K135" s="18"/>
      <c r="L135" s="18"/>
      <c r="M135" s="18"/>
      <c r="N135" s="18"/>
      <c r="O135" s="18"/>
      <c r="P135" s="24"/>
      <c r="Q135" s="18"/>
      <c r="R135" s="18"/>
      <c r="S135" s="18"/>
      <c r="T135" s="18"/>
    </row>
    <row r="136" spans="1:20">
      <c r="A136" s="4">
        <v>132</v>
      </c>
      <c r="B136" s="17"/>
      <c r="C136" s="18"/>
      <c r="D136" s="18"/>
      <c r="E136" s="19"/>
      <c r="F136" s="18"/>
      <c r="G136" s="19"/>
      <c r="H136" s="19"/>
      <c r="I136" s="17">
        <f t="shared" si="7"/>
        <v>0</v>
      </c>
      <c r="J136" s="161"/>
      <c r="K136" s="18"/>
      <c r="L136" s="18"/>
      <c r="M136" s="18"/>
      <c r="N136" s="18"/>
      <c r="O136" s="18"/>
      <c r="P136" s="24"/>
      <c r="Q136" s="18"/>
      <c r="R136" s="18"/>
      <c r="S136" s="18"/>
      <c r="T136" s="18"/>
    </row>
    <row r="137" spans="1:20">
      <c r="A137" s="4">
        <v>133</v>
      </c>
      <c r="B137" s="17"/>
      <c r="C137" s="18"/>
      <c r="D137" s="18"/>
      <c r="E137" s="19"/>
      <c r="F137" s="18"/>
      <c r="G137" s="19"/>
      <c r="H137" s="19"/>
      <c r="I137" s="17">
        <f t="shared" si="7"/>
        <v>0</v>
      </c>
      <c r="J137" s="161"/>
      <c r="K137" s="18"/>
      <c r="L137" s="18"/>
      <c r="M137" s="18"/>
      <c r="N137" s="18"/>
      <c r="O137" s="18"/>
      <c r="P137" s="24"/>
      <c r="Q137" s="18"/>
      <c r="R137" s="18"/>
      <c r="S137" s="18"/>
      <c r="T137" s="18"/>
    </row>
    <row r="138" spans="1:20">
      <c r="A138" s="4">
        <v>134</v>
      </c>
      <c r="B138" s="17"/>
      <c r="C138" s="18"/>
      <c r="D138" s="18"/>
      <c r="E138" s="19"/>
      <c r="F138" s="18"/>
      <c r="G138" s="19"/>
      <c r="H138" s="19"/>
      <c r="I138" s="17">
        <f t="shared" si="7"/>
        <v>0</v>
      </c>
      <c r="J138" s="161"/>
      <c r="K138" s="18"/>
      <c r="L138" s="18"/>
      <c r="M138" s="18"/>
      <c r="N138" s="18"/>
      <c r="O138" s="18"/>
      <c r="P138" s="24"/>
      <c r="Q138" s="18"/>
      <c r="R138" s="18"/>
      <c r="S138" s="18"/>
      <c r="T138" s="18"/>
    </row>
    <row r="139" spans="1:20">
      <c r="A139" s="4">
        <v>135</v>
      </c>
      <c r="B139" s="17"/>
      <c r="C139" s="18"/>
      <c r="D139" s="18"/>
      <c r="E139" s="19"/>
      <c r="F139" s="18"/>
      <c r="G139" s="19"/>
      <c r="H139" s="19"/>
      <c r="I139" s="17">
        <f t="shared" si="7"/>
        <v>0</v>
      </c>
      <c r="J139" s="161"/>
      <c r="K139" s="18"/>
      <c r="L139" s="18"/>
      <c r="M139" s="18"/>
      <c r="N139" s="18"/>
      <c r="O139" s="18"/>
      <c r="P139" s="24"/>
      <c r="Q139" s="18"/>
      <c r="R139" s="18"/>
      <c r="S139" s="18"/>
      <c r="T139" s="18"/>
    </row>
    <row r="140" spans="1:20">
      <c r="A140" s="4">
        <v>136</v>
      </c>
      <c r="B140" s="17"/>
      <c r="C140" s="18"/>
      <c r="D140" s="18"/>
      <c r="E140" s="19"/>
      <c r="F140" s="18"/>
      <c r="G140" s="19"/>
      <c r="H140" s="19"/>
      <c r="I140" s="17">
        <f t="shared" si="7"/>
        <v>0</v>
      </c>
      <c r="J140" s="161"/>
      <c r="K140" s="18"/>
      <c r="L140" s="18"/>
      <c r="M140" s="18"/>
      <c r="N140" s="18"/>
      <c r="O140" s="18"/>
      <c r="P140" s="24"/>
      <c r="Q140" s="18"/>
      <c r="R140" s="18"/>
      <c r="S140" s="18"/>
      <c r="T140" s="18"/>
    </row>
    <row r="141" spans="1:20">
      <c r="A141" s="4">
        <v>137</v>
      </c>
      <c r="B141" s="17"/>
      <c r="C141" s="18"/>
      <c r="D141" s="18"/>
      <c r="E141" s="19"/>
      <c r="F141" s="18"/>
      <c r="G141" s="19"/>
      <c r="H141" s="19"/>
      <c r="I141" s="17">
        <f t="shared" si="7"/>
        <v>0</v>
      </c>
      <c r="J141" s="161"/>
      <c r="K141" s="18"/>
      <c r="L141" s="18"/>
      <c r="M141" s="18"/>
      <c r="N141" s="18"/>
      <c r="O141" s="18"/>
      <c r="P141" s="24"/>
      <c r="Q141" s="18"/>
      <c r="R141" s="18"/>
      <c r="S141" s="18"/>
      <c r="T141" s="18"/>
    </row>
    <row r="142" spans="1:20">
      <c r="A142" s="4">
        <v>138</v>
      </c>
      <c r="B142" s="17"/>
      <c r="C142" s="18"/>
      <c r="D142" s="18"/>
      <c r="E142" s="19"/>
      <c r="F142" s="18"/>
      <c r="G142" s="19"/>
      <c r="H142" s="19"/>
      <c r="I142" s="17">
        <f t="shared" si="7"/>
        <v>0</v>
      </c>
      <c r="J142" s="161"/>
      <c r="K142" s="18"/>
      <c r="L142" s="18"/>
      <c r="M142" s="18"/>
      <c r="N142" s="18"/>
      <c r="O142" s="18"/>
      <c r="P142" s="24"/>
      <c r="Q142" s="18"/>
      <c r="R142" s="18"/>
      <c r="S142" s="18"/>
      <c r="T142" s="18"/>
    </row>
    <row r="143" spans="1:20">
      <c r="A143" s="4">
        <v>139</v>
      </c>
      <c r="B143" s="17"/>
      <c r="C143" s="18"/>
      <c r="D143" s="18"/>
      <c r="E143" s="19"/>
      <c r="F143" s="18"/>
      <c r="G143" s="19"/>
      <c r="H143" s="19"/>
      <c r="I143" s="17">
        <f t="shared" si="7"/>
        <v>0</v>
      </c>
      <c r="J143" s="161"/>
      <c r="K143" s="18"/>
      <c r="L143" s="18"/>
      <c r="M143" s="18"/>
      <c r="N143" s="18"/>
      <c r="O143" s="18"/>
      <c r="P143" s="24"/>
      <c r="Q143" s="18"/>
      <c r="R143" s="18"/>
      <c r="S143" s="18"/>
      <c r="T143" s="18"/>
    </row>
    <row r="144" spans="1:20">
      <c r="A144" s="4">
        <v>140</v>
      </c>
      <c r="B144" s="17"/>
      <c r="C144" s="18"/>
      <c r="D144" s="18"/>
      <c r="E144" s="19"/>
      <c r="F144" s="18"/>
      <c r="G144" s="19"/>
      <c r="H144" s="19"/>
      <c r="I144" s="17">
        <f t="shared" si="7"/>
        <v>0</v>
      </c>
      <c r="J144" s="161"/>
      <c r="K144" s="18"/>
      <c r="L144" s="18"/>
      <c r="M144" s="18"/>
      <c r="N144" s="18"/>
      <c r="O144" s="18"/>
      <c r="P144" s="24"/>
      <c r="Q144" s="18"/>
      <c r="R144" s="18"/>
      <c r="S144" s="18"/>
      <c r="T144" s="18"/>
    </row>
    <row r="145" spans="1:20">
      <c r="A145" s="4">
        <v>141</v>
      </c>
      <c r="B145" s="17"/>
      <c r="C145" s="18"/>
      <c r="D145" s="18"/>
      <c r="E145" s="19"/>
      <c r="F145" s="18"/>
      <c r="G145" s="19"/>
      <c r="H145" s="19"/>
      <c r="I145" s="17">
        <f t="shared" si="7"/>
        <v>0</v>
      </c>
      <c r="J145" s="161"/>
      <c r="K145" s="18"/>
      <c r="L145" s="18"/>
      <c r="M145" s="18"/>
      <c r="N145" s="18"/>
      <c r="O145" s="18"/>
      <c r="P145" s="24"/>
      <c r="Q145" s="18"/>
      <c r="R145" s="18"/>
      <c r="S145" s="18"/>
      <c r="T145" s="18"/>
    </row>
    <row r="146" spans="1:20">
      <c r="A146" s="4">
        <v>142</v>
      </c>
      <c r="B146" s="17"/>
      <c r="C146" s="18"/>
      <c r="D146" s="18"/>
      <c r="E146" s="19"/>
      <c r="F146" s="18"/>
      <c r="G146" s="19"/>
      <c r="H146" s="19"/>
      <c r="I146" s="17">
        <f t="shared" si="7"/>
        <v>0</v>
      </c>
      <c r="J146" s="161"/>
      <c r="K146" s="18"/>
      <c r="L146" s="18"/>
      <c r="M146" s="18"/>
      <c r="N146" s="18"/>
      <c r="O146" s="18"/>
      <c r="P146" s="24"/>
      <c r="Q146" s="18"/>
      <c r="R146" s="18"/>
      <c r="S146" s="18"/>
      <c r="T146" s="18"/>
    </row>
    <row r="147" spans="1:20">
      <c r="A147" s="4">
        <v>143</v>
      </c>
      <c r="B147" s="17"/>
      <c r="C147" s="18"/>
      <c r="D147" s="18"/>
      <c r="E147" s="19"/>
      <c r="F147" s="18"/>
      <c r="G147" s="19"/>
      <c r="H147" s="19"/>
      <c r="I147" s="17">
        <f t="shared" si="7"/>
        <v>0</v>
      </c>
      <c r="J147" s="161"/>
      <c r="K147" s="18"/>
      <c r="L147" s="18"/>
      <c r="M147" s="18"/>
      <c r="N147" s="18"/>
      <c r="O147" s="18"/>
      <c r="P147" s="24"/>
      <c r="Q147" s="18"/>
      <c r="R147" s="18"/>
      <c r="S147" s="18"/>
      <c r="T147" s="18"/>
    </row>
    <row r="148" spans="1:20">
      <c r="A148" s="4">
        <v>144</v>
      </c>
      <c r="B148" s="17"/>
      <c r="C148" s="18"/>
      <c r="D148" s="18"/>
      <c r="E148" s="19"/>
      <c r="F148" s="18"/>
      <c r="G148" s="19"/>
      <c r="H148" s="19"/>
      <c r="I148" s="17">
        <f t="shared" si="7"/>
        <v>0</v>
      </c>
      <c r="J148" s="161"/>
      <c r="K148" s="18"/>
      <c r="L148" s="18"/>
      <c r="M148" s="18"/>
      <c r="N148" s="18"/>
      <c r="O148" s="18"/>
      <c r="P148" s="24"/>
      <c r="Q148" s="18"/>
      <c r="R148" s="18"/>
      <c r="S148" s="18"/>
      <c r="T148" s="18"/>
    </row>
    <row r="149" spans="1:20">
      <c r="A149" s="4">
        <v>145</v>
      </c>
      <c r="B149" s="17"/>
      <c r="C149" s="18"/>
      <c r="D149" s="18"/>
      <c r="E149" s="19"/>
      <c r="F149" s="18"/>
      <c r="G149" s="19"/>
      <c r="H149" s="19"/>
      <c r="I149" s="17">
        <f t="shared" si="7"/>
        <v>0</v>
      </c>
      <c r="J149" s="161"/>
      <c r="K149" s="18"/>
      <c r="L149" s="18"/>
      <c r="M149" s="18"/>
      <c r="N149" s="18"/>
      <c r="O149" s="18"/>
      <c r="P149" s="24"/>
      <c r="Q149" s="18"/>
      <c r="R149" s="18"/>
      <c r="S149" s="18"/>
      <c r="T149" s="18"/>
    </row>
    <row r="150" spans="1:20">
      <c r="A150" s="4">
        <v>146</v>
      </c>
      <c r="B150" s="17"/>
      <c r="C150" s="18"/>
      <c r="D150" s="18"/>
      <c r="E150" s="19"/>
      <c r="F150" s="18"/>
      <c r="G150" s="19"/>
      <c r="H150" s="19"/>
      <c r="I150" s="17">
        <f t="shared" si="7"/>
        <v>0</v>
      </c>
      <c r="J150" s="161"/>
      <c r="K150" s="18"/>
      <c r="L150" s="18"/>
      <c r="M150" s="18"/>
      <c r="N150" s="18"/>
      <c r="O150" s="18"/>
      <c r="P150" s="24"/>
      <c r="Q150" s="18"/>
      <c r="R150" s="18"/>
      <c r="S150" s="18"/>
      <c r="T150" s="18"/>
    </row>
    <row r="151" spans="1:20">
      <c r="A151" s="4">
        <v>147</v>
      </c>
      <c r="B151" s="17"/>
      <c r="C151" s="18"/>
      <c r="D151" s="18"/>
      <c r="E151" s="19"/>
      <c r="F151" s="18"/>
      <c r="G151" s="19"/>
      <c r="H151" s="19"/>
      <c r="I151" s="17">
        <f t="shared" si="7"/>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7"/>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7"/>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7"/>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7"/>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7"/>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7"/>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7"/>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7"/>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7"/>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7"/>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7"/>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7"/>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7"/>
        <v>0</v>
      </c>
      <c r="J164" s="18"/>
      <c r="K164" s="18"/>
      <c r="L164" s="18"/>
      <c r="M164" s="18"/>
      <c r="N164" s="18"/>
      <c r="O164" s="18"/>
      <c r="P164" s="24"/>
      <c r="Q164" s="18"/>
      <c r="R164" s="18"/>
      <c r="S164" s="18"/>
      <c r="T164" s="18"/>
    </row>
    <row r="165" spans="1:20">
      <c r="A165" s="3" t="s">
        <v>11</v>
      </c>
      <c r="B165" s="41"/>
      <c r="C165" s="3">
        <f>COUNTIFS(C5:C164,"*")</f>
        <v>43</v>
      </c>
      <c r="D165" s="3"/>
      <c r="E165" s="13"/>
      <c r="F165" s="3"/>
      <c r="G165" s="13">
        <f>SUM(G5:G164)</f>
        <v>4910</v>
      </c>
      <c r="H165" s="13">
        <f>SUM(H5:H164)</f>
        <v>4238</v>
      </c>
      <c r="I165" s="13">
        <f>SUM(I5:I164)</f>
        <v>9148</v>
      </c>
      <c r="J165" s="3"/>
      <c r="K165" s="7"/>
      <c r="L165" s="21"/>
      <c r="M165" s="21"/>
      <c r="N165" s="7"/>
      <c r="O165" s="7"/>
      <c r="P165" s="14"/>
      <c r="Q165" s="3"/>
      <c r="R165" s="3"/>
      <c r="S165" s="3"/>
      <c r="T165" s="12"/>
    </row>
    <row r="166" spans="1:20">
      <c r="A166" s="46" t="s">
        <v>67</v>
      </c>
      <c r="B166" s="10">
        <f>COUNTIF(B$5:B$164,"Team 1")</f>
        <v>23</v>
      </c>
      <c r="C166" s="46" t="s">
        <v>29</v>
      </c>
      <c r="D166" s="10">
        <f>COUNTIF(D5:D164,"Anganwadi")</f>
        <v>22</v>
      </c>
    </row>
    <row r="167" spans="1:20">
      <c r="A167" s="46" t="s">
        <v>68</v>
      </c>
      <c r="B167" s="10">
        <f>COUNTIF(B$6:B$164,"Team 2")</f>
        <v>22</v>
      </c>
      <c r="C167" s="46" t="s">
        <v>27</v>
      </c>
      <c r="D167" s="10">
        <f>COUNTIF(D5:D164,"School")</f>
        <v>21</v>
      </c>
    </row>
  </sheetData>
  <sheetProtection formatCells="0" deleteColumns="0" deleteRows="0"/>
  <mergeCells count="20">
    <mergeCell ref="T3:T4"/>
    <mergeCell ref="J3:J4"/>
    <mergeCell ref="P3:P4"/>
    <mergeCell ref="Q3:Q4"/>
    <mergeCell ref="R3:R4"/>
    <mergeCell ref="S3:S4"/>
    <mergeCell ref="A1:S1"/>
    <mergeCell ref="K3:K4"/>
    <mergeCell ref="N3:N4"/>
    <mergeCell ref="O3:O4"/>
    <mergeCell ref="A2:C2"/>
    <mergeCell ref="A3:A4"/>
    <mergeCell ref="C3:C4"/>
    <mergeCell ref="D3:D4"/>
    <mergeCell ref="E3:E4"/>
    <mergeCell ref="F3:F4"/>
    <mergeCell ref="G3:I3"/>
    <mergeCell ref="L3:L4"/>
    <mergeCell ref="M3:M4"/>
    <mergeCell ref="B3:B4"/>
  </mergeCells>
  <dataValidations count="3">
    <dataValidation type="list" allowBlank="1" showInputMessage="1" showErrorMessage="1" error="Please select type of institution from drop down list." sqref="D84:D89 D53:D76 D49:D51 D8:D9 D5:D6 D93:D164 D11:D19 D21 D23:D39 D41:D43">
      <formula1>"Anganwadi,School"</formula1>
    </dataValidation>
    <dataValidation type="list" allowBlank="1" showInputMessage="1" showErrorMessage="1" sqref="B41:B44 B52:B76 B49:B50 B24:B39 B8:B9 B5:B6 B93:B164 B11:B19 B46:B47 B21:B22 B84:B89">
      <formula1>"Team 1, Team 2"</formula1>
    </dataValidation>
    <dataValidation type="list" allowBlank="1" showInputMessage="1" showErrorMessage="1" sqref="D165">
      <formula1>"School,Anganwadi Centre"</formula1>
    </dataValidation>
  </dataValidations>
  <printOptions horizontalCentered="1"/>
  <pageMargins left="0.17" right="0.23" top="0.13" bottom="0.16" header="0.25" footer="0.19"/>
  <pageSetup paperSize="5" scale="70"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sheetPr>
  <dimension ref="A1:V167"/>
  <sheetViews>
    <sheetView zoomScale="93" zoomScaleNormal="93" workbookViewId="0">
      <pane xSplit="3" ySplit="4" topLeftCell="G81"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7" t="s">
        <v>447</v>
      </c>
      <c r="B1" s="247"/>
      <c r="C1" s="247"/>
      <c r="D1" s="248"/>
      <c r="E1" s="248"/>
      <c r="F1" s="248"/>
      <c r="G1" s="248"/>
      <c r="H1" s="248"/>
      <c r="I1" s="248"/>
      <c r="J1" s="248"/>
      <c r="K1" s="248"/>
      <c r="L1" s="248"/>
      <c r="M1" s="248"/>
      <c r="N1" s="248"/>
      <c r="O1" s="248"/>
      <c r="P1" s="248"/>
      <c r="Q1" s="248"/>
      <c r="R1" s="248"/>
      <c r="S1" s="248"/>
    </row>
    <row r="2" spans="1:20">
      <c r="A2" s="251" t="s">
        <v>63</v>
      </c>
      <c r="B2" s="252"/>
      <c r="C2" s="252"/>
      <c r="D2" s="25" t="s">
        <v>381</v>
      </c>
      <c r="E2" s="22"/>
      <c r="F2" s="22"/>
      <c r="G2" s="22"/>
      <c r="H2" s="22"/>
      <c r="I2" s="22"/>
      <c r="J2" s="22"/>
      <c r="K2" s="22"/>
      <c r="L2" s="22"/>
      <c r="M2" s="22"/>
      <c r="N2" s="22"/>
      <c r="O2" s="22"/>
      <c r="P2" s="22"/>
      <c r="Q2" s="22"/>
      <c r="R2" s="22"/>
      <c r="S2" s="22"/>
    </row>
    <row r="3" spans="1:20" ht="24" customHeight="1">
      <c r="A3" s="253" t="s">
        <v>14</v>
      </c>
      <c r="B3" s="249" t="s">
        <v>66</v>
      </c>
      <c r="C3" s="254" t="s">
        <v>7</v>
      </c>
      <c r="D3" s="254" t="s">
        <v>59</v>
      </c>
      <c r="E3" s="254" t="s">
        <v>16</v>
      </c>
      <c r="F3" s="255" t="s">
        <v>17</v>
      </c>
      <c r="G3" s="254" t="s">
        <v>8</v>
      </c>
      <c r="H3" s="254"/>
      <c r="I3" s="254"/>
      <c r="J3" s="254" t="s">
        <v>35</v>
      </c>
      <c r="K3" s="249" t="s">
        <v>37</v>
      </c>
      <c r="L3" s="249" t="s">
        <v>54</v>
      </c>
      <c r="M3" s="249" t="s">
        <v>55</v>
      </c>
      <c r="N3" s="249" t="s">
        <v>38</v>
      </c>
      <c r="O3" s="249" t="s">
        <v>39</v>
      </c>
      <c r="P3" s="253" t="s">
        <v>58</v>
      </c>
      <c r="Q3" s="254" t="s">
        <v>56</v>
      </c>
      <c r="R3" s="254" t="s">
        <v>36</v>
      </c>
      <c r="S3" s="254" t="s">
        <v>57</v>
      </c>
      <c r="T3" s="254" t="s">
        <v>13</v>
      </c>
    </row>
    <row r="4" spans="1:20" ht="25.5" customHeight="1">
      <c r="A4" s="253"/>
      <c r="B4" s="256"/>
      <c r="C4" s="254"/>
      <c r="D4" s="254"/>
      <c r="E4" s="254"/>
      <c r="F4" s="255"/>
      <c r="G4" s="23" t="s">
        <v>9</v>
      </c>
      <c r="H4" s="23" t="s">
        <v>10</v>
      </c>
      <c r="I4" s="23" t="s">
        <v>11</v>
      </c>
      <c r="J4" s="254"/>
      <c r="K4" s="250"/>
      <c r="L4" s="250"/>
      <c r="M4" s="250"/>
      <c r="N4" s="250"/>
      <c r="O4" s="250"/>
      <c r="P4" s="253"/>
      <c r="Q4" s="253"/>
      <c r="R4" s="254"/>
      <c r="S4" s="254"/>
      <c r="T4" s="254"/>
    </row>
    <row r="5" spans="1:20">
      <c r="A5" s="10">
        <v>1</v>
      </c>
      <c r="B5" s="57" t="s">
        <v>67</v>
      </c>
      <c r="C5" s="73" t="s">
        <v>359</v>
      </c>
      <c r="D5" s="136" t="s">
        <v>29</v>
      </c>
      <c r="E5" s="58"/>
      <c r="F5" s="73"/>
      <c r="G5" s="58">
        <v>23</v>
      </c>
      <c r="H5" s="58">
        <v>21</v>
      </c>
      <c r="I5" s="135"/>
      <c r="J5" s="194">
        <v>7896891023</v>
      </c>
      <c r="K5" s="64" t="s">
        <v>89</v>
      </c>
      <c r="L5" s="65" t="s">
        <v>90</v>
      </c>
      <c r="M5" s="66">
        <v>9957430641</v>
      </c>
      <c r="N5" s="67" t="s">
        <v>91</v>
      </c>
      <c r="O5" s="68">
        <v>8486287850</v>
      </c>
      <c r="P5" s="69">
        <v>43405</v>
      </c>
      <c r="Q5" s="61" t="s">
        <v>151</v>
      </c>
      <c r="R5" s="61" t="s">
        <v>222</v>
      </c>
      <c r="S5" s="61" t="s">
        <v>154</v>
      </c>
      <c r="T5" s="61"/>
    </row>
    <row r="6" spans="1:20">
      <c r="A6" s="10">
        <v>2</v>
      </c>
      <c r="B6" s="57" t="s">
        <v>68</v>
      </c>
      <c r="C6" s="73" t="s">
        <v>382</v>
      </c>
      <c r="D6" s="136" t="s">
        <v>29</v>
      </c>
      <c r="E6" s="58"/>
      <c r="F6" s="73"/>
      <c r="G6" s="58">
        <v>22</v>
      </c>
      <c r="H6" s="58">
        <v>23</v>
      </c>
      <c r="I6" s="135"/>
      <c r="J6" s="194">
        <v>9706610381</v>
      </c>
      <c r="K6" s="70" t="s">
        <v>88</v>
      </c>
      <c r="L6" s="70" t="s">
        <v>125</v>
      </c>
      <c r="M6" s="70">
        <v>9207099669</v>
      </c>
      <c r="N6" s="77" t="s">
        <v>126</v>
      </c>
      <c r="O6" s="77">
        <v>8721003379</v>
      </c>
      <c r="P6" s="72"/>
      <c r="Q6" s="52"/>
      <c r="R6" s="61" t="s">
        <v>223</v>
      </c>
      <c r="S6" s="61"/>
      <c r="T6" s="61"/>
    </row>
    <row r="7" spans="1:20">
      <c r="A7" s="10">
        <v>3</v>
      </c>
      <c r="B7" s="57"/>
      <c r="C7" s="73"/>
      <c r="D7" s="136"/>
      <c r="E7" s="58"/>
      <c r="F7" s="73"/>
      <c r="G7" s="58"/>
      <c r="H7" s="58"/>
      <c r="I7" s="135"/>
      <c r="J7" s="73"/>
      <c r="K7" s="70"/>
      <c r="L7" s="82"/>
      <c r="M7" s="68"/>
      <c r="N7" s="81"/>
      <c r="O7" s="70"/>
      <c r="P7" s="69"/>
      <c r="Q7" s="61"/>
      <c r="R7" s="61"/>
      <c r="S7" s="61"/>
      <c r="T7" s="61"/>
    </row>
    <row r="8" spans="1:20">
      <c r="A8" s="10">
        <v>4</v>
      </c>
      <c r="B8" s="57"/>
      <c r="C8" s="73"/>
      <c r="D8" s="136"/>
      <c r="E8" s="58"/>
      <c r="F8" s="73"/>
      <c r="G8" s="58"/>
      <c r="H8" s="58"/>
      <c r="I8" s="135"/>
      <c r="J8" s="135"/>
      <c r="K8" s="82"/>
      <c r="L8" s="82"/>
      <c r="M8" s="82"/>
      <c r="N8" s="82"/>
      <c r="O8" s="78"/>
      <c r="P8" s="69"/>
      <c r="Q8" s="61"/>
      <c r="R8" s="61"/>
      <c r="S8" s="61"/>
      <c r="T8" s="61"/>
    </row>
    <row r="9" spans="1:20">
      <c r="A9" s="10">
        <v>5</v>
      </c>
      <c r="B9" s="57" t="s">
        <v>67</v>
      </c>
      <c r="C9" s="73" t="s">
        <v>360</v>
      </c>
      <c r="D9" s="136" t="s">
        <v>29</v>
      </c>
      <c r="E9" s="58"/>
      <c r="F9" s="73"/>
      <c r="G9" s="58">
        <v>29</v>
      </c>
      <c r="H9" s="58">
        <v>21</v>
      </c>
      <c r="I9" s="135"/>
      <c r="J9" s="138">
        <v>7086304001</v>
      </c>
      <c r="K9" s="70" t="s">
        <v>115</v>
      </c>
      <c r="L9" s="82" t="s">
        <v>116</v>
      </c>
      <c r="M9" s="68">
        <v>9864222301</v>
      </c>
      <c r="N9" s="81" t="s">
        <v>123</v>
      </c>
      <c r="O9" s="70">
        <v>8486353980</v>
      </c>
      <c r="P9" s="69">
        <v>43406</v>
      </c>
      <c r="Q9" s="61" t="s">
        <v>146</v>
      </c>
      <c r="R9" s="61" t="s">
        <v>224</v>
      </c>
      <c r="S9" s="61" t="s">
        <v>154</v>
      </c>
      <c r="T9" s="61"/>
    </row>
    <row r="10" spans="1:20">
      <c r="A10" s="10">
        <v>6</v>
      </c>
      <c r="B10" s="57" t="s">
        <v>68</v>
      </c>
      <c r="C10" s="73" t="s">
        <v>390</v>
      </c>
      <c r="D10" s="136" t="s">
        <v>29</v>
      </c>
      <c r="E10" s="58"/>
      <c r="F10" s="73"/>
      <c r="G10" s="58">
        <v>22</v>
      </c>
      <c r="H10" s="58">
        <v>21</v>
      </c>
      <c r="I10" s="135"/>
      <c r="J10" s="194">
        <v>9577437976</v>
      </c>
      <c r="K10" s="64" t="s">
        <v>101</v>
      </c>
      <c r="L10" s="70" t="s">
        <v>102</v>
      </c>
      <c r="M10" s="70">
        <v>9864108559</v>
      </c>
      <c r="N10" s="70" t="s">
        <v>103</v>
      </c>
      <c r="O10" s="70">
        <v>9678783757</v>
      </c>
      <c r="P10" s="72"/>
      <c r="Q10" s="52"/>
      <c r="R10" s="61" t="s">
        <v>225</v>
      </c>
      <c r="S10" s="61"/>
      <c r="T10" s="61"/>
    </row>
    <row r="11" spans="1:20">
      <c r="A11" s="10">
        <v>7</v>
      </c>
      <c r="B11" s="57"/>
      <c r="C11" s="73"/>
      <c r="D11" s="136"/>
      <c r="E11" s="58"/>
      <c r="F11" s="73"/>
      <c r="G11" s="58"/>
      <c r="H11" s="58"/>
      <c r="I11" s="135"/>
      <c r="J11" s="55"/>
      <c r="K11" s="70"/>
      <c r="L11" s="70"/>
      <c r="M11" s="70"/>
      <c r="N11" s="77"/>
      <c r="O11" s="77"/>
      <c r="P11" s="69"/>
      <c r="Q11" s="61"/>
      <c r="R11" s="61"/>
      <c r="S11" s="61"/>
      <c r="T11" s="61"/>
    </row>
    <row r="12" spans="1:20">
      <c r="A12" s="10">
        <v>8</v>
      </c>
      <c r="B12" s="57"/>
      <c r="C12" s="73"/>
      <c r="D12" s="136"/>
      <c r="E12" s="58"/>
      <c r="F12" s="73"/>
      <c r="G12" s="58"/>
      <c r="H12" s="58"/>
      <c r="I12" s="135"/>
      <c r="J12" s="73"/>
      <c r="K12" s="73"/>
      <c r="L12" s="73"/>
      <c r="M12" s="73"/>
      <c r="N12" s="73"/>
      <c r="O12" s="78"/>
      <c r="P12" s="69"/>
      <c r="Q12" s="61"/>
      <c r="R12" s="61"/>
      <c r="S12" s="61"/>
      <c r="T12" s="61"/>
    </row>
    <row r="13" spans="1:20" ht="33">
      <c r="A13" s="10">
        <v>9</v>
      </c>
      <c r="B13" s="57" t="s">
        <v>67</v>
      </c>
      <c r="C13" s="73" t="s">
        <v>361</v>
      </c>
      <c r="D13" s="136" t="s">
        <v>29</v>
      </c>
      <c r="E13" s="58"/>
      <c r="F13" s="73"/>
      <c r="G13" s="58">
        <v>23</v>
      </c>
      <c r="H13" s="58">
        <v>21</v>
      </c>
      <c r="I13" s="135"/>
      <c r="J13" s="194">
        <v>8876771769</v>
      </c>
      <c r="K13" s="70" t="s">
        <v>84</v>
      </c>
      <c r="L13" s="70" t="s">
        <v>85</v>
      </c>
      <c r="M13" s="70">
        <v>9707170999</v>
      </c>
      <c r="N13" s="77" t="s">
        <v>130</v>
      </c>
      <c r="O13" s="77">
        <v>9707799591</v>
      </c>
      <c r="P13" s="69">
        <v>43407</v>
      </c>
      <c r="Q13" s="61" t="s">
        <v>147</v>
      </c>
      <c r="R13" s="61" t="s">
        <v>223</v>
      </c>
      <c r="S13" s="61" t="s">
        <v>154</v>
      </c>
      <c r="T13" s="61"/>
    </row>
    <row r="14" spans="1:20">
      <c r="A14" s="10">
        <v>10</v>
      </c>
      <c r="B14" s="57" t="s">
        <v>68</v>
      </c>
      <c r="C14" s="72" t="s">
        <v>383</v>
      </c>
      <c r="D14" s="72" t="s">
        <v>29</v>
      </c>
      <c r="E14" s="75"/>
      <c r="F14" s="72"/>
      <c r="G14" s="75">
        <v>24</v>
      </c>
      <c r="H14" s="75">
        <v>23</v>
      </c>
      <c r="I14" s="135"/>
      <c r="J14" s="194">
        <v>9707506026</v>
      </c>
      <c r="K14" s="70" t="s">
        <v>94</v>
      </c>
      <c r="L14" s="76" t="s">
        <v>386</v>
      </c>
      <c r="M14" s="70">
        <v>9707419017</v>
      </c>
      <c r="N14" s="68" t="s">
        <v>96</v>
      </c>
      <c r="O14" s="70">
        <v>9577010896</v>
      </c>
      <c r="P14" s="69"/>
      <c r="Q14" s="61"/>
      <c r="R14" s="61" t="s">
        <v>177</v>
      </c>
      <c r="S14" s="61"/>
      <c r="T14" s="61"/>
    </row>
    <row r="15" spans="1:20">
      <c r="A15" s="10">
        <v>11</v>
      </c>
      <c r="B15" s="57"/>
      <c r="C15" s="73"/>
      <c r="D15" s="136"/>
      <c r="E15" s="58"/>
      <c r="F15" s="73"/>
      <c r="G15" s="58"/>
      <c r="H15" s="58"/>
      <c r="I15" s="135"/>
      <c r="J15" s="73"/>
      <c r="K15" s="73"/>
      <c r="L15" s="73"/>
      <c r="M15" s="73"/>
      <c r="N15" s="73"/>
      <c r="O15" s="73"/>
      <c r="P15" s="69"/>
      <c r="Q15" s="72"/>
      <c r="R15" s="61"/>
      <c r="S15" s="61"/>
      <c r="T15" s="61"/>
    </row>
    <row r="16" spans="1:20">
      <c r="A16" s="10">
        <v>12</v>
      </c>
      <c r="B16" s="57"/>
      <c r="C16" s="73"/>
      <c r="D16" s="136"/>
      <c r="E16" s="58"/>
      <c r="F16" s="73"/>
      <c r="G16" s="58"/>
      <c r="H16" s="58"/>
      <c r="I16" s="135"/>
      <c r="J16" s="73"/>
      <c r="K16" s="73"/>
      <c r="L16" s="73"/>
      <c r="M16" s="73"/>
      <c r="N16" s="73"/>
      <c r="O16" s="73"/>
      <c r="P16" s="62">
        <v>43408</v>
      </c>
      <c r="Q16" s="63" t="s">
        <v>148</v>
      </c>
      <c r="R16" s="61"/>
      <c r="S16" s="61"/>
      <c r="T16" s="61"/>
    </row>
    <row r="17" spans="1:20">
      <c r="A17" s="10">
        <v>13</v>
      </c>
      <c r="B17" s="57" t="s">
        <v>67</v>
      </c>
      <c r="C17" s="73" t="s">
        <v>362</v>
      </c>
      <c r="D17" s="136" t="s">
        <v>29</v>
      </c>
      <c r="E17" s="58"/>
      <c r="F17" s="73"/>
      <c r="G17" s="58"/>
      <c r="H17" s="58"/>
      <c r="I17" s="135"/>
      <c r="J17" s="185">
        <v>9678486297</v>
      </c>
      <c r="K17" s="64" t="s">
        <v>101</v>
      </c>
      <c r="L17" s="70" t="s">
        <v>102</v>
      </c>
      <c r="M17" s="70">
        <v>9864108559</v>
      </c>
      <c r="N17" s="70" t="s">
        <v>103</v>
      </c>
      <c r="O17" s="70">
        <v>9678783757</v>
      </c>
      <c r="P17" s="52"/>
      <c r="Q17" s="52"/>
      <c r="R17" s="61"/>
      <c r="S17" s="61"/>
      <c r="T17" s="61"/>
    </row>
    <row r="18" spans="1:20">
      <c r="A18" s="10">
        <v>14</v>
      </c>
      <c r="B18" s="57" t="s">
        <v>68</v>
      </c>
      <c r="C18" s="73" t="s">
        <v>370</v>
      </c>
      <c r="D18" s="136" t="s">
        <v>29</v>
      </c>
      <c r="E18" s="58"/>
      <c r="F18" s="73"/>
      <c r="G18" s="58">
        <v>345</v>
      </c>
      <c r="H18" s="58">
        <v>365</v>
      </c>
      <c r="I18" s="135">
        <v>710</v>
      </c>
      <c r="J18" s="74"/>
      <c r="K18" s="64" t="s">
        <v>101</v>
      </c>
      <c r="L18" s="70" t="s">
        <v>102</v>
      </c>
      <c r="M18" s="70">
        <v>9864108559</v>
      </c>
      <c r="N18" s="70" t="s">
        <v>103</v>
      </c>
      <c r="O18" s="70">
        <v>9678783757</v>
      </c>
      <c r="P18" s="154">
        <v>43409</v>
      </c>
      <c r="Q18" s="61" t="s">
        <v>149</v>
      </c>
      <c r="R18" s="61" t="s">
        <v>177</v>
      </c>
      <c r="S18" s="61" t="s">
        <v>154</v>
      </c>
      <c r="T18" s="61"/>
    </row>
    <row r="19" spans="1:20">
      <c r="A19" s="10">
        <v>15</v>
      </c>
      <c r="B19" s="52"/>
      <c r="C19" s="73"/>
      <c r="D19" s="136"/>
      <c r="E19" s="58"/>
      <c r="F19" s="73"/>
      <c r="G19" s="58">
        <v>21</v>
      </c>
      <c r="H19" s="58">
        <v>22</v>
      </c>
      <c r="I19" s="135"/>
      <c r="J19" s="55"/>
      <c r="K19" s="52"/>
      <c r="L19" s="52"/>
      <c r="M19" s="52"/>
      <c r="N19" s="52"/>
      <c r="O19" s="52"/>
      <c r="P19" s="69"/>
      <c r="Q19" s="61"/>
      <c r="R19" s="61" t="s">
        <v>177</v>
      </c>
      <c r="S19" s="61"/>
      <c r="T19" s="61"/>
    </row>
    <row r="20" spans="1:20">
      <c r="A20" s="10">
        <v>16</v>
      </c>
      <c r="B20" s="57"/>
      <c r="C20" s="73"/>
      <c r="D20" s="136"/>
      <c r="E20" s="58"/>
      <c r="F20" s="73"/>
      <c r="G20" s="58"/>
      <c r="H20" s="58"/>
      <c r="I20" s="135"/>
      <c r="J20" s="55"/>
      <c r="K20" s="64"/>
      <c r="L20" s="65"/>
      <c r="M20" s="66"/>
      <c r="N20" s="67"/>
      <c r="O20" s="68"/>
      <c r="P20" s="52"/>
      <c r="Q20" s="61"/>
      <c r="R20" s="61"/>
      <c r="S20" s="61"/>
      <c r="T20" s="61"/>
    </row>
    <row r="21" spans="1:20">
      <c r="A21" s="10">
        <v>17</v>
      </c>
      <c r="B21" s="57"/>
      <c r="C21" s="73"/>
      <c r="D21" s="136"/>
      <c r="E21" s="58"/>
      <c r="F21" s="73"/>
      <c r="G21" s="58"/>
      <c r="H21" s="58"/>
      <c r="I21" s="135"/>
      <c r="J21" s="55"/>
      <c r="K21" s="70"/>
      <c r="L21" s="82"/>
      <c r="M21" s="68"/>
      <c r="N21" s="81"/>
      <c r="O21" s="70"/>
      <c r="P21" s="52"/>
      <c r="Q21" s="52"/>
      <c r="R21" s="61"/>
      <c r="S21" s="61" t="s">
        <v>154</v>
      </c>
      <c r="T21" s="61"/>
    </row>
    <row r="22" spans="1:20">
      <c r="A22" s="10">
        <v>18</v>
      </c>
      <c r="B22" s="57"/>
      <c r="C22" s="73"/>
      <c r="D22" s="136"/>
      <c r="E22" s="58"/>
      <c r="F22" s="73"/>
      <c r="G22" s="58"/>
      <c r="H22" s="58"/>
      <c r="I22" s="135"/>
      <c r="J22" s="74"/>
      <c r="K22" s="70"/>
      <c r="L22" s="70"/>
      <c r="M22" s="70"/>
      <c r="N22" s="77"/>
      <c r="O22" s="77"/>
      <c r="P22" s="72"/>
      <c r="Q22" s="61"/>
      <c r="R22" s="61"/>
      <c r="S22" s="61"/>
      <c r="T22" s="61"/>
    </row>
    <row r="23" spans="1:20">
      <c r="A23" s="10">
        <v>19</v>
      </c>
      <c r="B23" s="57"/>
      <c r="C23" s="73"/>
      <c r="D23" s="136"/>
      <c r="E23" s="58"/>
      <c r="F23" s="73"/>
      <c r="G23" s="58"/>
      <c r="H23" s="58"/>
      <c r="I23" s="135"/>
      <c r="J23" s="55"/>
      <c r="K23" s="70"/>
      <c r="L23" s="76"/>
      <c r="M23" s="70"/>
      <c r="N23" s="68"/>
      <c r="O23" s="70"/>
      <c r="P23" s="62">
        <v>43410</v>
      </c>
      <c r="Q23" s="61" t="s">
        <v>150</v>
      </c>
      <c r="R23" s="61"/>
      <c r="S23" s="61"/>
      <c r="T23" s="61"/>
    </row>
    <row r="24" spans="1:20">
      <c r="A24" s="10">
        <v>20</v>
      </c>
      <c r="B24" s="57"/>
      <c r="C24" s="73"/>
      <c r="D24" s="136"/>
      <c r="E24" s="58"/>
      <c r="F24" s="73"/>
      <c r="G24" s="58"/>
      <c r="H24" s="58"/>
      <c r="I24" s="135"/>
      <c r="J24" s="78"/>
      <c r="K24" s="78"/>
      <c r="L24" s="78"/>
      <c r="M24" s="78"/>
      <c r="N24" s="78"/>
      <c r="O24" s="78"/>
      <c r="P24" s="62">
        <v>43411</v>
      </c>
      <c r="Q24" s="61" t="s">
        <v>145</v>
      </c>
      <c r="R24" s="61"/>
      <c r="S24" s="61"/>
      <c r="T24" s="61"/>
    </row>
    <row r="25" spans="1:20" ht="30">
      <c r="A25" s="10">
        <v>21</v>
      </c>
      <c r="B25" s="57" t="s">
        <v>67</v>
      </c>
      <c r="C25" s="73" t="s">
        <v>363</v>
      </c>
      <c r="D25" s="136" t="s">
        <v>27</v>
      </c>
      <c r="E25" s="58"/>
      <c r="F25" s="73"/>
      <c r="G25" s="58">
        <v>67</v>
      </c>
      <c r="H25" s="58">
        <v>57</v>
      </c>
      <c r="I25" s="135">
        <v>124</v>
      </c>
      <c r="J25" s="170">
        <v>9707197285</v>
      </c>
      <c r="K25" s="70" t="s">
        <v>94</v>
      </c>
      <c r="L25" s="76" t="s">
        <v>95</v>
      </c>
      <c r="M25" s="70">
        <v>9707419017</v>
      </c>
      <c r="N25" s="68" t="s">
        <v>96</v>
      </c>
      <c r="O25" s="70">
        <v>9577010896</v>
      </c>
      <c r="P25" s="69">
        <v>43412</v>
      </c>
      <c r="Q25" s="61" t="s">
        <v>151</v>
      </c>
      <c r="R25" s="61" t="s">
        <v>177</v>
      </c>
      <c r="S25" s="61" t="s">
        <v>154</v>
      </c>
      <c r="T25" s="61"/>
    </row>
    <row r="26" spans="1:20" ht="33">
      <c r="A26" s="10">
        <v>22</v>
      </c>
      <c r="B26" s="57" t="s">
        <v>68</v>
      </c>
      <c r="C26" s="73" t="s">
        <v>371</v>
      </c>
      <c r="D26" s="136" t="s">
        <v>29</v>
      </c>
      <c r="E26" s="58"/>
      <c r="F26" s="73"/>
      <c r="G26" s="58">
        <v>14</v>
      </c>
      <c r="H26" s="58">
        <v>18</v>
      </c>
      <c r="I26" s="135"/>
      <c r="J26" s="73"/>
      <c r="K26" s="64" t="s">
        <v>89</v>
      </c>
      <c r="L26" s="65" t="s">
        <v>90</v>
      </c>
      <c r="M26" s="66">
        <v>9957430641</v>
      </c>
      <c r="N26" s="67" t="s">
        <v>91</v>
      </c>
      <c r="O26" s="68">
        <v>8486287850</v>
      </c>
      <c r="P26" s="72"/>
      <c r="Q26" s="52"/>
      <c r="R26" s="61" t="s">
        <v>178</v>
      </c>
      <c r="S26" s="61"/>
      <c r="T26" s="61"/>
    </row>
    <row r="27" spans="1:20">
      <c r="A27" s="10">
        <v>23</v>
      </c>
      <c r="B27" s="57"/>
      <c r="C27" s="73"/>
      <c r="D27" s="136"/>
      <c r="E27" s="58"/>
      <c r="F27" s="73"/>
      <c r="G27" s="58"/>
      <c r="H27" s="58"/>
      <c r="I27" s="135"/>
      <c r="J27" s="83"/>
      <c r="K27" s="79"/>
      <c r="L27" s="80"/>
      <c r="M27" s="80"/>
      <c r="N27" s="81"/>
      <c r="O27" s="68"/>
      <c r="P27" s="69"/>
      <c r="Q27" s="61"/>
      <c r="R27" s="61"/>
      <c r="S27" s="61"/>
      <c r="T27" s="61"/>
    </row>
    <row r="28" spans="1:20">
      <c r="A28" s="10">
        <v>24</v>
      </c>
      <c r="B28" s="57" t="s">
        <v>67</v>
      </c>
      <c r="C28" s="73" t="s">
        <v>363</v>
      </c>
      <c r="D28" s="136" t="s">
        <v>27</v>
      </c>
      <c r="E28" s="58"/>
      <c r="F28" s="73"/>
      <c r="G28" s="58"/>
      <c r="H28" s="58"/>
      <c r="I28" s="135"/>
      <c r="J28" s="170">
        <v>9707197285</v>
      </c>
      <c r="K28" s="64" t="s">
        <v>101</v>
      </c>
      <c r="L28" s="70" t="s">
        <v>102</v>
      </c>
      <c r="M28" s="70">
        <v>9864108559</v>
      </c>
      <c r="N28" s="70" t="s">
        <v>103</v>
      </c>
      <c r="O28" s="70">
        <v>9678783757</v>
      </c>
      <c r="P28" s="69">
        <v>43413</v>
      </c>
      <c r="Q28" s="61" t="s">
        <v>146</v>
      </c>
      <c r="R28" s="61" t="s">
        <v>177</v>
      </c>
      <c r="S28" s="61" t="s">
        <v>154</v>
      </c>
      <c r="T28" s="61"/>
    </row>
    <row r="29" spans="1:20">
      <c r="A29" s="10">
        <v>25</v>
      </c>
      <c r="B29" s="57" t="s">
        <v>68</v>
      </c>
      <c r="C29" s="72" t="s">
        <v>373</v>
      </c>
      <c r="D29" s="136" t="s">
        <v>29</v>
      </c>
      <c r="E29" s="58"/>
      <c r="F29" s="73"/>
      <c r="G29" s="58">
        <v>22</v>
      </c>
      <c r="H29" s="58">
        <v>20</v>
      </c>
      <c r="I29" s="135"/>
      <c r="J29" s="54"/>
      <c r="K29" s="70" t="s">
        <v>115</v>
      </c>
      <c r="L29" s="82" t="s">
        <v>116</v>
      </c>
      <c r="M29" s="68">
        <v>9864222301</v>
      </c>
      <c r="N29" s="81" t="s">
        <v>123</v>
      </c>
      <c r="O29" s="70">
        <v>8486353980</v>
      </c>
      <c r="P29" s="72"/>
      <c r="Q29" s="52"/>
      <c r="R29" s="61" t="s">
        <v>227</v>
      </c>
      <c r="S29" s="61"/>
      <c r="T29" s="61"/>
    </row>
    <row r="30" spans="1:20">
      <c r="A30" s="10">
        <v>26</v>
      </c>
      <c r="B30" s="57"/>
      <c r="C30" s="73"/>
      <c r="D30" s="136"/>
      <c r="E30" s="58"/>
      <c r="F30" s="73"/>
      <c r="G30" s="58">
        <v>16</v>
      </c>
      <c r="H30" s="58">
        <v>18</v>
      </c>
      <c r="I30" s="135"/>
      <c r="J30" s="83"/>
      <c r="K30" s="64"/>
      <c r="L30" s="65"/>
      <c r="M30" s="66"/>
      <c r="N30" s="67"/>
      <c r="O30" s="68"/>
      <c r="P30" s="69"/>
      <c r="Q30" s="72"/>
      <c r="R30" s="72"/>
      <c r="S30" s="72"/>
      <c r="T30" s="61"/>
    </row>
    <row r="31" spans="1:20">
      <c r="A31" s="10">
        <v>27</v>
      </c>
      <c r="B31" s="57"/>
      <c r="C31" s="73"/>
      <c r="D31" s="136"/>
      <c r="E31" s="58"/>
      <c r="F31" s="73"/>
      <c r="G31" s="58"/>
      <c r="H31" s="58"/>
      <c r="I31" s="135"/>
      <c r="J31" s="83"/>
      <c r="K31" s="79"/>
      <c r="L31" s="80"/>
      <c r="M31" s="80"/>
      <c r="N31" s="81"/>
      <c r="O31" s="68"/>
      <c r="P31" s="69"/>
      <c r="Q31" s="61"/>
      <c r="R31" s="61"/>
      <c r="S31" s="61"/>
      <c r="T31" s="61"/>
    </row>
    <row r="32" spans="1:20" ht="33">
      <c r="A32" s="10">
        <v>28</v>
      </c>
      <c r="B32" s="57" t="s">
        <v>67</v>
      </c>
      <c r="C32" s="73" t="s">
        <v>364</v>
      </c>
      <c r="D32" s="136" t="s">
        <v>29</v>
      </c>
      <c r="E32" s="58"/>
      <c r="F32" s="73"/>
      <c r="G32" s="58">
        <v>413</v>
      </c>
      <c r="H32" s="58">
        <v>423</v>
      </c>
      <c r="I32" s="135">
        <v>836</v>
      </c>
      <c r="J32" s="54"/>
      <c r="K32" s="64" t="s">
        <v>101</v>
      </c>
      <c r="L32" s="70" t="s">
        <v>102</v>
      </c>
      <c r="M32" s="70">
        <v>9864108559</v>
      </c>
      <c r="N32" s="70" t="s">
        <v>103</v>
      </c>
      <c r="O32" s="70">
        <v>9678783757</v>
      </c>
      <c r="P32" s="69">
        <v>43414</v>
      </c>
      <c r="Q32" s="61" t="s">
        <v>147</v>
      </c>
      <c r="R32" s="61" t="s">
        <v>177</v>
      </c>
      <c r="S32" s="61" t="s">
        <v>154</v>
      </c>
      <c r="T32" s="61"/>
    </row>
    <row r="33" spans="1:20">
      <c r="A33" s="10">
        <v>29</v>
      </c>
      <c r="B33" s="57" t="s">
        <v>68</v>
      </c>
      <c r="C33" s="73" t="s">
        <v>372</v>
      </c>
      <c r="D33" s="136" t="s">
        <v>29</v>
      </c>
      <c r="E33" s="58"/>
      <c r="F33" s="73"/>
      <c r="G33" s="58">
        <v>14</v>
      </c>
      <c r="H33" s="58">
        <v>17</v>
      </c>
      <c r="I33" s="135"/>
      <c r="J33" s="55"/>
      <c r="K33" s="70" t="s">
        <v>115</v>
      </c>
      <c r="L33" s="82" t="s">
        <v>116</v>
      </c>
      <c r="M33" s="68">
        <v>9864222301</v>
      </c>
      <c r="N33" s="81" t="s">
        <v>123</v>
      </c>
      <c r="O33" s="70">
        <v>8486353980</v>
      </c>
      <c r="P33" s="72"/>
      <c r="Q33" s="61"/>
      <c r="R33" s="61" t="s">
        <v>228</v>
      </c>
      <c r="S33" s="61"/>
      <c r="T33" s="61"/>
    </row>
    <row r="34" spans="1:20">
      <c r="A34" s="10">
        <v>30</v>
      </c>
      <c r="B34" s="57"/>
      <c r="C34" s="73"/>
      <c r="D34" s="136"/>
      <c r="E34" s="58"/>
      <c r="F34" s="73"/>
      <c r="G34" s="58"/>
      <c r="H34" s="58"/>
      <c r="I34" s="135"/>
      <c r="J34" s="74"/>
      <c r="K34" s="70"/>
      <c r="L34" s="82"/>
      <c r="M34" s="68"/>
      <c r="N34" s="81"/>
      <c r="O34" s="70"/>
      <c r="P34" s="69"/>
      <c r="Q34" s="61"/>
      <c r="R34" s="61"/>
      <c r="S34" s="61"/>
      <c r="T34" s="61"/>
    </row>
    <row r="35" spans="1:20">
      <c r="A35" s="10">
        <v>31</v>
      </c>
      <c r="B35" s="78"/>
      <c r="C35" s="78"/>
      <c r="D35" s="136"/>
      <c r="E35" s="58"/>
      <c r="F35" s="73"/>
      <c r="G35" s="58"/>
      <c r="H35" s="58"/>
      <c r="I35" s="135"/>
      <c r="J35" s="73"/>
      <c r="K35" s="73"/>
      <c r="L35" s="73"/>
      <c r="M35" s="73"/>
      <c r="N35" s="73"/>
      <c r="O35" s="73"/>
      <c r="P35" s="69">
        <v>43415</v>
      </c>
      <c r="Q35" s="63" t="s">
        <v>152</v>
      </c>
      <c r="R35" s="61"/>
      <c r="S35" s="61"/>
      <c r="T35" s="61"/>
    </row>
    <row r="36" spans="1:20" ht="30">
      <c r="A36" s="10">
        <v>32</v>
      </c>
      <c r="B36" s="135" t="s">
        <v>67</v>
      </c>
      <c r="C36" s="73" t="s">
        <v>336</v>
      </c>
      <c r="D36" s="136" t="s">
        <v>27</v>
      </c>
      <c r="E36" s="58"/>
      <c r="F36" s="73"/>
      <c r="G36" s="58">
        <v>413</v>
      </c>
      <c r="H36" s="58">
        <v>423</v>
      </c>
      <c r="I36" s="135">
        <v>836</v>
      </c>
      <c r="J36" s="55"/>
      <c r="K36" s="70" t="s">
        <v>94</v>
      </c>
      <c r="L36" s="76" t="s">
        <v>95</v>
      </c>
      <c r="M36" s="70">
        <v>9707419017</v>
      </c>
      <c r="N36" s="68" t="s">
        <v>96</v>
      </c>
      <c r="O36" s="70">
        <v>9577010896</v>
      </c>
      <c r="P36" s="154">
        <v>43416</v>
      </c>
      <c r="Q36" s="155" t="s">
        <v>166</v>
      </c>
      <c r="R36" s="61" t="s">
        <v>226</v>
      </c>
      <c r="S36" s="61" t="s">
        <v>154</v>
      </c>
      <c r="T36" s="61"/>
    </row>
    <row r="37" spans="1:20">
      <c r="A37" s="10">
        <v>33</v>
      </c>
      <c r="B37" s="135" t="s">
        <v>68</v>
      </c>
      <c r="C37" s="73" t="s">
        <v>374</v>
      </c>
      <c r="D37" s="136" t="s">
        <v>29</v>
      </c>
      <c r="E37" s="58"/>
      <c r="F37" s="73"/>
      <c r="G37" s="58">
        <v>18</v>
      </c>
      <c r="H37" s="58">
        <v>19</v>
      </c>
      <c r="I37" s="135"/>
      <c r="J37" s="55"/>
      <c r="K37" s="70" t="s">
        <v>84</v>
      </c>
      <c r="L37" s="70" t="s">
        <v>85</v>
      </c>
      <c r="M37" s="70">
        <v>9707170999</v>
      </c>
      <c r="N37" s="77" t="s">
        <v>130</v>
      </c>
      <c r="O37" s="77">
        <v>9707799591</v>
      </c>
      <c r="P37" s="69"/>
      <c r="Q37" s="61"/>
      <c r="R37" s="61" t="s">
        <v>175</v>
      </c>
      <c r="S37" s="61"/>
      <c r="T37" s="61"/>
    </row>
    <row r="38" spans="1:20">
      <c r="A38" s="10">
        <v>34</v>
      </c>
      <c r="B38" s="135"/>
      <c r="C38" s="73"/>
      <c r="D38" s="136"/>
      <c r="E38" s="58"/>
      <c r="F38" s="73"/>
      <c r="G38" s="58"/>
      <c r="H38" s="58"/>
      <c r="I38" s="135"/>
      <c r="J38" s="73"/>
      <c r="K38" s="70"/>
      <c r="L38" s="70"/>
      <c r="M38" s="70"/>
      <c r="N38" s="140"/>
      <c r="O38" s="68"/>
      <c r="P38" s="69"/>
      <c r="Q38" s="61"/>
      <c r="R38" s="61"/>
      <c r="S38" s="61"/>
      <c r="T38" s="61"/>
    </row>
    <row r="39" spans="1:20">
      <c r="A39" s="10">
        <v>35</v>
      </c>
      <c r="B39" s="135"/>
      <c r="C39" s="73"/>
      <c r="D39" s="136"/>
      <c r="E39" s="58"/>
      <c r="F39" s="73"/>
      <c r="G39" s="58"/>
      <c r="H39" s="58"/>
      <c r="I39" s="135"/>
      <c r="J39" s="73"/>
      <c r="K39" s="73"/>
      <c r="L39" s="73"/>
      <c r="M39" s="73"/>
      <c r="N39" s="73"/>
      <c r="O39" s="73"/>
      <c r="P39" s="69"/>
      <c r="Q39" s="61"/>
      <c r="R39" s="61"/>
      <c r="S39" s="61"/>
      <c r="T39" s="61"/>
    </row>
    <row r="40" spans="1:20">
      <c r="A40" s="10">
        <v>36</v>
      </c>
      <c r="B40" s="73"/>
      <c r="C40" s="73"/>
      <c r="D40" s="73"/>
      <c r="E40" s="73"/>
      <c r="F40" s="73"/>
      <c r="G40" s="58"/>
      <c r="H40" s="58"/>
      <c r="I40" s="135"/>
      <c r="J40" s="78"/>
      <c r="K40" s="73"/>
      <c r="L40" s="73"/>
      <c r="M40" s="73"/>
      <c r="N40" s="73"/>
      <c r="O40" s="73"/>
      <c r="P40" s="69"/>
      <c r="Q40" s="61"/>
      <c r="R40" s="61"/>
      <c r="S40" s="61"/>
      <c r="T40" s="61"/>
    </row>
    <row r="41" spans="1:20">
      <c r="A41" s="10">
        <v>37</v>
      </c>
      <c r="B41" s="56"/>
      <c r="C41" s="73"/>
      <c r="D41" s="73"/>
      <c r="E41" s="73"/>
      <c r="F41" s="73"/>
      <c r="G41" s="58"/>
      <c r="H41" s="58"/>
      <c r="I41" s="135"/>
      <c r="J41" s="73"/>
      <c r="K41" s="73"/>
      <c r="L41" s="73"/>
      <c r="M41" s="73"/>
      <c r="N41" s="73"/>
      <c r="O41" s="73"/>
      <c r="P41" s="69"/>
      <c r="Q41" s="61"/>
      <c r="R41" s="61"/>
      <c r="S41" s="61"/>
      <c r="T41" s="61"/>
    </row>
    <row r="42" spans="1:20" ht="30">
      <c r="A42" s="10">
        <v>38</v>
      </c>
      <c r="B42" s="135" t="s">
        <v>67</v>
      </c>
      <c r="C42" s="73" t="s">
        <v>336</v>
      </c>
      <c r="D42" s="136" t="s">
        <v>27</v>
      </c>
      <c r="E42" s="58"/>
      <c r="F42" s="73" t="s">
        <v>385</v>
      </c>
      <c r="G42" s="58">
        <v>413</v>
      </c>
      <c r="H42" s="58">
        <v>423</v>
      </c>
      <c r="I42" s="135">
        <v>836</v>
      </c>
      <c r="J42" s="55">
        <v>9365117059</v>
      </c>
      <c r="K42" s="70" t="s">
        <v>94</v>
      </c>
      <c r="L42" s="76" t="s">
        <v>95</v>
      </c>
      <c r="M42" s="70">
        <v>9707419017</v>
      </c>
      <c r="N42" s="68" t="s">
        <v>96</v>
      </c>
      <c r="O42" s="70">
        <v>9577010896</v>
      </c>
      <c r="P42" s="69">
        <v>43417</v>
      </c>
      <c r="Q42" s="61" t="s">
        <v>150</v>
      </c>
      <c r="R42" s="61" t="s">
        <v>228</v>
      </c>
      <c r="S42" s="61" t="s">
        <v>154</v>
      </c>
      <c r="T42" s="61"/>
    </row>
    <row r="43" spans="1:20">
      <c r="A43" s="10">
        <v>39</v>
      </c>
      <c r="B43" s="135" t="s">
        <v>68</v>
      </c>
      <c r="C43" s="73" t="s">
        <v>375</v>
      </c>
      <c r="D43" s="136" t="s">
        <v>29</v>
      </c>
      <c r="E43" s="58"/>
      <c r="F43" s="73"/>
      <c r="G43" s="58">
        <v>16</v>
      </c>
      <c r="H43" s="58">
        <v>18</v>
      </c>
      <c r="I43" s="135"/>
      <c r="J43" s="54"/>
      <c r="K43" s="70" t="s">
        <v>115</v>
      </c>
      <c r="L43" s="82" t="s">
        <v>116</v>
      </c>
      <c r="M43" s="68">
        <v>9864222301</v>
      </c>
      <c r="N43" s="81" t="s">
        <v>123</v>
      </c>
      <c r="O43" s="70">
        <v>8486353980</v>
      </c>
      <c r="P43" s="72"/>
      <c r="Q43" s="61"/>
      <c r="R43" s="61" t="s">
        <v>229</v>
      </c>
      <c r="S43" s="61"/>
      <c r="T43" s="61"/>
    </row>
    <row r="44" spans="1:20">
      <c r="A44" s="10">
        <v>40</v>
      </c>
      <c r="B44" s="135"/>
      <c r="C44" s="73"/>
      <c r="D44" s="136"/>
      <c r="E44" s="58"/>
      <c r="F44" s="73"/>
      <c r="G44" s="58"/>
      <c r="H44" s="58"/>
      <c r="I44" s="135"/>
      <c r="J44" s="78"/>
      <c r="K44" s="78"/>
      <c r="L44" s="78"/>
      <c r="M44" s="78"/>
      <c r="N44" s="78"/>
      <c r="O44" s="78"/>
      <c r="P44" s="62">
        <v>43418</v>
      </c>
      <c r="Q44" s="63" t="s">
        <v>145</v>
      </c>
      <c r="R44" s="61"/>
      <c r="S44" s="61"/>
      <c r="T44" s="61"/>
    </row>
    <row r="45" spans="1:20" ht="30">
      <c r="A45" s="10">
        <v>41</v>
      </c>
      <c r="B45" s="135" t="s">
        <v>68</v>
      </c>
      <c r="C45" s="73" t="s">
        <v>336</v>
      </c>
      <c r="D45" s="136" t="s">
        <v>27</v>
      </c>
      <c r="E45" s="58"/>
      <c r="F45" s="73" t="s">
        <v>385</v>
      </c>
      <c r="G45" s="58">
        <v>413</v>
      </c>
      <c r="H45" s="58">
        <v>423</v>
      </c>
      <c r="I45" s="135">
        <v>836</v>
      </c>
      <c r="J45" s="55">
        <v>9365117059</v>
      </c>
      <c r="K45" s="70" t="s">
        <v>94</v>
      </c>
      <c r="L45" s="76" t="s">
        <v>95</v>
      </c>
      <c r="M45" s="70">
        <v>9707419017</v>
      </c>
      <c r="N45" s="68" t="s">
        <v>96</v>
      </c>
      <c r="O45" s="70">
        <v>9577010896</v>
      </c>
      <c r="P45" s="142">
        <v>43419</v>
      </c>
      <c r="Q45" s="61" t="s">
        <v>151</v>
      </c>
      <c r="R45" s="61" t="s">
        <v>175</v>
      </c>
      <c r="S45" s="61" t="s">
        <v>154</v>
      </c>
      <c r="T45" s="61"/>
    </row>
    <row r="46" spans="1:20">
      <c r="A46" s="10">
        <v>42</v>
      </c>
      <c r="B46" s="135" t="s">
        <v>68</v>
      </c>
      <c r="C46" s="73" t="s">
        <v>376</v>
      </c>
      <c r="D46" s="136" t="s">
        <v>27</v>
      </c>
      <c r="E46" s="58"/>
      <c r="F46" s="73" t="s">
        <v>385</v>
      </c>
      <c r="G46" s="58">
        <v>28</v>
      </c>
      <c r="H46" s="58">
        <v>31</v>
      </c>
      <c r="I46" s="135"/>
      <c r="J46" s="54">
        <v>9854590601</v>
      </c>
      <c r="K46" s="64" t="s">
        <v>88</v>
      </c>
      <c r="L46" s="64" t="s">
        <v>97</v>
      </c>
      <c r="M46" s="77">
        <v>9854927240</v>
      </c>
      <c r="N46" s="81" t="s">
        <v>140</v>
      </c>
      <c r="O46" s="70">
        <v>8749872542</v>
      </c>
      <c r="P46" s="72"/>
      <c r="Q46" s="61"/>
      <c r="R46" s="61" t="s">
        <v>177</v>
      </c>
      <c r="S46" s="61"/>
      <c r="T46" s="61"/>
    </row>
    <row r="47" spans="1:20">
      <c r="A47" s="10">
        <v>43</v>
      </c>
      <c r="B47" s="135"/>
      <c r="C47" s="73"/>
      <c r="D47" s="136"/>
      <c r="E47" s="58"/>
      <c r="F47" s="73"/>
      <c r="G47" s="58"/>
      <c r="H47" s="58"/>
      <c r="I47" s="135"/>
      <c r="J47" s="55"/>
      <c r="K47" s="70"/>
      <c r="L47" s="70"/>
      <c r="M47" s="70"/>
      <c r="N47" s="71"/>
      <c r="O47" s="64"/>
      <c r="P47" s="69"/>
      <c r="Q47" s="61"/>
      <c r="R47" s="61"/>
      <c r="S47" s="61"/>
      <c r="T47" s="61"/>
    </row>
    <row r="48" spans="1:20">
      <c r="A48" s="10">
        <v>44</v>
      </c>
      <c r="B48" s="135"/>
      <c r="C48" s="73"/>
      <c r="D48" s="136"/>
      <c r="E48" s="58"/>
      <c r="F48" s="73"/>
      <c r="G48" s="58"/>
      <c r="H48" s="58"/>
      <c r="I48" s="135"/>
      <c r="J48" s="55"/>
      <c r="K48" s="70"/>
      <c r="L48" s="70"/>
      <c r="M48" s="70"/>
      <c r="N48" s="71"/>
      <c r="O48" s="64"/>
      <c r="P48" s="69"/>
      <c r="Q48" s="61"/>
      <c r="R48" s="61"/>
      <c r="S48" s="61"/>
      <c r="T48" s="61"/>
    </row>
    <row r="49" spans="1:20" ht="30">
      <c r="A49" s="10">
        <v>45</v>
      </c>
      <c r="B49" s="135" t="s">
        <v>67</v>
      </c>
      <c r="C49" s="73" t="s">
        <v>336</v>
      </c>
      <c r="D49" s="136" t="s">
        <v>27</v>
      </c>
      <c r="E49" s="58"/>
      <c r="F49" s="73" t="s">
        <v>385</v>
      </c>
      <c r="G49" s="58">
        <v>413</v>
      </c>
      <c r="H49" s="58">
        <v>423</v>
      </c>
      <c r="I49" s="135">
        <v>836</v>
      </c>
      <c r="J49" s="55">
        <v>9365117059</v>
      </c>
      <c r="K49" s="70" t="s">
        <v>94</v>
      </c>
      <c r="L49" s="76" t="s">
        <v>95</v>
      </c>
      <c r="M49" s="70">
        <v>9707419017</v>
      </c>
      <c r="N49" s="68" t="s">
        <v>96</v>
      </c>
      <c r="O49" s="70">
        <v>9577010896</v>
      </c>
      <c r="P49" s="142">
        <v>43420</v>
      </c>
      <c r="Q49" s="61" t="s">
        <v>146</v>
      </c>
      <c r="R49" s="61" t="s">
        <v>230</v>
      </c>
      <c r="S49" s="61" t="s">
        <v>154</v>
      </c>
      <c r="T49" s="61"/>
    </row>
    <row r="50" spans="1:20">
      <c r="A50" s="10">
        <v>46</v>
      </c>
      <c r="B50" s="135" t="s">
        <v>68</v>
      </c>
      <c r="C50" s="73" t="s">
        <v>376</v>
      </c>
      <c r="D50" s="136" t="s">
        <v>27</v>
      </c>
      <c r="E50" s="58"/>
      <c r="F50" s="73" t="s">
        <v>385</v>
      </c>
      <c r="G50" s="58">
        <v>26</v>
      </c>
      <c r="H50" s="58">
        <v>23</v>
      </c>
      <c r="I50" s="135"/>
      <c r="J50" s="54">
        <v>9854590601</v>
      </c>
      <c r="K50" s="64" t="s">
        <v>88</v>
      </c>
      <c r="L50" s="64" t="s">
        <v>97</v>
      </c>
      <c r="M50" s="77">
        <v>9854927240</v>
      </c>
      <c r="N50" s="81" t="s">
        <v>140</v>
      </c>
      <c r="O50" s="70">
        <v>8749872542</v>
      </c>
      <c r="P50" s="72"/>
      <c r="Q50" s="52"/>
      <c r="R50" s="61" t="s">
        <v>231</v>
      </c>
      <c r="S50" s="61"/>
      <c r="T50" s="61"/>
    </row>
    <row r="51" spans="1:20">
      <c r="A51" s="10">
        <v>47</v>
      </c>
      <c r="B51" s="135"/>
      <c r="C51" s="78"/>
      <c r="D51" s="136"/>
      <c r="E51" s="58"/>
      <c r="F51" s="73"/>
      <c r="G51" s="58"/>
      <c r="H51" s="58"/>
      <c r="I51" s="135"/>
      <c r="J51" s="74"/>
      <c r="K51" s="70"/>
      <c r="L51" s="70"/>
      <c r="M51" s="70"/>
      <c r="N51" s="70"/>
      <c r="O51" s="70"/>
      <c r="P51" s="69"/>
      <c r="Q51" s="61"/>
      <c r="R51" s="61"/>
      <c r="S51" s="61"/>
      <c r="T51" s="61"/>
    </row>
    <row r="52" spans="1:20" ht="30">
      <c r="A52" s="10">
        <v>48</v>
      </c>
      <c r="B52" s="135" t="s">
        <v>67</v>
      </c>
      <c r="C52" s="73" t="s">
        <v>336</v>
      </c>
      <c r="D52" s="136" t="s">
        <v>27</v>
      </c>
      <c r="E52" s="58"/>
      <c r="F52" s="73" t="s">
        <v>385</v>
      </c>
      <c r="G52" s="58">
        <v>413</v>
      </c>
      <c r="H52" s="58">
        <v>423</v>
      </c>
      <c r="I52" s="135">
        <v>836</v>
      </c>
      <c r="J52" s="74"/>
      <c r="K52" s="70" t="s">
        <v>94</v>
      </c>
      <c r="L52" s="76" t="s">
        <v>95</v>
      </c>
      <c r="M52" s="70">
        <v>9707419017</v>
      </c>
      <c r="N52" s="68" t="s">
        <v>96</v>
      </c>
      <c r="O52" s="70">
        <v>9577010896</v>
      </c>
      <c r="P52" s="142">
        <v>43421</v>
      </c>
      <c r="Q52" s="61" t="s">
        <v>147</v>
      </c>
      <c r="R52" s="61" t="s">
        <v>177</v>
      </c>
      <c r="S52" s="61" t="s">
        <v>154</v>
      </c>
      <c r="T52" s="61"/>
    </row>
    <row r="53" spans="1:20">
      <c r="A53" s="10">
        <v>49</v>
      </c>
      <c r="B53" s="135" t="s">
        <v>68</v>
      </c>
      <c r="C53" s="73" t="s">
        <v>376</v>
      </c>
      <c r="D53" s="136" t="s">
        <v>27</v>
      </c>
      <c r="E53" s="58"/>
      <c r="F53" s="73" t="s">
        <v>385</v>
      </c>
      <c r="G53" s="58">
        <v>31</v>
      </c>
      <c r="H53" s="58">
        <v>27</v>
      </c>
      <c r="I53" s="135"/>
      <c r="J53" s="54">
        <v>9854590601</v>
      </c>
      <c r="K53" s="70" t="s">
        <v>115</v>
      </c>
      <c r="L53" s="82" t="s">
        <v>116</v>
      </c>
      <c r="M53" s="68">
        <v>9864222301</v>
      </c>
      <c r="N53" s="81" t="s">
        <v>123</v>
      </c>
      <c r="O53" s="70">
        <v>8486353980</v>
      </c>
      <c r="P53" s="52"/>
      <c r="Q53" s="61"/>
      <c r="R53" s="61" t="s">
        <v>177</v>
      </c>
      <c r="S53" s="61"/>
      <c r="T53" s="61"/>
    </row>
    <row r="54" spans="1:20">
      <c r="A54" s="10">
        <v>50</v>
      </c>
      <c r="B54" s="135"/>
      <c r="C54" s="73"/>
      <c r="D54" s="136"/>
      <c r="E54" s="58"/>
      <c r="F54" s="73"/>
      <c r="G54" s="58"/>
      <c r="H54" s="58"/>
      <c r="I54" s="135"/>
      <c r="J54" s="68"/>
      <c r="K54" s="64"/>
      <c r="L54" s="64"/>
      <c r="M54" s="77"/>
      <c r="N54" s="81"/>
      <c r="O54" s="70"/>
      <c r="P54" s="142">
        <v>43422</v>
      </c>
      <c r="Q54" s="63" t="s">
        <v>143</v>
      </c>
      <c r="R54" s="61" t="s">
        <v>175</v>
      </c>
      <c r="S54" s="61" t="s">
        <v>154</v>
      </c>
      <c r="T54" s="61"/>
    </row>
    <row r="55" spans="1:20" ht="33">
      <c r="A55" s="10">
        <v>51</v>
      </c>
      <c r="B55" s="135" t="s">
        <v>67</v>
      </c>
      <c r="C55" s="73" t="s">
        <v>365</v>
      </c>
      <c r="D55" s="136" t="s">
        <v>27</v>
      </c>
      <c r="E55" s="58"/>
      <c r="F55" s="73" t="s">
        <v>385</v>
      </c>
      <c r="G55" s="58">
        <v>213</v>
      </c>
      <c r="H55" s="58">
        <v>245</v>
      </c>
      <c r="I55" s="135">
        <v>458</v>
      </c>
      <c r="J55" s="68">
        <v>950809121</v>
      </c>
      <c r="K55" s="70" t="s">
        <v>115</v>
      </c>
      <c r="L55" s="82" t="s">
        <v>116</v>
      </c>
      <c r="M55" s="68">
        <v>9864222301</v>
      </c>
      <c r="N55" s="81" t="s">
        <v>123</v>
      </c>
      <c r="O55" s="70">
        <v>8486353980</v>
      </c>
      <c r="P55" s="69">
        <v>43423</v>
      </c>
      <c r="Q55" s="61" t="s">
        <v>149</v>
      </c>
      <c r="R55" s="61" t="s">
        <v>232</v>
      </c>
      <c r="S55" s="61"/>
      <c r="T55" s="61"/>
    </row>
    <row r="56" spans="1:20">
      <c r="A56" s="10">
        <v>52</v>
      </c>
      <c r="B56" s="135" t="s">
        <v>68</v>
      </c>
      <c r="C56" s="73" t="s">
        <v>346</v>
      </c>
      <c r="D56" s="136" t="s">
        <v>27</v>
      </c>
      <c r="E56" s="58"/>
      <c r="F56" s="73" t="s">
        <v>385</v>
      </c>
      <c r="G56" s="58">
        <v>89</v>
      </c>
      <c r="H56" s="58">
        <v>78</v>
      </c>
      <c r="I56" s="135">
        <v>167</v>
      </c>
      <c r="J56" s="68">
        <v>7002930553</v>
      </c>
      <c r="K56" s="70" t="s">
        <v>88</v>
      </c>
      <c r="L56" s="70" t="s">
        <v>125</v>
      </c>
      <c r="M56" s="70">
        <v>9207099669</v>
      </c>
      <c r="N56" s="77" t="s">
        <v>126</v>
      </c>
      <c r="O56" s="77">
        <v>8721003379</v>
      </c>
      <c r="P56" s="69"/>
      <c r="Q56" s="52"/>
      <c r="R56" s="61"/>
      <c r="S56" s="61"/>
      <c r="T56" s="61"/>
    </row>
    <row r="57" spans="1:20">
      <c r="A57" s="10">
        <v>53</v>
      </c>
      <c r="B57" s="52"/>
      <c r="C57" s="73"/>
      <c r="D57" s="136"/>
      <c r="E57" s="58"/>
      <c r="F57" s="73"/>
      <c r="G57" s="58"/>
      <c r="H57" s="58"/>
      <c r="I57" s="135"/>
      <c r="J57" s="68"/>
      <c r="K57" s="70"/>
      <c r="L57" s="82"/>
      <c r="M57" s="68"/>
      <c r="N57" s="68"/>
      <c r="O57" s="68"/>
      <c r="P57" s="69"/>
      <c r="Q57" s="61"/>
      <c r="R57" s="61"/>
      <c r="S57" s="61"/>
      <c r="T57" s="61"/>
    </row>
    <row r="58" spans="1:20" ht="33">
      <c r="A58" s="10">
        <v>54</v>
      </c>
      <c r="B58" s="135" t="s">
        <v>67</v>
      </c>
      <c r="C58" s="73" t="s">
        <v>365</v>
      </c>
      <c r="D58" s="136" t="s">
        <v>27</v>
      </c>
      <c r="E58" s="58"/>
      <c r="F58" s="73" t="s">
        <v>385</v>
      </c>
      <c r="G58" s="58">
        <v>213</v>
      </c>
      <c r="H58" s="58">
        <v>245</v>
      </c>
      <c r="I58" s="135">
        <v>458</v>
      </c>
      <c r="J58" s="68">
        <v>950809121</v>
      </c>
      <c r="K58" s="64" t="s">
        <v>101</v>
      </c>
      <c r="L58" s="70" t="s">
        <v>102</v>
      </c>
      <c r="M58" s="70">
        <v>9864108559</v>
      </c>
      <c r="N58" s="70" t="s">
        <v>103</v>
      </c>
      <c r="O58" s="70">
        <v>9678783757</v>
      </c>
      <c r="P58" s="142">
        <v>43424</v>
      </c>
      <c r="Q58" s="61" t="s">
        <v>150</v>
      </c>
      <c r="R58" s="61" t="s">
        <v>175</v>
      </c>
      <c r="S58" s="61" t="s">
        <v>154</v>
      </c>
      <c r="T58" s="61"/>
    </row>
    <row r="59" spans="1:20">
      <c r="A59" s="10">
        <v>55</v>
      </c>
      <c r="B59" s="135" t="s">
        <v>68</v>
      </c>
      <c r="C59" s="73" t="s">
        <v>346</v>
      </c>
      <c r="D59" s="136" t="s">
        <v>27</v>
      </c>
      <c r="E59" s="58"/>
      <c r="F59" s="73" t="s">
        <v>385</v>
      </c>
      <c r="G59" s="58">
        <v>89</v>
      </c>
      <c r="H59" s="58">
        <v>78</v>
      </c>
      <c r="I59" s="135">
        <v>167</v>
      </c>
      <c r="J59" s="68">
        <v>7002930553</v>
      </c>
      <c r="K59" s="70" t="s">
        <v>88</v>
      </c>
      <c r="L59" s="70" t="s">
        <v>125</v>
      </c>
      <c r="M59" s="70">
        <v>9207099669</v>
      </c>
      <c r="N59" s="77" t="s">
        <v>126</v>
      </c>
      <c r="O59" s="77">
        <v>8721003379</v>
      </c>
      <c r="P59" s="69"/>
      <c r="Q59" s="52"/>
      <c r="R59" s="61" t="s">
        <v>230</v>
      </c>
      <c r="S59" s="61"/>
      <c r="T59" s="61"/>
    </row>
    <row r="60" spans="1:20">
      <c r="A60" s="10">
        <v>56</v>
      </c>
      <c r="B60" s="135"/>
      <c r="C60" s="73"/>
      <c r="D60" s="136"/>
      <c r="E60" s="58"/>
      <c r="F60" s="73"/>
      <c r="G60" s="58"/>
      <c r="H60" s="58"/>
      <c r="I60" s="135"/>
      <c r="J60" s="68"/>
      <c r="K60" s="70"/>
      <c r="L60" s="82"/>
      <c r="M60" s="68"/>
      <c r="N60" s="68"/>
      <c r="O60" s="68"/>
      <c r="P60" s="69"/>
      <c r="Q60" s="61"/>
      <c r="R60" s="61"/>
      <c r="S60" s="61"/>
      <c r="T60" s="61"/>
    </row>
    <row r="61" spans="1:20" ht="33">
      <c r="A61" s="10">
        <v>57</v>
      </c>
      <c r="B61" s="135" t="s">
        <v>67</v>
      </c>
      <c r="C61" s="73" t="s">
        <v>365</v>
      </c>
      <c r="D61" s="136" t="s">
        <v>27</v>
      </c>
      <c r="E61" s="58"/>
      <c r="F61" s="73" t="s">
        <v>385</v>
      </c>
      <c r="G61" s="58">
        <v>213</v>
      </c>
      <c r="H61" s="58">
        <v>245</v>
      </c>
      <c r="I61" s="135">
        <v>458</v>
      </c>
      <c r="J61" s="68">
        <v>950809121</v>
      </c>
      <c r="K61" s="64" t="s">
        <v>101</v>
      </c>
      <c r="L61" s="70" t="s">
        <v>102</v>
      </c>
      <c r="M61" s="70">
        <v>9864108559</v>
      </c>
      <c r="N61" s="70" t="s">
        <v>103</v>
      </c>
      <c r="O61" s="70">
        <v>9678783757</v>
      </c>
      <c r="P61" s="142">
        <v>43425</v>
      </c>
      <c r="Q61" s="61" t="s">
        <v>145</v>
      </c>
      <c r="R61" s="61" t="s">
        <v>233</v>
      </c>
      <c r="S61" s="61" t="s">
        <v>154</v>
      </c>
      <c r="T61" s="61"/>
    </row>
    <row r="62" spans="1:20">
      <c r="A62" s="10">
        <v>58</v>
      </c>
      <c r="B62" s="135" t="s">
        <v>68</v>
      </c>
      <c r="C62" s="73" t="s">
        <v>346</v>
      </c>
      <c r="D62" s="136" t="s">
        <v>27</v>
      </c>
      <c r="E62" s="58"/>
      <c r="F62" s="73" t="s">
        <v>385</v>
      </c>
      <c r="G62" s="58">
        <v>89</v>
      </c>
      <c r="H62" s="58">
        <v>78</v>
      </c>
      <c r="I62" s="135">
        <v>167</v>
      </c>
      <c r="J62" s="68">
        <v>7002930553</v>
      </c>
      <c r="K62" s="70" t="s">
        <v>88</v>
      </c>
      <c r="L62" s="70" t="s">
        <v>125</v>
      </c>
      <c r="M62" s="70">
        <v>9207099669</v>
      </c>
      <c r="N62" s="77" t="s">
        <v>126</v>
      </c>
      <c r="O62" s="77">
        <v>8721003379</v>
      </c>
      <c r="P62" s="72"/>
      <c r="Q62" s="52"/>
      <c r="R62" s="61" t="s">
        <v>175</v>
      </c>
      <c r="S62" s="61"/>
      <c r="T62" s="61"/>
    </row>
    <row r="63" spans="1:20">
      <c r="A63" s="10">
        <v>59</v>
      </c>
      <c r="B63" s="135"/>
      <c r="C63" s="73"/>
      <c r="D63" s="136"/>
      <c r="E63" s="58"/>
      <c r="F63" s="73"/>
      <c r="G63" s="58"/>
      <c r="H63" s="58"/>
      <c r="I63" s="135"/>
      <c r="J63" s="74"/>
      <c r="K63" s="64"/>
      <c r="L63" s="64"/>
      <c r="M63" s="77"/>
      <c r="N63" s="81"/>
      <c r="O63" s="70"/>
      <c r="P63" s="69"/>
      <c r="Q63" s="61"/>
      <c r="R63" s="61"/>
      <c r="S63" s="61"/>
      <c r="T63" s="61"/>
    </row>
    <row r="64" spans="1:20" ht="33">
      <c r="A64" s="10">
        <v>60</v>
      </c>
      <c r="B64" s="135" t="s">
        <v>67</v>
      </c>
      <c r="C64" s="73" t="s">
        <v>365</v>
      </c>
      <c r="D64" s="136" t="s">
        <v>27</v>
      </c>
      <c r="E64" s="58"/>
      <c r="F64" s="73" t="s">
        <v>385</v>
      </c>
      <c r="G64" s="58">
        <v>213</v>
      </c>
      <c r="H64" s="58">
        <v>245</v>
      </c>
      <c r="I64" s="135">
        <v>458</v>
      </c>
      <c r="J64" s="68">
        <v>950809121</v>
      </c>
      <c r="K64" s="64" t="s">
        <v>101</v>
      </c>
      <c r="L64" s="70" t="s">
        <v>102</v>
      </c>
      <c r="M64" s="70">
        <v>9864108559</v>
      </c>
      <c r="N64" s="70" t="s">
        <v>103</v>
      </c>
      <c r="O64" s="70">
        <v>9678783757</v>
      </c>
      <c r="P64" s="142">
        <v>43426</v>
      </c>
      <c r="Q64" s="61" t="s">
        <v>151</v>
      </c>
      <c r="R64" s="61" t="s">
        <v>226</v>
      </c>
      <c r="S64" s="61" t="s">
        <v>154</v>
      </c>
      <c r="T64" s="61"/>
    </row>
    <row r="65" spans="1:22" ht="30">
      <c r="A65" s="10">
        <v>61</v>
      </c>
      <c r="B65" s="135" t="s">
        <v>68</v>
      </c>
      <c r="C65" s="73" t="s">
        <v>377</v>
      </c>
      <c r="D65" s="136" t="s">
        <v>29</v>
      </c>
      <c r="E65" s="58"/>
      <c r="F65" s="73"/>
      <c r="G65" s="58">
        <v>32</v>
      </c>
      <c r="H65" s="58">
        <v>36</v>
      </c>
      <c r="I65" s="135"/>
      <c r="J65" s="170">
        <v>8876415687</v>
      </c>
      <c r="K65" s="70" t="s">
        <v>94</v>
      </c>
      <c r="L65" s="76" t="s">
        <v>95</v>
      </c>
      <c r="M65" s="70">
        <v>9707419017</v>
      </c>
      <c r="N65" s="68" t="s">
        <v>96</v>
      </c>
      <c r="O65" s="70">
        <v>9577010896</v>
      </c>
      <c r="P65" s="72"/>
      <c r="Q65" s="61"/>
      <c r="R65" s="61" t="s">
        <v>175</v>
      </c>
      <c r="S65" s="61"/>
      <c r="T65" s="61"/>
    </row>
    <row r="66" spans="1:22">
      <c r="A66" s="10">
        <v>62</v>
      </c>
      <c r="B66" s="135"/>
      <c r="C66" s="73"/>
      <c r="D66" s="136"/>
      <c r="E66" s="58"/>
      <c r="F66" s="73"/>
      <c r="G66" s="53"/>
      <c r="H66" s="58"/>
      <c r="I66" s="135"/>
      <c r="J66" s="74"/>
      <c r="K66" s="141"/>
      <c r="L66" s="84"/>
      <c r="M66" s="73"/>
      <c r="N66" s="81"/>
      <c r="O66" s="68"/>
      <c r="P66" s="69"/>
      <c r="Q66" s="61"/>
      <c r="R66" s="61"/>
      <c r="S66" s="61"/>
      <c r="T66" s="61"/>
    </row>
    <row r="67" spans="1:22">
      <c r="A67" s="10">
        <v>63</v>
      </c>
      <c r="B67" s="72"/>
      <c r="C67" s="72"/>
      <c r="D67" s="72"/>
      <c r="E67" s="75"/>
      <c r="F67" s="72"/>
      <c r="G67" s="58"/>
      <c r="H67" s="58"/>
      <c r="I67" s="135"/>
      <c r="J67" s="74"/>
      <c r="K67" s="64"/>
      <c r="L67" s="73"/>
      <c r="M67" s="73"/>
      <c r="N67" s="73"/>
      <c r="O67" s="73"/>
      <c r="P67" s="62">
        <v>43427</v>
      </c>
      <c r="Q67" s="63" t="s">
        <v>146</v>
      </c>
      <c r="R67" s="73"/>
      <c r="S67" s="73"/>
      <c r="T67" s="72"/>
    </row>
    <row r="68" spans="1:22" ht="33">
      <c r="A68" s="10">
        <v>64</v>
      </c>
      <c r="B68" s="135"/>
      <c r="C68" s="73"/>
      <c r="D68" s="136"/>
      <c r="E68" s="58"/>
      <c r="F68" s="73"/>
      <c r="G68" s="58"/>
      <c r="H68" s="58"/>
      <c r="I68" s="135"/>
      <c r="J68" s="55"/>
      <c r="K68" s="70"/>
      <c r="L68" s="70"/>
      <c r="M68" s="70"/>
      <c r="N68" s="77"/>
      <c r="O68" s="77"/>
      <c r="P68" s="62">
        <v>43428</v>
      </c>
      <c r="Q68" s="63" t="s">
        <v>147</v>
      </c>
      <c r="R68" s="61" t="s">
        <v>229</v>
      </c>
      <c r="S68" s="61" t="s">
        <v>154</v>
      </c>
      <c r="T68" s="63" t="s">
        <v>144</v>
      </c>
    </row>
    <row r="69" spans="1:22">
      <c r="A69" s="10">
        <v>65</v>
      </c>
      <c r="B69" s="135"/>
      <c r="C69" s="73"/>
      <c r="D69" s="136"/>
      <c r="E69" s="58"/>
      <c r="F69" s="73"/>
      <c r="G69" s="58"/>
      <c r="H69" s="58"/>
      <c r="I69" s="135"/>
      <c r="J69" s="55"/>
      <c r="K69" s="70"/>
      <c r="L69" s="70"/>
      <c r="M69" s="70"/>
      <c r="N69" s="77"/>
      <c r="O69" s="77"/>
      <c r="P69" s="62">
        <v>43429</v>
      </c>
      <c r="Q69" s="63" t="s">
        <v>148</v>
      </c>
      <c r="R69" s="61" t="s">
        <v>178</v>
      </c>
      <c r="S69" s="61"/>
      <c r="T69" s="61"/>
    </row>
    <row r="70" spans="1:22">
      <c r="A70" s="10">
        <v>66</v>
      </c>
      <c r="B70" s="135"/>
      <c r="C70" s="73"/>
      <c r="D70" s="136"/>
      <c r="E70" s="58"/>
      <c r="F70" s="73"/>
      <c r="G70" s="58"/>
      <c r="H70" s="58"/>
      <c r="I70" s="135"/>
      <c r="J70" s="74"/>
      <c r="K70" s="64"/>
      <c r="L70" s="64"/>
      <c r="M70" s="77"/>
      <c r="N70" s="81"/>
      <c r="O70" s="70"/>
      <c r="P70" s="62"/>
      <c r="Q70" s="63"/>
      <c r="R70" s="61" t="s">
        <v>235</v>
      </c>
      <c r="S70" s="61"/>
      <c r="T70" s="63"/>
    </row>
    <row r="71" spans="1:22">
      <c r="A71" s="10">
        <v>67</v>
      </c>
      <c r="B71" s="135" t="s">
        <v>67</v>
      </c>
      <c r="C71" s="73" t="s">
        <v>366</v>
      </c>
      <c r="D71" s="136" t="s">
        <v>27</v>
      </c>
      <c r="E71" s="58"/>
      <c r="F71" s="73" t="s">
        <v>119</v>
      </c>
      <c r="G71" s="58">
        <v>21</v>
      </c>
      <c r="H71" s="58">
        <v>26</v>
      </c>
      <c r="I71" s="135"/>
      <c r="J71" s="55">
        <v>9401030218</v>
      </c>
      <c r="K71" s="64" t="s">
        <v>89</v>
      </c>
      <c r="L71" s="65" t="s">
        <v>90</v>
      </c>
      <c r="M71" s="66">
        <v>9957430641</v>
      </c>
      <c r="N71" s="67" t="s">
        <v>91</v>
      </c>
      <c r="O71" s="68">
        <v>8486287850</v>
      </c>
      <c r="P71" s="69">
        <v>43430</v>
      </c>
      <c r="Q71" s="61" t="s">
        <v>166</v>
      </c>
      <c r="R71" s="61" t="s">
        <v>228</v>
      </c>
      <c r="S71" s="61" t="s">
        <v>154</v>
      </c>
      <c r="T71" s="52"/>
      <c r="V71" s="112"/>
    </row>
    <row r="72" spans="1:22" ht="33">
      <c r="A72" s="10">
        <v>68</v>
      </c>
      <c r="B72" s="135" t="s">
        <v>67</v>
      </c>
      <c r="C72" s="73" t="s">
        <v>364</v>
      </c>
      <c r="D72" s="136" t="s">
        <v>29</v>
      </c>
      <c r="E72" s="58"/>
      <c r="F72" s="73"/>
      <c r="G72" s="58">
        <v>26</v>
      </c>
      <c r="H72" s="58">
        <v>21</v>
      </c>
      <c r="I72" s="135"/>
      <c r="J72" s="74"/>
      <c r="K72" s="64" t="s">
        <v>89</v>
      </c>
      <c r="L72" s="65" t="s">
        <v>90</v>
      </c>
      <c r="M72" s="66">
        <v>9957430641</v>
      </c>
      <c r="N72" s="67" t="s">
        <v>91</v>
      </c>
      <c r="O72" s="68">
        <v>8486287850</v>
      </c>
      <c r="P72" s="52"/>
      <c r="Q72" s="52"/>
      <c r="R72" s="61" t="s">
        <v>177</v>
      </c>
      <c r="S72" s="61"/>
      <c r="T72" s="61"/>
      <c r="V72" s="112"/>
    </row>
    <row r="73" spans="1:22">
      <c r="A73" s="10">
        <v>69</v>
      </c>
      <c r="B73" s="135" t="s">
        <v>68</v>
      </c>
      <c r="C73" s="60" t="s">
        <v>241</v>
      </c>
      <c r="D73" s="61" t="s">
        <v>29</v>
      </c>
      <c r="E73" s="61"/>
      <c r="F73" s="59"/>
      <c r="G73" s="61"/>
      <c r="H73" s="59"/>
      <c r="I73" s="59"/>
      <c r="J73" s="60"/>
      <c r="K73" s="64" t="s">
        <v>88</v>
      </c>
      <c r="L73" s="64" t="s">
        <v>387</v>
      </c>
      <c r="M73" s="77">
        <v>9854927240</v>
      </c>
      <c r="N73" s="140" t="s">
        <v>141</v>
      </c>
      <c r="O73" s="68">
        <v>7399563596</v>
      </c>
      <c r="P73" s="61"/>
      <c r="Q73" s="69"/>
      <c r="R73" s="61"/>
      <c r="S73" s="61"/>
      <c r="T73" s="61"/>
    </row>
    <row r="74" spans="1:22">
      <c r="A74" s="10">
        <v>70</v>
      </c>
      <c r="B74" s="135"/>
      <c r="C74" s="73"/>
      <c r="D74" s="136"/>
      <c r="E74" s="58"/>
      <c r="F74" s="73"/>
      <c r="G74" s="58"/>
      <c r="H74" s="58"/>
      <c r="I74" s="135"/>
      <c r="J74" s="78"/>
      <c r="K74" s="64"/>
      <c r="L74" s="73"/>
      <c r="M74" s="73"/>
      <c r="N74" s="73"/>
      <c r="O74" s="68"/>
      <c r="P74" s="69"/>
      <c r="Q74" s="61"/>
      <c r="R74" s="61"/>
      <c r="S74" s="61"/>
      <c r="T74" s="61"/>
    </row>
    <row r="75" spans="1:22">
      <c r="A75" s="10">
        <v>71</v>
      </c>
      <c r="B75" s="135" t="s">
        <v>67</v>
      </c>
      <c r="C75" s="73" t="s">
        <v>367</v>
      </c>
      <c r="D75" s="136" t="s">
        <v>27</v>
      </c>
      <c r="E75" s="58"/>
      <c r="F75" s="73" t="s">
        <v>119</v>
      </c>
      <c r="G75" s="58">
        <v>31</v>
      </c>
      <c r="H75" s="58">
        <v>34</v>
      </c>
      <c r="I75" s="135"/>
      <c r="J75" s="55">
        <v>7896511879</v>
      </c>
      <c r="K75" s="64" t="s">
        <v>89</v>
      </c>
      <c r="L75" s="65" t="s">
        <v>90</v>
      </c>
      <c r="M75" s="66">
        <v>9957430641</v>
      </c>
      <c r="N75" s="67" t="s">
        <v>91</v>
      </c>
      <c r="O75" s="68">
        <v>8486287850</v>
      </c>
      <c r="P75" s="69">
        <v>43431</v>
      </c>
      <c r="Q75" s="61" t="s">
        <v>168</v>
      </c>
      <c r="R75" s="61" t="s">
        <v>234</v>
      </c>
      <c r="S75" s="61" t="s">
        <v>154</v>
      </c>
      <c r="T75" s="61"/>
    </row>
    <row r="76" spans="1:22">
      <c r="A76" s="10">
        <v>72</v>
      </c>
      <c r="B76" s="135" t="s">
        <v>68</v>
      </c>
      <c r="C76" s="73" t="s">
        <v>378</v>
      </c>
      <c r="D76" s="136" t="s">
        <v>29</v>
      </c>
      <c r="E76" s="58"/>
      <c r="F76" s="73"/>
      <c r="G76" s="58">
        <v>22</v>
      </c>
      <c r="H76" s="58">
        <v>4</v>
      </c>
      <c r="I76" s="135"/>
      <c r="J76" s="193">
        <v>9577735761</v>
      </c>
      <c r="K76" s="64" t="s">
        <v>101</v>
      </c>
      <c r="L76" s="70" t="s">
        <v>102</v>
      </c>
      <c r="M76" s="70">
        <v>9864108559</v>
      </c>
      <c r="N76" s="70" t="s">
        <v>103</v>
      </c>
      <c r="O76" s="70">
        <v>9678783757</v>
      </c>
      <c r="P76" s="72"/>
      <c r="Q76" s="52"/>
      <c r="R76" s="61" t="s">
        <v>175</v>
      </c>
      <c r="S76" s="61"/>
      <c r="T76" s="61"/>
    </row>
    <row r="77" spans="1:22">
      <c r="A77" s="10">
        <v>73</v>
      </c>
      <c r="B77" s="135"/>
      <c r="C77" s="73"/>
      <c r="D77" s="136"/>
      <c r="E77" s="58"/>
      <c r="F77" s="73"/>
      <c r="G77" s="58"/>
      <c r="H77" s="58"/>
      <c r="I77" s="135"/>
      <c r="J77" s="64"/>
      <c r="K77" s="137"/>
      <c r="L77" s="138"/>
      <c r="M77" s="139"/>
      <c r="N77" s="72"/>
      <c r="O77" s="68"/>
      <c r="P77" s="69"/>
      <c r="Q77" s="61"/>
      <c r="R77" s="61"/>
      <c r="S77" s="61"/>
      <c r="T77" s="61"/>
    </row>
    <row r="78" spans="1:22">
      <c r="A78" s="10">
        <v>74</v>
      </c>
      <c r="B78" s="72"/>
      <c r="C78" s="73"/>
      <c r="D78" s="136"/>
      <c r="E78" s="58"/>
      <c r="F78" s="73"/>
      <c r="G78" s="58"/>
      <c r="H78" s="58"/>
      <c r="I78" s="135"/>
      <c r="J78" s="64"/>
      <c r="K78" s="64"/>
      <c r="L78" s="65"/>
      <c r="M78" s="66"/>
      <c r="N78" s="67"/>
      <c r="O78" s="68"/>
      <c r="P78" s="69"/>
      <c r="Q78" s="61"/>
      <c r="R78" s="61"/>
      <c r="S78" s="61"/>
      <c r="T78" s="61"/>
    </row>
    <row r="79" spans="1:22">
      <c r="A79" s="10">
        <v>75</v>
      </c>
      <c r="B79" s="135" t="s">
        <v>67</v>
      </c>
      <c r="C79" s="73" t="s">
        <v>367</v>
      </c>
      <c r="D79" s="136" t="s">
        <v>27</v>
      </c>
      <c r="E79" s="58"/>
      <c r="F79" s="73" t="s">
        <v>119</v>
      </c>
      <c r="G79" s="58">
        <v>23</v>
      </c>
      <c r="H79" s="58">
        <v>21</v>
      </c>
      <c r="I79" s="135"/>
      <c r="J79" s="55">
        <v>7896511879</v>
      </c>
      <c r="K79" s="70" t="s">
        <v>94</v>
      </c>
      <c r="L79" s="76" t="s">
        <v>389</v>
      </c>
      <c r="M79" s="70">
        <v>9707419017</v>
      </c>
      <c r="N79" s="68" t="s">
        <v>96</v>
      </c>
      <c r="O79" s="70">
        <v>9577010896</v>
      </c>
      <c r="P79" s="69">
        <v>43432</v>
      </c>
      <c r="Q79" s="52"/>
      <c r="R79" s="61" t="s">
        <v>177</v>
      </c>
      <c r="S79" s="61" t="s">
        <v>154</v>
      </c>
      <c r="T79" s="61"/>
    </row>
    <row r="80" spans="1:22" ht="33">
      <c r="A80" s="10">
        <v>76</v>
      </c>
      <c r="B80" s="135" t="s">
        <v>68</v>
      </c>
      <c r="C80" s="73" t="s">
        <v>379</v>
      </c>
      <c r="D80" s="61" t="s">
        <v>29</v>
      </c>
      <c r="E80" s="61"/>
      <c r="F80" s="59"/>
      <c r="G80" s="61"/>
      <c r="H80" s="59"/>
      <c r="I80" s="59"/>
      <c r="J80" s="192">
        <v>9957661647</v>
      </c>
      <c r="K80" s="70" t="s">
        <v>94</v>
      </c>
      <c r="L80" s="76" t="s">
        <v>95</v>
      </c>
      <c r="M80" s="70">
        <v>9707419017</v>
      </c>
      <c r="N80" s="68" t="s">
        <v>96</v>
      </c>
      <c r="O80" s="70">
        <v>9577010896</v>
      </c>
      <c r="P80" s="61"/>
      <c r="Q80" s="61" t="s">
        <v>169</v>
      </c>
      <c r="R80" s="61"/>
      <c r="S80" s="61"/>
      <c r="T80" s="61"/>
    </row>
    <row r="81" spans="1:20">
      <c r="A81" s="10">
        <v>77</v>
      </c>
      <c r="B81" s="135"/>
      <c r="C81" s="73"/>
      <c r="D81" s="136"/>
      <c r="E81" s="58"/>
      <c r="F81" s="73"/>
      <c r="G81" s="58"/>
      <c r="H81" s="58"/>
      <c r="I81" s="135"/>
      <c r="J81" s="78"/>
      <c r="K81" s="78"/>
      <c r="L81" s="78"/>
      <c r="M81" s="78"/>
      <c r="N81" s="78"/>
      <c r="O81" s="78"/>
      <c r="P81" s="69"/>
      <c r="Q81" s="52"/>
      <c r="R81" s="61"/>
      <c r="S81" s="61"/>
      <c r="T81" s="61"/>
    </row>
    <row r="82" spans="1:20">
      <c r="A82" s="10">
        <v>78</v>
      </c>
      <c r="B82" s="52"/>
      <c r="C82" s="60"/>
      <c r="D82" s="61"/>
      <c r="E82" s="61"/>
      <c r="F82" s="59"/>
      <c r="G82" s="61"/>
      <c r="H82" s="59"/>
      <c r="I82" s="59"/>
      <c r="J82" s="60"/>
      <c r="K82" s="61"/>
      <c r="L82" s="61"/>
      <c r="M82" s="61"/>
      <c r="N82" s="61"/>
      <c r="O82" s="61"/>
      <c r="P82" s="61"/>
      <c r="Q82" s="69"/>
      <c r="R82" s="61"/>
      <c r="S82" s="61"/>
      <c r="T82" s="61"/>
    </row>
    <row r="83" spans="1:20">
      <c r="A83" s="10">
        <v>79</v>
      </c>
      <c r="B83" s="135" t="s">
        <v>67</v>
      </c>
      <c r="C83" s="73" t="s">
        <v>368</v>
      </c>
      <c r="D83" s="136" t="s">
        <v>27</v>
      </c>
      <c r="E83" s="58"/>
      <c r="F83" s="73" t="s">
        <v>119</v>
      </c>
      <c r="G83" s="58">
        <v>32</v>
      </c>
      <c r="H83" s="58">
        <v>42</v>
      </c>
      <c r="I83" s="135"/>
      <c r="J83" s="54">
        <v>9957635137</v>
      </c>
      <c r="K83" s="64" t="s">
        <v>94</v>
      </c>
      <c r="L83" s="71" t="s">
        <v>142</v>
      </c>
      <c r="M83" s="64">
        <v>9859639171</v>
      </c>
      <c r="N83" s="85" t="s">
        <v>114</v>
      </c>
      <c r="O83" s="77">
        <v>9435855525</v>
      </c>
      <c r="P83" s="69">
        <v>43433</v>
      </c>
      <c r="Q83" s="61" t="s">
        <v>391</v>
      </c>
      <c r="R83" s="61" t="s">
        <v>177</v>
      </c>
      <c r="S83" s="61" t="s">
        <v>154</v>
      </c>
      <c r="T83" s="61"/>
    </row>
    <row r="84" spans="1:20">
      <c r="A84" s="10">
        <v>80</v>
      </c>
      <c r="B84" s="135" t="s">
        <v>67</v>
      </c>
      <c r="C84" s="73" t="s">
        <v>369</v>
      </c>
      <c r="D84" s="136" t="s">
        <v>27</v>
      </c>
      <c r="E84" s="58"/>
      <c r="F84" s="73"/>
      <c r="G84" s="58">
        <v>34</v>
      </c>
      <c r="H84" s="58">
        <v>41</v>
      </c>
      <c r="I84" s="135"/>
      <c r="J84" s="78"/>
      <c r="K84" s="64" t="s">
        <v>101</v>
      </c>
      <c r="L84" s="70" t="s">
        <v>102</v>
      </c>
      <c r="M84" s="70">
        <v>9864108559</v>
      </c>
      <c r="N84" s="70" t="s">
        <v>103</v>
      </c>
      <c r="O84" s="70">
        <v>9678783757</v>
      </c>
      <c r="P84" s="69"/>
      <c r="Q84" s="52"/>
      <c r="R84" s="61" t="s">
        <v>226</v>
      </c>
      <c r="S84" s="61"/>
      <c r="T84" s="61"/>
    </row>
    <row r="85" spans="1:20">
      <c r="A85" s="10">
        <v>81</v>
      </c>
      <c r="B85" s="60" t="s">
        <v>68</v>
      </c>
      <c r="C85" s="61" t="s">
        <v>388</v>
      </c>
      <c r="D85" s="61"/>
      <c r="E85" s="59"/>
      <c r="F85" s="61"/>
      <c r="G85" s="59">
        <v>23</v>
      </c>
      <c r="H85" s="59">
        <v>24</v>
      </c>
      <c r="I85" s="60"/>
      <c r="J85" s="191">
        <v>7399229015</v>
      </c>
      <c r="K85" s="70" t="s">
        <v>115</v>
      </c>
      <c r="L85" s="82" t="s">
        <v>116</v>
      </c>
      <c r="M85" s="68">
        <v>9864222301</v>
      </c>
      <c r="N85" s="81" t="s">
        <v>123</v>
      </c>
      <c r="O85" s="70">
        <v>8486353980</v>
      </c>
      <c r="P85" s="69"/>
      <c r="Q85" s="61"/>
      <c r="R85" s="61"/>
      <c r="S85" s="61"/>
      <c r="T85" s="61"/>
    </row>
    <row r="86" spans="1:20">
      <c r="A86" s="10">
        <v>82</v>
      </c>
      <c r="B86" s="52"/>
      <c r="C86" s="52"/>
      <c r="D86" s="52"/>
      <c r="E86" s="53"/>
      <c r="F86" s="52"/>
      <c r="G86" s="53"/>
      <c r="H86" s="53"/>
      <c r="I86" s="52"/>
      <c r="J86" s="52"/>
      <c r="K86" s="52"/>
      <c r="L86" s="52"/>
      <c r="M86" s="52"/>
      <c r="N86" s="52"/>
      <c r="O86" s="52"/>
      <c r="P86" s="52"/>
      <c r="Q86" s="52"/>
      <c r="R86" s="52"/>
      <c r="S86" s="52"/>
      <c r="T86" s="61"/>
    </row>
    <row r="87" spans="1:20">
      <c r="A87" s="10">
        <v>83</v>
      </c>
      <c r="B87" s="135" t="s">
        <v>67</v>
      </c>
      <c r="C87" s="73" t="s">
        <v>380</v>
      </c>
      <c r="D87" s="136" t="s">
        <v>27</v>
      </c>
      <c r="E87" s="58"/>
      <c r="F87" s="73" t="s">
        <v>119</v>
      </c>
      <c r="G87" s="58">
        <v>23</v>
      </c>
      <c r="H87" s="58">
        <v>22</v>
      </c>
      <c r="I87" s="135"/>
      <c r="J87" s="52"/>
      <c r="K87" s="64" t="s">
        <v>88</v>
      </c>
      <c r="L87" s="64" t="s">
        <v>97</v>
      </c>
      <c r="M87" s="77">
        <v>9854927240</v>
      </c>
      <c r="N87" s="140" t="s">
        <v>141</v>
      </c>
      <c r="O87" s="68">
        <v>7399563596</v>
      </c>
      <c r="P87" s="69">
        <v>43434</v>
      </c>
      <c r="Q87" s="61" t="s">
        <v>162</v>
      </c>
      <c r="R87" s="61" t="s">
        <v>231</v>
      </c>
      <c r="S87" s="61" t="s">
        <v>154</v>
      </c>
      <c r="T87" s="61"/>
    </row>
    <row r="88" spans="1:20">
      <c r="A88" s="10">
        <v>84</v>
      </c>
      <c r="B88" s="135" t="s">
        <v>68</v>
      </c>
      <c r="C88" s="72" t="s">
        <v>384</v>
      </c>
      <c r="D88" s="136" t="s">
        <v>27</v>
      </c>
      <c r="E88" s="58"/>
      <c r="F88" s="73" t="s">
        <v>119</v>
      </c>
      <c r="G88" s="58">
        <v>31</v>
      </c>
      <c r="H88" s="58">
        <v>32</v>
      </c>
      <c r="I88" s="135"/>
      <c r="J88" s="74">
        <v>9864123623</v>
      </c>
      <c r="K88" s="70" t="s">
        <v>84</v>
      </c>
      <c r="L88" s="70" t="s">
        <v>85</v>
      </c>
      <c r="M88" s="70">
        <v>9707170999</v>
      </c>
      <c r="N88" s="71" t="s">
        <v>86</v>
      </c>
      <c r="O88" s="64">
        <v>8876384427</v>
      </c>
      <c r="P88" s="69"/>
      <c r="Q88" s="61"/>
      <c r="R88" s="61" t="s">
        <v>175</v>
      </c>
      <c r="S88" s="61"/>
      <c r="T88" s="61"/>
    </row>
    <row r="89" spans="1:20">
      <c r="A89" s="10">
        <v>85</v>
      </c>
      <c r="B89" s="60"/>
      <c r="C89" s="61"/>
      <c r="D89" s="61"/>
      <c r="E89" s="59"/>
      <c r="F89" s="61"/>
      <c r="G89" s="59"/>
      <c r="H89" s="59"/>
      <c r="I89" s="60">
        <f t="shared" ref="I89:I134" si="0">+G89+H89</f>
        <v>0</v>
      </c>
      <c r="J89" s="61"/>
      <c r="K89" s="61"/>
      <c r="L89" s="61"/>
      <c r="M89" s="61"/>
      <c r="N89" s="61"/>
      <c r="O89" s="61"/>
      <c r="P89" s="69"/>
      <c r="Q89" s="61"/>
      <c r="R89" s="61"/>
      <c r="S89" s="61"/>
      <c r="T89" s="61"/>
    </row>
    <row r="90" spans="1:20">
      <c r="A90" s="10">
        <v>86</v>
      </c>
      <c r="B90" s="60"/>
      <c r="C90" s="61"/>
      <c r="D90" s="61"/>
      <c r="E90" s="59"/>
      <c r="F90" s="61"/>
      <c r="G90" s="59"/>
      <c r="H90" s="59"/>
      <c r="I90" s="60">
        <f t="shared" si="0"/>
        <v>0</v>
      </c>
      <c r="J90" s="61"/>
      <c r="K90" s="61"/>
      <c r="L90" s="61"/>
      <c r="M90" s="61"/>
      <c r="N90" s="61"/>
      <c r="O90" s="61"/>
      <c r="P90" s="69"/>
      <c r="Q90" s="61"/>
      <c r="R90" s="61"/>
      <c r="S90" s="61"/>
      <c r="T90" s="61"/>
    </row>
    <row r="91" spans="1:20">
      <c r="A91" s="10">
        <v>87</v>
      </c>
      <c r="B91" s="60"/>
      <c r="C91" s="61"/>
      <c r="D91" s="61"/>
      <c r="E91" s="59"/>
      <c r="F91" s="61"/>
      <c r="G91" s="59"/>
      <c r="H91" s="59"/>
      <c r="I91" s="60">
        <f t="shared" si="0"/>
        <v>0</v>
      </c>
      <c r="J91" s="61"/>
      <c r="K91" s="61"/>
      <c r="L91" s="61"/>
      <c r="M91" s="61"/>
      <c r="N91" s="61"/>
      <c r="O91" s="61"/>
      <c r="P91" s="69"/>
      <c r="Q91" s="61"/>
      <c r="R91" s="61"/>
      <c r="S91" s="61"/>
      <c r="T91" s="61"/>
    </row>
    <row r="92" spans="1:20">
      <c r="A92" s="10">
        <v>88</v>
      </c>
      <c r="B92" s="60"/>
      <c r="C92" s="61"/>
      <c r="D92" s="61"/>
      <c r="E92" s="59"/>
      <c r="F92" s="61"/>
      <c r="G92" s="59"/>
      <c r="H92" s="59"/>
      <c r="I92" s="60">
        <f t="shared" si="0"/>
        <v>0</v>
      </c>
      <c r="J92" s="61"/>
      <c r="K92" s="61"/>
      <c r="L92" s="61"/>
      <c r="M92" s="61"/>
      <c r="N92" s="61"/>
      <c r="O92" s="61"/>
      <c r="P92" s="69"/>
      <c r="Q92" s="61"/>
      <c r="R92" s="61"/>
      <c r="S92" s="61"/>
      <c r="T92" s="61"/>
    </row>
    <row r="93" spans="1:20">
      <c r="A93" s="10">
        <v>89</v>
      </c>
      <c r="B93" s="60"/>
      <c r="C93" s="61"/>
      <c r="D93" s="61"/>
      <c r="E93" s="59"/>
      <c r="F93" s="61"/>
      <c r="G93" s="59"/>
      <c r="H93" s="59"/>
      <c r="I93" s="60">
        <f t="shared" si="0"/>
        <v>0</v>
      </c>
      <c r="J93" s="61"/>
      <c r="K93" s="61"/>
      <c r="L93" s="61"/>
      <c r="M93" s="61"/>
      <c r="N93" s="61"/>
      <c r="O93" s="61"/>
      <c r="P93" s="69"/>
      <c r="Q93" s="61"/>
      <c r="R93" s="61"/>
      <c r="S93" s="61"/>
      <c r="T93" s="61"/>
    </row>
    <row r="94" spans="1:20">
      <c r="A94" s="10">
        <v>90</v>
      </c>
      <c r="B94" s="60"/>
      <c r="C94" s="61"/>
      <c r="D94" s="61"/>
      <c r="E94" s="59"/>
      <c r="F94" s="61"/>
      <c r="G94" s="59"/>
      <c r="H94" s="59"/>
      <c r="I94" s="60">
        <f t="shared" si="0"/>
        <v>0</v>
      </c>
      <c r="J94" s="61"/>
      <c r="K94" s="61"/>
      <c r="L94" s="61"/>
      <c r="M94" s="61"/>
      <c r="N94" s="61"/>
      <c r="O94" s="61"/>
      <c r="P94" s="69"/>
      <c r="Q94" s="61"/>
      <c r="R94" s="61"/>
      <c r="S94" s="61"/>
      <c r="T94" s="61"/>
    </row>
    <row r="95" spans="1:20">
      <c r="A95" s="10">
        <v>91</v>
      </c>
      <c r="B95" s="60"/>
      <c r="C95" s="61"/>
      <c r="D95" s="61"/>
      <c r="E95" s="59"/>
      <c r="F95" s="61"/>
      <c r="G95" s="59"/>
      <c r="H95" s="59"/>
      <c r="I95" s="60">
        <f t="shared" si="0"/>
        <v>0</v>
      </c>
      <c r="J95" s="61"/>
      <c r="K95" s="61"/>
      <c r="L95" s="61"/>
      <c r="M95" s="61"/>
      <c r="N95" s="61"/>
      <c r="O95" s="61"/>
      <c r="P95" s="69"/>
      <c r="Q95" s="61"/>
      <c r="R95" s="61"/>
      <c r="S95" s="61"/>
      <c r="T95" s="61"/>
    </row>
    <row r="96" spans="1:20">
      <c r="A96" s="10">
        <v>92</v>
      </c>
      <c r="B96" s="60"/>
      <c r="C96" s="61"/>
      <c r="D96" s="61"/>
      <c r="E96" s="59"/>
      <c r="F96" s="61"/>
      <c r="G96" s="59"/>
      <c r="H96" s="59"/>
      <c r="I96" s="60">
        <f t="shared" si="0"/>
        <v>0</v>
      </c>
      <c r="J96" s="61"/>
      <c r="K96" s="61"/>
      <c r="L96" s="61"/>
      <c r="M96" s="61"/>
      <c r="N96" s="61"/>
      <c r="O96" s="61"/>
      <c r="P96" s="69"/>
      <c r="Q96" s="61"/>
      <c r="R96" s="61"/>
      <c r="S96" s="61"/>
      <c r="T96" s="61"/>
    </row>
    <row r="97" spans="1:20">
      <c r="A97" s="10">
        <v>93</v>
      </c>
      <c r="B97" s="60"/>
      <c r="C97" s="61"/>
      <c r="D97" s="61"/>
      <c r="E97" s="59"/>
      <c r="F97" s="61"/>
      <c r="G97" s="59"/>
      <c r="H97" s="59"/>
      <c r="I97" s="60">
        <f t="shared" si="0"/>
        <v>0</v>
      </c>
      <c r="J97" s="61"/>
      <c r="K97" s="61"/>
      <c r="L97" s="61"/>
      <c r="M97" s="61"/>
      <c r="N97" s="61"/>
      <c r="O97" s="61"/>
      <c r="P97" s="69"/>
      <c r="Q97" s="61"/>
      <c r="R97" s="61"/>
      <c r="S97" s="61"/>
      <c r="T97" s="61"/>
    </row>
    <row r="98" spans="1:20">
      <c r="A98" s="10">
        <v>94</v>
      </c>
      <c r="B98" s="60"/>
      <c r="C98" s="61"/>
      <c r="D98" s="61"/>
      <c r="E98" s="59"/>
      <c r="F98" s="61"/>
      <c r="G98" s="59"/>
      <c r="H98" s="59"/>
      <c r="I98" s="60">
        <f t="shared" si="0"/>
        <v>0</v>
      </c>
      <c r="J98" s="61"/>
      <c r="K98" s="61"/>
      <c r="L98" s="61"/>
      <c r="M98" s="61"/>
      <c r="N98" s="61"/>
      <c r="O98" s="61"/>
      <c r="P98" s="69"/>
      <c r="Q98" s="61"/>
      <c r="R98" s="61"/>
      <c r="S98" s="61"/>
      <c r="T98" s="61"/>
    </row>
    <row r="99" spans="1:20">
      <c r="A99" s="10">
        <v>95</v>
      </c>
      <c r="B99" s="60"/>
      <c r="C99" s="61"/>
      <c r="D99" s="61"/>
      <c r="E99" s="59"/>
      <c r="F99" s="61"/>
      <c r="G99" s="59"/>
      <c r="H99" s="59"/>
      <c r="I99" s="60">
        <f t="shared" si="0"/>
        <v>0</v>
      </c>
      <c r="J99" s="61"/>
      <c r="K99" s="61"/>
      <c r="L99" s="61"/>
      <c r="M99" s="61"/>
      <c r="N99" s="61"/>
      <c r="O99" s="61"/>
      <c r="P99" s="69"/>
      <c r="Q99" s="61"/>
      <c r="R99" s="61"/>
      <c r="S99" s="61"/>
      <c r="T99" s="61"/>
    </row>
    <row r="100" spans="1:20">
      <c r="A100" s="10">
        <v>96</v>
      </c>
      <c r="B100" s="60"/>
      <c r="C100" s="61"/>
      <c r="D100" s="61"/>
      <c r="E100" s="59"/>
      <c r="F100" s="61"/>
      <c r="G100" s="59"/>
      <c r="H100" s="59"/>
      <c r="I100" s="60">
        <f t="shared" si="0"/>
        <v>0</v>
      </c>
      <c r="J100" s="61"/>
      <c r="K100" s="61"/>
      <c r="L100" s="61"/>
      <c r="M100" s="61"/>
      <c r="N100" s="61"/>
      <c r="O100" s="61"/>
      <c r="P100" s="69"/>
      <c r="Q100" s="61"/>
      <c r="R100" s="61"/>
      <c r="S100" s="61"/>
      <c r="T100" s="61"/>
    </row>
    <row r="101" spans="1:20">
      <c r="A101" s="10">
        <v>97</v>
      </c>
      <c r="B101" s="60"/>
      <c r="C101" s="61"/>
      <c r="D101" s="61"/>
      <c r="E101" s="59"/>
      <c r="F101" s="61"/>
      <c r="G101" s="59"/>
      <c r="H101" s="59"/>
      <c r="I101" s="60">
        <f t="shared" si="0"/>
        <v>0</v>
      </c>
      <c r="J101" s="61"/>
      <c r="K101" s="61"/>
      <c r="L101" s="61"/>
      <c r="M101" s="61"/>
      <c r="N101" s="61"/>
      <c r="O101" s="61"/>
      <c r="P101" s="69"/>
      <c r="Q101" s="61"/>
      <c r="R101" s="61"/>
      <c r="S101" s="61"/>
      <c r="T101" s="61"/>
    </row>
    <row r="102" spans="1:20">
      <c r="A102" s="10">
        <v>98</v>
      </c>
      <c r="B102" s="60"/>
      <c r="C102" s="61"/>
      <c r="D102" s="61"/>
      <c r="E102" s="59"/>
      <c r="F102" s="61"/>
      <c r="G102" s="59"/>
      <c r="H102" s="59"/>
      <c r="I102" s="60">
        <f t="shared" si="0"/>
        <v>0</v>
      </c>
      <c r="J102" s="61"/>
      <c r="K102" s="61"/>
      <c r="L102" s="61"/>
      <c r="M102" s="61"/>
      <c r="N102" s="61"/>
      <c r="O102" s="61"/>
      <c r="P102" s="69"/>
      <c r="Q102" s="61"/>
      <c r="R102" s="61"/>
      <c r="S102" s="61"/>
      <c r="T102" s="61"/>
    </row>
    <row r="103" spans="1:20">
      <c r="A103" s="10">
        <v>99</v>
      </c>
      <c r="B103" s="60"/>
      <c r="C103" s="61"/>
      <c r="D103" s="61"/>
      <c r="E103" s="59"/>
      <c r="F103" s="61"/>
      <c r="G103" s="59"/>
      <c r="H103" s="59"/>
      <c r="I103" s="60">
        <f t="shared" si="0"/>
        <v>0</v>
      </c>
      <c r="J103" s="61"/>
      <c r="K103" s="61"/>
      <c r="L103" s="61"/>
      <c r="M103" s="61"/>
      <c r="N103" s="61"/>
      <c r="O103" s="61"/>
      <c r="P103" s="69"/>
      <c r="Q103" s="61"/>
      <c r="R103" s="61"/>
      <c r="S103" s="61"/>
      <c r="T103" s="61"/>
    </row>
    <row r="104" spans="1:20">
      <c r="A104" s="10">
        <v>100</v>
      </c>
      <c r="B104" s="60"/>
      <c r="C104" s="61"/>
      <c r="D104" s="61"/>
      <c r="E104" s="59"/>
      <c r="F104" s="61"/>
      <c r="G104" s="59"/>
      <c r="H104" s="59"/>
      <c r="I104" s="60">
        <f t="shared" si="0"/>
        <v>0</v>
      </c>
      <c r="J104" s="61"/>
      <c r="K104" s="61"/>
      <c r="L104" s="61"/>
      <c r="M104" s="61"/>
      <c r="N104" s="61"/>
      <c r="O104" s="61"/>
      <c r="P104" s="69"/>
      <c r="Q104" s="61"/>
      <c r="R104" s="61"/>
      <c r="S104" s="61"/>
      <c r="T104" s="61"/>
    </row>
    <row r="105" spans="1:20">
      <c r="A105" s="10">
        <v>101</v>
      </c>
      <c r="B105" s="60"/>
      <c r="C105" s="61"/>
      <c r="D105" s="61"/>
      <c r="E105" s="59"/>
      <c r="F105" s="61"/>
      <c r="G105" s="59"/>
      <c r="H105" s="59"/>
      <c r="I105" s="60">
        <f t="shared" si="0"/>
        <v>0</v>
      </c>
      <c r="J105" s="61"/>
      <c r="K105" s="61"/>
      <c r="L105" s="61"/>
      <c r="M105" s="61"/>
      <c r="N105" s="61"/>
      <c r="O105" s="61"/>
      <c r="P105" s="69"/>
      <c r="Q105" s="61"/>
      <c r="R105" s="61"/>
      <c r="S105" s="61"/>
      <c r="T105" s="61"/>
    </row>
    <row r="106" spans="1:20">
      <c r="A106" s="10">
        <v>102</v>
      </c>
      <c r="B106" s="60"/>
      <c r="C106" s="61"/>
      <c r="D106" s="61"/>
      <c r="E106" s="59"/>
      <c r="F106" s="61"/>
      <c r="G106" s="59"/>
      <c r="H106" s="59"/>
      <c r="I106" s="60">
        <f t="shared" si="0"/>
        <v>0</v>
      </c>
      <c r="J106" s="61"/>
      <c r="K106" s="61"/>
      <c r="L106" s="61"/>
      <c r="M106" s="61"/>
      <c r="N106" s="61"/>
      <c r="O106" s="61"/>
      <c r="P106" s="69"/>
      <c r="Q106" s="61"/>
      <c r="R106" s="61"/>
      <c r="S106" s="61"/>
      <c r="T106" s="61"/>
    </row>
    <row r="107" spans="1:20">
      <c r="A107" s="10">
        <v>103</v>
      </c>
      <c r="B107" s="60"/>
      <c r="C107" s="61"/>
      <c r="D107" s="61"/>
      <c r="E107" s="59"/>
      <c r="F107" s="61"/>
      <c r="G107" s="59"/>
      <c r="H107" s="59"/>
      <c r="I107" s="60">
        <f t="shared" si="0"/>
        <v>0</v>
      </c>
      <c r="J107" s="61"/>
      <c r="K107" s="61"/>
      <c r="L107" s="61"/>
      <c r="M107" s="61"/>
      <c r="N107" s="61"/>
      <c r="O107" s="61"/>
      <c r="P107" s="69"/>
      <c r="Q107" s="61"/>
      <c r="R107" s="61"/>
      <c r="S107" s="61"/>
      <c r="T107" s="61"/>
    </row>
    <row r="108" spans="1:20">
      <c r="A108" s="10">
        <v>104</v>
      </c>
      <c r="B108" s="60"/>
      <c r="C108" s="61"/>
      <c r="D108" s="61"/>
      <c r="E108" s="59"/>
      <c r="F108" s="61"/>
      <c r="G108" s="59"/>
      <c r="H108" s="59"/>
      <c r="I108" s="60">
        <f t="shared" si="0"/>
        <v>0</v>
      </c>
      <c r="J108" s="61"/>
      <c r="K108" s="61"/>
      <c r="L108" s="61"/>
      <c r="M108" s="61"/>
      <c r="N108" s="61"/>
      <c r="O108" s="61"/>
      <c r="P108" s="69"/>
      <c r="Q108" s="61"/>
      <c r="R108" s="61"/>
      <c r="S108" s="61"/>
      <c r="T108" s="61"/>
    </row>
    <row r="109" spans="1:20">
      <c r="A109" s="10">
        <v>105</v>
      </c>
      <c r="B109" s="60"/>
      <c r="C109" s="61"/>
      <c r="D109" s="61"/>
      <c r="E109" s="59"/>
      <c r="F109" s="61"/>
      <c r="G109" s="59"/>
      <c r="H109" s="59"/>
      <c r="I109" s="60">
        <f t="shared" si="0"/>
        <v>0</v>
      </c>
      <c r="J109" s="61"/>
      <c r="K109" s="61"/>
      <c r="L109" s="61"/>
      <c r="M109" s="61"/>
      <c r="N109" s="61"/>
      <c r="O109" s="61"/>
      <c r="P109" s="69"/>
      <c r="Q109" s="61"/>
      <c r="R109" s="61"/>
      <c r="S109" s="61"/>
      <c r="T109" s="61"/>
    </row>
    <row r="110" spans="1:20">
      <c r="A110" s="10">
        <v>106</v>
      </c>
      <c r="B110" s="60"/>
      <c r="C110" s="61"/>
      <c r="D110" s="61"/>
      <c r="E110" s="59"/>
      <c r="F110" s="61"/>
      <c r="G110" s="59"/>
      <c r="H110" s="59"/>
      <c r="I110" s="60">
        <f t="shared" si="0"/>
        <v>0</v>
      </c>
      <c r="J110" s="61"/>
      <c r="K110" s="61"/>
      <c r="L110" s="61"/>
      <c r="M110" s="61"/>
      <c r="N110" s="61"/>
      <c r="O110" s="61"/>
      <c r="P110" s="69"/>
      <c r="Q110" s="61"/>
      <c r="R110" s="61"/>
      <c r="S110" s="61"/>
      <c r="T110" s="61"/>
    </row>
    <row r="111" spans="1:20">
      <c r="A111" s="4">
        <v>107</v>
      </c>
      <c r="B111" s="17"/>
      <c r="C111" s="18"/>
      <c r="D111" s="18"/>
      <c r="E111" s="19"/>
      <c r="F111" s="18"/>
      <c r="G111" s="19"/>
      <c r="H111" s="19"/>
      <c r="I111" s="17">
        <f t="shared" si="0"/>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0"/>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0"/>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0"/>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0"/>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0"/>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0"/>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0"/>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0"/>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0"/>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0"/>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0"/>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0"/>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0"/>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0"/>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0"/>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0"/>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0"/>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0"/>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0"/>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0"/>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0"/>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0"/>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0"/>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44</v>
      </c>
      <c r="D165" s="21"/>
      <c r="E165" s="13"/>
      <c r="F165" s="21"/>
      <c r="G165" s="21">
        <f>SUM(G5:G164)</f>
        <v>4656</v>
      </c>
      <c r="H165" s="21">
        <f>SUM(H5:H164)</f>
        <v>4820</v>
      </c>
      <c r="I165" s="21">
        <f>SUM(I5:I164)</f>
        <v>8183</v>
      </c>
      <c r="J165" s="21"/>
      <c r="K165" s="21"/>
      <c r="L165" s="21"/>
      <c r="M165" s="21"/>
      <c r="N165" s="21"/>
      <c r="O165" s="21"/>
      <c r="P165" s="14"/>
      <c r="Q165" s="21"/>
      <c r="R165" s="21"/>
      <c r="S165" s="21"/>
      <c r="T165" s="12"/>
    </row>
    <row r="166" spans="1:20">
      <c r="A166" s="46" t="s">
        <v>67</v>
      </c>
      <c r="B166" s="10">
        <f>COUNTIF(B$5:B$164,"Team 1")</f>
        <v>22</v>
      </c>
      <c r="C166" s="46" t="s">
        <v>29</v>
      </c>
      <c r="D166" s="10">
        <f>COUNTIF(D5:D164,"Anganwadi")</f>
        <v>19</v>
      </c>
    </row>
    <row r="167" spans="1:20">
      <c r="A167" s="46" t="s">
        <v>68</v>
      </c>
      <c r="B167" s="10">
        <f>COUNTIF(B$6:B$164,"Team 2")</f>
        <v>22</v>
      </c>
      <c r="C167" s="46" t="s">
        <v>27</v>
      </c>
      <c r="D167" s="10">
        <f>COUNTIF(D5:D164,"School")</f>
        <v>24</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B60:B66 B31:B56 B5:B18 B74:B77 B79:B81 B20:B29 B68:B72 B83:B85 B87:B164">
      <formula1>"Team 1, Team 2"</formula1>
    </dataValidation>
    <dataValidation type="list" allowBlank="1" showInputMessage="1" showErrorMessage="1" sqref="D165">
      <formula1>"School,Anganwadi Centre"</formula1>
    </dataValidation>
    <dataValidation type="list" allowBlank="1" showInputMessage="1" showErrorMessage="1" error="Please select type of institution from drop down list." sqref="D57:D66 D74:D77 D31:D55 D16 D5:D12 D18:D29 D83 D79:D81 D68:D72 D85 D87:D164">
      <formula1>"Anganwadi,School"</formula1>
    </dataValidation>
  </dataValidations>
  <printOptions horizontalCentered="1"/>
  <pageMargins left="0.16" right="0.16" top="0.13" bottom="0.16" header="0.3" footer="0.22"/>
  <pageSetup paperSize="5" scale="70"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sheetPr>
  <dimension ref="A1:T167"/>
  <sheetViews>
    <sheetView zoomScale="99" zoomScaleNormal="99" workbookViewId="0">
      <pane xSplit="3" ySplit="4" topLeftCell="D33" activePane="bottomRight" state="frozen"/>
      <selection pane="topRight" activeCell="C1" sqref="C1"/>
      <selection pane="bottomLeft" activeCell="A5" sqref="A5"/>
      <selection pane="bottomRight" activeCell="C3" sqref="C3:C4"/>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7" t="s">
        <v>447</v>
      </c>
      <c r="B1" s="247"/>
      <c r="C1" s="247"/>
      <c r="D1" s="248"/>
      <c r="E1" s="248"/>
      <c r="F1" s="248"/>
      <c r="G1" s="248"/>
      <c r="H1" s="248"/>
      <c r="I1" s="248"/>
      <c r="J1" s="248"/>
      <c r="K1" s="248"/>
      <c r="L1" s="248"/>
      <c r="M1" s="248"/>
      <c r="N1" s="248"/>
      <c r="O1" s="248"/>
      <c r="P1" s="248"/>
      <c r="Q1" s="248"/>
      <c r="R1" s="248"/>
      <c r="S1" s="248"/>
    </row>
    <row r="2" spans="1:20">
      <c r="A2" s="251" t="s">
        <v>63</v>
      </c>
      <c r="B2" s="252"/>
      <c r="C2" s="252"/>
      <c r="D2" s="25" t="s">
        <v>245</v>
      </c>
      <c r="E2" s="22"/>
      <c r="F2" s="22"/>
      <c r="G2" s="22"/>
      <c r="H2" s="22"/>
      <c r="I2" s="22"/>
      <c r="J2" s="22"/>
      <c r="K2" s="22"/>
      <c r="L2" s="22"/>
      <c r="M2" s="22"/>
      <c r="N2" s="22"/>
      <c r="O2" s="22"/>
      <c r="P2" s="22"/>
      <c r="Q2" s="22"/>
      <c r="R2" s="22"/>
      <c r="S2" s="22"/>
    </row>
    <row r="3" spans="1:20" ht="24" customHeight="1">
      <c r="A3" s="253" t="s">
        <v>14</v>
      </c>
      <c r="B3" s="249" t="s">
        <v>66</v>
      </c>
      <c r="C3" s="254" t="s">
        <v>7</v>
      </c>
      <c r="D3" s="254" t="s">
        <v>59</v>
      </c>
      <c r="E3" s="254" t="s">
        <v>16</v>
      </c>
      <c r="F3" s="255" t="s">
        <v>17</v>
      </c>
      <c r="G3" s="254" t="s">
        <v>8</v>
      </c>
      <c r="H3" s="254"/>
      <c r="I3" s="254"/>
      <c r="J3" s="254" t="s">
        <v>35</v>
      </c>
      <c r="K3" s="249" t="s">
        <v>37</v>
      </c>
      <c r="L3" s="249" t="s">
        <v>54</v>
      </c>
      <c r="M3" s="249" t="s">
        <v>55</v>
      </c>
      <c r="N3" s="249" t="s">
        <v>38</v>
      </c>
      <c r="O3" s="249" t="s">
        <v>39</v>
      </c>
      <c r="P3" s="253" t="s">
        <v>58</v>
      </c>
      <c r="Q3" s="254" t="s">
        <v>56</v>
      </c>
      <c r="R3" s="254" t="s">
        <v>36</v>
      </c>
      <c r="S3" s="254" t="s">
        <v>57</v>
      </c>
      <c r="T3" s="254" t="s">
        <v>13</v>
      </c>
    </row>
    <row r="4" spans="1:20" ht="25.5" customHeight="1">
      <c r="A4" s="253"/>
      <c r="B4" s="256"/>
      <c r="C4" s="254"/>
      <c r="D4" s="254"/>
      <c r="E4" s="254"/>
      <c r="F4" s="255"/>
      <c r="G4" s="23" t="s">
        <v>9</v>
      </c>
      <c r="H4" s="23" t="s">
        <v>10</v>
      </c>
      <c r="I4" s="23" t="s">
        <v>11</v>
      </c>
      <c r="J4" s="254"/>
      <c r="K4" s="250"/>
      <c r="L4" s="250"/>
      <c r="M4" s="250"/>
      <c r="N4" s="250"/>
      <c r="O4" s="250"/>
      <c r="P4" s="253"/>
      <c r="Q4" s="253"/>
      <c r="R4" s="254"/>
      <c r="S4" s="254"/>
      <c r="T4" s="254"/>
    </row>
    <row r="5" spans="1:20" ht="33">
      <c r="A5" s="10">
        <v>1</v>
      </c>
      <c r="B5" s="60" t="s">
        <v>67</v>
      </c>
      <c r="C5" s="73" t="s">
        <v>435</v>
      </c>
      <c r="D5" s="136" t="s">
        <v>29</v>
      </c>
      <c r="E5" s="58"/>
      <c r="F5" s="73"/>
      <c r="G5" s="58">
        <v>69</v>
      </c>
      <c r="H5" s="58">
        <v>80</v>
      </c>
      <c r="I5" s="57">
        <f t="shared" ref="I5:I7" si="0">+G5+H5</f>
        <v>149</v>
      </c>
      <c r="J5" s="74">
        <v>8254820836</v>
      </c>
      <c r="K5" s="64" t="s">
        <v>88</v>
      </c>
      <c r="L5" s="64" t="s">
        <v>97</v>
      </c>
      <c r="M5" s="77">
        <v>9854927240</v>
      </c>
      <c r="N5" s="81" t="s">
        <v>138</v>
      </c>
      <c r="O5" s="68">
        <v>9706524225</v>
      </c>
      <c r="P5" s="143">
        <v>43435</v>
      </c>
      <c r="Q5" s="61" t="s">
        <v>147</v>
      </c>
      <c r="R5" s="61"/>
      <c r="S5" s="61" t="s">
        <v>161</v>
      </c>
      <c r="T5" s="61"/>
    </row>
    <row r="6" spans="1:20" ht="30">
      <c r="A6" s="10">
        <v>2</v>
      </c>
      <c r="B6" s="60" t="s">
        <v>68</v>
      </c>
      <c r="C6" s="73" t="s">
        <v>370</v>
      </c>
      <c r="D6" s="136" t="s">
        <v>29</v>
      </c>
      <c r="E6" s="58"/>
      <c r="F6" s="73"/>
      <c r="G6" s="58">
        <v>18</v>
      </c>
      <c r="H6" s="58">
        <v>18</v>
      </c>
      <c r="I6" s="57">
        <f t="shared" si="0"/>
        <v>36</v>
      </c>
      <c r="J6" s="74">
        <v>9864184110</v>
      </c>
      <c r="K6" s="64" t="s">
        <v>94</v>
      </c>
      <c r="L6" s="76" t="s">
        <v>95</v>
      </c>
      <c r="M6" s="77">
        <v>9854927240</v>
      </c>
      <c r="N6" s="81" t="s">
        <v>138</v>
      </c>
      <c r="O6" s="68">
        <v>9706524225</v>
      </c>
      <c r="P6" s="143">
        <v>43435</v>
      </c>
      <c r="Q6" s="61"/>
      <c r="R6" s="61"/>
      <c r="S6" s="61"/>
      <c r="T6" s="61"/>
    </row>
    <row r="7" spans="1:20">
      <c r="A7" s="10">
        <v>3</v>
      </c>
      <c r="B7" s="60"/>
      <c r="C7" s="72"/>
      <c r="D7" s="136"/>
      <c r="E7" s="58"/>
      <c r="F7" s="73"/>
      <c r="G7" s="58"/>
      <c r="H7" s="58"/>
      <c r="I7" s="57">
        <f t="shared" si="0"/>
        <v>0</v>
      </c>
      <c r="J7" s="73"/>
      <c r="K7" s="73"/>
      <c r="L7" s="73"/>
      <c r="M7" s="73"/>
      <c r="N7" s="73"/>
      <c r="O7" s="73"/>
      <c r="P7" s="144">
        <v>43436</v>
      </c>
      <c r="Q7" s="63" t="s">
        <v>148</v>
      </c>
      <c r="R7" s="61"/>
      <c r="S7" s="61"/>
      <c r="T7" s="61"/>
    </row>
    <row r="8" spans="1:20">
      <c r="A8" s="10">
        <v>4</v>
      </c>
      <c r="B8" s="72"/>
      <c r="C8" s="73"/>
      <c r="D8" s="72"/>
      <c r="E8" s="58"/>
      <c r="F8" s="58"/>
      <c r="G8" s="58"/>
      <c r="H8" s="58"/>
      <c r="I8" s="72"/>
      <c r="J8" s="73"/>
      <c r="K8" s="73"/>
      <c r="L8" s="72"/>
      <c r="M8" s="73"/>
      <c r="N8" s="73"/>
      <c r="O8" s="73"/>
      <c r="P8" s="52"/>
      <c r="Q8" s="52"/>
      <c r="R8" s="61"/>
      <c r="S8" s="61"/>
      <c r="T8" s="61"/>
    </row>
    <row r="9" spans="1:20" ht="33">
      <c r="A9" s="10">
        <v>5</v>
      </c>
      <c r="B9" s="60" t="s">
        <v>67</v>
      </c>
      <c r="C9" s="73" t="s">
        <v>392</v>
      </c>
      <c r="D9" s="136" t="s">
        <v>27</v>
      </c>
      <c r="E9" s="58"/>
      <c r="F9" s="73"/>
      <c r="G9" s="58">
        <v>25</v>
      </c>
      <c r="H9" s="58">
        <v>21</v>
      </c>
      <c r="I9" s="57">
        <f t="shared" ref="I9:I21" si="1">+G9+H9</f>
        <v>46</v>
      </c>
      <c r="J9" s="74">
        <v>9706674509</v>
      </c>
      <c r="K9" s="64" t="s">
        <v>101</v>
      </c>
      <c r="L9" s="70" t="s">
        <v>102</v>
      </c>
      <c r="M9" s="70">
        <v>9864108559</v>
      </c>
      <c r="N9" s="70" t="s">
        <v>103</v>
      </c>
      <c r="O9" s="70">
        <v>9678783757</v>
      </c>
      <c r="P9" s="149">
        <v>43072</v>
      </c>
      <c r="Q9" s="72" t="s">
        <v>321</v>
      </c>
      <c r="R9" s="61"/>
      <c r="S9" s="61" t="s">
        <v>154</v>
      </c>
      <c r="T9" s="61"/>
    </row>
    <row r="10" spans="1:20" ht="33">
      <c r="A10" s="10">
        <v>6</v>
      </c>
      <c r="B10" s="60" t="s">
        <v>68</v>
      </c>
      <c r="C10" s="73" t="s">
        <v>392</v>
      </c>
      <c r="D10" s="136" t="s">
        <v>27</v>
      </c>
      <c r="E10" s="58"/>
      <c r="F10" s="73" t="s">
        <v>246</v>
      </c>
      <c r="G10" s="58"/>
      <c r="H10" s="58"/>
      <c r="I10" s="57">
        <f t="shared" si="1"/>
        <v>0</v>
      </c>
      <c r="J10" s="74">
        <v>9508544556</v>
      </c>
      <c r="K10" s="64" t="s">
        <v>101</v>
      </c>
      <c r="L10" s="70" t="s">
        <v>102</v>
      </c>
      <c r="M10" s="70">
        <v>9864108559</v>
      </c>
      <c r="N10" s="70" t="s">
        <v>103</v>
      </c>
      <c r="O10" s="70">
        <v>9678783757</v>
      </c>
      <c r="P10" s="72"/>
      <c r="Q10" s="61"/>
      <c r="R10" s="61"/>
      <c r="S10" s="61"/>
      <c r="T10" s="61"/>
    </row>
    <row r="11" spans="1:20">
      <c r="A11" s="10">
        <v>7</v>
      </c>
      <c r="B11" s="60"/>
      <c r="C11" s="145"/>
      <c r="D11" s="136"/>
      <c r="E11" s="58"/>
      <c r="F11" s="73"/>
      <c r="G11" s="58"/>
      <c r="H11" s="58"/>
      <c r="I11" s="57">
        <f t="shared" si="1"/>
        <v>0</v>
      </c>
      <c r="J11" s="78"/>
      <c r="K11" s="78"/>
      <c r="L11" s="78"/>
      <c r="M11" s="78"/>
      <c r="N11" s="78"/>
      <c r="O11" s="78"/>
      <c r="P11" s="143"/>
      <c r="Q11" s="61"/>
      <c r="R11" s="61"/>
      <c r="S11" s="61"/>
      <c r="T11" s="61"/>
    </row>
    <row r="12" spans="1:20" ht="33">
      <c r="A12" s="10">
        <v>8</v>
      </c>
      <c r="B12" s="60" t="s">
        <v>67</v>
      </c>
      <c r="C12" s="73" t="s">
        <v>392</v>
      </c>
      <c r="D12" s="136" t="s">
        <v>27</v>
      </c>
      <c r="E12" s="58"/>
      <c r="F12" s="73"/>
      <c r="G12" s="58">
        <v>8</v>
      </c>
      <c r="H12" s="58">
        <v>7</v>
      </c>
      <c r="I12" s="57">
        <f t="shared" si="1"/>
        <v>15</v>
      </c>
      <c r="J12" s="74">
        <v>9707826948</v>
      </c>
      <c r="K12" s="70" t="s">
        <v>84</v>
      </c>
      <c r="L12" s="70" t="s">
        <v>85</v>
      </c>
      <c r="M12" s="70">
        <v>9707170999</v>
      </c>
      <c r="N12" s="77" t="s">
        <v>130</v>
      </c>
      <c r="O12" s="77">
        <v>9707799591</v>
      </c>
      <c r="P12" s="143">
        <v>43438</v>
      </c>
      <c r="Q12" s="61" t="s">
        <v>149</v>
      </c>
      <c r="R12" s="61"/>
      <c r="S12" s="61" t="s">
        <v>154</v>
      </c>
      <c r="T12" s="61"/>
    </row>
    <row r="13" spans="1:20" ht="33">
      <c r="A13" s="10">
        <v>9</v>
      </c>
      <c r="B13" s="60" t="s">
        <v>68</v>
      </c>
      <c r="C13" s="73" t="s">
        <v>392</v>
      </c>
      <c r="D13" s="136" t="s">
        <v>27</v>
      </c>
      <c r="E13" s="58"/>
      <c r="F13" s="73"/>
      <c r="G13" s="58">
        <v>44</v>
      </c>
      <c r="H13" s="58">
        <v>80</v>
      </c>
      <c r="I13" s="57">
        <f t="shared" si="1"/>
        <v>124</v>
      </c>
      <c r="J13" s="74">
        <v>9706137197</v>
      </c>
      <c r="K13" s="64" t="s">
        <v>94</v>
      </c>
      <c r="L13" s="66" t="s">
        <v>108</v>
      </c>
      <c r="M13" s="64">
        <v>9613749091</v>
      </c>
      <c r="N13" s="67" t="s">
        <v>109</v>
      </c>
      <c r="O13" s="70">
        <v>9854341750</v>
      </c>
      <c r="P13" s="72"/>
      <c r="Q13" s="61"/>
      <c r="R13" s="61"/>
      <c r="S13" s="61"/>
      <c r="T13" s="61"/>
    </row>
    <row r="14" spans="1:20">
      <c r="A14" s="10">
        <v>10</v>
      </c>
      <c r="B14" s="60"/>
      <c r="C14" s="73"/>
      <c r="D14" s="136"/>
      <c r="E14" s="58"/>
      <c r="F14" s="73"/>
      <c r="G14" s="58"/>
      <c r="H14" s="58"/>
      <c r="I14" s="57"/>
      <c r="J14" s="74"/>
      <c r="K14" s="70"/>
      <c r="L14" s="70"/>
      <c r="M14" s="70"/>
      <c r="N14" s="146"/>
      <c r="O14" s="68"/>
      <c r="P14" s="144">
        <v>43439</v>
      </c>
      <c r="Q14" s="61"/>
      <c r="R14" s="61"/>
      <c r="S14" s="61"/>
      <c r="T14" s="61"/>
    </row>
    <row r="15" spans="1:20">
      <c r="A15" s="10">
        <v>11</v>
      </c>
      <c r="B15" s="60"/>
      <c r="C15" s="72"/>
      <c r="D15" s="136"/>
      <c r="E15" s="58"/>
      <c r="F15" s="73"/>
      <c r="G15" s="58"/>
      <c r="H15" s="58"/>
      <c r="I15" s="57">
        <f t="shared" si="1"/>
        <v>0</v>
      </c>
      <c r="J15" s="74"/>
      <c r="K15" s="78"/>
      <c r="L15" s="78"/>
      <c r="M15" s="143"/>
      <c r="N15" s="143"/>
      <c r="O15" s="143"/>
      <c r="P15" s="143"/>
      <c r="Q15" s="61"/>
      <c r="R15" s="61"/>
      <c r="S15" s="61"/>
      <c r="T15" s="61"/>
    </row>
    <row r="16" spans="1:20">
      <c r="A16" s="10">
        <v>12</v>
      </c>
      <c r="B16" s="60" t="s">
        <v>67</v>
      </c>
      <c r="C16" s="73" t="s">
        <v>433</v>
      </c>
      <c r="D16" s="136" t="s">
        <v>27</v>
      </c>
      <c r="E16" s="58"/>
      <c r="F16" s="73"/>
      <c r="G16" s="58">
        <v>101</v>
      </c>
      <c r="H16" s="58">
        <v>114</v>
      </c>
      <c r="I16" s="57">
        <f t="shared" si="1"/>
        <v>215</v>
      </c>
      <c r="J16" s="78">
        <v>7002930553</v>
      </c>
      <c r="K16" s="64" t="s">
        <v>89</v>
      </c>
      <c r="L16" s="65" t="s">
        <v>90</v>
      </c>
      <c r="M16" s="66">
        <v>9957430641</v>
      </c>
      <c r="N16" s="67" t="s">
        <v>91</v>
      </c>
      <c r="O16" s="68">
        <v>8486287850</v>
      </c>
      <c r="P16" s="143">
        <v>43440</v>
      </c>
      <c r="Q16" s="61" t="s">
        <v>396</v>
      </c>
      <c r="R16" s="61"/>
      <c r="S16" s="61" t="s">
        <v>154</v>
      </c>
      <c r="T16" s="61"/>
    </row>
    <row r="17" spans="1:20">
      <c r="A17" s="10">
        <v>13</v>
      </c>
      <c r="B17" s="60" t="s">
        <v>68</v>
      </c>
      <c r="C17" s="73" t="s">
        <v>433</v>
      </c>
      <c r="D17" s="136" t="s">
        <v>27</v>
      </c>
      <c r="E17" s="58"/>
      <c r="F17" s="73"/>
      <c r="G17" s="58">
        <v>84</v>
      </c>
      <c r="H17" s="58">
        <v>104</v>
      </c>
      <c r="I17" s="57">
        <f t="shared" si="1"/>
        <v>188</v>
      </c>
      <c r="J17" s="78">
        <v>7002930553</v>
      </c>
      <c r="K17" s="64" t="s">
        <v>94</v>
      </c>
      <c r="L17" s="66" t="s">
        <v>108</v>
      </c>
      <c r="M17" s="64">
        <v>9613749091</v>
      </c>
      <c r="N17" s="67" t="s">
        <v>109</v>
      </c>
      <c r="O17" s="70">
        <v>9854341750</v>
      </c>
      <c r="P17" s="72"/>
      <c r="Q17" s="61"/>
      <c r="R17" s="61"/>
      <c r="S17" s="61"/>
      <c r="T17" s="61"/>
    </row>
    <row r="18" spans="1:20">
      <c r="A18" s="10">
        <v>14</v>
      </c>
      <c r="B18" s="60"/>
      <c r="C18" s="73"/>
      <c r="D18" s="136"/>
      <c r="E18" s="58"/>
      <c r="F18" s="73"/>
      <c r="G18" s="58"/>
      <c r="H18" s="58"/>
      <c r="I18" s="57">
        <f t="shared" si="1"/>
        <v>0</v>
      </c>
      <c r="J18" s="74"/>
      <c r="K18" s="70"/>
      <c r="L18" s="84"/>
      <c r="M18" s="73"/>
      <c r="N18" s="81"/>
      <c r="O18" s="68"/>
      <c r="P18" s="143"/>
      <c r="Q18" s="61"/>
      <c r="R18" s="61"/>
      <c r="S18" s="61"/>
      <c r="T18" s="61"/>
    </row>
    <row r="19" spans="1:20">
      <c r="A19" s="10">
        <v>15</v>
      </c>
      <c r="B19" s="60" t="s">
        <v>67</v>
      </c>
      <c r="C19" s="73" t="s">
        <v>393</v>
      </c>
      <c r="D19" s="136" t="s">
        <v>29</v>
      </c>
      <c r="E19" s="58"/>
      <c r="F19" s="73"/>
      <c r="G19" s="58">
        <v>24</v>
      </c>
      <c r="H19" s="58">
        <v>10</v>
      </c>
      <c r="I19" s="57">
        <f t="shared" si="1"/>
        <v>34</v>
      </c>
      <c r="J19" s="74"/>
      <c r="K19" s="64" t="s">
        <v>101</v>
      </c>
      <c r="L19" s="70" t="s">
        <v>102</v>
      </c>
      <c r="M19" s="70">
        <v>9864108559</v>
      </c>
      <c r="N19" s="70" t="s">
        <v>103</v>
      </c>
      <c r="O19" s="70">
        <v>9678783757</v>
      </c>
      <c r="P19" s="143">
        <v>43441</v>
      </c>
      <c r="Q19" s="61" t="s">
        <v>162</v>
      </c>
      <c r="R19" s="61"/>
      <c r="S19" s="61" t="s">
        <v>154</v>
      </c>
      <c r="T19" s="61"/>
    </row>
    <row r="20" spans="1:20">
      <c r="A20" s="10">
        <v>16</v>
      </c>
      <c r="B20" s="60" t="s">
        <v>68</v>
      </c>
      <c r="C20" s="73" t="s">
        <v>434</v>
      </c>
      <c r="D20" s="136" t="s">
        <v>29</v>
      </c>
      <c r="E20" s="58"/>
      <c r="F20" s="73"/>
      <c r="G20" s="58">
        <v>4</v>
      </c>
      <c r="H20" s="58">
        <v>7</v>
      </c>
      <c r="I20" s="57">
        <f t="shared" si="1"/>
        <v>11</v>
      </c>
      <c r="J20" s="74">
        <v>9085880193</v>
      </c>
      <c r="K20" s="70" t="s">
        <v>110</v>
      </c>
      <c r="L20" s="84" t="s">
        <v>111</v>
      </c>
      <c r="M20" s="70">
        <v>9864427959</v>
      </c>
      <c r="N20" s="77" t="s">
        <v>157</v>
      </c>
      <c r="O20" s="77">
        <v>9508845184</v>
      </c>
      <c r="P20" s="143"/>
      <c r="Q20" s="61"/>
      <c r="R20" s="61"/>
      <c r="S20" s="61"/>
      <c r="T20" s="61"/>
    </row>
    <row r="21" spans="1:20">
      <c r="A21" s="10">
        <v>17</v>
      </c>
      <c r="B21" s="52"/>
      <c r="C21" s="52"/>
      <c r="D21" s="136" t="s">
        <v>29</v>
      </c>
      <c r="E21" s="58"/>
      <c r="F21" s="73"/>
      <c r="G21" s="58"/>
      <c r="H21" s="58"/>
      <c r="I21" s="57">
        <f t="shared" si="1"/>
        <v>0</v>
      </c>
      <c r="J21" s="74"/>
      <c r="K21" s="64" t="s">
        <v>101</v>
      </c>
      <c r="L21" s="70" t="s">
        <v>102</v>
      </c>
      <c r="M21" s="70">
        <v>9864108559</v>
      </c>
      <c r="N21" s="70" t="s">
        <v>103</v>
      </c>
      <c r="O21" s="70">
        <v>9678783757</v>
      </c>
      <c r="P21" s="143"/>
      <c r="Q21" s="61"/>
      <c r="R21" s="61"/>
      <c r="S21" s="61"/>
      <c r="T21" s="61"/>
    </row>
    <row r="22" spans="1:20">
      <c r="A22" s="10">
        <v>18</v>
      </c>
      <c r="B22" s="60"/>
      <c r="C22" s="73"/>
      <c r="D22" s="136"/>
      <c r="E22" s="58"/>
      <c r="F22" s="73"/>
      <c r="G22" s="58"/>
      <c r="H22" s="58"/>
      <c r="I22" s="57">
        <f t="shared" ref="I22" si="2">+G22+H22</f>
        <v>0</v>
      </c>
      <c r="J22" s="74"/>
      <c r="K22" s="70"/>
      <c r="L22" s="84"/>
      <c r="M22" s="70"/>
      <c r="N22" s="77"/>
      <c r="O22" s="77"/>
      <c r="P22" s="143"/>
      <c r="Q22" s="61"/>
      <c r="R22" s="61"/>
      <c r="S22" s="61"/>
      <c r="T22" s="61"/>
    </row>
    <row r="23" spans="1:20">
      <c r="A23" s="10">
        <v>19</v>
      </c>
      <c r="B23" s="52"/>
      <c r="C23" s="73"/>
      <c r="D23" s="52"/>
      <c r="E23" s="53"/>
      <c r="F23" s="52"/>
      <c r="G23" s="53"/>
      <c r="H23" s="53"/>
      <c r="I23" s="52"/>
      <c r="J23" s="52"/>
      <c r="K23" s="52"/>
      <c r="L23" s="52"/>
      <c r="M23" s="52"/>
      <c r="N23" s="52"/>
      <c r="O23" s="52"/>
      <c r="P23" s="52"/>
      <c r="Q23" s="52"/>
      <c r="R23" s="52"/>
      <c r="S23" s="52"/>
      <c r="T23" s="61"/>
    </row>
    <row r="24" spans="1:20">
      <c r="A24" s="10">
        <v>20</v>
      </c>
      <c r="B24" s="60" t="s">
        <v>67</v>
      </c>
      <c r="C24" s="73" t="s">
        <v>400</v>
      </c>
      <c r="D24" s="136" t="s">
        <v>29</v>
      </c>
      <c r="E24" s="58"/>
      <c r="F24" s="73"/>
      <c r="G24" s="58">
        <v>8</v>
      </c>
      <c r="H24" s="58">
        <v>12</v>
      </c>
      <c r="I24" s="57">
        <f>+G24+H24</f>
        <v>20</v>
      </c>
      <c r="J24" s="74">
        <v>9085880193</v>
      </c>
      <c r="K24" s="70" t="s">
        <v>110</v>
      </c>
      <c r="L24" s="84" t="s">
        <v>111</v>
      </c>
      <c r="M24" s="70">
        <v>9864427959</v>
      </c>
      <c r="N24" s="77" t="s">
        <v>157</v>
      </c>
      <c r="O24" s="77">
        <v>9508845184</v>
      </c>
      <c r="P24" s="143">
        <v>43442</v>
      </c>
      <c r="Q24" s="61" t="s">
        <v>147</v>
      </c>
      <c r="R24" s="61"/>
      <c r="S24" s="61" t="s">
        <v>154</v>
      </c>
      <c r="T24" s="61"/>
    </row>
    <row r="25" spans="1:20" ht="30">
      <c r="A25" s="10">
        <v>21</v>
      </c>
      <c r="B25" s="60" t="s">
        <v>68</v>
      </c>
      <c r="C25" s="72" t="s">
        <v>436</v>
      </c>
      <c r="D25" s="136" t="s">
        <v>29</v>
      </c>
      <c r="E25" s="58"/>
      <c r="F25" s="73"/>
      <c r="G25" s="58">
        <v>10</v>
      </c>
      <c r="H25" s="58">
        <v>12</v>
      </c>
      <c r="I25" s="57">
        <f>+G25+H25</f>
        <v>22</v>
      </c>
      <c r="J25" s="73">
        <v>9507917944</v>
      </c>
      <c r="K25" s="70" t="s">
        <v>94</v>
      </c>
      <c r="L25" s="76" t="s">
        <v>95</v>
      </c>
      <c r="M25" s="70">
        <v>9707419017</v>
      </c>
      <c r="N25" s="67" t="s">
        <v>91</v>
      </c>
      <c r="O25" s="68">
        <v>8486287850</v>
      </c>
      <c r="P25" s="143"/>
      <c r="Q25" s="61"/>
      <c r="R25" s="61"/>
      <c r="S25" s="61"/>
      <c r="T25" s="61"/>
    </row>
    <row r="26" spans="1:20">
      <c r="A26" s="10">
        <v>22</v>
      </c>
      <c r="B26" s="60"/>
      <c r="C26" s="73"/>
      <c r="D26" s="136"/>
      <c r="E26" s="58"/>
      <c r="F26" s="73"/>
      <c r="G26" s="58"/>
      <c r="H26" s="58"/>
      <c r="I26" s="57">
        <f>+G26+H26</f>
        <v>0</v>
      </c>
      <c r="J26" s="73"/>
      <c r="K26" s="70"/>
      <c r="L26" s="82"/>
      <c r="M26" s="68"/>
      <c r="N26" s="68"/>
      <c r="O26" s="68"/>
      <c r="P26" s="144">
        <v>43443</v>
      </c>
      <c r="Q26" s="147" t="s">
        <v>83</v>
      </c>
      <c r="R26" s="61"/>
      <c r="S26" s="61"/>
      <c r="T26" s="61"/>
    </row>
    <row r="27" spans="1:20" ht="33">
      <c r="A27" s="10">
        <v>23</v>
      </c>
      <c r="B27" s="60" t="s">
        <v>67</v>
      </c>
      <c r="C27" s="73" t="s">
        <v>398</v>
      </c>
      <c r="D27" s="136" t="s">
        <v>29</v>
      </c>
      <c r="E27" s="58"/>
      <c r="F27" s="73"/>
      <c r="G27" s="58"/>
      <c r="H27" s="58"/>
      <c r="I27" s="57">
        <f t="shared" ref="I27:I28" si="3">+G27+H27</f>
        <v>0</v>
      </c>
      <c r="J27" s="73">
        <v>9859426904</v>
      </c>
      <c r="K27" s="64" t="s">
        <v>101</v>
      </c>
      <c r="L27" s="70" t="s">
        <v>102</v>
      </c>
      <c r="M27" s="70">
        <v>9864108559</v>
      </c>
      <c r="N27" s="70" t="s">
        <v>103</v>
      </c>
      <c r="O27" s="70">
        <v>9678783757</v>
      </c>
      <c r="P27" s="143">
        <v>43444</v>
      </c>
      <c r="Q27" s="61"/>
      <c r="R27" s="61"/>
      <c r="S27" s="61"/>
      <c r="T27" s="61"/>
    </row>
    <row r="28" spans="1:20">
      <c r="A28" s="10">
        <v>24</v>
      </c>
      <c r="B28" s="60" t="s">
        <v>68</v>
      </c>
      <c r="C28" s="73" t="s">
        <v>399</v>
      </c>
      <c r="D28" s="136" t="s">
        <v>29</v>
      </c>
      <c r="E28" s="58"/>
      <c r="F28" s="73"/>
      <c r="G28" s="58"/>
      <c r="H28" s="58"/>
      <c r="I28" s="57">
        <f t="shared" si="3"/>
        <v>0</v>
      </c>
      <c r="J28" s="73">
        <v>9707630962</v>
      </c>
      <c r="K28" s="70"/>
      <c r="L28" s="82"/>
      <c r="M28" s="68"/>
      <c r="N28" s="68"/>
      <c r="O28" s="68"/>
      <c r="P28" s="143"/>
      <c r="Q28" s="61"/>
      <c r="R28" s="61"/>
      <c r="S28" s="61"/>
      <c r="T28" s="61"/>
    </row>
    <row r="29" spans="1:20">
      <c r="A29" s="10">
        <v>25</v>
      </c>
      <c r="B29" s="52"/>
      <c r="C29" s="72"/>
      <c r="D29" s="136"/>
      <c r="E29" s="58"/>
      <c r="F29" s="73"/>
      <c r="G29" s="58">
        <v>11</v>
      </c>
      <c r="H29" s="58">
        <v>25</v>
      </c>
      <c r="I29" s="57">
        <f>+G29+H29</f>
        <v>36</v>
      </c>
      <c r="J29" s="74"/>
      <c r="K29" s="64" t="s">
        <v>94</v>
      </c>
      <c r="L29" s="65" t="s">
        <v>90</v>
      </c>
      <c r="M29" s="66">
        <v>9957430641</v>
      </c>
      <c r="N29" s="67" t="s">
        <v>91</v>
      </c>
      <c r="O29" s="68">
        <v>8486287850</v>
      </c>
      <c r="P29" s="143"/>
      <c r="Q29" s="52"/>
      <c r="R29" s="61"/>
      <c r="S29" s="61" t="s">
        <v>154</v>
      </c>
      <c r="T29" s="61"/>
    </row>
    <row r="30" spans="1:20">
      <c r="A30" s="10">
        <v>26</v>
      </c>
      <c r="B30" s="60" t="s">
        <v>67</v>
      </c>
      <c r="C30" s="73" t="s">
        <v>402</v>
      </c>
      <c r="D30" s="136" t="s">
        <v>29</v>
      </c>
      <c r="E30" s="58"/>
      <c r="F30" s="73"/>
      <c r="G30" s="58">
        <v>5</v>
      </c>
      <c r="H30" s="58">
        <v>5</v>
      </c>
      <c r="I30" s="57">
        <f>+G30+H30</f>
        <v>10</v>
      </c>
      <c r="J30" s="74">
        <v>970659965</v>
      </c>
      <c r="K30" s="64" t="s">
        <v>101</v>
      </c>
      <c r="L30" s="70" t="s">
        <v>102</v>
      </c>
      <c r="M30" s="70">
        <v>9864108559</v>
      </c>
      <c r="N30" s="70" t="s">
        <v>103</v>
      </c>
      <c r="O30" s="70">
        <v>9678783757</v>
      </c>
      <c r="P30" s="143"/>
      <c r="Q30" s="61"/>
      <c r="R30" s="61"/>
      <c r="S30" s="61"/>
      <c r="T30" s="61"/>
    </row>
    <row r="31" spans="1:20" ht="33">
      <c r="A31" s="10">
        <v>27</v>
      </c>
      <c r="B31" s="60" t="s">
        <v>68</v>
      </c>
      <c r="C31" s="73" t="s">
        <v>236</v>
      </c>
      <c r="D31" s="136" t="s">
        <v>29</v>
      </c>
      <c r="E31" s="58"/>
      <c r="F31" s="73"/>
      <c r="G31" s="58">
        <v>60</v>
      </c>
      <c r="H31" s="58">
        <v>64</v>
      </c>
      <c r="I31" s="57">
        <f>+G31+H31</f>
        <v>124</v>
      </c>
      <c r="J31" s="74">
        <v>8255051741</v>
      </c>
      <c r="K31" s="70" t="s">
        <v>84</v>
      </c>
      <c r="L31" s="70" t="s">
        <v>85</v>
      </c>
      <c r="M31" s="70">
        <v>9707170999</v>
      </c>
      <c r="N31" s="146" t="s">
        <v>156</v>
      </c>
      <c r="O31" s="68">
        <v>8011985883</v>
      </c>
      <c r="P31" s="143">
        <v>43445</v>
      </c>
      <c r="Q31" s="61" t="s">
        <v>149</v>
      </c>
      <c r="R31" s="61"/>
      <c r="S31" s="61" t="s">
        <v>154</v>
      </c>
      <c r="T31" s="61"/>
    </row>
    <row r="32" spans="1:20">
      <c r="A32" s="10">
        <v>28</v>
      </c>
      <c r="B32" s="60"/>
      <c r="C32" s="73"/>
      <c r="D32" s="136"/>
      <c r="E32" s="58"/>
      <c r="F32" s="73"/>
      <c r="G32" s="58">
        <v>10</v>
      </c>
      <c r="H32" s="58">
        <v>14</v>
      </c>
      <c r="I32" s="57">
        <f>+G32+H32</f>
        <v>24</v>
      </c>
      <c r="J32" s="74"/>
      <c r="K32" s="70" t="s">
        <v>84</v>
      </c>
      <c r="L32" s="70" t="s">
        <v>85</v>
      </c>
      <c r="M32" s="70">
        <v>9707170999</v>
      </c>
      <c r="N32" s="146" t="s">
        <v>156</v>
      </c>
      <c r="O32" s="68">
        <v>8011985883</v>
      </c>
      <c r="P32" s="78"/>
      <c r="Q32" s="61"/>
      <c r="R32" s="61"/>
      <c r="S32" s="61"/>
      <c r="T32" s="61"/>
    </row>
    <row r="33" spans="1:20" ht="33">
      <c r="A33" s="10">
        <v>29</v>
      </c>
      <c r="B33" s="60" t="s">
        <v>67</v>
      </c>
      <c r="C33" s="73" t="s">
        <v>394</v>
      </c>
      <c r="D33" s="148" t="s">
        <v>29</v>
      </c>
      <c r="E33" s="58"/>
      <c r="F33" s="73"/>
      <c r="G33" s="58">
        <v>10</v>
      </c>
      <c r="H33" s="58"/>
      <c r="I33" s="57"/>
      <c r="J33" s="74">
        <v>8486437030</v>
      </c>
      <c r="K33" s="64" t="s">
        <v>101</v>
      </c>
      <c r="L33" s="70" t="s">
        <v>102</v>
      </c>
      <c r="M33" s="70">
        <v>9864108559</v>
      </c>
      <c r="N33" s="70" t="s">
        <v>103</v>
      </c>
      <c r="O33" s="70">
        <v>9678783757</v>
      </c>
      <c r="P33" s="143">
        <v>43446</v>
      </c>
      <c r="Q33" s="61" t="s">
        <v>169</v>
      </c>
      <c r="R33" s="61"/>
      <c r="S33" s="61"/>
      <c r="T33" s="61"/>
    </row>
    <row r="34" spans="1:20">
      <c r="A34" s="10">
        <v>30</v>
      </c>
      <c r="B34" s="60" t="s">
        <v>68</v>
      </c>
      <c r="C34" s="73" t="s">
        <v>312</v>
      </c>
      <c r="D34" s="136" t="s">
        <v>29</v>
      </c>
      <c r="E34" s="58"/>
      <c r="F34" s="73"/>
      <c r="G34" s="58"/>
      <c r="H34" s="58"/>
      <c r="I34" s="57">
        <f>+G34+H34</f>
        <v>0</v>
      </c>
      <c r="J34" s="73">
        <v>9864337845</v>
      </c>
      <c r="K34" s="78"/>
      <c r="L34" s="78"/>
      <c r="M34" s="73"/>
      <c r="N34" s="73"/>
      <c r="O34" s="73"/>
      <c r="P34" s="143"/>
      <c r="Q34" s="61"/>
      <c r="R34" s="61"/>
      <c r="S34" s="61"/>
      <c r="T34" s="61"/>
    </row>
    <row r="35" spans="1:20">
      <c r="A35" s="10">
        <v>31</v>
      </c>
      <c r="B35" s="60"/>
      <c r="C35" s="73" t="s">
        <v>395</v>
      </c>
      <c r="D35" s="136"/>
      <c r="E35" s="58"/>
      <c r="F35" s="73"/>
      <c r="G35" s="58">
        <v>7</v>
      </c>
      <c r="H35" s="58">
        <v>9</v>
      </c>
      <c r="I35" s="57">
        <f>+G35+H35</f>
        <v>16</v>
      </c>
      <c r="J35" s="74"/>
      <c r="K35" s="64" t="s">
        <v>101</v>
      </c>
      <c r="L35" s="70" t="s">
        <v>102</v>
      </c>
      <c r="M35" s="70">
        <v>9864108559</v>
      </c>
      <c r="N35" s="70" t="s">
        <v>103</v>
      </c>
      <c r="O35" s="70">
        <v>9678783757</v>
      </c>
      <c r="P35" s="149">
        <v>43447</v>
      </c>
      <c r="Q35" s="61" t="s">
        <v>210</v>
      </c>
      <c r="R35" s="61"/>
      <c r="S35" s="61" t="s">
        <v>154</v>
      </c>
      <c r="T35" s="61"/>
    </row>
    <row r="36" spans="1:20" ht="33">
      <c r="A36" s="10">
        <v>32</v>
      </c>
      <c r="B36" s="60" t="s">
        <v>67</v>
      </c>
      <c r="C36" s="73" t="s">
        <v>403</v>
      </c>
      <c r="D36" s="136" t="s">
        <v>29</v>
      </c>
      <c r="E36" s="58"/>
      <c r="F36" s="73"/>
      <c r="G36" s="58">
        <v>3</v>
      </c>
      <c r="H36" s="58">
        <v>7</v>
      </c>
      <c r="I36" s="57">
        <f>+G36+H36</f>
        <v>10</v>
      </c>
      <c r="J36" s="74">
        <v>9508544556</v>
      </c>
      <c r="K36" s="64" t="s">
        <v>88</v>
      </c>
      <c r="L36" s="64" t="s">
        <v>97</v>
      </c>
      <c r="M36" s="77">
        <v>9854927240</v>
      </c>
      <c r="N36" s="81" t="s">
        <v>138</v>
      </c>
      <c r="O36" s="68">
        <v>9706524225</v>
      </c>
      <c r="P36" s="143"/>
      <c r="Q36" s="61"/>
      <c r="R36" s="61"/>
      <c r="S36" s="61"/>
      <c r="T36" s="61"/>
    </row>
    <row r="37" spans="1:20">
      <c r="A37" s="10">
        <v>33</v>
      </c>
      <c r="B37" s="60" t="s">
        <v>68</v>
      </c>
      <c r="C37" s="73" t="s">
        <v>404</v>
      </c>
      <c r="D37" s="136" t="s">
        <v>29</v>
      </c>
      <c r="E37" s="58"/>
      <c r="F37" s="73"/>
      <c r="G37" s="58">
        <v>15</v>
      </c>
      <c r="H37" s="58"/>
      <c r="I37" s="57"/>
      <c r="J37" s="74">
        <v>9854927894</v>
      </c>
      <c r="K37" s="70"/>
      <c r="L37" s="70"/>
      <c r="M37" s="70"/>
      <c r="N37" s="77"/>
      <c r="O37" s="77"/>
      <c r="P37" s="143"/>
      <c r="Q37" s="61"/>
      <c r="R37" s="61"/>
      <c r="S37" s="61"/>
      <c r="T37" s="61"/>
    </row>
    <row r="38" spans="1:20">
      <c r="A38" s="10">
        <v>34</v>
      </c>
      <c r="B38" s="60" t="s">
        <v>68</v>
      </c>
      <c r="C38" s="73" t="s">
        <v>238</v>
      </c>
      <c r="D38" s="136" t="s">
        <v>29</v>
      </c>
      <c r="E38" s="58"/>
      <c r="F38" s="73"/>
      <c r="G38" s="58"/>
      <c r="H38" s="58"/>
      <c r="I38" s="57">
        <f>+G38+H38</f>
        <v>0</v>
      </c>
      <c r="J38" s="73"/>
      <c r="K38" s="73"/>
      <c r="L38" s="73"/>
      <c r="M38" s="73"/>
      <c r="N38" s="73"/>
      <c r="O38" s="73"/>
      <c r="P38" s="143"/>
      <c r="Q38" s="61"/>
      <c r="R38" s="61"/>
      <c r="S38" s="61"/>
      <c r="T38" s="61"/>
    </row>
    <row r="39" spans="1:20">
      <c r="A39" s="10">
        <v>35</v>
      </c>
      <c r="B39" s="52"/>
      <c r="C39" s="73"/>
      <c r="D39" s="136"/>
      <c r="E39" s="58"/>
      <c r="F39" s="73"/>
      <c r="G39" s="58"/>
      <c r="H39" s="58"/>
      <c r="I39" s="57"/>
      <c r="J39" s="73"/>
      <c r="K39" s="73"/>
      <c r="L39" s="73"/>
      <c r="M39" s="73"/>
      <c r="N39" s="73"/>
      <c r="O39" s="73"/>
      <c r="P39" s="149"/>
      <c r="Q39" s="61"/>
      <c r="R39" s="61"/>
      <c r="S39" s="61" t="s">
        <v>154</v>
      </c>
      <c r="T39" s="61"/>
    </row>
    <row r="40" spans="1:20">
      <c r="A40" s="10">
        <v>36</v>
      </c>
      <c r="B40" s="60" t="s">
        <v>67</v>
      </c>
      <c r="C40" s="72" t="s">
        <v>405</v>
      </c>
      <c r="D40" s="136" t="s">
        <v>29</v>
      </c>
      <c r="E40" s="58"/>
      <c r="F40" s="73"/>
      <c r="G40" s="58">
        <v>23</v>
      </c>
      <c r="H40" s="58">
        <v>28</v>
      </c>
      <c r="I40" s="57">
        <v>51</v>
      </c>
      <c r="J40" s="73">
        <v>9085880193</v>
      </c>
      <c r="K40" s="70" t="s">
        <v>110</v>
      </c>
      <c r="L40" s="84" t="s">
        <v>111</v>
      </c>
      <c r="M40" s="73"/>
      <c r="N40" s="81" t="s">
        <v>112</v>
      </c>
      <c r="O40" s="68">
        <v>9613284629</v>
      </c>
      <c r="P40" s="149">
        <v>43448</v>
      </c>
      <c r="Q40" s="61" t="s">
        <v>162</v>
      </c>
      <c r="R40" s="61"/>
      <c r="S40" s="61"/>
      <c r="T40" s="61"/>
    </row>
    <row r="41" spans="1:20">
      <c r="A41" s="10">
        <v>37</v>
      </c>
      <c r="B41" s="60" t="s">
        <v>67</v>
      </c>
      <c r="C41" s="73" t="s">
        <v>406</v>
      </c>
      <c r="D41" s="136" t="s">
        <v>29</v>
      </c>
      <c r="E41" s="58"/>
      <c r="F41" s="73"/>
      <c r="G41" s="58">
        <v>28</v>
      </c>
      <c r="H41" s="58">
        <v>21</v>
      </c>
      <c r="I41" s="57">
        <v>49</v>
      </c>
      <c r="J41" s="73">
        <v>9957237497</v>
      </c>
      <c r="K41" s="70" t="s">
        <v>110</v>
      </c>
      <c r="L41" s="84" t="s">
        <v>111</v>
      </c>
      <c r="M41" s="73"/>
      <c r="N41" s="81" t="s">
        <v>112</v>
      </c>
      <c r="O41" s="68">
        <v>9613284629</v>
      </c>
      <c r="P41" s="143"/>
      <c r="Q41" s="61"/>
      <c r="R41" s="61"/>
      <c r="S41" s="61"/>
      <c r="T41" s="61"/>
    </row>
    <row r="42" spans="1:20" ht="30">
      <c r="A42" s="10">
        <v>38</v>
      </c>
      <c r="B42" s="60" t="s">
        <v>68</v>
      </c>
      <c r="C42" s="73" t="s">
        <v>239</v>
      </c>
      <c r="D42" s="136" t="s">
        <v>29</v>
      </c>
      <c r="E42" s="58"/>
      <c r="F42" s="73"/>
      <c r="G42" s="58">
        <v>21</v>
      </c>
      <c r="H42" s="58">
        <v>22</v>
      </c>
      <c r="I42" s="57">
        <f>+G42+H42</f>
        <v>43</v>
      </c>
      <c r="J42" s="68"/>
      <c r="K42" s="70" t="s">
        <v>94</v>
      </c>
      <c r="L42" s="76" t="s">
        <v>95</v>
      </c>
      <c r="M42" s="70">
        <v>9707419017</v>
      </c>
      <c r="N42" s="67" t="s">
        <v>91</v>
      </c>
      <c r="O42" s="68">
        <v>8486287850</v>
      </c>
      <c r="P42" s="143"/>
      <c r="Q42" s="61"/>
      <c r="R42" s="61"/>
      <c r="S42" s="61"/>
      <c r="T42" s="61"/>
    </row>
    <row r="43" spans="1:20" ht="30">
      <c r="A43" s="10">
        <v>39</v>
      </c>
      <c r="B43" s="60" t="s">
        <v>68</v>
      </c>
      <c r="C43" s="73" t="s">
        <v>407</v>
      </c>
      <c r="D43" s="136" t="s">
        <v>29</v>
      </c>
      <c r="E43" s="58"/>
      <c r="F43" s="73"/>
      <c r="G43" s="58">
        <v>18</v>
      </c>
      <c r="H43" s="58">
        <v>13</v>
      </c>
      <c r="I43" s="57">
        <f>+G43+H43</f>
        <v>31</v>
      </c>
      <c r="J43" s="68"/>
      <c r="K43" s="70" t="s">
        <v>94</v>
      </c>
      <c r="L43" s="76" t="s">
        <v>95</v>
      </c>
      <c r="M43" s="70">
        <v>9707419017</v>
      </c>
      <c r="N43" s="67" t="s">
        <v>91</v>
      </c>
      <c r="O43" s="68">
        <v>8486287850</v>
      </c>
      <c r="P43" s="143"/>
      <c r="Q43" s="61"/>
      <c r="R43" s="61"/>
      <c r="S43" s="61" t="s">
        <v>154</v>
      </c>
      <c r="T43" s="61"/>
    </row>
    <row r="44" spans="1:20">
      <c r="A44" s="10">
        <v>40</v>
      </c>
      <c r="B44" s="60"/>
      <c r="C44" s="72"/>
      <c r="D44" s="136"/>
      <c r="E44" s="58"/>
      <c r="F44" s="73"/>
      <c r="G44" s="58"/>
      <c r="H44" s="58"/>
      <c r="I44" s="57"/>
      <c r="J44" s="73"/>
      <c r="K44" s="64"/>
      <c r="L44" s="71"/>
      <c r="M44" s="64"/>
      <c r="N44" s="85"/>
      <c r="O44" s="77"/>
      <c r="P44" s="143"/>
      <c r="Q44" s="61"/>
      <c r="R44" s="61"/>
      <c r="S44" s="61"/>
      <c r="T44" s="61"/>
    </row>
    <row r="45" spans="1:20">
      <c r="A45" s="10">
        <v>41</v>
      </c>
      <c r="B45" s="60" t="s">
        <v>67</v>
      </c>
      <c r="C45" s="73" t="s">
        <v>362</v>
      </c>
      <c r="D45" s="136" t="s">
        <v>29</v>
      </c>
      <c r="E45" s="58"/>
      <c r="F45" s="73"/>
      <c r="G45" s="58">
        <v>28</v>
      </c>
      <c r="H45" s="58">
        <v>19</v>
      </c>
      <c r="I45" s="57">
        <f>+G45+H45</f>
        <v>47</v>
      </c>
      <c r="J45" s="73">
        <v>9678486297</v>
      </c>
      <c r="K45" s="64" t="s">
        <v>89</v>
      </c>
      <c r="L45" s="65" t="s">
        <v>90</v>
      </c>
      <c r="M45" s="66">
        <v>9957430641</v>
      </c>
      <c r="N45" s="67" t="s">
        <v>91</v>
      </c>
      <c r="O45" s="68">
        <v>8486287850</v>
      </c>
      <c r="P45" s="143">
        <v>43449</v>
      </c>
      <c r="Q45" s="61" t="s">
        <v>319</v>
      </c>
      <c r="R45" s="61"/>
      <c r="S45" s="61"/>
      <c r="T45" s="61"/>
    </row>
    <row r="46" spans="1:20">
      <c r="A46" s="10">
        <v>42</v>
      </c>
      <c r="B46" s="60" t="s">
        <v>68</v>
      </c>
      <c r="C46" s="72" t="s">
        <v>408</v>
      </c>
      <c r="D46" s="78" t="s">
        <v>29</v>
      </c>
      <c r="E46" s="78"/>
      <c r="F46" s="78"/>
      <c r="G46" s="78"/>
      <c r="H46" s="78"/>
      <c r="I46" s="78"/>
      <c r="J46" s="73"/>
      <c r="K46" s="73"/>
      <c r="L46" s="78"/>
      <c r="M46" s="73"/>
      <c r="N46" s="73"/>
      <c r="O46" s="78"/>
      <c r="P46" s="143"/>
      <c r="Q46" s="61"/>
      <c r="R46" s="61"/>
      <c r="S46" s="61"/>
      <c r="T46" s="61"/>
    </row>
    <row r="47" spans="1:20">
      <c r="A47" s="10">
        <v>43</v>
      </c>
      <c r="B47" s="60" t="s">
        <v>68</v>
      </c>
      <c r="C47" s="73" t="s">
        <v>409</v>
      </c>
      <c r="D47" s="136" t="s">
        <v>29</v>
      </c>
      <c r="E47" s="58"/>
      <c r="F47" s="73"/>
      <c r="G47" s="58">
        <v>45</v>
      </c>
      <c r="H47" s="58">
        <v>31</v>
      </c>
      <c r="I47" s="57">
        <f t="shared" ref="I47:I54" si="4">+G47+H47</f>
        <v>76</v>
      </c>
      <c r="J47" s="74">
        <v>9854329960</v>
      </c>
      <c r="K47" s="64" t="s">
        <v>89</v>
      </c>
      <c r="L47" s="65" t="s">
        <v>90</v>
      </c>
      <c r="M47" s="66">
        <v>9957430641</v>
      </c>
      <c r="N47" s="67" t="s">
        <v>91</v>
      </c>
      <c r="O47" s="68">
        <v>8486287850</v>
      </c>
      <c r="P47" s="143"/>
      <c r="Q47" s="61"/>
      <c r="R47" s="61"/>
      <c r="S47" s="61" t="s">
        <v>154</v>
      </c>
      <c r="T47" s="61"/>
    </row>
    <row r="48" spans="1:20">
      <c r="A48" s="10">
        <v>44</v>
      </c>
      <c r="B48" s="60"/>
      <c r="C48" s="73"/>
      <c r="D48" s="136"/>
      <c r="E48" s="58"/>
      <c r="F48" s="73"/>
      <c r="G48" s="58">
        <v>11</v>
      </c>
      <c r="H48" s="58">
        <v>10</v>
      </c>
      <c r="I48" s="57">
        <f t="shared" si="4"/>
        <v>21</v>
      </c>
      <c r="J48" s="73">
        <v>825433792</v>
      </c>
      <c r="K48" s="64" t="s">
        <v>89</v>
      </c>
      <c r="L48" s="65"/>
      <c r="M48" s="66"/>
      <c r="N48" s="67"/>
      <c r="O48" s="68"/>
      <c r="P48" s="144">
        <v>43450</v>
      </c>
      <c r="Q48" s="147" t="s">
        <v>148</v>
      </c>
      <c r="R48" s="61"/>
      <c r="S48" s="61"/>
      <c r="T48" s="61"/>
    </row>
    <row r="49" spans="1:20" ht="33">
      <c r="A49" s="10">
        <v>45</v>
      </c>
      <c r="B49" s="60" t="s">
        <v>67</v>
      </c>
      <c r="C49" s="73" t="s">
        <v>410</v>
      </c>
      <c r="D49" s="136" t="s">
        <v>29</v>
      </c>
      <c r="E49" s="58"/>
      <c r="F49" s="73"/>
      <c r="G49" s="58">
        <v>8</v>
      </c>
      <c r="H49" s="58">
        <v>9</v>
      </c>
      <c r="I49" s="57">
        <f>+G49+H49</f>
        <v>17</v>
      </c>
      <c r="J49" s="73">
        <v>825433792</v>
      </c>
      <c r="K49" s="70" t="s">
        <v>115</v>
      </c>
      <c r="L49" s="82" t="s">
        <v>116</v>
      </c>
      <c r="M49" s="68">
        <v>9864222301</v>
      </c>
      <c r="N49" s="81" t="s">
        <v>123</v>
      </c>
      <c r="O49" s="70">
        <v>8486353980</v>
      </c>
      <c r="P49" s="149">
        <v>43451</v>
      </c>
      <c r="Q49" s="52" t="s">
        <v>149</v>
      </c>
      <c r="R49" s="61"/>
      <c r="S49" s="61"/>
      <c r="T49" s="61"/>
    </row>
    <row r="50" spans="1:20" ht="33">
      <c r="A50" s="10">
        <v>46</v>
      </c>
      <c r="B50" s="60" t="s">
        <v>67</v>
      </c>
      <c r="C50" s="73" t="s">
        <v>411</v>
      </c>
      <c r="D50" s="136" t="s">
        <v>29</v>
      </c>
      <c r="E50" s="58"/>
      <c r="F50" s="73"/>
      <c r="G50" s="58">
        <v>7</v>
      </c>
      <c r="H50" s="58">
        <v>6</v>
      </c>
      <c r="I50" s="57">
        <f>+G50+H50</f>
        <v>13</v>
      </c>
      <c r="J50" s="73">
        <v>825433792</v>
      </c>
      <c r="K50" s="70" t="s">
        <v>110</v>
      </c>
      <c r="L50" s="84" t="s">
        <v>111</v>
      </c>
      <c r="M50" s="73"/>
      <c r="N50" s="81" t="s">
        <v>112</v>
      </c>
      <c r="O50" s="68">
        <v>9613284629</v>
      </c>
      <c r="P50" s="61"/>
      <c r="Q50" s="61"/>
      <c r="R50" s="61"/>
      <c r="S50" s="61"/>
      <c r="T50" s="61"/>
    </row>
    <row r="51" spans="1:20" ht="30">
      <c r="A51" s="10">
        <v>47</v>
      </c>
      <c r="B51" s="60" t="s">
        <v>68</v>
      </c>
      <c r="C51" s="73" t="s">
        <v>414</v>
      </c>
      <c r="D51" s="136" t="s">
        <v>29</v>
      </c>
      <c r="E51" s="58"/>
      <c r="F51" s="73"/>
      <c r="G51" s="58">
        <v>25</v>
      </c>
      <c r="H51" s="58">
        <v>20</v>
      </c>
      <c r="I51" s="57">
        <f t="shared" ref="I51:I52" si="5">+G51+H51</f>
        <v>45</v>
      </c>
      <c r="J51" s="73"/>
      <c r="K51" s="70" t="s">
        <v>94</v>
      </c>
      <c r="L51" s="76" t="s">
        <v>95</v>
      </c>
      <c r="M51" s="70">
        <v>9707419017</v>
      </c>
      <c r="N51" s="67" t="s">
        <v>91</v>
      </c>
      <c r="O51" s="68">
        <v>8486287850</v>
      </c>
      <c r="P51" s="61"/>
      <c r="Q51" s="61"/>
      <c r="R51" s="61"/>
      <c r="S51" s="61" t="s">
        <v>154</v>
      </c>
      <c r="T51" s="61"/>
    </row>
    <row r="52" spans="1:20" ht="30">
      <c r="A52" s="10">
        <v>48</v>
      </c>
      <c r="B52" s="60" t="s">
        <v>68</v>
      </c>
      <c r="C52" s="73" t="s">
        <v>415</v>
      </c>
      <c r="D52" s="136" t="s">
        <v>29</v>
      </c>
      <c r="E52" s="58"/>
      <c r="F52" s="73"/>
      <c r="G52" s="58">
        <v>25</v>
      </c>
      <c r="H52" s="58">
        <v>20</v>
      </c>
      <c r="I52" s="57">
        <f t="shared" si="5"/>
        <v>45</v>
      </c>
      <c r="J52" s="73"/>
      <c r="K52" s="70" t="s">
        <v>94</v>
      </c>
      <c r="L52" s="76" t="s">
        <v>95</v>
      </c>
      <c r="M52" s="70">
        <v>9707419017</v>
      </c>
      <c r="N52" s="67" t="s">
        <v>91</v>
      </c>
      <c r="O52" s="68">
        <v>8486287850</v>
      </c>
      <c r="P52" s="61"/>
      <c r="Q52" s="61"/>
      <c r="R52" s="61"/>
      <c r="S52" s="61"/>
      <c r="T52" s="61"/>
    </row>
    <row r="53" spans="1:20">
      <c r="A53" s="10">
        <v>49</v>
      </c>
      <c r="B53" s="60"/>
      <c r="C53" s="73"/>
      <c r="D53" s="136"/>
      <c r="E53" s="58"/>
      <c r="F53" s="73"/>
      <c r="G53" s="58"/>
      <c r="H53" s="58"/>
      <c r="I53" s="57"/>
      <c r="J53" s="73"/>
      <c r="K53" s="70"/>
      <c r="L53" s="82"/>
      <c r="M53" s="68"/>
      <c r="N53" s="68"/>
      <c r="O53" s="68"/>
      <c r="P53" s="61"/>
      <c r="Q53" s="61"/>
      <c r="R53" s="61"/>
      <c r="S53" s="61"/>
      <c r="T53" s="61"/>
    </row>
    <row r="54" spans="1:20" ht="33">
      <c r="A54" s="10">
        <v>50</v>
      </c>
      <c r="B54" s="60" t="s">
        <v>67</v>
      </c>
      <c r="C54" s="73" t="s">
        <v>412</v>
      </c>
      <c r="D54" s="136" t="s">
        <v>29</v>
      </c>
      <c r="E54" s="58"/>
      <c r="F54" s="73"/>
      <c r="G54" s="58">
        <v>17</v>
      </c>
      <c r="H54" s="58">
        <v>9</v>
      </c>
      <c r="I54" s="57">
        <f t="shared" si="4"/>
        <v>26</v>
      </c>
      <c r="J54" s="73">
        <v>825433792</v>
      </c>
      <c r="K54" s="64" t="s">
        <v>94</v>
      </c>
      <c r="L54" s="64" t="s">
        <v>95</v>
      </c>
      <c r="M54" s="77">
        <v>9854927240</v>
      </c>
      <c r="N54" s="81" t="s">
        <v>138</v>
      </c>
      <c r="O54" s="68">
        <v>9706524225</v>
      </c>
      <c r="P54" s="150">
        <v>43452</v>
      </c>
      <c r="Q54" s="61" t="s">
        <v>150</v>
      </c>
      <c r="R54" s="61"/>
      <c r="S54" s="61" t="s">
        <v>154</v>
      </c>
      <c r="T54" s="61"/>
    </row>
    <row r="55" spans="1:20">
      <c r="A55" s="10">
        <v>51</v>
      </c>
      <c r="B55" s="60" t="s">
        <v>68</v>
      </c>
      <c r="C55" s="73" t="s">
        <v>194</v>
      </c>
      <c r="D55" s="136" t="s">
        <v>29</v>
      </c>
      <c r="E55" s="58"/>
      <c r="F55" s="73"/>
      <c r="G55" s="58">
        <v>25</v>
      </c>
      <c r="H55" s="58">
        <v>20</v>
      </c>
      <c r="I55" s="57">
        <f t="shared" ref="I55:I58" si="6">+G55+H55</f>
        <v>45</v>
      </c>
      <c r="J55" s="73"/>
      <c r="K55" s="70"/>
      <c r="L55" s="82"/>
      <c r="M55" s="68"/>
      <c r="N55" s="68"/>
      <c r="O55" s="68"/>
      <c r="P55" s="61"/>
      <c r="Q55" s="61"/>
      <c r="R55" s="61"/>
      <c r="S55" s="61"/>
      <c r="T55" s="61"/>
    </row>
    <row r="56" spans="1:20">
      <c r="A56" s="10">
        <v>52</v>
      </c>
      <c r="B56" s="60" t="s">
        <v>68</v>
      </c>
      <c r="C56" s="73" t="s">
        <v>413</v>
      </c>
      <c r="D56" s="136" t="s">
        <v>29</v>
      </c>
      <c r="E56" s="58"/>
      <c r="F56" s="73"/>
      <c r="G56" s="58"/>
      <c r="H56" s="58"/>
      <c r="I56" s="57">
        <f t="shared" si="6"/>
        <v>0</v>
      </c>
      <c r="J56" s="73"/>
      <c r="K56" s="73"/>
      <c r="L56" s="73"/>
      <c r="M56" s="73"/>
      <c r="N56" s="73"/>
      <c r="O56" s="73"/>
      <c r="P56" s="61"/>
      <c r="Q56" s="61"/>
      <c r="R56" s="61"/>
      <c r="S56" s="61"/>
      <c r="T56" s="61"/>
    </row>
    <row r="57" spans="1:20">
      <c r="A57" s="10">
        <v>53</v>
      </c>
      <c r="B57" s="60"/>
      <c r="C57" s="73"/>
      <c r="D57" s="136"/>
      <c r="E57" s="58"/>
      <c r="F57" s="73"/>
      <c r="G57" s="58"/>
      <c r="H57" s="58"/>
      <c r="I57" s="57"/>
      <c r="J57" s="73"/>
      <c r="K57" s="64"/>
      <c r="L57" s="65"/>
      <c r="M57" s="66"/>
      <c r="N57" s="67"/>
      <c r="O57" s="68"/>
      <c r="P57" s="61"/>
      <c r="Q57" s="61"/>
      <c r="R57" s="61"/>
      <c r="S57" s="61" t="s">
        <v>154</v>
      </c>
      <c r="T57" s="61"/>
    </row>
    <row r="58" spans="1:20">
      <c r="A58" s="10">
        <v>54</v>
      </c>
      <c r="B58" s="60" t="s">
        <v>67</v>
      </c>
      <c r="C58" s="73" t="s">
        <v>416</v>
      </c>
      <c r="D58" s="136" t="s">
        <v>29</v>
      </c>
      <c r="E58" s="58"/>
      <c r="F58" s="73"/>
      <c r="G58" s="58">
        <v>89</v>
      </c>
      <c r="H58" s="58">
        <v>67</v>
      </c>
      <c r="I58" s="57">
        <f t="shared" si="6"/>
        <v>156</v>
      </c>
      <c r="J58" s="74">
        <v>9365583544</v>
      </c>
      <c r="K58" s="64" t="s">
        <v>89</v>
      </c>
      <c r="L58" s="65" t="s">
        <v>90</v>
      </c>
      <c r="M58" s="66">
        <v>9957430641</v>
      </c>
      <c r="N58" s="67" t="s">
        <v>91</v>
      </c>
      <c r="O58" s="68">
        <v>8486287850</v>
      </c>
      <c r="P58" s="143">
        <v>43453</v>
      </c>
      <c r="Q58" s="61" t="s">
        <v>145</v>
      </c>
      <c r="R58" s="61"/>
      <c r="S58" s="61"/>
      <c r="T58" s="61"/>
    </row>
    <row r="59" spans="1:20" ht="33">
      <c r="A59" s="10">
        <v>55</v>
      </c>
      <c r="B59" s="60" t="s">
        <v>68</v>
      </c>
      <c r="C59" s="73" t="s">
        <v>401</v>
      </c>
      <c r="D59" s="52"/>
      <c r="E59" s="53"/>
      <c r="F59" s="52"/>
      <c r="G59" s="53"/>
      <c r="H59" s="53"/>
      <c r="I59" s="52"/>
      <c r="J59" s="52"/>
      <c r="K59" s="73"/>
      <c r="L59" s="73"/>
      <c r="M59" s="73"/>
      <c r="N59" s="73"/>
      <c r="O59" s="73"/>
      <c r="P59" s="61"/>
      <c r="Q59" s="61"/>
      <c r="R59" s="61"/>
      <c r="S59" s="61"/>
      <c r="T59" s="61"/>
    </row>
    <row r="60" spans="1:20">
      <c r="A60" s="10">
        <v>56</v>
      </c>
      <c r="B60" s="60"/>
      <c r="C60" s="73"/>
      <c r="D60" s="136" t="s">
        <v>29</v>
      </c>
      <c r="E60" s="58"/>
      <c r="F60" s="73"/>
      <c r="G60" s="58"/>
      <c r="H60" s="58"/>
      <c r="I60" s="57">
        <f t="shared" ref="I60:I61" si="7">+G60+H60</f>
        <v>0</v>
      </c>
      <c r="J60" s="73"/>
      <c r="K60" s="73"/>
      <c r="L60" s="73"/>
      <c r="M60" s="73"/>
      <c r="N60" s="73"/>
      <c r="O60" s="73"/>
      <c r="P60" s="61"/>
      <c r="Q60" s="61"/>
      <c r="R60" s="61"/>
      <c r="S60" s="61"/>
      <c r="T60" s="61"/>
    </row>
    <row r="61" spans="1:20">
      <c r="A61" s="10">
        <v>57</v>
      </c>
      <c r="B61" s="60"/>
      <c r="C61" s="73"/>
      <c r="D61" s="136"/>
      <c r="E61" s="58"/>
      <c r="F61" s="73"/>
      <c r="G61" s="58"/>
      <c r="H61" s="58"/>
      <c r="I61" s="57">
        <f t="shared" si="7"/>
        <v>0</v>
      </c>
      <c r="J61" s="73"/>
      <c r="K61" s="73"/>
      <c r="L61" s="73"/>
      <c r="M61" s="73"/>
      <c r="N61" s="73"/>
      <c r="O61" s="73"/>
      <c r="P61" s="61"/>
      <c r="Q61" s="61"/>
      <c r="R61" s="61"/>
      <c r="S61" s="61"/>
      <c r="T61" s="61"/>
    </row>
    <row r="62" spans="1:20">
      <c r="A62" s="10">
        <v>58</v>
      </c>
      <c r="B62" s="60" t="s">
        <v>67</v>
      </c>
      <c r="C62" s="73" t="s">
        <v>417</v>
      </c>
      <c r="D62" s="136" t="s">
        <v>29</v>
      </c>
      <c r="E62" s="58"/>
      <c r="F62" s="73"/>
      <c r="G62" s="58"/>
      <c r="H62" s="58"/>
      <c r="I62" s="57">
        <f>+G62+H62</f>
        <v>0</v>
      </c>
      <c r="J62" s="73">
        <v>825433792</v>
      </c>
      <c r="K62" s="70" t="s">
        <v>110</v>
      </c>
      <c r="L62" s="84" t="s">
        <v>111</v>
      </c>
      <c r="M62" s="73"/>
      <c r="N62" s="81" t="s">
        <v>112</v>
      </c>
      <c r="O62" s="68">
        <v>9613284629</v>
      </c>
      <c r="P62" s="143">
        <v>43454</v>
      </c>
      <c r="Q62" s="61" t="s">
        <v>210</v>
      </c>
      <c r="R62" s="61"/>
      <c r="S62" s="61" t="s">
        <v>154</v>
      </c>
      <c r="T62" s="61"/>
    </row>
    <row r="63" spans="1:20" ht="33">
      <c r="A63" s="10">
        <v>59</v>
      </c>
      <c r="B63" s="60" t="s">
        <v>67</v>
      </c>
      <c r="C63" s="73" t="s">
        <v>418</v>
      </c>
      <c r="D63" s="136" t="s">
        <v>29</v>
      </c>
      <c r="E63" s="58"/>
      <c r="F63" s="73"/>
      <c r="G63" s="58">
        <v>119</v>
      </c>
      <c r="H63" s="58">
        <v>121</v>
      </c>
      <c r="I63" s="57">
        <f>+G63+H63</f>
        <v>240</v>
      </c>
      <c r="J63" s="74">
        <v>9613919693</v>
      </c>
      <c r="K63" s="70" t="s">
        <v>94</v>
      </c>
      <c r="L63" s="76" t="s">
        <v>95</v>
      </c>
      <c r="M63" s="70">
        <v>9707419017</v>
      </c>
      <c r="N63" s="67" t="s">
        <v>91</v>
      </c>
      <c r="O63" s="68">
        <v>8486287850</v>
      </c>
      <c r="P63" s="143"/>
      <c r="Q63" s="61"/>
      <c r="R63" s="61"/>
      <c r="S63" s="61"/>
      <c r="T63" s="61"/>
    </row>
    <row r="64" spans="1:20" ht="33">
      <c r="A64" s="10">
        <v>60</v>
      </c>
      <c r="B64" s="60" t="s">
        <v>68</v>
      </c>
      <c r="C64" s="73" t="s">
        <v>419</v>
      </c>
      <c r="D64" s="136" t="s">
        <v>29</v>
      </c>
      <c r="E64" s="58"/>
      <c r="F64" s="73"/>
      <c r="G64" s="58"/>
      <c r="H64" s="58"/>
      <c r="I64" s="57">
        <f>+G64+H64</f>
        <v>0</v>
      </c>
      <c r="J64" s="73"/>
      <c r="K64" s="64" t="s">
        <v>88</v>
      </c>
      <c r="L64" s="64" t="s">
        <v>97</v>
      </c>
      <c r="M64" s="77">
        <v>9854927240</v>
      </c>
      <c r="N64" s="81" t="s">
        <v>138</v>
      </c>
      <c r="O64" s="68">
        <v>9706524225</v>
      </c>
      <c r="P64" s="143"/>
      <c r="Q64" s="61"/>
      <c r="R64" s="61"/>
      <c r="S64" s="61"/>
      <c r="T64" s="61"/>
    </row>
    <row r="65" spans="1:20">
      <c r="A65" s="10">
        <v>61</v>
      </c>
      <c r="B65" s="52"/>
      <c r="C65" s="52"/>
      <c r="D65" s="52"/>
      <c r="E65" s="53"/>
      <c r="F65" s="52"/>
      <c r="G65" s="53"/>
      <c r="H65" s="53"/>
      <c r="I65" s="52"/>
      <c r="J65" s="52"/>
      <c r="K65" s="52"/>
      <c r="L65" s="52"/>
      <c r="M65" s="52"/>
      <c r="N65" s="52"/>
      <c r="O65" s="52"/>
      <c r="P65" s="52"/>
      <c r="Q65" s="52"/>
      <c r="R65" s="52"/>
      <c r="S65" s="52"/>
      <c r="T65" s="52"/>
    </row>
    <row r="66" spans="1:20">
      <c r="A66" s="10">
        <v>62</v>
      </c>
      <c r="B66" s="60" t="s">
        <v>67</v>
      </c>
      <c r="C66" s="73" t="s">
        <v>420</v>
      </c>
      <c r="D66" s="136" t="s">
        <v>29</v>
      </c>
      <c r="E66" s="58"/>
      <c r="F66" s="73"/>
      <c r="G66" s="58">
        <v>12</v>
      </c>
      <c r="H66" s="58">
        <v>16</v>
      </c>
      <c r="I66" s="57">
        <f>+G66+H66</f>
        <v>28</v>
      </c>
      <c r="J66" s="83">
        <v>9864760688</v>
      </c>
      <c r="K66" s="64" t="s">
        <v>88</v>
      </c>
      <c r="L66" s="64" t="s">
        <v>97</v>
      </c>
      <c r="M66" s="77">
        <v>9854927240</v>
      </c>
      <c r="N66" s="81" t="s">
        <v>138</v>
      </c>
      <c r="O66" s="68">
        <v>9706524225</v>
      </c>
      <c r="P66" s="143">
        <v>43455</v>
      </c>
      <c r="Q66" s="61" t="s">
        <v>146</v>
      </c>
      <c r="R66" s="61"/>
      <c r="S66" s="61" t="s">
        <v>154</v>
      </c>
      <c r="T66" s="61"/>
    </row>
    <row r="67" spans="1:20">
      <c r="A67" s="10">
        <v>63</v>
      </c>
      <c r="B67" s="60" t="s">
        <v>68</v>
      </c>
      <c r="C67" s="72" t="s">
        <v>421</v>
      </c>
      <c r="D67" s="136" t="s">
        <v>29</v>
      </c>
      <c r="E67" s="58"/>
      <c r="F67" s="73"/>
      <c r="G67" s="58">
        <v>16</v>
      </c>
      <c r="H67" s="58">
        <v>18</v>
      </c>
      <c r="I67" s="57">
        <f>+G67+H67</f>
        <v>34</v>
      </c>
      <c r="J67" s="83">
        <v>9864760688</v>
      </c>
      <c r="K67" s="70" t="s">
        <v>115</v>
      </c>
      <c r="L67" s="82" t="s">
        <v>116</v>
      </c>
      <c r="M67" s="68">
        <v>9864222301</v>
      </c>
      <c r="N67" s="81" t="s">
        <v>123</v>
      </c>
      <c r="O67" s="70">
        <v>8486353980</v>
      </c>
      <c r="P67" s="143"/>
      <c r="Q67" s="61"/>
      <c r="R67" s="61"/>
      <c r="S67" s="61"/>
      <c r="T67" s="61"/>
    </row>
    <row r="68" spans="1:20">
      <c r="A68" s="10">
        <v>64</v>
      </c>
      <c r="B68" s="60"/>
      <c r="C68" s="73"/>
      <c r="D68" s="136"/>
      <c r="E68" s="58"/>
      <c r="F68" s="73"/>
      <c r="G68" s="58"/>
      <c r="H68" s="58"/>
      <c r="I68" s="57"/>
      <c r="J68" s="74"/>
      <c r="K68" s="70"/>
      <c r="L68" s="70"/>
      <c r="M68" s="70"/>
      <c r="N68" s="146"/>
      <c r="O68" s="68"/>
      <c r="P68" s="52"/>
      <c r="Q68" s="52"/>
      <c r="R68" s="61"/>
      <c r="S68" s="61" t="s">
        <v>154</v>
      </c>
      <c r="T68" s="61"/>
    </row>
    <row r="69" spans="1:20">
      <c r="A69" s="10">
        <v>65</v>
      </c>
      <c r="B69" s="52"/>
      <c r="C69" s="52"/>
      <c r="D69" s="52"/>
      <c r="E69" s="53"/>
      <c r="F69" s="52"/>
      <c r="G69" s="53"/>
      <c r="H69" s="53"/>
      <c r="I69" s="52"/>
      <c r="J69" s="52"/>
      <c r="K69" s="52"/>
      <c r="L69" s="52"/>
      <c r="M69" s="52"/>
      <c r="N69" s="52"/>
      <c r="O69" s="52"/>
      <c r="P69" s="52"/>
      <c r="Q69" s="52"/>
      <c r="R69" s="52"/>
      <c r="S69" s="52"/>
      <c r="T69" s="52"/>
    </row>
    <row r="70" spans="1:20">
      <c r="A70" s="10">
        <v>66</v>
      </c>
      <c r="B70" s="60" t="s">
        <v>67</v>
      </c>
      <c r="C70" s="73" t="s">
        <v>422</v>
      </c>
      <c r="D70" s="136" t="s">
        <v>29</v>
      </c>
      <c r="E70" s="58"/>
      <c r="F70" s="73"/>
      <c r="G70" s="58">
        <v>32</v>
      </c>
      <c r="H70" s="58">
        <v>29</v>
      </c>
      <c r="I70" s="57">
        <f t="shared" ref="I70:I75" si="8">+G70+H70</f>
        <v>61</v>
      </c>
      <c r="J70" s="74">
        <v>8011835050</v>
      </c>
      <c r="K70" s="64" t="s">
        <v>89</v>
      </c>
      <c r="L70" s="65" t="s">
        <v>90</v>
      </c>
      <c r="M70" s="66">
        <v>9957430641</v>
      </c>
      <c r="N70" s="67" t="s">
        <v>91</v>
      </c>
      <c r="O70" s="68">
        <v>8486287850</v>
      </c>
      <c r="P70" s="143">
        <v>43456</v>
      </c>
      <c r="Q70" s="61" t="s">
        <v>147</v>
      </c>
      <c r="R70" s="61"/>
      <c r="S70" s="61"/>
      <c r="T70" s="61"/>
    </row>
    <row r="71" spans="1:20" ht="33">
      <c r="A71" s="10">
        <v>67</v>
      </c>
      <c r="B71" s="60" t="s">
        <v>68</v>
      </c>
      <c r="C71" s="73" t="s">
        <v>423</v>
      </c>
      <c r="D71" s="136" t="s">
        <v>29</v>
      </c>
      <c r="E71" s="58"/>
      <c r="F71" s="73"/>
      <c r="G71" s="58">
        <v>45</v>
      </c>
      <c r="H71" s="58">
        <v>40</v>
      </c>
      <c r="I71" s="57">
        <f t="shared" si="8"/>
        <v>85</v>
      </c>
      <c r="J71" s="74"/>
      <c r="K71" s="64" t="s">
        <v>88</v>
      </c>
      <c r="L71" s="64" t="s">
        <v>97</v>
      </c>
      <c r="M71" s="77">
        <v>9854927240</v>
      </c>
      <c r="N71" s="81" t="s">
        <v>138</v>
      </c>
      <c r="O71" s="68">
        <v>9706524225</v>
      </c>
      <c r="P71" s="143"/>
      <c r="Q71" s="61"/>
      <c r="R71" s="61"/>
      <c r="S71" s="61"/>
      <c r="T71" s="61"/>
    </row>
    <row r="72" spans="1:20">
      <c r="A72" s="10">
        <v>68</v>
      </c>
      <c r="B72" s="60"/>
      <c r="C72" s="73"/>
      <c r="D72" s="136"/>
      <c r="E72" s="58"/>
      <c r="F72" s="73"/>
      <c r="G72" s="58"/>
      <c r="H72" s="58"/>
      <c r="I72" s="57">
        <f t="shared" si="8"/>
        <v>0</v>
      </c>
      <c r="J72" s="73"/>
      <c r="K72" s="73"/>
      <c r="L72" s="73"/>
      <c r="M72" s="73"/>
      <c r="N72" s="73"/>
      <c r="O72" s="73"/>
      <c r="P72" s="144">
        <v>43457</v>
      </c>
      <c r="Q72" s="147" t="s">
        <v>148</v>
      </c>
      <c r="R72" s="61"/>
      <c r="S72" s="61"/>
      <c r="T72" s="61"/>
    </row>
    <row r="73" spans="1:20">
      <c r="A73" s="10">
        <v>69</v>
      </c>
      <c r="B73" s="60" t="s">
        <v>67</v>
      </c>
      <c r="C73" s="72" t="s">
        <v>424</v>
      </c>
      <c r="D73" s="136" t="s">
        <v>29</v>
      </c>
      <c r="E73" s="58"/>
      <c r="F73" s="73"/>
      <c r="G73" s="58">
        <v>15</v>
      </c>
      <c r="H73" s="58">
        <v>12</v>
      </c>
      <c r="I73" s="57">
        <f t="shared" si="8"/>
        <v>27</v>
      </c>
      <c r="J73" s="73">
        <v>8876909973</v>
      </c>
      <c r="K73" s="70">
        <v>9707419017</v>
      </c>
      <c r="L73" s="137" t="s">
        <v>244</v>
      </c>
      <c r="M73" s="151">
        <v>9678335921</v>
      </c>
      <c r="N73" s="72"/>
      <c r="O73" s="68"/>
      <c r="P73" s="149">
        <v>43458</v>
      </c>
      <c r="Q73" s="196" t="s">
        <v>149</v>
      </c>
      <c r="R73" s="61"/>
      <c r="S73" s="61" t="s">
        <v>154</v>
      </c>
      <c r="T73" s="61"/>
    </row>
    <row r="74" spans="1:20" ht="33">
      <c r="A74" s="10">
        <v>70</v>
      </c>
      <c r="B74" s="60" t="s">
        <v>68</v>
      </c>
      <c r="C74" s="73" t="s">
        <v>425</v>
      </c>
      <c r="D74" s="136" t="s">
        <v>29</v>
      </c>
      <c r="E74" s="58"/>
      <c r="F74" s="73"/>
      <c r="G74" s="58">
        <v>16</v>
      </c>
      <c r="H74" s="58">
        <v>10</v>
      </c>
      <c r="I74" s="57">
        <f t="shared" si="8"/>
        <v>26</v>
      </c>
      <c r="J74" s="73">
        <v>9854878393</v>
      </c>
      <c r="K74" s="64" t="s">
        <v>88</v>
      </c>
      <c r="L74" s="64" t="s">
        <v>97</v>
      </c>
      <c r="M74" s="77">
        <v>9854927240</v>
      </c>
      <c r="N74" s="81" t="s">
        <v>138</v>
      </c>
      <c r="O74" s="68">
        <v>9706524225</v>
      </c>
      <c r="P74" s="143"/>
      <c r="Q74" s="61"/>
      <c r="R74" s="61"/>
      <c r="S74" s="61"/>
      <c r="T74" s="61"/>
    </row>
    <row r="75" spans="1:20">
      <c r="A75" s="10">
        <v>71</v>
      </c>
      <c r="B75" s="60"/>
      <c r="C75" s="73"/>
      <c r="D75" s="136"/>
      <c r="E75" s="58"/>
      <c r="F75" s="73"/>
      <c r="G75" s="58"/>
      <c r="H75" s="58"/>
      <c r="I75" s="57">
        <f t="shared" si="8"/>
        <v>0</v>
      </c>
      <c r="J75" s="73"/>
      <c r="K75" s="73"/>
      <c r="L75" s="73"/>
      <c r="M75" s="73"/>
      <c r="N75" s="73"/>
      <c r="O75" s="73"/>
      <c r="P75" s="52"/>
      <c r="Q75" s="52"/>
      <c r="R75" s="61"/>
      <c r="S75" s="61"/>
      <c r="T75" s="61"/>
    </row>
    <row r="76" spans="1:20">
      <c r="A76" s="10">
        <v>72</v>
      </c>
      <c r="B76" s="60"/>
      <c r="C76" s="73" t="s">
        <v>82</v>
      </c>
      <c r="D76" s="136"/>
      <c r="E76" s="58"/>
      <c r="F76" s="73"/>
      <c r="G76" s="58"/>
      <c r="H76" s="58"/>
      <c r="I76" s="57">
        <f t="shared" ref="I76" si="9">+G76+H76</f>
        <v>0</v>
      </c>
      <c r="J76" s="73"/>
      <c r="K76" s="73"/>
      <c r="L76" s="73"/>
      <c r="M76" s="73"/>
      <c r="N76" s="73"/>
      <c r="O76" s="73"/>
      <c r="P76" s="144">
        <v>43459</v>
      </c>
      <c r="Q76" s="63" t="s">
        <v>150</v>
      </c>
      <c r="R76" s="61"/>
      <c r="S76" s="61"/>
      <c r="T76" s="61"/>
    </row>
    <row r="77" spans="1:20">
      <c r="A77" s="10">
        <v>73</v>
      </c>
      <c r="B77" s="60" t="s">
        <v>67</v>
      </c>
      <c r="C77" s="73" t="s">
        <v>426</v>
      </c>
      <c r="D77" s="136" t="s">
        <v>29</v>
      </c>
      <c r="E77" s="58"/>
      <c r="F77" s="73"/>
      <c r="G77" s="58">
        <v>234</v>
      </c>
      <c r="H77" s="58">
        <v>214</v>
      </c>
      <c r="I77" s="57">
        <f>+G77+H77</f>
        <v>448</v>
      </c>
      <c r="J77" s="74">
        <v>9854329960</v>
      </c>
      <c r="K77" s="64" t="s">
        <v>94</v>
      </c>
      <c r="L77" s="66" t="s">
        <v>108</v>
      </c>
      <c r="M77" s="64">
        <v>9613749091</v>
      </c>
      <c r="N77" s="67" t="s">
        <v>109</v>
      </c>
      <c r="O77" s="70">
        <v>9854341750</v>
      </c>
      <c r="P77" s="143">
        <v>43460</v>
      </c>
      <c r="Q77" s="61" t="s">
        <v>145</v>
      </c>
      <c r="R77" s="61"/>
      <c r="S77" s="61" t="s">
        <v>154</v>
      </c>
      <c r="T77" s="61"/>
    </row>
    <row r="78" spans="1:20" ht="33">
      <c r="A78" s="10">
        <v>74</v>
      </c>
      <c r="B78" s="60" t="s">
        <v>68</v>
      </c>
      <c r="C78" s="73" t="s">
        <v>427</v>
      </c>
      <c r="D78" s="136" t="s">
        <v>29</v>
      </c>
      <c r="E78" s="58"/>
      <c r="F78" s="73"/>
      <c r="G78" s="58">
        <v>224</v>
      </c>
      <c r="H78" s="58">
        <v>215</v>
      </c>
      <c r="I78" s="57">
        <f>+G78+H78</f>
        <v>439</v>
      </c>
      <c r="J78" s="74">
        <v>9854329960</v>
      </c>
      <c r="K78" s="70" t="s">
        <v>110</v>
      </c>
      <c r="L78" s="84" t="s">
        <v>111</v>
      </c>
      <c r="M78" s="73"/>
      <c r="N78" s="81" t="s">
        <v>112</v>
      </c>
      <c r="O78" s="68">
        <v>9613284629</v>
      </c>
      <c r="P78" s="143"/>
      <c r="Q78" s="61"/>
      <c r="R78" s="61"/>
      <c r="S78" s="61"/>
      <c r="T78" s="61"/>
    </row>
    <row r="79" spans="1:20" ht="33">
      <c r="A79" s="10">
        <v>75</v>
      </c>
      <c r="B79" s="60"/>
      <c r="C79" s="73"/>
      <c r="D79" s="136"/>
      <c r="E79" s="58"/>
      <c r="F79" s="73"/>
      <c r="G79" s="58"/>
      <c r="H79" s="58"/>
      <c r="I79" s="57">
        <f>+G79+H79</f>
        <v>0</v>
      </c>
      <c r="J79" s="73"/>
      <c r="K79" s="73"/>
      <c r="L79" s="73"/>
      <c r="M79" s="73"/>
      <c r="N79" s="73"/>
      <c r="O79" s="73"/>
      <c r="P79" s="72"/>
      <c r="Q79" s="61"/>
      <c r="R79" s="61"/>
      <c r="S79" s="61"/>
      <c r="T79" s="63" t="s">
        <v>160</v>
      </c>
    </row>
    <row r="80" spans="1:20">
      <c r="A80" s="10">
        <v>76</v>
      </c>
      <c r="B80" s="72"/>
      <c r="C80" s="73"/>
      <c r="D80" s="72"/>
      <c r="E80" s="58"/>
      <c r="F80" s="58"/>
      <c r="G80" s="58"/>
      <c r="H80" s="58"/>
      <c r="I80" s="72"/>
      <c r="J80" s="72"/>
      <c r="K80" s="73"/>
      <c r="L80" s="73"/>
      <c r="M80" s="73"/>
      <c r="N80" s="73"/>
      <c r="O80" s="73"/>
      <c r="P80" s="143"/>
      <c r="Q80" s="61"/>
      <c r="R80" s="61"/>
      <c r="S80" s="61"/>
      <c r="T80" s="61"/>
    </row>
    <row r="81" spans="1:20">
      <c r="A81" s="10">
        <v>77</v>
      </c>
      <c r="B81" s="60" t="s">
        <v>67</v>
      </c>
      <c r="C81" s="73" t="s">
        <v>408</v>
      </c>
      <c r="D81" s="136" t="s">
        <v>29</v>
      </c>
      <c r="E81" s="58"/>
      <c r="F81" s="73"/>
      <c r="G81" s="58"/>
      <c r="H81" s="58"/>
      <c r="I81" s="57">
        <f t="shared" ref="I81:I86" si="10">+G81+H81</f>
        <v>0</v>
      </c>
      <c r="J81" s="74">
        <v>9854329960</v>
      </c>
      <c r="K81" s="70" t="s">
        <v>84</v>
      </c>
      <c r="L81" s="70" t="s">
        <v>85</v>
      </c>
      <c r="M81" s="70">
        <v>9707170999</v>
      </c>
      <c r="N81" s="146" t="s">
        <v>156</v>
      </c>
      <c r="O81" s="68">
        <v>8011985883</v>
      </c>
      <c r="P81" s="149">
        <v>43461</v>
      </c>
      <c r="Q81" s="61" t="s">
        <v>171</v>
      </c>
      <c r="R81" s="61"/>
      <c r="S81" s="61" t="s">
        <v>154</v>
      </c>
      <c r="T81" s="61"/>
    </row>
    <row r="82" spans="1:20">
      <c r="A82" s="10">
        <v>78</v>
      </c>
      <c r="B82" s="60" t="s">
        <v>68</v>
      </c>
      <c r="C82" s="73" t="s">
        <v>428</v>
      </c>
      <c r="D82" s="136" t="s">
        <v>29</v>
      </c>
      <c r="E82" s="58"/>
      <c r="F82" s="73"/>
      <c r="G82" s="58"/>
      <c r="H82" s="58"/>
      <c r="I82" s="57">
        <f t="shared" si="10"/>
        <v>0</v>
      </c>
      <c r="J82" s="74">
        <v>9854329960</v>
      </c>
      <c r="K82" s="70" t="s">
        <v>84</v>
      </c>
      <c r="L82" s="70" t="s">
        <v>85</v>
      </c>
      <c r="M82" s="70">
        <v>9707170999</v>
      </c>
      <c r="N82" s="146" t="s">
        <v>156</v>
      </c>
      <c r="O82" s="68">
        <v>8011985883</v>
      </c>
      <c r="P82" s="72"/>
      <c r="Q82" s="61"/>
      <c r="R82" s="61"/>
      <c r="S82" s="61"/>
      <c r="T82" s="61"/>
    </row>
    <row r="83" spans="1:20">
      <c r="A83" s="10">
        <v>79</v>
      </c>
      <c r="B83" s="60"/>
      <c r="C83" s="73"/>
      <c r="D83" s="136"/>
      <c r="E83" s="58"/>
      <c r="F83" s="73"/>
      <c r="G83" s="58"/>
      <c r="H83" s="58"/>
      <c r="I83" s="57">
        <f t="shared" si="10"/>
        <v>0</v>
      </c>
      <c r="J83" s="73"/>
      <c r="K83" s="73"/>
      <c r="L83" s="73"/>
      <c r="M83" s="73"/>
      <c r="N83" s="73"/>
      <c r="O83" s="73"/>
      <c r="P83" s="143"/>
      <c r="Q83" s="61"/>
      <c r="R83" s="61"/>
      <c r="S83" s="61"/>
      <c r="T83" s="61"/>
    </row>
    <row r="84" spans="1:20">
      <c r="A84" s="10">
        <v>80</v>
      </c>
      <c r="B84" s="60" t="s">
        <v>67</v>
      </c>
      <c r="C84" s="73" t="s">
        <v>265</v>
      </c>
      <c r="D84" s="136" t="s">
        <v>29</v>
      </c>
      <c r="E84" s="58"/>
      <c r="F84" s="73"/>
      <c r="G84" s="58">
        <v>23</v>
      </c>
      <c r="H84" s="58">
        <v>21</v>
      </c>
      <c r="I84" s="57">
        <f t="shared" si="10"/>
        <v>44</v>
      </c>
      <c r="J84" s="74">
        <v>9854329960</v>
      </c>
      <c r="K84" s="70" t="s">
        <v>84</v>
      </c>
      <c r="L84" s="70" t="s">
        <v>85</v>
      </c>
      <c r="M84" s="70">
        <v>9707170999</v>
      </c>
      <c r="N84" s="146" t="s">
        <v>156</v>
      </c>
      <c r="O84" s="68">
        <v>8011985883</v>
      </c>
      <c r="P84" s="143">
        <v>43462</v>
      </c>
      <c r="Q84" s="61" t="s">
        <v>162</v>
      </c>
      <c r="R84" s="61"/>
      <c r="S84" s="61" t="s">
        <v>154</v>
      </c>
      <c r="T84" s="61"/>
    </row>
    <row r="85" spans="1:20">
      <c r="A85" s="10">
        <v>81</v>
      </c>
      <c r="B85" s="60" t="s">
        <v>68</v>
      </c>
      <c r="C85" s="73" t="s">
        <v>429</v>
      </c>
      <c r="D85" s="136" t="s">
        <v>29</v>
      </c>
      <c r="E85" s="58"/>
      <c r="F85" s="73"/>
      <c r="G85" s="58">
        <v>31</v>
      </c>
      <c r="H85" s="58">
        <v>27</v>
      </c>
      <c r="I85" s="57">
        <f t="shared" si="10"/>
        <v>58</v>
      </c>
      <c r="J85" s="74">
        <v>9854329960</v>
      </c>
      <c r="K85" s="70" t="s">
        <v>84</v>
      </c>
      <c r="L85" s="70" t="s">
        <v>85</v>
      </c>
      <c r="M85" s="70">
        <v>9707170999</v>
      </c>
      <c r="N85" s="146" t="s">
        <v>156</v>
      </c>
      <c r="O85" s="68">
        <v>8011985883</v>
      </c>
      <c r="P85" s="143"/>
      <c r="Q85" s="61"/>
      <c r="R85" s="61"/>
      <c r="S85" s="61"/>
      <c r="T85" s="61"/>
    </row>
    <row r="86" spans="1:20">
      <c r="A86" s="10">
        <v>82</v>
      </c>
      <c r="B86" s="60"/>
      <c r="C86" s="73"/>
      <c r="D86" s="136"/>
      <c r="E86" s="58"/>
      <c r="F86" s="73"/>
      <c r="G86" s="58"/>
      <c r="H86" s="58"/>
      <c r="I86" s="57">
        <f t="shared" si="10"/>
        <v>0</v>
      </c>
      <c r="J86" s="73"/>
      <c r="K86" s="70"/>
      <c r="L86" s="70"/>
      <c r="M86" s="70"/>
      <c r="N86" s="146"/>
      <c r="O86" s="68"/>
      <c r="P86" s="143"/>
      <c r="Q86" s="61"/>
      <c r="R86" s="61"/>
      <c r="S86" s="61"/>
      <c r="T86" s="61"/>
    </row>
    <row r="87" spans="1:20">
      <c r="A87" s="10">
        <v>83</v>
      </c>
      <c r="B87" s="72"/>
      <c r="C87" s="73"/>
      <c r="D87" s="72"/>
      <c r="E87" s="75"/>
      <c r="F87" s="72"/>
      <c r="G87" s="75"/>
      <c r="H87" s="75"/>
      <c r="I87" s="72"/>
      <c r="J87" s="72"/>
      <c r="K87" s="73"/>
      <c r="L87" s="73"/>
      <c r="M87" s="73"/>
      <c r="N87" s="73"/>
      <c r="O87" s="73"/>
      <c r="P87" s="143"/>
      <c r="Q87" s="72"/>
      <c r="R87" s="72"/>
      <c r="S87" s="72"/>
      <c r="T87" s="61"/>
    </row>
    <row r="88" spans="1:20">
      <c r="A88" s="10">
        <v>84</v>
      </c>
      <c r="B88" s="60" t="s">
        <v>67</v>
      </c>
      <c r="C88" s="73" t="s">
        <v>430</v>
      </c>
      <c r="D88" s="136" t="s">
        <v>29</v>
      </c>
      <c r="E88" s="58"/>
      <c r="F88" s="73"/>
      <c r="G88" s="58">
        <v>25</v>
      </c>
      <c r="H88" s="58">
        <v>19</v>
      </c>
      <c r="I88" s="57">
        <f>+G88+H88</f>
        <v>44</v>
      </c>
      <c r="J88" s="74">
        <v>9854329960</v>
      </c>
      <c r="K88" s="70" t="s">
        <v>84</v>
      </c>
      <c r="L88" s="70" t="s">
        <v>85</v>
      </c>
      <c r="M88" s="70">
        <v>9707170999</v>
      </c>
      <c r="N88" s="146" t="s">
        <v>156</v>
      </c>
      <c r="O88" s="68">
        <v>8011985883</v>
      </c>
      <c r="P88" s="143">
        <v>43463</v>
      </c>
      <c r="Q88" s="61" t="s">
        <v>319</v>
      </c>
      <c r="R88" s="61"/>
      <c r="S88" s="61" t="s">
        <v>154</v>
      </c>
      <c r="T88" s="61"/>
    </row>
    <row r="89" spans="1:20" ht="33">
      <c r="A89" s="10">
        <v>85</v>
      </c>
      <c r="B89" s="60" t="s">
        <v>68</v>
      </c>
      <c r="C89" s="73" t="s">
        <v>431</v>
      </c>
      <c r="D89" s="136" t="s">
        <v>29</v>
      </c>
      <c r="E89" s="58"/>
      <c r="F89" s="73"/>
      <c r="G89" s="58">
        <v>19</v>
      </c>
      <c r="H89" s="58">
        <v>23</v>
      </c>
      <c r="I89" s="57">
        <f>+G89+H89</f>
        <v>42</v>
      </c>
      <c r="J89" s="74">
        <v>9854329960</v>
      </c>
      <c r="K89" s="70" t="s">
        <v>94</v>
      </c>
      <c r="L89" s="76" t="s">
        <v>95</v>
      </c>
      <c r="M89" s="70">
        <v>9707419017</v>
      </c>
      <c r="N89" s="81" t="s">
        <v>123</v>
      </c>
      <c r="O89" s="70">
        <v>8486353980</v>
      </c>
      <c r="P89" s="78"/>
      <c r="Q89" s="61"/>
      <c r="R89" s="61"/>
      <c r="S89" s="61"/>
      <c r="T89" s="61"/>
    </row>
    <row r="90" spans="1:20">
      <c r="A90" s="10">
        <v>86</v>
      </c>
      <c r="B90" s="60"/>
      <c r="C90" s="73"/>
      <c r="D90" s="136"/>
      <c r="E90" s="58"/>
      <c r="F90" s="73"/>
      <c r="G90" s="58"/>
      <c r="H90" s="58"/>
      <c r="I90" s="57">
        <f>+G90+H90</f>
        <v>0</v>
      </c>
      <c r="J90" s="73"/>
      <c r="K90" s="73"/>
      <c r="L90" s="73"/>
      <c r="M90" s="73"/>
      <c r="N90" s="73"/>
      <c r="O90" s="73"/>
      <c r="P90" s="144">
        <v>43464</v>
      </c>
      <c r="Q90" s="147" t="s">
        <v>83</v>
      </c>
      <c r="R90" s="61"/>
      <c r="S90" s="61"/>
      <c r="T90" s="61"/>
    </row>
    <row r="91" spans="1:20">
      <c r="A91" s="10">
        <v>87</v>
      </c>
      <c r="B91" s="60" t="s">
        <v>67</v>
      </c>
      <c r="C91" s="73" t="s">
        <v>432</v>
      </c>
      <c r="D91" s="136" t="s">
        <v>29</v>
      </c>
      <c r="E91" s="58"/>
      <c r="F91" s="73"/>
      <c r="G91" s="58">
        <v>34</v>
      </c>
      <c r="H91" s="58">
        <v>31</v>
      </c>
      <c r="I91" s="57">
        <f t="shared" ref="I91:I92" si="11">+G91+H91</f>
        <v>65</v>
      </c>
      <c r="J91" s="73">
        <v>825433792</v>
      </c>
      <c r="K91" s="70" t="s">
        <v>110</v>
      </c>
      <c r="L91" s="84" t="s">
        <v>111</v>
      </c>
      <c r="M91" s="73"/>
      <c r="N91" s="81" t="s">
        <v>112</v>
      </c>
      <c r="O91" s="68">
        <v>9613284629</v>
      </c>
      <c r="P91" s="195">
        <v>43465</v>
      </c>
      <c r="Q91" s="61" t="s">
        <v>166</v>
      </c>
      <c r="R91" s="61"/>
      <c r="S91" s="61" t="s">
        <v>154</v>
      </c>
      <c r="T91" s="61"/>
    </row>
    <row r="92" spans="1:20" ht="33">
      <c r="A92" s="10">
        <v>88</v>
      </c>
      <c r="B92" s="60" t="s">
        <v>68</v>
      </c>
      <c r="C92" s="73" t="s">
        <v>397</v>
      </c>
      <c r="D92" s="136" t="s">
        <v>29</v>
      </c>
      <c r="E92" s="58"/>
      <c r="F92" s="73"/>
      <c r="G92" s="58">
        <v>28</v>
      </c>
      <c r="H92" s="58">
        <v>27</v>
      </c>
      <c r="I92" s="57">
        <f t="shared" si="11"/>
        <v>55</v>
      </c>
      <c r="J92" s="73">
        <v>825433792</v>
      </c>
      <c r="K92" s="64" t="s">
        <v>94</v>
      </c>
      <c r="L92" s="66" t="s">
        <v>243</v>
      </c>
      <c r="M92" s="64">
        <v>9613749091</v>
      </c>
      <c r="N92" s="67"/>
      <c r="O92" s="70">
        <v>9854341750</v>
      </c>
      <c r="P92" s="78"/>
      <c r="Q92" s="61"/>
      <c r="R92" s="61"/>
      <c r="S92" s="61"/>
      <c r="T92" s="61"/>
    </row>
    <row r="93" spans="1:20">
      <c r="A93" s="10">
        <v>89</v>
      </c>
      <c r="B93" s="60"/>
      <c r="C93" s="52"/>
      <c r="D93" s="136"/>
      <c r="E93" s="58"/>
      <c r="F93" s="73"/>
      <c r="G93" s="58"/>
      <c r="H93" s="58"/>
      <c r="I93" s="57"/>
      <c r="J93" s="73"/>
      <c r="K93" s="70"/>
      <c r="L93" s="84"/>
      <c r="M93" s="73"/>
      <c r="N93" s="81"/>
      <c r="O93" s="68"/>
      <c r="P93" s="143"/>
      <c r="Q93" s="61"/>
      <c r="R93" s="61"/>
      <c r="S93" s="61"/>
      <c r="T93" s="61"/>
    </row>
    <row r="94" spans="1:20">
      <c r="A94" s="10">
        <v>90</v>
      </c>
      <c r="B94" s="60"/>
      <c r="C94" s="52"/>
      <c r="D94" s="136"/>
      <c r="E94" s="58"/>
      <c r="F94" s="73"/>
      <c r="G94" s="58"/>
      <c r="H94" s="58"/>
      <c r="I94" s="57"/>
      <c r="J94" s="73"/>
      <c r="K94" s="70"/>
      <c r="L94" s="84"/>
      <c r="M94" s="73"/>
      <c r="N94" s="81"/>
      <c r="O94" s="68"/>
      <c r="P94" s="143"/>
      <c r="Q94" s="61"/>
      <c r="R94" s="61"/>
      <c r="S94" s="61"/>
      <c r="T94" s="61"/>
    </row>
    <row r="95" spans="1:20">
      <c r="A95" s="10">
        <v>91</v>
      </c>
      <c r="B95" s="60"/>
      <c r="C95" s="52"/>
      <c r="D95" s="61"/>
      <c r="E95" s="59"/>
      <c r="F95" s="61"/>
      <c r="G95" s="59"/>
      <c r="H95" s="59"/>
      <c r="I95" s="60">
        <f t="shared" ref="I95:I134" si="12">+G95+H95</f>
        <v>0</v>
      </c>
      <c r="J95" s="61"/>
      <c r="K95" s="61"/>
      <c r="L95" s="61"/>
      <c r="M95" s="61"/>
      <c r="N95" s="61"/>
      <c r="O95" s="61"/>
      <c r="P95" s="69"/>
      <c r="Q95" s="61"/>
      <c r="R95" s="61"/>
      <c r="S95" s="61"/>
      <c r="T95" s="61"/>
    </row>
    <row r="96" spans="1:20">
      <c r="A96" s="10">
        <v>92</v>
      </c>
      <c r="B96" s="60"/>
      <c r="C96" s="61"/>
      <c r="D96" s="61"/>
      <c r="E96" s="59"/>
      <c r="F96" s="61"/>
      <c r="G96" s="59"/>
      <c r="H96" s="59"/>
      <c r="I96" s="60">
        <f t="shared" si="12"/>
        <v>0</v>
      </c>
      <c r="J96" s="61"/>
      <c r="K96" s="61"/>
      <c r="L96" s="61"/>
      <c r="M96" s="61"/>
      <c r="N96" s="61"/>
      <c r="O96" s="61"/>
      <c r="P96" s="69"/>
      <c r="Q96" s="61"/>
      <c r="R96" s="61"/>
      <c r="S96" s="61"/>
      <c r="T96" s="61"/>
    </row>
    <row r="97" spans="1:20">
      <c r="A97" s="10">
        <v>93</v>
      </c>
      <c r="B97" s="60"/>
      <c r="C97" s="61"/>
      <c r="D97" s="61"/>
      <c r="E97" s="59"/>
      <c r="F97" s="61"/>
      <c r="G97" s="59"/>
      <c r="H97" s="59"/>
      <c r="I97" s="60">
        <f t="shared" si="12"/>
        <v>0</v>
      </c>
      <c r="J97" s="61"/>
      <c r="K97" s="61"/>
      <c r="L97" s="61"/>
      <c r="M97" s="61"/>
      <c r="N97" s="61"/>
      <c r="O97" s="61"/>
      <c r="P97" s="69"/>
      <c r="Q97" s="61"/>
      <c r="R97" s="61"/>
      <c r="S97" s="61"/>
      <c r="T97" s="61"/>
    </row>
    <row r="98" spans="1:20">
      <c r="A98" s="10">
        <v>94</v>
      </c>
      <c r="B98" s="60"/>
      <c r="C98" s="52"/>
      <c r="D98" s="61"/>
      <c r="E98" s="59"/>
      <c r="F98" s="61"/>
      <c r="G98" s="59"/>
      <c r="H98" s="59"/>
      <c r="I98" s="60">
        <f t="shared" si="12"/>
        <v>0</v>
      </c>
      <c r="J98" s="61"/>
      <c r="K98" s="61"/>
      <c r="L98" s="61"/>
      <c r="M98" s="61"/>
      <c r="N98" s="61"/>
      <c r="O98" s="61"/>
      <c r="P98" s="69"/>
      <c r="Q98" s="61"/>
      <c r="R98" s="61"/>
      <c r="S98" s="61"/>
      <c r="T98" s="61"/>
    </row>
    <row r="99" spans="1:20">
      <c r="A99" s="10">
        <v>95</v>
      </c>
      <c r="B99" s="60"/>
      <c r="C99" s="52"/>
      <c r="D99" s="61"/>
      <c r="E99" s="59"/>
      <c r="F99" s="61"/>
      <c r="G99" s="59"/>
      <c r="H99" s="59"/>
      <c r="I99" s="60">
        <f t="shared" si="12"/>
        <v>0</v>
      </c>
      <c r="J99" s="61"/>
      <c r="K99" s="61"/>
      <c r="L99" s="61"/>
      <c r="M99" s="61"/>
      <c r="N99" s="61"/>
      <c r="O99" s="61"/>
      <c r="P99" s="69"/>
      <c r="Q99" s="61"/>
      <c r="R99" s="61"/>
      <c r="S99" s="61"/>
      <c r="T99" s="61"/>
    </row>
    <row r="100" spans="1:20">
      <c r="A100" s="10">
        <v>96</v>
      </c>
      <c r="B100" s="60"/>
      <c r="C100" s="61"/>
      <c r="D100" s="61"/>
      <c r="E100" s="59"/>
      <c r="F100" s="61"/>
      <c r="G100" s="59"/>
      <c r="H100" s="59"/>
      <c r="I100" s="60">
        <f t="shared" si="12"/>
        <v>0</v>
      </c>
      <c r="J100" s="61"/>
      <c r="K100" s="61"/>
      <c r="L100" s="61"/>
      <c r="M100" s="61"/>
      <c r="N100" s="61"/>
      <c r="O100" s="61"/>
      <c r="P100" s="69"/>
      <c r="Q100" s="61"/>
      <c r="R100" s="61"/>
      <c r="S100" s="61"/>
      <c r="T100" s="61"/>
    </row>
    <row r="101" spans="1:20">
      <c r="A101" s="10">
        <v>97</v>
      </c>
      <c r="B101" s="60"/>
      <c r="C101" s="61"/>
      <c r="D101" s="61"/>
      <c r="E101" s="59"/>
      <c r="F101" s="61"/>
      <c r="G101" s="59"/>
      <c r="H101" s="59"/>
      <c r="I101" s="60">
        <f t="shared" si="12"/>
        <v>0</v>
      </c>
      <c r="J101" s="61"/>
      <c r="K101" s="61"/>
      <c r="L101" s="61"/>
      <c r="M101" s="61"/>
      <c r="N101" s="61"/>
      <c r="O101" s="61"/>
      <c r="P101" s="69"/>
      <c r="Q101" s="61"/>
      <c r="R101" s="61"/>
      <c r="S101" s="61"/>
      <c r="T101" s="61"/>
    </row>
    <row r="102" spans="1:20">
      <c r="A102" s="10">
        <v>98</v>
      </c>
      <c r="B102" s="60"/>
      <c r="C102" s="61"/>
      <c r="D102" s="61"/>
      <c r="E102" s="59"/>
      <c r="F102" s="61"/>
      <c r="G102" s="59"/>
      <c r="H102" s="59"/>
      <c r="I102" s="60">
        <f t="shared" si="12"/>
        <v>0</v>
      </c>
      <c r="J102" s="61"/>
      <c r="K102" s="61"/>
      <c r="L102" s="61"/>
      <c r="M102" s="61"/>
      <c r="N102" s="61"/>
      <c r="O102" s="61"/>
      <c r="P102" s="69"/>
      <c r="Q102" s="61"/>
      <c r="R102" s="61"/>
      <c r="S102" s="61"/>
      <c r="T102" s="61"/>
    </row>
    <row r="103" spans="1:20">
      <c r="A103" s="10">
        <v>99</v>
      </c>
      <c r="B103" s="60"/>
      <c r="C103" s="61"/>
      <c r="D103" s="61"/>
      <c r="E103" s="59"/>
      <c r="F103" s="61"/>
      <c r="G103" s="59"/>
      <c r="H103" s="59"/>
      <c r="I103" s="60">
        <f t="shared" si="12"/>
        <v>0</v>
      </c>
      <c r="J103" s="61"/>
      <c r="K103" s="61"/>
      <c r="L103" s="61"/>
      <c r="M103" s="61"/>
      <c r="N103" s="61"/>
      <c r="O103" s="61"/>
      <c r="P103" s="69"/>
      <c r="Q103" s="61"/>
      <c r="R103" s="61"/>
      <c r="S103" s="61"/>
      <c r="T103" s="61"/>
    </row>
    <row r="104" spans="1:20">
      <c r="A104" s="10">
        <v>100</v>
      </c>
      <c r="B104" s="60"/>
      <c r="C104" s="61"/>
      <c r="D104" s="61"/>
      <c r="E104" s="59"/>
      <c r="F104" s="61"/>
      <c r="G104" s="59"/>
      <c r="H104" s="59"/>
      <c r="I104" s="60">
        <f t="shared" si="12"/>
        <v>0</v>
      </c>
      <c r="J104" s="61"/>
      <c r="K104" s="61"/>
      <c r="L104" s="61"/>
      <c r="M104" s="61"/>
      <c r="N104" s="61"/>
      <c r="O104" s="61"/>
      <c r="P104" s="69"/>
      <c r="Q104" s="61"/>
      <c r="R104" s="61"/>
      <c r="S104" s="61"/>
      <c r="T104" s="61"/>
    </row>
    <row r="105" spans="1:20">
      <c r="A105" s="10">
        <v>101</v>
      </c>
      <c r="B105" s="60"/>
      <c r="C105" s="61"/>
      <c r="D105" s="61"/>
      <c r="E105" s="59"/>
      <c r="F105" s="61"/>
      <c r="G105" s="59"/>
      <c r="H105" s="59"/>
      <c r="I105" s="60">
        <f t="shared" si="12"/>
        <v>0</v>
      </c>
      <c r="J105" s="61"/>
      <c r="K105" s="61"/>
      <c r="L105" s="61"/>
      <c r="M105" s="61"/>
      <c r="N105" s="61"/>
      <c r="O105" s="61"/>
      <c r="P105" s="69"/>
      <c r="Q105" s="61"/>
      <c r="R105" s="61"/>
      <c r="S105" s="61"/>
      <c r="T105" s="61"/>
    </row>
    <row r="106" spans="1:20">
      <c r="A106" s="10">
        <v>102</v>
      </c>
      <c r="B106" s="60"/>
      <c r="C106" s="61"/>
      <c r="D106" s="61"/>
      <c r="E106" s="59"/>
      <c r="F106" s="61"/>
      <c r="G106" s="59"/>
      <c r="H106" s="59"/>
      <c r="I106" s="60">
        <f t="shared" si="12"/>
        <v>0</v>
      </c>
      <c r="J106" s="61"/>
      <c r="K106" s="61"/>
      <c r="L106" s="61"/>
      <c r="M106" s="61"/>
      <c r="N106" s="61"/>
      <c r="O106" s="61"/>
      <c r="P106" s="69"/>
      <c r="Q106" s="61"/>
      <c r="R106" s="61"/>
      <c r="S106" s="61"/>
      <c r="T106" s="61"/>
    </row>
    <row r="107" spans="1:20">
      <c r="A107" s="10">
        <v>103</v>
      </c>
      <c r="B107" s="60"/>
      <c r="C107" s="61"/>
      <c r="D107" s="61"/>
      <c r="E107" s="59"/>
      <c r="F107" s="61"/>
      <c r="G107" s="59"/>
      <c r="H107" s="59"/>
      <c r="I107" s="60">
        <f t="shared" si="12"/>
        <v>0</v>
      </c>
      <c r="J107" s="61"/>
      <c r="K107" s="61"/>
      <c r="L107" s="61"/>
      <c r="M107" s="61"/>
      <c r="N107" s="61"/>
      <c r="O107" s="61"/>
      <c r="P107" s="69"/>
      <c r="Q107" s="61"/>
      <c r="R107" s="61"/>
      <c r="S107" s="61"/>
      <c r="T107" s="61"/>
    </row>
    <row r="108" spans="1:20">
      <c r="A108" s="10">
        <v>104</v>
      </c>
      <c r="B108" s="60"/>
      <c r="C108" s="61"/>
      <c r="D108" s="61"/>
      <c r="E108" s="59"/>
      <c r="F108" s="61"/>
      <c r="G108" s="59"/>
      <c r="H108" s="59"/>
      <c r="I108" s="60">
        <f t="shared" si="12"/>
        <v>0</v>
      </c>
      <c r="J108" s="61"/>
      <c r="K108" s="61"/>
      <c r="L108" s="61"/>
      <c r="M108" s="61"/>
      <c r="N108" s="61"/>
      <c r="O108" s="61"/>
      <c r="P108" s="69"/>
      <c r="Q108" s="61"/>
      <c r="R108" s="61"/>
      <c r="S108" s="61"/>
      <c r="T108" s="61"/>
    </row>
    <row r="109" spans="1:20">
      <c r="A109" s="10">
        <v>105</v>
      </c>
      <c r="B109" s="60"/>
      <c r="C109" s="61"/>
      <c r="D109" s="61"/>
      <c r="E109" s="59"/>
      <c r="F109" s="61"/>
      <c r="G109" s="59"/>
      <c r="H109" s="59"/>
      <c r="I109" s="60">
        <f t="shared" si="12"/>
        <v>0</v>
      </c>
      <c r="J109" s="61"/>
      <c r="K109" s="61"/>
      <c r="L109" s="61"/>
      <c r="M109" s="61"/>
      <c r="N109" s="61"/>
      <c r="O109" s="61"/>
      <c r="P109" s="69"/>
      <c r="Q109" s="61"/>
      <c r="R109" s="61"/>
      <c r="S109" s="61"/>
      <c r="T109" s="61"/>
    </row>
    <row r="110" spans="1:20">
      <c r="A110" s="10">
        <v>106</v>
      </c>
      <c r="B110" s="60"/>
      <c r="C110" s="61"/>
      <c r="D110" s="61"/>
      <c r="E110" s="59"/>
      <c r="F110" s="61"/>
      <c r="G110" s="59"/>
      <c r="H110" s="59"/>
      <c r="I110" s="60">
        <f t="shared" si="12"/>
        <v>0</v>
      </c>
      <c r="J110" s="61"/>
      <c r="K110" s="61"/>
      <c r="L110" s="61"/>
      <c r="M110" s="61"/>
      <c r="N110" s="61"/>
      <c r="O110" s="61"/>
      <c r="P110" s="69"/>
      <c r="Q110" s="61"/>
      <c r="R110" s="61"/>
      <c r="S110" s="61"/>
      <c r="T110" s="61"/>
    </row>
    <row r="111" spans="1:20">
      <c r="A111" s="10">
        <v>107</v>
      </c>
      <c r="B111" s="60"/>
      <c r="C111" s="61"/>
      <c r="D111" s="61"/>
      <c r="E111" s="59"/>
      <c r="F111" s="61"/>
      <c r="G111" s="59"/>
      <c r="H111" s="59"/>
      <c r="I111" s="60">
        <f t="shared" si="12"/>
        <v>0</v>
      </c>
      <c r="J111" s="61"/>
      <c r="K111" s="61"/>
      <c r="L111" s="61"/>
      <c r="M111" s="61"/>
      <c r="N111" s="61"/>
      <c r="O111" s="61"/>
      <c r="P111" s="69"/>
      <c r="Q111" s="61"/>
      <c r="R111" s="61"/>
      <c r="S111" s="61"/>
      <c r="T111" s="61"/>
    </row>
    <row r="112" spans="1:20">
      <c r="A112" s="10">
        <v>108</v>
      </c>
      <c r="B112" s="60"/>
      <c r="C112" s="61"/>
      <c r="D112" s="61"/>
      <c r="E112" s="59"/>
      <c r="F112" s="61"/>
      <c r="G112" s="59"/>
      <c r="H112" s="59"/>
      <c r="I112" s="60">
        <f t="shared" si="12"/>
        <v>0</v>
      </c>
      <c r="J112" s="61"/>
      <c r="K112" s="61"/>
      <c r="L112" s="61"/>
      <c r="M112" s="61"/>
      <c r="N112" s="61"/>
      <c r="O112" s="61"/>
      <c r="P112" s="69"/>
      <c r="Q112" s="61"/>
      <c r="R112" s="61"/>
      <c r="S112" s="61"/>
      <c r="T112" s="61"/>
    </row>
    <row r="113" spans="1:20">
      <c r="A113" s="10">
        <v>109</v>
      </c>
      <c r="B113" s="60"/>
      <c r="C113" s="61"/>
      <c r="D113" s="61"/>
      <c r="E113" s="59"/>
      <c r="F113" s="61"/>
      <c r="G113" s="59"/>
      <c r="H113" s="59"/>
      <c r="I113" s="60">
        <f t="shared" si="12"/>
        <v>0</v>
      </c>
      <c r="J113" s="61"/>
      <c r="K113" s="61"/>
      <c r="L113" s="61"/>
      <c r="M113" s="61"/>
      <c r="N113" s="61"/>
      <c r="O113" s="61"/>
      <c r="P113" s="69"/>
      <c r="Q113" s="61"/>
      <c r="R113" s="61"/>
      <c r="S113" s="61"/>
      <c r="T113" s="61"/>
    </row>
    <row r="114" spans="1:20">
      <c r="A114" s="10">
        <v>110</v>
      </c>
      <c r="B114" s="60"/>
      <c r="C114" s="61"/>
      <c r="D114" s="61"/>
      <c r="E114" s="59"/>
      <c r="F114" s="61"/>
      <c r="G114" s="59"/>
      <c r="H114" s="59"/>
      <c r="I114" s="60">
        <f t="shared" si="12"/>
        <v>0</v>
      </c>
      <c r="J114" s="61"/>
      <c r="K114" s="61"/>
      <c r="L114" s="61"/>
      <c r="M114" s="61"/>
      <c r="N114" s="61"/>
      <c r="O114" s="61"/>
      <c r="P114" s="69"/>
      <c r="Q114" s="61"/>
      <c r="R114" s="61"/>
      <c r="S114" s="61"/>
      <c r="T114" s="61"/>
    </row>
    <row r="115" spans="1:20">
      <c r="A115" s="10">
        <v>111</v>
      </c>
      <c r="B115" s="60"/>
      <c r="C115" s="61"/>
      <c r="D115" s="61"/>
      <c r="E115" s="59"/>
      <c r="F115" s="61"/>
      <c r="G115" s="59"/>
      <c r="H115" s="59"/>
      <c r="I115" s="60">
        <f t="shared" si="12"/>
        <v>0</v>
      </c>
      <c r="J115" s="61"/>
      <c r="K115" s="61"/>
      <c r="L115" s="61"/>
      <c r="M115" s="61"/>
      <c r="N115" s="61"/>
      <c r="O115" s="61"/>
      <c r="P115" s="69"/>
      <c r="Q115" s="61"/>
      <c r="R115" s="61"/>
      <c r="S115" s="61"/>
      <c r="T115" s="61"/>
    </row>
    <row r="116" spans="1:20">
      <c r="A116" s="10">
        <v>112</v>
      </c>
      <c r="B116" s="60"/>
      <c r="C116" s="61"/>
      <c r="D116" s="61"/>
      <c r="E116" s="59"/>
      <c r="F116" s="61"/>
      <c r="G116" s="59"/>
      <c r="H116" s="59"/>
      <c r="I116" s="60">
        <f t="shared" si="12"/>
        <v>0</v>
      </c>
      <c r="J116" s="61"/>
      <c r="K116" s="61"/>
      <c r="L116" s="61"/>
      <c r="M116" s="61"/>
      <c r="N116" s="61"/>
      <c r="O116" s="61"/>
      <c r="P116" s="69"/>
      <c r="Q116" s="61"/>
      <c r="R116" s="61"/>
      <c r="S116" s="61"/>
      <c r="T116" s="61"/>
    </row>
    <row r="117" spans="1:20">
      <c r="A117" s="10">
        <v>113</v>
      </c>
      <c r="B117" s="60"/>
      <c r="C117" s="61"/>
      <c r="D117" s="61"/>
      <c r="E117" s="59"/>
      <c r="F117" s="61"/>
      <c r="G117" s="59"/>
      <c r="H117" s="59"/>
      <c r="I117" s="60">
        <f t="shared" si="12"/>
        <v>0</v>
      </c>
      <c r="J117" s="61"/>
      <c r="K117" s="61"/>
      <c r="L117" s="61"/>
      <c r="M117" s="61"/>
      <c r="N117" s="61"/>
      <c r="O117" s="61"/>
      <c r="P117" s="69"/>
      <c r="Q117" s="61"/>
      <c r="R117" s="61"/>
      <c r="S117" s="61"/>
      <c r="T117" s="61"/>
    </row>
    <row r="118" spans="1:20">
      <c r="A118" s="10">
        <v>114</v>
      </c>
      <c r="B118" s="60"/>
      <c r="C118" s="61"/>
      <c r="D118" s="61"/>
      <c r="E118" s="59"/>
      <c r="F118" s="61"/>
      <c r="G118" s="59"/>
      <c r="H118" s="59"/>
      <c r="I118" s="60">
        <f t="shared" si="12"/>
        <v>0</v>
      </c>
      <c r="J118" s="61"/>
      <c r="K118" s="61"/>
      <c r="L118" s="61"/>
      <c r="M118" s="61"/>
      <c r="N118" s="61"/>
      <c r="O118" s="61"/>
      <c r="P118" s="69"/>
      <c r="Q118" s="61"/>
      <c r="R118" s="61"/>
      <c r="S118" s="61"/>
      <c r="T118" s="61"/>
    </row>
    <row r="119" spans="1:20">
      <c r="A119" s="10">
        <v>115</v>
      </c>
      <c r="B119" s="60"/>
      <c r="C119" s="61"/>
      <c r="D119" s="61"/>
      <c r="E119" s="59"/>
      <c r="F119" s="61"/>
      <c r="G119" s="59"/>
      <c r="H119" s="59"/>
      <c r="I119" s="60">
        <f t="shared" si="12"/>
        <v>0</v>
      </c>
      <c r="J119" s="61"/>
      <c r="K119" s="61"/>
      <c r="L119" s="61"/>
      <c r="M119" s="61"/>
      <c r="N119" s="61"/>
      <c r="O119" s="61"/>
      <c r="P119" s="69"/>
      <c r="Q119" s="61"/>
      <c r="R119" s="61"/>
      <c r="S119" s="61"/>
      <c r="T119" s="61"/>
    </row>
    <row r="120" spans="1:20">
      <c r="A120" s="10">
        <v>116</v>
      </c>
      <c r="B120" s="60"/>
      <c r="C120" s="61"/>
      <c r="D120" s="61"/>
      <c r="E120" s="59"/>
      <c r="F120" s="61"/>
      <c r="G120" s="59"/>
      <c r="H120" s="59"/>
      <c r="I120" s="60">
        <f t="shared" si="12"/>
        <v>0</v>
      </c>
      <c r="J120" s="61"/>
      <c r="K120" s="61"/>
      <c r="L120" s="61"/>
      <c r="M120" s="61"/>
      <c r="N120" s="61"/>
      <c r="O120" s="61"/>
      <c r="P120" s="69"/>
      <c r="Q120" s="61"/>
      <c r="R120" s="61"/>
      <c r="S120" s="61"/>
      <c r="T120" s="61"/>
    </row>
    <row r="121" spans="1:20">
      <c r="A121" s="10">
        <v>117</v>
      </c>
      <c r="B121" s="60"/>
      <c r="C121" s="61"/>
      <c r="D121" s="61"/>
      <c r="E121" s="59"/>
      <c r="F121" s="61"/>
      <c r="G121" s="59"/>
      <c r="H121" s="59"/>
      <c r="I121" s="60">
        <f t="shared" si="12"/>
        <v>0</v>
      </c>
      <c r="J121" s="61"/>
      <c r="K121" s="61"/>
      <c r="L121" s="61"/>
      <c r="M121" s="61"/>
      <c r="N121" s="61"/>
      <c r="O121" s="61"/>
      <c r="P121" s="69"/>
      <c r="Q121" s="61"/>
      <c r="R121" s="61"/>
      <c r="S121" s="61"/>
      <c r="T121" s="61"/>
    </row>
    <row r="122" spans="1:20">
      <c r="A122" s="10">
        <v>118</v>
      </c>
      <c r="B122" s="60"/>
      <c r="C122" s="61"/>
      <c r="D122" s="61"/>
      <c r="E122" s="59"/>
      <c r="F122" s="61"/>
      <c r="G122" s="59"/>
      <c r="H122" s="59"/>
      <c r="I122" s="60">
        <f t="shared" si="12"/>
        <v>0</v>
      </c>
      <c r="J122" s="61"/>
      <c r="K122" s="61"/>
      <c r="L122" s="61"/>
      <c r="M122" s="61"/>
      <c r="N122" s="61"/>
      <c r="O122" s="61"/>
      <c r="P122" s="69"/>
      <c r="Q122" s="61"/>
      <c r="R122" s="61"/>
      <c r="S122" s="61"/>
      <c r="T122" s="61"/>
    </row>
    <row r="123" spans="1:20">
      <c r="A123" s="10">
        <v>119</v>
      </c>
      <c r="B123" s="60"/>
      <c r="C123" s="61"/>
      <c r="D123" s="61"/>
      <c r="E123" s="59"/>
      <c r="F123" s="61"/>
      <c r="G123" s="59"/>
      <c r="H123" s="59"/>
      <c r="I123" s="60">
        <f t="shared" si="12"/>
        <v>0</v>
      </c>
      <c r="J123" s="61"/>
      <c r="K123" s="61"/>
      <c r="L123" s="61"/>
      <c r="M123" s="61"/>
      <c r="N123" s="61"/>
      <c r="O123" s="61"/>
      <c r="P123" s="69"/>
      <c r="Q123" s="61"/>
      <c r="R123" s="61"/>
      <c r="S123" s="61"/>
      <c r="T123" s="61"/>
    </row>
    <row r="124" spans="1:20">
      <c r="A124" s="10">
        <v>120</v>
      </c>
      <c r="B124" s="60"/>
      <c r="C124" s="61"/>
      <c r="D124" s="61"/>
      <c r="E124" s="59"/>
      <c r="F124" s="61"/>
      <c r="G124" s="59"/>
      <c r="H124" s="59"/>
      <c r="I124" s="60">
        <f t="shared" si="12"/>
        <v>0</v>
      </c>
      <c r="J124" s="61"/>
      <c r="K124" s="61"/>
      <c r="L124" s="61"/>
      <c r="M124" s="61"/>
      <c r="N124" s="61"/>
      <c r="O124" s="61"/>
      <c r="P124" s="69"/>
      <c r="Q124" s="61"/>
      <c r="R124" s="61"/>
      <c r="S124" s="61"/>
      <c r="T124" s="61"/>
    </row>
    <row r="125" spans="1:20">
      <c r="A125" s="4">
        <v>121</v>
      </c>
      <c r="B125" s="17"/>
      <c r="C125" s="18"/>
      <c r="D125" s="18"/>
      <c r="E125" s="19"/>
      <c r="F125" s="18"/>
      <c r="G125" s="19"/>
      <c r="H125" s="19"/>
      <c r="I125" s="17">
        <f t="shared" si="12"/>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2"/>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2"/>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2"/>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2"/>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2"/>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2"/>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2"/>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2"/>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2"/>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13">+G135+H135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3"/>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3"/>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3"/>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3"/>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3"/>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3"/>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3"/>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3"/>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3"/>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3"/>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3"/>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3"/>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3"/>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3"/>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3"/>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3"/>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3"/>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3"/>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3"/>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3"/>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3"/>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3"/>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3"/>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3"/>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3"/>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3"/>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3"/>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3"/>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3"/>
        <v>0</v>
      </c>
      <c r="J164" s="18"/>
      <c r="K164" s="18"/>
      <c r="L164" s="18"/>
      <c r="M164" s="18"/>
      <c r="N164" s="18"/>
      <c r="O164" s="18"/>
      <c r="P164" s="24"/>
      <c r="Q164" s="18"/>
      <c r="R164" s="18"/>
      <c r="S164" s="18"/>
      <c r="T164" s="18"/>
    </row>
    <row r="165" spans="1:20">
      <c r="A165" s="21" t="s">
        <v>11</v>
      </c>
      <c r="B165" s="41"/>
      <c r="C165" s="21">
        <f>COUNTIFS(C5:C164,"*")</f>
        <v>58</v>
      </c>
      <c r="D165" s="21"/>
      <c r="E165" s="13"/>
      <c r="F165" s="21"/>
      <c r="G165" s="21">
        <f>SUM(G5:G164)</f>
        <v>1759</v>
      </c>
      <c r="H165" s="21">
        <f>SUM(H5:H164)</f>
        <v>1707</v>
      </c>
      <c r="I165" s="21">
        <f>SUM(I5:I164)</f>
        <v>3441</v>
      </c>
      <c r="J165" s="21"/>
      <c r="K165" s="21"/>
      <c r="L165" s="21"/>
      <c r="M165" s="21"/>
      <c r="N165" s="21"/>
      <c r="O165" s="21"/>
      <c r="P165" s="14"/>
      <c r="Q165" s="21"/>
      <c r="R165" s="21"/>
      <c r="S165" s="21"/>
      <c r="T165" s="12"/>
    </row>
    <row r="166" spans="1:20">
      <c r="A166" s="46" t="s">
        <v>67</v>
      </c>
      <c r="B166" s="10">
        <f>COUNTIF(B$5:B$164,"Team 1")</f>
        <v>27</v>
      </c>
      <c r="C166" s="46" t="s">
        <v>29</v>
      </c>
      <c r="D166" s="10">
        <f>COUNTIF(D5:D164,"Anganwadi")</f>
        <v>51</v>
      </c>
    </row>
    <row r="167" spans="1:20">
      <c r="A167" s="46" t="s">
        <v>68</v>
      </c>
      <c r="B167" s="10">
        <f>COUNTIF(B$6:B$164,"Team 2")</f>
        <v>29</v>
      </c>
      <c r="C167" s="46" t="s">
        <v>27</v>
      </c>
      <c r="D167" s="10">
        <f>COUNTIF(D5:D164,"School")</f>
        <v>6</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sqref="B9:B20 B88:B164 B58:B59 B53:B56 B49:B50 B40:B42 B37:B38 B33:B34 B70:B75 B66:B68 B62:B64 B77:B79 B24:B28 B30:B31 B44:B47 B5:B7 B81:B86">
      <formula1>"Team 1, Team 2"</formula1>
    </dataValidation>
    <dataValidation type="list" allowBlank="1" showInputMessage="1" showErrorMessage="1" error="Please select type of institution from drop down list." sqref="D81:D86 D77:D79 D88:D164 D53:D58 D29:D34 D44:D50 D37:D42 D5:D7 D70:D75 D66:D68 D62:D64 D9:D21 D24:D26">
      <formula1>"Anganwadi,School"</formula1>
    </dataValidation>
    <dataValidation type="list" allowBlank="1" showInputMessage="1" showErrorMessage="1" sqref="D165">
      <formula1>"School,Anganwadi Centre"</formula1>
    </dataValidation>
  </dataValidations>
  <printOptions horizontalCentered="1"/>
  <pageMargins left="0.37" right="0.23" top="0.14000000000000001" bottom="0.16" header="0.3" footer="0.22"/>
  <pageSetup paperSize="5" scale="70"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F74" activePane="bottomRight" state="frozen"/>
      <selection pane="topRight" activeCell="C1" sqref="C1"/>
      <selection pane="bottomLeft" activeCell="A5" sqref="A5"/>
      <selection pane="bottomRight" activeCell="C3" sqref="C3:C4"/>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7" t="s">
        <v>447</v>
      </c>
      <c r="B1" s="247"/>
      <c r="C1" s="247"/>
      <c r="D1" s="248"/>
      <c r="E1" s="248"/>
      <c r="F1" s="248"/>
      <c r="G1" s="248"/>
      <c r="H1" s="248"/>
      <c r="I1" s="248"/>
      <c r="J1" s="248"/>
      <c r="K1" s="248"/>
      <c r="L1" s="248"/>
      <c r="M1" s="248"/>
      <c r="N1" s="248"/>
      <c r="O1" s="248"/>
      <c r="P1" s="248"/>
      <c r="Q1" s="248"/>
      <c r="R1" s="248"/>
      <c r="S1" s="248"/>
    </row>
    <row r="2" spans="1:20">
      <c r="A2" s="251" t="s">
        <v>63</v>
      </c>
      <c r="B2" s="252"/>
      <c r="C2" s="252"/>
      <c r="D2" s="25" t="s">
        <v>283</v>
      </c>
      <c r="E2" s="22"/>
      <c r="F2" s="22"/>
      <c r="G2" s="22"/>
      <c r="H2" s="22"/>
      <c r="I2" s="22"/>
      <c r="J2" s="22"/>
      <c r="K2" s="22"/>
      <c r="L2" s="22"/>
      <c r="M2" s="22"/>
      <c r="N2" s="22"/>
      <c r="O2" s="22"/>
      <c r="P2" s="22"/>
      <c r="Q2" s="22"/>
      <c r="R2" s="22"/>
      <c r="S2" s="22"/>
    </row>
    <row r="3" spans="1:20" ht="24" customHeight="1">
      <c r="A3" s="253" t="s">
        <v>14</v>
      </c>
      <c r="B3" s="249" t="s">
        <v>66</v>
      </c>
      <c r="C3" s="254" t="s">
        <v>7</v>
      </c>
      <c r="D3" s="254" t="s">
        <v>59</v>
      </c>
      <c r="E3" s="254" t="s">
        <v>16</v>
      </c>
      <c r="F3" s="255" t="s">
        <v>17</v>
      </c>
      <c r="G3" s="254" t="s">
        <v>8</v>
      </c>
      <c r="H3" s="254"/>
      <c r="I3" s="254"/>
      <c r="J3" s="254" t="s">
        <v>35</v>
      </c>
      <c r="K3" s="249" t="s">
        <v>37</v>
      </c>
      <c r="L3" s="249" t="s">
        <v>54</v>
      </c>
      <c r="M3" s="249" t="s">
        <v>55</v>
      </c>
      <c r="N3" s="249" t="s">
        <v>38</v>
      </c>
      <c r="O3" s="249" t="s">
        <v>39</v>
      </c>
      <c r="P3" s="253" t="s">
        <v>58</v>
      </c>
      <c r="Q3" s="254" t="s">
        <v>56</v>
      </c>
      <c r="R3" s="254" t="s">
        <v>36</v>
      </c>
      <c r="S3" s="254" t="s">
        <v>57</v>
      </c>
      <c r="T3" s="254" t="s">
        <v>13</v>
      </c>
    </row>
    <row r="4" spans="1:20" ht="25.5" customHeight="1">
      <c r="A4" s="253"/>
      <c r="B4" s="256"/>
      <c r="C4" s="254"/>
      <c r="D4" s="254"/>
      <c r="E4" s="254"/>
      <c r="F4" s="255"/>
      <c r="G4" s="23" t="s">
        <v>9</v>
      </c>
      <c r="H4" s="23" t="s">
        <v>10</v>
      </c>
      <c r="I4" s="23" t="s">
        <v>11</v>
      </c>
      <c r="J4" s="254"/>
      <c r="K4" s="250"/>
      <c r="L4" s="250"/>
      <c r="M4" s="250"/>
      <c r="N4" s="250"/>
      <c r="O4" s="250"/>
      <c r="P4" s="253"/>
      <c r="Q4" s="253"/>
      <c r="R4" s="254"/>
      <c r="S4" s="254"/>
      <c r="T4" s="254"/>
    </row>
    <row r="5" spans="1:20">
      <c r="A5" s="4">
        <v>1</v>
      </c>
      <c r="B5" s="17" t="s">
        <v>67</v>
      </c>
      <c r="C5" s="120" t="s">
        <v>247</v>
      </c>
      <c r="D5" s="88" t="s">
        <v>29</v>
      </c>
      <c r="E5" s="89"/>
      <c r="F5" s="87"/>
      <c r="G5" s="121">
        <v>29</v>
      </c>
      <c r="H5" s="121">
        <v>34</v>
      </c>
      <c r="I5" s="86">
        <f>+G5+H5</f>
        <v>63</v>
      </c>
      <c r="J5" s="101">
        <v>8254820836</v>
      </c>
      <c r="K5" s="91" t="s">
        <v>88</v>
      </c>
      <c r="L5" s="91" t="s">
        <v>97</v>
      </c>
      <c r="M5" s="102">
        <v>9854927240</v>
      </c>
      <c r="N5" s="99" t="s">
        <v>138</v>
      </c>
      <c r="O5" s="95">
        <v>9706524225</v>
      </c>
      <c r="P5" s="122">
        <v>43101</v>
      </c>
      <c r="Q5" s="87" t="s">
        <v>145</v>
      </c>
      <c r="R5" s="87" t="s">
        <v>163</v>
      </c>
      <c r="S5" s="87" t="s">
        <v>154</v>
      </c>
      <c r="T5" s="87"/>
    </row>
    <row r="6" spans="1:20">
      <c r="A6" s="4">
        <v>2</v>
      </c>
      <c r="B6" s="17" t="s">
        <v>68</v>
      </c>
      <c r="C6" s="120" t="s">
        <v>265</v>
      </c>
      <c r="D6" s="88" t="s">
        <v>29</v>
      </c>
      <c r="E6" s="89">
        <v>132</v>
      </c>
      <c r="F6" s="87"/>
      <c r="G6" s="121">
        <v>26</v>
      </c>
      <c r="H6" s="121">
        <v>21</v>
      </c>
      <c r="I6" s="86">
        <f>+G6+H6</f>
        <v>47</v>
      </c>
      <c r="J6" s="101">
        <v>9508544556</v>
      </c>
      <c r="K6" s="97" t="s">
        <v>84</v>
      </c>
      <c r="L6" s="97" t="s">
        <v>85</v>
      </c>
      <c r="M6" s="97">
        <v>9707170999</v>
      </c>
      <c r="N6" s="102" t="s">
        <v>130</v>
      </c>
      <c r="O6" s="102">
        <v>9707799591</v>
      </c>
      <c r="P6" s="52"/>
      <c r="Q6" s="87"/>
      <c r="R6" s="87" t="s">
        <v>164</v>
      </c>
      <c r="S6" s="87" t="s">
        <v>154</v>
      </c>
      <c r="T6" s="87"/>
    </row>
    <row r="7" spans="1:20">
      <c r="A7" s="4">
        <v>3</v>
      </c>
      <c r="B7" s="17"/>
      <c r="C7" s="52"/>
      <c r="D7" s="52"/>
      <c r="E7" s="53"/>
      <c r="F7" s="52"/>
      <c r="G7" s="53"/>
      <c r="H7" s="53"/>
      <c r="I7" s="52"/>
      <c r="J7" s="52"/>
      <c r="K7" s="52"/>
      <c r="L7" s="52"/>
      <c r="M7" s="52"/>
      <c r="N7" s="52"/>
      <c r="O7" s="52"/>
      <c r="P7" s="87"/>
      <c r="Q7" s="87"/>
      <c r="R7" s="52"/>
      <c r="S7" s="52"/>
      <c r="T7" s="87"/>
    </row>
    <row r="8" spans="1:20">
      <c r="A8" s="4">
        <v>4</v>
      </c>
      <c r="B8" s="17"/>
      <c r="C8" s="87"/>
      <c r="D8" s="88"/>
      <c r="E8" s="89"/>
      <c r="F8" s="87"/>
      <c r="G8" s="121"/>
      <c r="H8" s="121"/>
      <c r="I8" s="86"/>
      <c r="J8" s="101"/>
      <c r="K8" s="97"/>
      <c r="L8" s="97"/>
      <c r="M8" s="97"/>
      <c r="N8" s="102"/>
      <c r="O8" s="102"/>
      <c r="P8" s="87"/>
      <c r="Q8" s="87"/>
      <c r="R8" s="87"/>
      <c r="S8" s="87"/>
      <c r="T8" s="87"/>
    </row>
    <row r="9" spans="1:20" ht="33">
      <c r="A9" s="4">
        <v>5</v>
      </c>
      <c r="B9" s="17" t="s">
        <v>67</v>
      </c>
      <c r="C9" s="87" t="s">
        <v>248</v>
      </c>
      <c r="D9" s="88" t="s">
        <v>29</v>
      </c>
      <c r="E9" s="89">
        <v>47</v>
      </c>
      <c r="F9" s="87"/>
      <c r="G9" s="121">
        <v>12</v>
      </c>
      <c r="H9" s="121">
        <v>16</v>
      </c>
      <c r="I9" s="86">
        <f>+G9+H9</f>
        <v>28</v>
      </c>
      <c r="J9" s="101">
        <v>9854329960</v>
      </c>
      <c r="K9" s="97" t="s">
        <v>84</v>
      </c>
      <c r="L9" s="97" t="s">
        <v>85</v>
      </c>
      <c r="M9" s="97">
        <v>9707170999</v>
      </c>
      <c r="N9" s="116" t="s">
        <v>156</v>
      </c>
      <c r="O9" s="95">
        <v>8011985883</v>
      </c>
      <c r="P9" s="122">
        <v>43102</v>
      </c>
      <c r="Q9" s="87" t="s">
        <v>150</v>
      </c>
      <c r="R9" s="87" t="s">
        <v>165</v>
      </c>
      <c r="S9" s="87" t="s">
        <v>154</v>
      </c>
      <c r="T9" s="87"/>
    </row>
    <row r="10" spans="1:20">
      <c r="A10" s="4">
        <v>6</v>
      </c>
      <c r="B10" s="17" t="s">
        <v>68</v>
      </c>
      <c r="C10" s="87" t="s">
        <v>139</v>
      </c>
      <c r="D10" s="88" t="s">
        <v>29</v>
      </c>
      <c r="E10" s="89">
        <v>134</v>
      </c>
      <c r="F10" s="87"/>
      <c r="G10" s="121">
        <v>16</v>
      </c>
      <c r="H10" s="121">
        <v>13</v>
      </c>
      <c r="I10" s="86">
        <f>+G10+H10</f>
        <v>29</v>
      </c>
      <c r="J10" s="101">
        <v>9085880193</v>
      </c>
      <c r="K10" s="97" t="s">
        <v>110</v>
      </c>
      <c r="L10" s="108" t="s">
        <v>111</v>
      </c>
      <c r="M10" s="97">
        <v>9864427959</v>
      </c>
      <c r="N10" s="102" t="s">
        <v>157</v>
      </c>
      <c r="O10" s="102">
        <v>9508845184</v>
      </c>
      <c r="P10" s="52"/>
      <c r="Q10" s="87"/>
      <c r="R10" s="87"/>
      <c r="S10" s="87"/>
      <c r="T10" s="87"/>
    </row>
    <row r="11" spans="1:20">
      <c r="A11" s="4">
        <v>7</v>
      </c>
      <c r="B11" s="17"/>
      <c r="C11" s="87"/>
      <c r="D11" s="100"/>
      <c r="E11" s="89"/>
      <c r="F11" s="87"/>
      <c r="G11" s="89"/>
      <c r="H11" s="89"/>
      <c r="I11" s="86"/>
      <c r="J11" s="100"/>
      <c r="K11" s="100"/>
      <c r="L11" s="108"/>
      <c r="M11" s="97"/>
      <c r="N11" s="102"/>
      <c r="O11" s="102"/>
      <c r="P11" s="87"/>
      <c r="Q11" s="87"/>
      <c r="R11" s="87"/>
      <c r="S11" s="87"/>
      <c r="T11" s="87"/>
    </row>
    <row r="12" spans="1:20" ht="33">
      <c r="A12" s="4">
        <v>8</v>
      </c>
      <c r="B12" s="17" t="s">
        <v>67</v>
      </c>
      <c r="C12" s="87" t="s">
        <v>249</v>
      </c>
      <c r="D12" s="88" t="s">
        <v>29</v>
      </c>
      <c r="E12" s="89"/>
      <c r="F12" s="87"/>
      <c r="G12" s="89"/>
      <c r="H12" s="89"/>
      <c r="I12" s="86">
        <f>+G12+H12</f>
        <v>0</v>
      </c>
      <c r="J12" s="87">
        <v>825433792</v>
      </c>
      <c r="K12" s="97" t="s">
        <v>110</v>
      </c>
      <c r="L12" s="108" t="s">
        <v>111</v>
      </c>
      <c r="M12" s="87"/>
      <c r="N12" s="99" t="s">
        <v>112</v>
      </c>
      <c r="O12" s="95">
        <v>9613284629</v>
      </c>
      <c r="P12" s="122">
        <v>43103</v>
      </c>
      <c r="Q12" s="52"/>
      <c r="R12" s="87"/>
      <c r="S12" s="87"/>
      <c r="T12" s="87"/>
    </row>
    <row r="13" spans="1:20">
      <c r="A13" s="4">
        <v>9</v>
      </c>
      <c r="B13" s="17" t="s">
        <v>68</v>
      </c>
      <c r="C13" s="87" t="s">
        <v>266</v>
      </c>
      <c r="D13" s="88" t="s">
        <v>29</v>
      </c>
      <c r="E13" s="89">
        <v>123</v>
      </c>
      <c r="F13" s="87"/>
      <c r="G13" s="121">
        <v>28</v>
      </c>
      <c r="H13" s="121">
        <v>21</v>
      </c>
      <c r="I13" s="86">
        <f>+G13+H13</f>
        <v>49</v>
      </c>
      <c r="J13" s="101">
        <v>99576616147</v>
      </c>
      <c r="K13" s="97" t="s">
        <v>110</v>
      </c>
      <c r="L13" s="108" t="s">
        <v>111</v>
      </c>
      <c r="M13" s="87"/>
      <c r="N13" s="99" t="s">
        <v>112</v>
      </c>
      <c r="O13" s="95">
        <v>9613284629</v>
      </c>
      <c r="P13" s="52"/>
      <c r="Q13" s="87" t="s">
        <v>162</v>
      </c>
      <c r="R13" s="87" t="s">
        <v>167</v>
      </c>
      <c r="S13" s="87" t="s">
        <v>154</v>
      </c>
      <c r="T13" s="100"/>
    </row>
    <row r="14" spans="1:20">
      <c r="A14" s="4">
        <v>10</v>
      </c>
      <c r="B14" s="17"/>
      <c r="C14" s="87"/>
      <c r="D14" s="88"/>
      <c r="E14" s="89"/>
      <c r="F14" s="87"/>
      <c r="G14" s="89"/>
      <c r="H14" s="89"/>
      <c r="I14" s="86"/>
      <c r="J14" s="101"/>
      <c r="K14" s="97"/>
      <c r="L14" s="108"/>
      <c r="M14" s="87"/>
      <c r="N14" s="99"/>
      <c r="O14" s="95"/>
      <c r="P14" s="87"/>
      <c r="Q14" s="87"/>
      <c r="R14" s="87"/>
      <c r="S14" s="87"/>
      <c r="T14" s="87"/>
    </row>
    <row r="15" spans="1:20" ht="24">
      <c r="A15" s="4">
        <v>11</v>
      </c>
      <c r="B15" s="17" t="s">
        <v>67</v>
      </c>
      <c r="C15" s="110" t="s">
        <v>250</v>
      </c>
      <c r="D15" s="88" t="s">
        <v>29</v>
      </c>
      <c r="E15" s="121">
        <v>18</v>
      </c>
      <c r="F15" s="87"/>
      <c r="G15" s="89">
        <v>40</v>
      </c>
      <c r="H15" s="89">
        <v>38</v>
      </c>
      <c r="I15" s="86">
        <f>+G15+H15</f>
        <v>78</v>
      </c>
      <c r="J15" s="101">
        <v>9864059785</v>
      </c>
      <c r="K15" s="91" t="s">
        <v>88</v>
      </c>
      <c r="L15" s="91" t="s">
        <v>97</v>
      </c>
      <c r="M15" s="102">
        <v>9854927240</v>
      </c>
      <c r="N15" s="111" t="s">
        <v>113</v>
      </c>
      <c r="O15" s="102">
        <v>7399571000</v>
      </c>
      <c r="P15" s="122">
        <v>43104</v>
      </c>
      <c r="Q15" s="87"/>
      <c r="R15" s="87"/>
      <c r="S15" s="87"/>
      <c r="T15" s="87"/>
    </row>
    <row r="16" spans="1:20" ht="30.75">
      <c r="A16" s="4">
        <v>12</v>
      </c>
      <c r="B16" s="17" t="s">
        <v>68</v>
      </c>
      <c r="C16" s="87" t="s">
        <v>267</v>
      </c>
      <c r="D16" s="88" t="s">
        <v>29</v>
      </c>
      <c r="E16" s="89"/>
      <c r="F16" s="87"/>
      <c r="G16" s="121">
        <v>21</v>
      </c>
      <c r="H16" s="121">
        <v>27</v>
      </c>
      <c r="I16" s="86">
        <f>+G16+H16</f>
        <v>48</v>
      </c>
      <c r="J16" s="101">
        <v>9706674509</v>
      </c>
      <c r="K16" s="97" t="s">
        <v>115</v>
      </c>
      <c r="L16" s="98" t="s">
        <v>116</v>
      </c>
      <c r="M16" s="95">
        <v>9864222301</v>
      </c>
      <c r="N16" s="95" t="s">
        <v>155</v>
      </c>
      <c r="O16" s="95">
        <v>9577123697</v>
      </c>
      <c r="P16" s="87"/>
      <c r="Q16" s="87"/>
      <c r="R16" s="87"/>
      <c r="S16" s="87"/>
      <c r="T16" s="87"/>
    </row>
    <row r="17" spans="1:20">
      <c r="A17" s="4">
        <v>13</v>
      </c>
      <c r="B17" s="17"/>
      <c r="C17" s="100"/>
      <c r="D17" s="100"/>
      <c r="E17" s="100"/>
      <c r="F17" s="100"/>
      <c r="G17" s="100"/>
      <c r="H17" s="100"/>
      <c r="I17" s="86">
        <f>+G17+H17</f>
        <v>0</v>
      </c>
      <c r="J17" s="100"/>
      <c r="K17" s="100"/>
      <c r="L17" s="100"/>
      <c r="M17" s="100"/>
      <c r="N17" s="100"/>
      <c r="O17" s="100"/>
      <c r="P17" s="87"/>
      <c r="Q17" s="87"/>
      <c r="R17" s="87"/>
      <c r="S17" s="87"/>
      <c r="T17" s="87"/>
    </row>
    <row r="18" spans="1:20" ht="33">
      <c r="A18" s="4">
        <v>14</v>
      </c>
      <c r="B18" s="17" t="s">
        <v>67</v>
      </c>
      <c r="C18" s="87" t="s">
        <v>251</v>
      </c>
      <c r="D18" s="88" t="s">
        <v>29</v>
      </c>
      <c r="E18" s="89"/>
      <c r="F18" s="87"/>
      <c r="G18" s="121">
        <v>39</v>
      </c>
      <c r="H18" s="121">
        <v>47</v>
      </c>
      <c r="I18" s="86">
        <f>+G18+H18</f>
        <v>86</v>
      </c>
      <c r="J18" s="87"/>
      <c r="K18" s="97" t="s">
        <v>115</v>
      </c>
      <c r="L18" s="98" t="s">
        <v>116</v>
      </c>
      <c r="M18" s="95">
        <v>9864222301</v>
      </c>
      <c r="N18" s="95" t="s">
        <v>117</v>
      </c>
      <c r="O18" s="95">
        <v>9508201126</v>
      </c>
      <c r="P18" s="122">
        <v>43105</v>
      </c>
      <c r="Q18" s="87" t="s">
        <v>437</v>
      </c>
      <c r="R18" s="87" t="s">
        <v>170</v>
      </c>
      <c r="S18" s="87" t="s">
        <v>154</v>
      </c>
      <c r="T18" s="87"/>
    </row>
    <row r="19" spans="1:20">
      <c r="A19" s="4">
        <v>15</v>
      </c>
      <c r="B19" s="17" t="s">
        <v>68</v>
      </c>
      <c r="C19" s="87" t="s">
        <v>268</v>
      </c>
      <c r="D19" s="88"/>
      <c r="E19" s="89"/>
      <c r="F19" s="87"/>
      <c r="G19" s="89">
        <v>21</v>
      </c>
      <c r="H19" s="89">
        <v>17</v>
      </c>
      <c r="I19" s="86">
        <f>+G19+H19</f>
        <v>38</v>
      </c>
      <c r="J19" s="87"/>
      <c r="K19" s="97" t="s">
        <v>115</v>
      </c>
      <c r="L19" s="98" t="s">
        <v>116</v>
      </c>
      <c r="M19" s="95">
        <v>9864222301</v>
      </c>
      <c r="N19" s="95" t="s">
        <v>117</v>
      </c>
      <c r="O19" s="95">
        <v>9508201126</v>
      </c>
      <c r="P19" s="87"/>
      <c r="Q19" s="87"/>
      <c r="R19" s="87"/>
      <c r="S19" s="87"/>
      <c r="T19" s="87"/>
    </row>
    <row r="20" spans="1:20">
      <c r="A20" s="4">
        <v>16</v>
      </c>
      <c r="B20" s="17"/>
      <c r="C20" s="100"/>
      <c r="D20" s="100"/>
      <c r="E20" s="100"/>
      <c r="F20" s="100"/>
      <c r="G20" s="100"/>
      <c r="H20" s="100"/>
      <c r="I20" s="100"/>
      <c r="J20" s="100"/>
      <c r="K20" s="100"/>
      <c r="L20" s="100"/>
      <c r="M20" s="100"/>
      <c r="N20" s="100"/>
      <c r="O20" s="100"/>
      <c r="P20" s="126">
        <v>43106</v>
      </c>
      <c r="Q20" s="129" t="s">
        <v>148</v>
      </c>
      <c r="R20" s="87"/>
      <c r="S20" s="87"/>
      <c r="T20" s="87"/>
    </row>
    <row r="21" spans="1:20" ht="33">
      <c r="A21" s="4">
        <v>17</v>
      </c>
      <c r="B21" s="17" t="s">
        <v>67</v>
      </c>
      <c r="C21" s="87" t="s">
        <v>220</v>
      </c>
      <c r="D21" s="88" t="s">
        <v>29</v>
      </c>
      <c r="E21" s="89"/>
      <c r="F21" s="87"/>
      <c r="G21" s="121">
        <v>26</v>
      </c>
      <c r="H21" s="121">
        <v>20</v>
      </c>
      <c r="I21" s="86">
        <f>+G21+H21</f>
        <v>46</v>
      </c>
      <c r="J21" s="101">
        <v>9864036718</v>
      </c>
      <c r="K21" s="91" t="s">
        <v>88</v>
      </c>
      <c r="L21" s="91" t="s">
        <v>97</v>
      </c>
      <c r="M21" s="102">
        <v>9854927240</v>
      </c>
      <c r="N21" s="111" t="s">
        <v>114</v>
      </c>
      <c r="O21" s="123">
        <v>9435855525</v>
      </c>
      <c r="P21" s="127">
        <v>43107</v>
      </c>
      <c r="Q21" s="197" t="s">
        <v>148</v>
      </c>
      <c r="R21" s="87" t="s">
        <v>164</v>
      </c>
      <c r="S21" s="87" t="s">
        <v>154</v>
      </c>
      <c r="T21" s="87"/>
    </row>
    <row r="22" spans="1:20">
      <c r="A22" s="4">
        <v>18</v>
      </c>
      <c r="B22" s="17" t="s">
        <v>68</v>
      </c>
      <c r="C22" s="87" t="s">
        <v>269</v>
      </c>
      <c r="D22" s="88" t="s">
        <v>29</v>
      </c>
      <c r="E22" s="89"/>
      <c r="F22" s="87"/>
      <c r="G22" s="121">
        <v>14</v>
      </c>
      <c r="H22" s="121">
        <v>15</v>
      </c>
      <c r="I22" s="86">
        <f>+G22+H22</f>
        <v>29</v>
      </c>
      <c r="J22" s="101">
        <v>9859168019</v>
      </c>
      <c r="K22" s="91" t="s">
        <v>88</v>
      </c>
      <c r="L22" s="91" t="s">
        <v>97</v>
      </c>
      <c r="M22" s="102">
        <v>9854927240</v>
      </c>
      <c r="N22" s="111" t="s">
        <v>114</v>
      </c>
      <c r="O22" s="123">
        <v>9435855525</v>
      </c>
      <c r="P22" s="87"/>
      <c r="Q22" s="87"/>
      <c r="R22" s="87"/>
      <c r="S22" s="87"/>
      <c r="T22" s="87"/>
    </row>
    <row r="23" spans="1:20">
      <c r="A23" s="4">
        <v>19</v>
      </c>
      <c r="B23" s="17"/>
      <c r="C23" s="100"/>
      <c r="D23" s="100"/>
      <c r="E23" s="100"/>
      <c r="F23" s="100"/>
      <c r="G23" s="100"/>
      <c r="H23" s="100"/>
      <c r="I23" s="100"/>
      <c r="J23" s="100"/>
      <c r="K23" s="100"/>
      <c r="L23" s="100"/>
      <c r="M23" s="100"/>
      <c r="N23" s="100"/>
      <c r="O23" s="124"/>
      <c r="P23" s="52"/>
      <c r="Q23" s="52"/>
      <c r="R23" s="87" t="s">
        <v>154</v>
      </c>
      <c r="S23" s="100"/>
      <c r="T23" s="87"/>
    </row>
    <row r="24" spans="1:20" ht="33">
      <c r="A24" s="4">
        <v>20</v>
      </c>
      <c r="B24" s="17" t="s">
        <v>67</v>
      </c>
      <c r="C24" s="87" t="s">
        <v>252</v>
      </c>
      <c r="D24" s="88" t="s">
        <v>29</v>
      </c>
      <c r="E24" s="89"/>
      <c r="F24" s="87"/>
      <c r="G24" s="121">
        <v>23</v>
      </c>
      <c r="H24" s="121">
        <v>18</v>
      </c>
      <c r="I24" s="86">
        <f>+G24+H24</f>
        <v>41</v>
      </c>
      <c r="J24" s="87"/>
      <c r="K24" s="97" t="s">
        <v>115</v>
      </c>
      <c r="L24" s="98" t="s">
        <v>116</v>
      </c>
      <c r="M24" s="95">
        <v>9864222301</v>
      </c>
      <c r="N24" s="95" t="s">
        <v>117</v>
      </c>
      <c r="O24" s="95">
        <v>9508201126</v>
      </c>
      <c r="P24" s="127">
        <v>43108</v>
      </c>
      <c r="Q24" s="115" t="s">
        <v>149</v>
      </c>
      <c r="R24" s="87" t="s">
        <v>172</v>
      </c>
      <c r="S24" s="87" t="s">
        <v>154</v>
      </c>
      <c r="T24" s="87"/>
    </row>
    <row r="25" spans="1:20">
      <c r="A25" s="4">
        <v>21</v>
      </c>
      <c r="B25" s="17" t="s">
        <v>68</v>
      </c>
      <c r="C25" s="87" t="s">
        <v>270</v>
      </c>
      <c r="D25" s="88" t="s">
        <v>29</v>
      </c>
      <c r="E25" s="89"/>
      <c r="F25" s="87"/>
      <c r="G25" s="121">
        <v>16</v>
      </c>
      <c r="H25" s="121">
        <v>21</v>
      </c>
      <c r="I25" s="86">
        <f>+G25+H25</f>
        <v>37</v>
      </c>
      <c r="J25" s="101">
        <v>9954231863</v>
      </c>
      <c r="K25" s="97" t="s">
        <v>115</v>
      </c>
      <c r="L25" s="98" t="s">
        <v>116</v>
      </c>
      <c r="M25" s="95">
        <v>9864222301</v>
      </c>
      <c r="N25" s="95" t="s">
        <v>158</v>
      </c>
      <c r="O25" s="95">
        <v>9705876216</v>
      </c>
      <c r="P25" s="52"/>
      <c r="Q25" s="87"/>
      <c r="R25" s="87" t="s">
        <v>164</v>
      </c>
      <c r="S25" s="87"/>
      <c r="T25" s="87"/>
    </row>
    <row r="26" spans="1:20">
      <c r="A26" s="4">
        <v>22</v>
      </c>
      <c r="B26" s="17"/>
      <c r="C26" s="100"/>
      <c r="D26" s="100"/>
      <c r="E26" s="100"/>
      <c r="F26" s="100"/>
      <c r="G26" s="100"/>
      <c r="H26" s="100"/>
      <c r="I26" s="100"/>
      <c r="J26" s="100"/>
      <c r="K26" s="100"/>
      <c r="L26" s="100"/>
      <c r="M26" s="100"/>
      <c r="N26" s="100"/>
      <c r="O26" s="100"/>
      <c r="P26" s="87"/>
      <c r="Q26" s="87"/>
      <c r="R26" s="87"/>
      <c r="S26" s="87"/>
      <c r="T26" s="87"/>
    </row>
    <row r="27" spans="1:20">
      <c r="A27" s="4">
        <v>23</v>
      </c>
      <c r="B27" s="17" t="s">
        <v>67</v>
      </c>
      <c r="C27" s="87" t="s">
        <v>179</v>
      </c>
      <c r="D27" s="88" t="s">
        <v>27</v>
      </c>
      <c r="E27" s="89">
        <v>33</v>
      </c>
      <c r="F27" s="87"/>
      <c r="G27" s="121">
        <v>27</v>
      </c>
      <c r="H27" s="121">
        <v>21</v>
      </c>
      <c r="I27" s="86">
        <f>+G27+H27</f>
        <v>48</v>
      </c>
      <c r="J27" s="101">
        <v>9706137197</v>
      </c>
      <c r="K27" s="91" t="s">
        <v>94</v>
      </c>
      <c r="L27" s="93" t="s">
        <v>108</v>
      </c>
      <c r="M27" s="91">
        <v>9613749091</v>
      </c>
      <c r="N27" s="94" t="s">
        <v>109</v>
      </c>
      <c r="O27" s="97">
        <v>9854341750</v>
      </c>
      <c r="P27" s="127">
        <v>43109</v>
      </c>
      <c r="Q27" s="87" t="s">
        <v>187</v>
      </c>
      <c r="R27" s="87" t="s">
        <v>164</v>
      </c>
      <c r="S27" s="87" t="s">
        <v>154</v>
      </c>
      <c r="T27" s="87"/>
    </row>
    <row r="28" spans="1:20">
      <c r="A28" s="4">
        <v>24</v>
      </c>
      <c r="B28" s="17" t="s">
        <v>68</v>
      </c>
      <c r="C28" s="100" t="s">
        <v>271</v>
      </c>
      <c r="D28" s="88" t="s">
        <v>29</v>
      </c>
      <c r="E28" s="100"/>
      <c r="F28" s="100"/>
      <c r="G28" s="100">
        <v>12</v>
      </c>
      <c r="H28" s="100">
        <v>16</v>
      </c>
      <c r="I28" s="100">
        <v>28</v>
      </c>
      <c r="J28" s="100"/>
      <c r="K28" s="97" t="s">
        <v>115</v>
      </c>
      <c r="L28" s="98" t="s">
        <v>116</v>
      </c>
      <c r="M28" s="95">
        <v>9864222301</v>
      </c>
      <c r="N28" s="95" t="s">
        <v>158</v>
      </c>
      <c r="O28" s="95">
        <v>9705876216</v>
      </c>
      <c r="P28" s="52"/>
      <c r="Q28" s="87"/>
      <c r="R28" s="100" t="s">
        <v>173</v>
      </c>
      <c r="S28" s="100"/>
      <c r="T28" s="87"/>
    </row>
    <row r="29" spans="1:20">
      <c r="A29" s="4">
        <v>25</v>
      </c>
      <c r="B29" s="17"/>
      <c r="C29" s="110"/>
      <c r="D29" s="110"/>
      <c r="E29" s="110"/>
      <c r="F29" s="110"/>
      <c r="G29" s="110"/>
      <c r="H29" s="110"/>
      <c r="I29" s="110"/>
      <c r="J29" s="110"/>
      <c r="K29" s="110"/>
      <c r="L29" s="110"/>
      <c r="M29" s="110"/>
      <c r="N29" s="110"/>
      <c r="O29" s="110"/>
      <c r="P29" s="87"/>
      <c r="Q29" s="87"/>
      <c r="R29" s="110"/>
      <c r="S29" s="110"/>
      <c r="T29" s="87"/>
    </row>
    <row r="30" spans="1:20">
      <c r="A30" s="4">
        <v>26</v>
      </c>
      <c r="B30" s="17" t="s">
        <v>67</v>
      </c>
      <c r="C30" s="110" t="s">
        <v>253</v>
      </c>
      <c r="D30" s="88" t="s">
        <v>29</v>
      </c>
      <c r="E30" s="110"/>
      <c r="F30" s="110"/>
      <c r="G30" s="110">
        <v>16</v>
      </c>
      <c r="H30" s="110">
        <v>17</v>
      </c>
      <c r="I30" s="110">
        <v>33</v>
      </c>
      <c r="J30" s="110"/>
      <c r="K30" s="91" t="s">
        <v>88</v>
      </c>
      <c r="L30" s="91" t="s">
        <v>97</v>
      </c>
      <c r="M30" s="102">
        <v>9854927240</v>
      </c>
      <c r="N30" s="99" t="s">
        <v>138</v>
      </c>
      <c r="O30" s="95">
        <v>9706524225</v>
      </c>
      <c r="P30" s="127">
        <v>43110</v>
      </c>
      <c r="Q30" s="87" t="s">
        <v>145</v>
      </c>
      <c r="R30" s="110" t="s">
        <v>164</v>
      </c>
      <c r="S30" s="87" t="s">
        <v>154</v>
      </c>
      <c r="T30" s="87"/>
    </row>
    <row r="31" spans="1:20">
      <c r="A31" s="4">
        <v>27</v>
      </c>
      <c r="B31" s="17" t="s">
        <v>68</v>
      </c>
      <c r="C31" s="110" t="s">
        <v>193</v>
      </c>
      <c r="D31" s="88" t="s">
        <v>29</v>
      </c>
      <c r="E31" s="110"/>
      <c r="F31" s="110"/>
      <c r="G31" s="110">
        <v>10</v>
      </c>
      <c r="H31" s="110">
        <v>12</v>
      </c>
      <c r="I31" s="110">
        <v>22</v>
      </c>
      <c r="J31" s="110"/>
      <c r="K31" s="91" t="s">
        <v>88</v>
      </c>
      <c r="L31" s="91" t="s">
        <v>97</v>
      </c>
      <c r="M31" s="102">
        <v>9854927240</v>
      </c>
      <c r="N31" s="99" t="s">
        <v>138</v>
      </c>
      <c r="O31" s="95">
        <v>9706524225</v>
      </c>
      <c r="P31" s="87"/>
      <c r="Q31" s="87"/>
      <c r="R31" s="110" t="s">
        <v>173</v>
      </c>
      <c r="S31" s="110"/>
      <c r="T31" s="87"/>
    </row>
    <row r="32" spans="1:20">
      <c r="A32" s="4">
        <v>28</v>
      </c>
      <c r="B32" s="17"/>
      <c r="C32" s="110"/>
      <c r="D32" s="110"/>
      <c r="E32" s="110"/>
      <c r="F32" s="110"/>
      <c r="G32" s="110"/>
      <c r="H32" s="110"/>
      <c r="I32" s="110"/>
      <c r="J32" s="110"/>
      <c r="K32" s="110"/>
      <c r="L32" s="110"/>
      <c r="M32" s="110"/>
      <c r="N32" s="110"/>
      <c r="O32" s="110"/>
      <c r="P32" s="87"/>
      <c r="Q32" s="87"/>
      <c r="R32" s="125"/>
      <c r="S32" s="125"/>
      <c r="T32" s="87"/>
    </row>
    <row r="33" spans="1:20">
      <c r="A33" s="4">
        <v>29</v>
      </c>
      <c r="B33" s="17" t="s">
        <v>67</v>
      </c>
      <c r="C33" s="100" t="s">
        <v>254</v>
      </c>
      <c r="D33" s="88" t="s">
        <v>29</v>
      </c>
      <c r="E33" s="100"/>
      <c r="F33" s="100"/>
      <c r="G33" s="100">
        <v>12</v>
      </c>
      <c r="H33" s="100">
        <v>14</v>
      </c>
      <c r="I33" s="100"/>
      <c r="J33" s="101">
        <v>9707096454</v>
      </c>
      <c r="K33" s="97" t="s">
        <v>84</v>
      </c>
      <c r="L33" s="97" t="s">
        <v>85</v>
      </c>
      <c r="M33" s="97">
        <v>9707170999</v>
      </c>
      <c r="N33" s="116" t="s">
        <v>156</v>
      </c>
      <c r="O33" s="95">
        <v>8011985883</v>
      </c>
      <c r="P33" s="127">
        <v>43111</v>
      </c>
      <c r="Q33" s="87" t="s">
        <v>153</v>
      </c>
      <c r="R33" s="87" t="s">
        <v>165</v>
      </c>
      <c r="S33" s="87" t="s">
        <v>154</v>
      </c>
      <c r="T33" s="87"/>
    </row>
    <row r="34" spans="1:20">
      <c r="A34" s="4">
        <v>30</v>
      </c>
      <c r="B34" s="17" t="s">
        <v>68</v>
      </c>
      <c r="C34" s="87" t="s">
        <v>133</v>
      </c>
      <c r="D34" s="88" t="s">
        <v>29</v>
      </c>
      <c r="E34" s="89"/>
      <c r="F34" s="87"/>
      <c r="G34" s="89">
        <v>17</v>
      </c>
      <c r="H34" s="89">
        <v>19</v>
      </c>
      <c r="I34" s="86">
        <f t="shared" ref="I34:I81" si="0">+G34+H34</f>
        <v>36</v>
      </c>
      <c r="J34" s="101">
        <v>8254820836</v>
      </c>
      <c r="K34" s="97" t="s">
        <v>84</v>
      </c>
      <c r="L34" s="97" t="s">
        <v>85</v>
      </c>
      <c r="M34" s="97">
        <v>9707170999</v>
      </c>
      <c r="N34" s="116" t="s">
        <v>156</v>
      </c>
      <c r="O34" s="95">
        <v>8011985883</v>
      </c>
      <c r="P34" s="87"/>
      <c r="Q34" s="87"/>
      <c r="R34" s="87"/>
      <c r="S34" s="87"/>
      <c r="T34" s="87"/>
    </row>
    <row r="35" spans="1:20">
      <c r="A35" s="4">
        <v>31</v>
      </c>
      <c r="B35" s="17"/>
      <c r="C35" s="87"/>
      <c r="D35" s="88"/>
      <c r="E35" s="89"/>
      <c r="F35" s="87"/>
      <c r="G35" s="89"/>
      <c r="H35" s="89"/>
      <c r="I35" s="86">
        <f t="shared" si="0"/>
        <v>0</v>
      </c>
      <c r="J35" s="101">
        <v>9864184110</v>
      </c>
      <c r="K35" s="91"/>
      <c r="L35" s="91"/>
      <c r="M35" s="102"/>
      <c r="N35" s="99"/>
      <c r="O35" s="95"/>
      <c r="P35" s="87"/>
      <c r="Q35" s="87"/>
      <c r="R35" s="87"/>
      <c r="S35" s="87"/>
      <c r="T35" s="87"/>
    </row>
    <row r="36" spans="1:20" ht="33">
      <c r="A36" s="4">
        <v>32</v>
      </c>
      <c r="B36" s="17" t="s">
        <v>67</v>
      </c>
      <c r="C36" s="87" t="s">
        <v>255</v>
      </c>
      <c r="D36" s="88" t="s">
        <v>29</v>
      </c>
      <c r="E36" s="89"/>
      <c r="F36" s="87"/>
      <c r="G36" s="89">
        <v>18</v>
      </c>
      <c r="H36" s="89">
        <v>10</v>
      </c>
      <c r="I36" s="86">
        <f t="shared" si="0"/>
        <v>28</v>
      </c>
      <c r="J36" s="101">
        <v>9706674509</v>
      </c>
      <c r="K36" s="97" t="s">
        <v>115</v>
      </c>
      <c r="L36" s="98" t="s">
        <v>116</v>
      </c>
      <c r="M36" s="95">
        <v>9864222301</v>
      </c>
      <c r="N36" s="95" t="s">
        <v>155</v>
      </c>
      <c r="O36" s="95">
        <v>9577123697</v>
      </c>
      <c r="P36" s="127">
        <v>43112</v>
      </c>
      <c r="Q36" s="87" t="s">
        <v>188</v>
      </c>
      <c r="R36" s="87" t="s">
        <v>174</v>
      </c>
      <c r="S36" s="87" t="s">
        <v>154</v>
      </c>
      <c r="T36" s="87"/>
    </row>
    <row r="37" spans="1:20" ht="30.75">
      <c r="A37" s="4">
        <v>33</v>
      </c>
      <c r="B37" s="17" t="s">
        <v>68</v>
      </c>
      <c r="C37" s="87" t="s">
        <v>159</v>
      </c>
      <c r="D37" s="88" t="s">
        <v>29</v>
      </c>
      <c r="E37" s="89"/>
      <c r="F37" s="87"/>
      <c r="G37" s="89">
        <v>12</v>
      </c>
      <c r="H37" s="89">
        <v>9</v>
      </c>
      <c r="I37" s="86">
        <f t="shared" si="0"/>
        <v>21</v>
      </c>
      <c r="J37" s="100"/>
      <c r="K37" s="97" t="s">
        <v>115</v>
      </c>
      <c r="L37" s="98" t="s">
        <v>116</v>
      </c>
      <c r="M37" s="95">
        <v>9864222301</v>
      </c>
      <c r="N37" s="95" t="s">
        <v>155</v>
      </c>
      <c r="O37" s="95">
        <v>9577123697</v>
      </c>
      <c r="P37" s="87"/>
      <c r="Q37" s="87"/>
      <c r="R37" s="87" t="s">
        <v>164</v>
      </c>
      <c r="S37" s="87"/>
      <c r="T37" s="87"/>
    </row>
    <row r="38" spans="1:20">
      <c r="A38" s="4">
        <v>34</v>
      </c>
      <c r="B38" s="17"/>
      <c r="C38" s="87"/>
      <c r="D38" s="88"/>
      <c r="E38" s="89"/>
      <c r="F38" s="87"/>
      <c r="G38" s="89"/>
      <c r="H38" s="89"/>
      <c r="I38" s="86">
        <f t="shared" si="0"/>
        <v>0</v>
      </c>
      <c r="J38" s="101">
        <v>9508544556</v>
      </c>
      <c r="K38" s="100"/>
      <c r="L38" s="100"/>
      <c r="M38" s="100"/>
      <c r="N38" s="100"/>
      <c r="O38" s="100"/>
      <c r="P38" s="126">
        <v>43113</v>
      </c>
      <c r="Q38" s="129" t="s">
        <v>83</v>
      </c>
      <c r="R38" s="87"/>
      <c r="S38" s="87"/>
      <c r="T38" s="87"/>
    </row>
    <row r="39" spans="1:20" ht="33">
      <c r="A39" s="4">
        <v>35</v>
      </c>
      <c r="B39" s="17" t="s">
        <v>67</v>
      </c>
      <c r="C39" s="87" t="s">
        <v>256</v>
      </c>
      <c r="D39" s="88" t="s">
        <v>29</v>
      </c>
      <c r="E39" s="89"/>
      <c r="F39" s="87"/>
      <c r="G39" s="89">
        <v>14</v>
      </c>
      <c r="H39" s="89">
        <v>12</v>
      </c>
      <c r="I39" s="86">
        <f t="shared" si="0"/>
        <v>26</v>
      </c>
      <c r="J39" s="101">
        <v>9707826948</v>
      </c>
      <c r="K39" s="97" t="s">
        <v>84</v>
      </c>
      <c r="L39" s="97" t="s">
        <v>85</v>
      </c>
      <c r="M39" s="97">
        <v>9707170999</v>
      </c>
      <c r="N39" s="102" t="s">
        <v>130</v>
      </c>
      <c r="O39" s="102">
        <v>9707799591</v>
      </c>
      <c r="P39" s="127">
        <v>43116</v>
      </c>
      <c r="Q39" s="152" t="s">
        <v>169</v>
      </c>
      <c r="R39" s="87" t="s">
        <v>164</v>
      </c>
      <c r="S39" s="87" t="s">
        <v>154</v>
      </c>
      <c r="T39" s="87"/>
    </row>
    <row r="40" spans="1:20">
      <c r="A40" s="4">
        <v>36</v>
      </c>
      <c r="B40" s="17" t="s">
        <v>68</v>
      </c>
      <c r="C40" s="87" t="s">
        <v>272</v>
      </c>
      <c r="D40" s="88" t="s">
        <v>29</v>
      </c>
      <c r="E40" s="89"/>
      <c r="F40" s="87"/>
      <c r="G40" s="89">
        <v>13</v>
      </c>
      <c r="H40" s="89">
        <v>18</v>
      </c>
      <c r="I40" s="86">
        <f t="shared" si="0"/>
        <v>31</v>
      </c>
      <c r="J40" s="101">
        <v>9706137197</v>
      </c>
      <c r="K40" s="91" t="s">
        <v>94</v>
      </c>
      <c r="L40" s="93" t="s">
        <v>108</v>
      </c>
      <c r="M40" s="91">
        <v>9613749091</v>
      </c>
      <c r="N40" s="94" t="s">
        <v>109</v>
      </c>
      <c r="O40" s="97">
        <v>9854341750</v>
      </c>
      <c r="P40" s="87"/>
      <c r="Q40" s="87"/>
      <c r="R40" s="87" t="s">
        <v>173</v>
      </c>
      <c r="S40" s="87"/>
      <c r="T40" s="87"/>
    </row>
    <row r="41" spans="1:20">
      <c r="A41" s="4">
        <v>37</v>
      </c>
      <c r="B41" s="17"/>
      <c r="C41" s="87"/>
      <c r="D41" s="88"/>
      <c r="E41" s="89"/>
      <c r="F41" s="87"/>
      <c r="G41" s="89"/>
      <c r="H41" s="89"/>
      <c r="I41" s="86">
        <f t="shared" si="0"/>
        <v>0</v>
      </c>
      <c r="J41" s="100"/>
      <c r="K41" s="87"/>
      <c r="L41" s="87"/>
      <c r="M41" s="87"/>
      <c r="N41" s="87"/>
      <c r="O41" s="87"/>
      <c r="P41" s="52"/>
      <c r="Q41" s="52"/>
      <c r="R41" s="87"/>
      <c r="S41" s="87"/>
      <c r="T41" s="87"/>
    </row>
    <row r="42" spans="1:20" ht="33">
      <c r="A42" s="4">
        <v>38</v>
      </c>
      <c r="B42" s="17"/>
      <c r="C42" s="87"/>
      <c r="D42" s="88"/>
      <c r="E42" s="89"/>
      <c r="F42" s="87"/>
      <c r="G42" s="89"/>
      <c r="H42" s="89"/>
      <c r="I42" s="86">
        <f t="shared" si="0"/>
        <v>0</v>
      </c>
      <c r="J42" s="100"/>
      <c r="K42" s="87"/>
      <c r="L42" s="87"/>
      <c r="M42" s="87"/>
      <c r="N42" s="87"/>
      <c r="O42" s="87"/>
      <c r="P42" s="126"/>
      <c r="Q42" s="129"/>
      <c r="R42" s="87"/>
      <c r="S42" s="87"/>
      <c r="T42" s="87" t="s">
        <v>189</v>
      </c>
    </row>
    <row r="43" spans="1:20" ht="33">
      <c r="A43" s="4">
        <v>39</v>
      </c>
      <c r="B43" s="17"/>
      <c r="C43" s="87"/>
      <c r="D43" s="88"/>
      <c r="E43" s="89"/>
      <c r="F43" s="87"/>
      <c r="G43" s="89"/>
      <c r="H43" s="89"/>
      <c r="I43" s="86">
        <f t="shared" si="0"/>
        <v>0</v>
      </c>
      <c r="J43" s="101">
        <v>9085880193</v>
      </c>
      <c r="K43" s="87"/>
      <c r="L43" s="87"/>
      <c r="M43" s="87"/>
      <c r="N43" s="87"/>
      <c r="O43" s="87"/>
      <c r="P43" s="52"/>
      <c r="Q43" s="52"/>
      <c r="R43" s="87"/>
      <c r="S43" s="87"/>
      <c r="T43" s="87" t="s">
        <v>189</v>
      </c>
    </row>
    <row r="44" spans="1:20" ht="30.75">
      <c r="A44" s="4">
        <v>40</v>
      </c>
      <c r="B44" s="17" t="s">
        <v>67</v>
      </c>
      <c r="C44" s="87" t="s">
        <v>221</v>
      </c>
      <c r="D44" s="88" t="s">
        <v>27</v>
      </c>
      <c r="E44" s="89"/>
      <c r="F44" s="87" t="s">
        <v>119</v>
      </c>
      <c r="G44" s="89">
        <v>67</v>
      </c>
      <c r="H44" s="89">
        <v>56</v>
      </c>
      <c r="I44" s="86">
        <f t="shared" si="0"/>
        <v>123</v>
      </c>
      <c r="J44" s="101">
        <v>9707096454</v>
      </c>
      <c r="K44" s="97" t="s">
        <v>115</v>
      </c>
      <c r="L44" s="98" t="s">
        <v>116</v>
      </c>
      <c r="M44" s="95">
        <v>9864222301</v>
      </c>
      <c r="N44" s="95" t="s">
        <v>155</v>
      </c>
      <c r="O44" s="95">
        <v>9577123697</v>
      </c>
      <c r="P44" s="128">
        <v>43117</v>
      </c>
      <c r="Q44" s="87" t="s">
        <v>153</v>
      </c>
      <c r="R44" s="87" t="s">
        <v>175</v>
      </c>
      <c r="S44" s="87" t="s">
        <v>154</v>
      </c>
      <c r="T44" s="87"/>
    </row>
    <row r="45" spans="1:20" ht="33">
      <c r="A45" s="4">
        <v>41</v>
      </c>
      <c r="B45" s="17" t="s">
        <v>67</v>
      </c>
      <c r="C45" s="87" t="s">
        <v>176</v>
      </c>
      <c r="D45" s="88" t="s">
        <v>29</v>
      </c>
      <c r="E45" s="89"/>
      <c r="F45" s="87"/>
      <c r="G45" s="89">
        <v>12</v>
      </c>
      <c r="H45" s="89">
        <v>16</v>
      </c>
      <c r="I45" s="86">
        <f t="shared" si="0"/>
        <v>28</v>
      </c>
      <c r="J45" s="87"/>
      <c r="K45" s="97" t="s">
        <v>115</v>
      </c>
      <c r="L45" s="98" t="s">
        <v>116</v>
      </c>
      <c r="M45" s="95">
        <v>9864222301</v>
      </c>
      <c r="N45" s="95" t="s">
        <v>155</v>
      </c>
      <c r="O45" s="95">
        <v>9577123697</v>
      </c>
      <c r="P45" s="87"/>
      <c r="Q45" s="87"/>
      <c r="R45" s="87"/>
      <c r="S45" s="87"/>
      <c r="T45" s="87"/>
    </row>
    <row r="46" spans="1:20" ht="30.75">
      <c r="A46" s="4">
        <v>42</v>
      </c>
      <c r="B46" s="17" t="s">
        <v>68</v>
      </c>
      <c r="C46" s="87" t="s">
        <v>273</v>
      </c>
      <c r="D46" s="88" t="s">
        <v>27</v>
      </c>
      <c r="E46" s="89"/>
      <c r="F46" s="87" t="s">
        <v>119</v>
      </c>
      <c r="G46" s="89">
        <v>87</v>
      </c>
      <c r="H46" s="89">
        <v>78</v>
      </c>
      <c r="I46" s="86">
        <f t="shared" si="0"/>
        <v>165</v>
      </c>
      <c r="J46" s="101">
        <v>9508429698</v>
      </c>
      <c r="K46" s="97" t="s">
        <v>115</v>
      </c>
      <c r="L46" s="98" t="s">
        <v>116</v>
      </c>
      <c r="M46" s="95">
        <v>9864222301</v>
      </c>
      <c r="N46" s="95" t="s">
        <v>155</v>
      </c>
      <c r="O46" s="95">
        <v>9577123697</v>
      </c>
      <c r="P46" s="87"/>
      <c r="Q46" s="87"/>
      <c r="R46" s="87"/>
      <c r="S46" s="87"/>
      <c r="T46" s="87"/>
    </row>
    <row r="47" spans="1:20">
      <c r="A47" s="4">
        <v>43</v>
      </c>
      <c r="B47" s="17"/>
      <c r="C47" s="87"/>
      <c r="D47" s="88"/>
      <c r="E47" s="89"/>
      <c r="F47" s="87"/>
      <c r="G47" s="89"/>
      <c r="H47" s="89"/>
      <c r="I47" s="86">
        <f t="shared" si="0"/>
        <v>0</v>
      </c>
      <c r="J47" s="101"/>
      <c r="K47" s="97"/>
      <c r="L47" s="108"/>
      <c r="M47" s="87"/>
      <c r="N47" s="99"/>
      <c r="O47" s="95"/>
      <c r="P47" s="87"/>
      <c r="Q47" s="87"/>
      <c r="R47" s="87"/>
      <c r="S47" s="87"/>
      <c r="T47" s="87"/>
    </row>
    <row r="48" spans="1:20" ht="24">
      <c r="A48" s="4">
        <v>44</v>
      </c>
      <c r="B48" s="17" t="s">
        <v>67</v>
      </c>
      <c r="C48" s="87" t="s">
        <v>195</v>
      </c>
      <c r="D48" s="88" t="s">
        <v>27</v>
      </c>
      <c r="E48" s="89"/>
      <c r="F48" s="87" t="s">
        <v>119</v>
      </c>
      <c r="G48" s="89">
        <v>67</v>
      </c>
      <c r="H48" s="89">
        <v>59</v>
      </c>
      <c r="I48" s="86">
        <f t="shared" si="0"/>
        <v>126</v>
      </c>
      <c r="J48" s="101">
        <v>9864059785</v>
      </c>
      <c r="K48" s="91" t="s">
        <v>88</v>
      </c>
      <c r="L48" s="91" t="s">
        <v>97</v>
      </c>
      <c r="M48" s="102">
        <v>9854927240</v>
      </c>
      <c r="N48" s="111" t="s">
        <v>113</v>
      </c>
      <c r="O48" s="102">
        <v>7399571000</v>
      </c>
      <c r="P48" s="128">
        <v>43118</v>
      </c>
      <c r="Q48" s="87" t="s">
        <v>188</v>
      </c>
      <c r="R48" s="87" t="s">
        <v>177</v>
      </c>
      <c r="S48" s="87" t="s">
        <v>154</v>
      </c>
      <c r="T48" s="87"/>
    </row>
    <row r="49" spans="1:20">
      <c r="A49" s="4">
        <v>45</v>
      </c>
      <c r="B49" s="17" t="s">
        <v>68</v>
      </c>
      <c r="C49" s="87" t="s">
        <v>274</v>
      </c>
      <c r="D49" s="88" t="s">
        <v>27</v>
      </c>
      <c r="E49" s="89"/>
      <c r="F49" s="87" t="s">
        <v>119</v>
      </c>
      <c r="G49" s="89">
        <v>34</v>
      </c>
      <c r="H49" s="89">
        <v>23</v>
      </c>
      <c r="I49" s="86">
        <f t="shared" si="0"/>
        <v>57</v>
      </c>
      <c r="J49" s="100"/>
      <c r="K49" s="100"/>
      <c r="L49" s="100"/>
      <c r="M49" s="87"/>
      <c r="N49" s="87"/>
      <c r="O49" s="87"/>
      <c r="P49" s="87"/>
      <c r="Q49" s="87"/>
      <c r="R49" s="87"/>
      <c r="S49" s="87"/>
      <c r="T49" s="87"/>
    </row>
    <row r="50" spans="1:20">
      <c r="A50" s="4">
        <v>46</v>
      </c>
      <c r="B50" s="17"/>
      <c r="C50" s="87"/>
      <c r="D50" s="88"/>
      <c r="E50" s="89"/>
      <c r="F50" s="87"/>
      <c r="G50" s="89"/>
      <c r="H50" s="89"/>
      <c r="I50" s="86">
        <f t="shared" si="0"/>
        <v>0</v>
      </c>
      <c r="J50" s="100"/>
      <c r="K50" s="100"/>
      <c r="L50" s="100"/>
      <c r="M50" s="87"/>
      <c r="N50" s="87"/>
      <c r="O50" s="87"/>
      <c r="P50" s="87"/>
      <c r="Q50" s="87"/>
      <c r="R50" s="87"/>
      <c r="S50" s="87"/>
      <c r="T50" s="87"/>
    </row>
    <row r="51" spans="1:20">
      <c r="A51" s="4">
        <v>47</v>
      </c>
      <c r="B51" s="17" t="s">
        <v>67</v>
      </c>
      <c r="C51" s="87" t="s">
        <v>257</v>
      </c>
      <c r="D51" s="88" t="s">
        <v>29</v>
      </c>
      <c r="E51" s="89"/>
      <c r="F51" s="87" t="s">
        <v>119</v>
      </c>
      <c r="G51" s="89">
        <v>23</v>
      </c>
      <c r="H51" s="89">
        <v>28</v>
      </c>
      <c r="I51" s="86">
        <f t="shared" si="0"/>
        <v>51</v>
      </c>
      <c r="J51" s="87"/>
      <c r="K51" s="97" t="s">
        <v>115</v>
      </c>
      <c r="L51" s="98" t="s">
        <v>116</v>
      </c>
      <c r="M51" s="95">
        <v>9864222301</v>
      </c>
      <c r="N51" s="95" t="s">
        <v>117</v>
      </c>
      <c r="O51" s="95">
        <v>9508201126</v>
      </c>
      <c r="P51" s="128">
        <v>43119</v>
      </c>
      <c r="Q51" s="87" t="s">
        <v>319</v>
      </c>
      <c r="R51" s="87" t="s">
        <v>178</v>
      </c>
      <c r="S51" s="87" t="s">
        <v>154</v>
      </c>
      <c r="T51" s="87"/>
    </row>
    <row r="52" spans="1:20" ht="33">
      <c r="A52" s="4">
        <v>48</v>
      </c>
      <c r="B52" s="17" t="s">
        <v>68</v>
      </c>
      <c r="C52" s="87" t="s">
        <v>275</v>
      </c>
      <c r="D52" s="88" t="s">
        <v>29</v>
      </c>
      <c r="E52" s="89"/>
      <c r="F52" s="87"/>
      <c r="G52" s="89">
        <v>9</v>
      </c>
      <c r="H52" s="89">
        <v>12</v>
      </c>
      <c r="I52" s="86">
        <f t="shared" si="0"/>
        <v>21</v>
      </c>
      <c r="J52" s="87"/>
      <c r="K52" s="97"/>
      <c r="L52" s="98"/>
      <c r="M52" s="95">
        <v>9864222301</v>
      </c>
      <c r="N52" s="95" t="s">
        <v>117</v>
      </c>
      <c r="O52" s="95">
        <v>9508201126</v>
      </c>
      <c r="P52" s="87"/>
      <c r="Q52" s="87"/>
      <c r="R52" s="87"/>
      <c r="S52" s="87"/>
      <c r="T52" s="87"/>
    </row>
    <row r="53" spans="1:20">
      <c r="A53" s="4">
        <v>49</v>
      </c>
      <c r="B53" s="17"/>
      <c r="C53" s="87"/>
      <c r="D53" s="88"/>
      <c r="E53" s="89"/>
      <c r="F53" s="87"/>
      <c r="G53" s="89"/>
      <c r="H53" s="89"/>
      <c r="I53" s="86"/>
      <c r="J53" s="101"/>
      <c r="K53" s="97"/>
      <c r="L53" s="98"/>
      <c r="M53" s="95"/>
      <c r="N53" s="95"/>
      <c r="O53" s="95"/>
      <c r="P53" s="87"/>
      <c r="Q53" s="87"/>
      <c r="R53" s="87"/>
      <c r="S53" s="87"/>
      <c r="T53" s="87"/>
    </row>
    <row r="54" spans="1:20">
      <c r="A54" s="4">
        <v>50</v>
      </c>
      <c r="B54" s="17"/>
      <c r="C54" s="87"/>
      <c r="D54" s="88"/>
      <c r="E54" s="89"/>
      <c r="F54" s="87"/>
      <c r="G54" s="89"/>
      <c r="H54" s="89"/>
      <c r="I54" s="86"/>
      <c r="J54" s="101"/>
      <c r="K54" s="97"/>
      <c r="L54" s="98"/>
      <c r="M54" s="95"/>
      <c r="N54" s="95"/>
      <c r="O54" s="95"/>
      <c r="P54" s="87"/>
      <c r="Q54" s="87"/>
      <c r="R54" s="87"/>
      <c r="S54" s="87"/>
      <c r="T54" s="87"/>
    </row>
    <row r="55" spans="1:20">
      <c r="A55" s="4">
        <v>51</v>
      </c>
      <c r="B55" s="17"/>
      <c r="C55" s="87"/>
      <c r="D55" s="88"/>
      <c r="E55" s="89"/>
      <c r="F55" s="87"/>
      <c r="G55" s="89"/>
      <c r="H55" s="89"/>
      <c r="I55" s="86">
        <f t="shared" si="0"/>
        <v>0</v>
      </c>
      <c r="J55" s="101">
        <v>9864036718</v>
      </c>
      <c r="K55" s="91"/>
      <c r="L55" s="91"/>
      <c r="M55" s="102"/>
      <c r="N55" s="111"/>
      <c r="O55" s="102"/>
      <c r="P55" s="126">
        <v>43120</v>
      </c>
      <c r="Q55" s="87" t="s">
        <v>83</v>
      </c>
      <c r="R55" s="87"/>
      <c r="S55" s="87"/>
      <c r="T55" s="87"/>
    </row>
    <row r="56" spans="1:20" ht="33">
      <c r="A56" s="4">
        <v>52</v>
      </c>
      <c r="B56" s="17" t="s">
        <v>67</v>
      </c>
      <c r="C56" s="87" t="s">
        <v>258</v>
      </c>
      <c r="D56" s="88" t="s">
        <v>27</v>
      </c>
      <c r="E56" s="89"/>
      <c r="F56" s="87" t="s">
        <v>119</v>
      </c>
      <c r="G56" s="89">
        <v>28</v>
      </c>
      <c r="H56" s="89">
        <v>21</v>
      </c>
      <c r="I56" s="86">
        <f t="shared" si="0"/>
        <v>49</v>
      </c>
      <c r="J56" s="101">
        <v>9859168019</v>
      </c>
      <c r="K56" s="91" t="s">
        <v>88</v>
      </c>
      <c r="L56" s="91" t="s">
        <v>97</v>
      </c>
      <c r="M56" s="102">
        <v>9854927240</v>
      </c>
      <c r="N56" s="111" t="s">
        <v>114</v>
      </c>
      <c r="O56" s="102">
        <v>9435855525</v>
      </c>
      <c r="P56" s="127">
        <v>43121</v>
      </c>
      <c r="Q56" s="87" t="s">
        <v>166</v>
      </c>
      <c r="R56" s="87" t="s">
        <v>175</v>
      </c>
      <c r="S56" s="87" t="s">
        <v>154</v>
      </c>
      <c r="T56" s="87"/>
    </row>
    <row r="57" spans="1:20" ht="33">
      <c r="A57" s="4">
        <v>53</v>
      </c>
      <c r="B57" s="17" t="s">
        <v>68</v>
      </c>
      <c r="C57" s="87" t="s">
        <v>276</v>
      </c>
      <c r="D57" s="88"/>
      <c r="E57" s="89"/>
      <c r="F57" s="87"/>
      <c r="G57" s="89"/>
      <c r="H57" s="89"/>
      <c r="I57" s="86"/>
      <c r="J57" s="55"/>
      <c r="K57" s="97"/>
      <c r="L57" s="98"/>
      <c r="M57" s="95"/>
      <c r="N57" s="95"/>
      <c r="O57" s="95"/>
      <c r="P57" s="52"/>
      <c r="Q57" s="87"/>
      <c r="R57" s="87"/>
      <c r="S57" s="87"/>
      <c r="T57" s="87"/>
    </row>
    <row r="58" spans="1:20">
      <c r="A58" s="4">
        <v>54</v>
      </c>
      <c r="B58" s="17"/>
      <c r="C58" s="87"/>
      <c r="D58" s="88"/>
      <c r="E58" s="89"/>
      <c r="F58" s="87"/>
      <c r="G58" s="89"/>
      <c r="H58" s="89"/>
      <c r="I58" s="86"/>
      <c r="J58" s="95"/>
      <c r="K58" s="91"/>
      <c r="L58" s="91"/>
      <c r="M58" s="102"/>
      <c r="N58" s="99"/>
      <c r="O58" s="95"/>
      <c r="P58" s="87"/>
      <c r="Q58" s="87"/>
      <c r="R58" s="87"/>
      <c r="S58" s="87"/>
      <c r="T58" s="87"/>
    </row>
    <row r="59" spans="1:20">
      <c r="A59" s="4">
        <v>55</v>
      </c>
      <c r="B59" s="17"/>
      <c r="C59" s="87"/>
      <c r="D59" s="88"/>
      <c r="E59" s="89"/>
      <c r="F59" s="87"/>
      <c r="G59" s="89"/>
      <c r="H59" s="89"/>
      <c r="I59" s="86"/>
      <c r="J59" s="95"/>
      <c r="K59" s="91"/>
      <c r="L59" s="91"/>
      <c r="M59" s="102"/>
      <c r="N59" s="99"/>
      <c r="O59" s="95"/>
      <c r="P59" s="87"/>
      <c r="Q59" s="87"/>
      <c r="R59" s="87"/>
      <c r="S59" s="87"/>
      <c r="T59" s="87"/>
    </row>
    <row r="60" spans="1:20">
      <c r="A60" s="4">
        <v>56</v>
      </c>
      <c r="B60" s="17"/>
      <c r="C60" s="87"/>
      <c r="D60" s="88"/>
      <c r="E60" s="89"/>
      <c r="F60" s="87"/>
      <c r="G60" s="89"/>
      <c r="H60" s="89"/>
      <c r="I60" s="86">
        <f t="shared" si="0"/>
        <v>0</v>
      </c>
      <c r="J60" s="115"/>
      <c r="K60" s="87"/>
      <c r="L60" s="87"/>
      <c r="M60" s="87"/>
      <c r="N60" s="87"/>
      <c r="O60" s="87"/>
      <c r="P60" s="52"/>
      <c r="Q60" s="129"/>
      <c r="R60" s="87"/>
      <c r="S60" s="87"/>
      <c r="T60" s="87"/>
    </row>
    <row r="61" spans="1:20">
      <c r="A61" s="4">
        <v>57</v>
      </c>
      <c r="B61" s="17" t="s">
        <v>67</v>
      </c>
      <c r="C61" s="87" t="s">
        <v>194</v>
      </c>
      <c r="D61" s="88" t="s">
        <v>29</v>
      </c>
      <c r="E61" s="89"/>
      <c r="F61" s="87"/>
      <c r="G61" s="89">
        <v>14</v>
      </c>
      <c r="H61" s="89">
        <v>10</v>
      </c>
      <c r="I61" s="86">
        <f t="shared" si="0"/>
        <v>24</v>
      </c>
      <c r="J61" s="95">
        <v>9706524225</v>
      </c>
      <c r="K61" s="97" t="s">
        <v>115</v>
      </c>
      <c r="L61" s="98" t="s">
        <v>116</v>
      </c>
      <c r="M61" s="95">
        <v>9864222301</v>
      </c>
      <c r="N61" s="95" t="s">
        <v>117</v>
      </c>
      <c r="O61" s="95">
        <v>9508201126</v>
      </c>
      <c r="P61" s="128">
        <v>43122</v>
      </c>
      <c r="Q61" s="87" t="s">
        <v>168</v>
      </c>
      <c r="R61" s="87" t="s">
        <v>177</v>
      </c>
      <c r="S61" s="87" t="s">
        <v>154</v>
      </c>
      <c r="T61" s="87"/>
    </row>
    <row r="62" spans="1:20">
      <c r="A62" s="4">
        <v>58</v>
      </c>
      <c r="B62" s="17" t="s">
        <v>68</v>
      </c>
      <c r="C62" s="87" t="s">
        <v>277</v>
      </c>
      <c r="D62" s="88"/>
      <c r="E62" s="89"/>
      <c r="F62" s="87"/>
      <c r="G62" s="89"/>
      <c r="H62" s="89"/>
      <c r="I62" s="86"/>
      <c r="J62" s="95"/>
      <c r="K62" s="97"/>
      <c r="L62" s="98"/>
      <c r="M62" s="95"/>
      <c r="N62" s="95"/>
      <c r="O62" s="95"/>
      <c r="P62" s="52"/>
      <c r="Q62" s="87"/>
      <c r="R62" s="87"/>
      <c r="S62" s="87"/>
      <c r="T62" s="87"/>
    </row>
    <row r="63" spans="1:20" ht="33">
      <c r="A63" s="4">
        <v>59</v>
      </c>
      <c r="B63" s="17"/>
      <c r="C63" s="87"/>
      <c r="D63" s="88"/>
      <c r="E63" s="89"/>
      <c r="F63" s="87"/>
      <c r="G63" s="89"/>
      <c r="H63" s="89"/>
      <c r="I63" s="86"/>
      <c r="J63" s="95"/>
      <c r="K63" s="97"/>
      <c r="L63" s="98"/>
      <c r="M63" s="95"/>
      <c r="N63" s="95"/>
      <c r="O63" s="95"/>
      <c r="P63" s="126">
        <v>43123</v>
      </c>
      <c r="Q63" s="129" t="s">
        <v>438</v>
      </c>
      <c r="R63" s="87"/>
      <c r="S63" s="87"/>
      <c r="T63" s="87"/>
    </row>
    <row r="64" spans="1:20">
      <c r="A64" s="4">
        <v>60</v>
      </c>
      <c r="B64" s="17"/>
      <c r="C64" s="87"/>
      <c r="D64" s="88"/>
      <c r="E64" s="89"/>
      <c r="F64" s="87"/>
      <c r="G64" s="89"/>
      <c r="H64" s="89"/>
      <c r="I64" s="86"/>
      <c r="J64" s="95"/>
      <c r="K64" s="97"/>
      <c r="L64" s="98"/>
      <c r="M64" s="95"/>
      <c r="N64" s="95"/>
      <c r="O64" s="95"/>
      <c r="P64" s="87"/>
      <c r="Q64" s="87"/>
      <c r="R64" s="87"/>
      <c r="S64" s="87"/>
      <c r="T64" s="87"/>
    </row>
    <row r="65" spans="1:20">
      <c r="A65" s="4">
        <v>61</v>
      </c>
      <c r="B65" s="17"/>
      <c r="C65" s="87"/>
      <c r="D65" s="88"/>
      <c r="E65" s="89"/>
      <c r="F65" s="87"/>
      <c r="G65" s="89"/>
      <c r="H65" s="89"/>
      <c r="I65" s="86">
        <f t="shared" si="0"/>
        <v>0</v>
      </c>
      <c r="J65" s="115"/>
      <c r="K65" s="87"/>
      <c r="L65" s="87"/>
      <c r="M65" s="87"/>
      <c r="N65" s="87"/>
      <c r="O65" s="87"/>
      <c r="P65" s="52"/>
      <c r="Q65" s="52"/>
      <c r="R65" s="87"/>
      <c r="S65" s="87"/>
      <c r="T65" s="87"/>
    </row>
    <row r="66" spans="1:20" ht="33">
      <c r="A66" s="4">
        <v>62</v>
      </c>
      <c r="B66" s="17" t="s">
        <v>67</v>
      </c>
      <c r="C66" s="87" t="s">
        <v>259</v>
      </c>
      <c r="D66" s="88" t="s">
        <v>27</v>
      </c>
      <c r="E66" s="89"/>
      <c r="F66" s="87"/>
      <c r="G66" s="89">
        <v>12</v>
      </c>
      <c r="H66" s="89">
        <v>14</v>
      </c>
      <c r="I66" s="86">
        <f t="shared" si="0"/>
        <v>26</v>
      </c>
      <c r="J66" s="95">
        <v>9508201126</v>
      </c>
      <c r="K66" s="97" t="s">
        <v>115</v>
      </c>
      <c r="L66" s="98" t="s">
        <v>116</v>
      </c>
      <c r="M66" s="95">
        <v>9864222301</v>
      </c>
      <c r="N66" s="95" t="s">
        <v>117</v>
      </c>
      <c r="O66" s="95">
        <v>9508201126</v>
      </c>
      <c r="P66" s="127">
        <v>43124</v>
      </c>
      <c r="Q66" s="87" t="s">
        <v>153</v>
      </c>
      <c r="R66" s="87" t="s">
        <v>175</v>
      </c>
      <c r="S66" s="87" t="s">
        <v>154</v>
      </c>
      <c r="T66" s="87"/>
    </row>
    <row r="67" spans="1:20">
      <c r="A67" s="4">
        <v>63</v>
      </c>
      <c r="B67" s="17" t="s">
        <v>67</v>
      </c>
      <c r="C67" s="87" t="s">
        <v>260</v>
      </c>
      <c r="D67" s="88" t="s">
        <v>29</v>
      </c>
      <c r="E67" s="89"/>
      <c r="F67" s="87"/>
      <c r="G67" s="89"/>
      <c r="H67" s="89"/>
      <c r="I67" s="86"/>
      <c r="J67" s="95"/>
      <c r="K67" s="97" t="s">
        <v>115</v>
      </c>
      <c r="L67" s="98" t="s">
        <v>116</v>
      </c>
      <c r="M67" s="95">
        <v>9864222301</v>
      </c>
      <c r="N67" s="95" t="s">
        <v>117</v>
      </c>
      <c r="O67" s="95">
        <v>9508201126</v>
      </c>
      <c r="P67" s="87"/>
      <c r="Q67" s="87"/>
      <c r="R67" s="87"/>
      <c r="S67" s="87"/>
      <c r="T67" s="87"/>
    </row>
    <row r="68" spans="1:20">
      <c r="A68" s="4">
        <v>64</v>
      </c>
      <c r="B68" s="17" t="s">
        <v>68</v>
      </c>
      <c r="C68" s="100" t="s">
        <v>281</v>
      </c>
      <c r="D68" s="88" t="s">
        <v>29</v>
      </c>
      <c r="E68" s="89"/>
      <c r="F68" s="87"/>
      <c r="G68" s="89">
        <v>18</v>
      </c>
      <c r="H68" s="89">
        <v>10</v>
      </c>
      <c r="I68" s="86">
        <f t="shared" si="0"/>
        <v>28</v>
      </c>
      <c r="J68" s="95">
        <v>9508201126</v>
      </c>
      <c r="K68" s="97" t="s">
        <v>115</v>
      </c>
      <c r="L68" s="98" t="s">
        <v>116</v>
      </c>
      <c r="M68" s="95">
        <v>9864222301</v>
      </c>
      <c r="N68" s="95" t="s">
        <v>117</v>
      </c>
      <c r="O68" s="95">
        <v>9508201126</v>
      </c>
      <c r="P68" s="87"/>
      <c r="Q68" s="87"/>
      <c r="R68" s="87"/>
      <c r="S68" s="87"/>
      <c r="T68" s="87"/>
    </row>
    <row r="69" spans="1:20">
      <c r="A69" s="4">
        <v>65</v>
      </c>
      <c r="B69" s="17" t="s">
        <v>68</v>
      </c>
      <c r="C69" s="100" t="s">
        <v>279</v>
      </c>
      <c r="D69" s="88" t="s">
        <v>29</v>
      </c>
      <c r="E69" s="89"/>
      <c r="F69" s="87"/>
      <c r="G69" s="89">
        <v>12</v>
      </c>
      <c r="H69" s="89">
        <v>14</v>
      </c>
      <c r="I69" s="86">
        <f t="shared" si="0"/>
        <v>26</v>
      </c>
      <c r="J69" s="95">
        <v>9508201126</v>
      </c>
      <c r="K69" s="97" t="s">
        <v>115</v>
      </c>
      <c r="L69" s="98" t="s">
        <v>116</v>
      </c>
      <c r="M69" s="95">
        <v>9864222301</v>
      </c>
      <c r="N69" s="95" t="s">
        <v>117</v>
      </c>
      <c r="O69" s="95">
        <v>9508201126</v>
      </c>
      <c r="P69" s="87"/>
      <c r="Q69" s="87"/>
      <c r="R69" s="87"/>
      <c r="S69" s="87"/>
      <c r="T69" s="87"/>
    </row>
    <row r="70" spans="1:20">
      <c r="A70" s="4">
        <v>66</v>
      </c>
      <c r="B70" s="17"/>
      <c r="C70" s="87"/>
      <c r="D70" s="88"/>
      <c r="E70" s="89"/>
      <c r="F70" s="87"/>
      <c r="G70" s="89"/>
      <c r="H70" s="89"/>
      <c r="I70" s="86">
        <f t="shared" si="0"/>
        <v>0</v>
      </c>
      <c r="J70" s="115"/>
      <c r="K70" s="87"/>
      <c r="L70" s="87"/>
      <c r="M70" s="87"/>
      <c r="N70" s="87"/>
      <c r="O70" s="87"/>
      <c r="P70" s="52"/>
      <c r="Q70" s="87"/>
      <c r="R70" s="87"/>
      <c r="S70" s="87"/>
      <c r="T70" s="87"/>
    </row>
    <row r="71" spans="1:20">
      <c r="A71" s="4">
        <v>67</v>
      </c>
      <c r="B71" s="17" t="s">
        <v>67</v>
      </c>
      <c r="C71" s="87" t="s">
        <v>261</v>
      </c>
      <c r="D71" s="88" t="s">
        <v>27</v>
      </c>
      <c r="E71" s="89"/>
      <c r="F71" s="87" t="s">
        <v>119</v>
      </c>
      <c r="G71" s="89">
        <v>123</v>
      </c>
      <c r="H71" s="89">
        <v>120</v>
      </c>
      <c r="I71" s="86">
        <f t="shared" si="0"/>
        <v>243</v>
      </c>
      <c r="J71" s="95">
        <v>9508201126</v>
      </c>
      <c r="K71" s="97" t="s">
        <v>84</v>
      </c>
      <c r="L71" s="98"/>
      <c r="M71" s="95"/>
      <c r="N71" s="95"/>
      <c r="O71" s="95"/>
      <c r="P71" s="127">
        <v>43125</v>
      </c>
      <c r="Q71" s="87" t="s">
        <v>188</v>
      </c>
      <c r="R71" s="87" t="s">
        <v>180</v>
      </c>
      <c r="S71" s="87" t="s">
        <v>154</v>
      </c>
      <c r="T71" s="87"/>
    </row>
    <row r="72" spans="1:20">
      <c r="A72" s="4">
        <v>68</v>
      </c>
      <c r="B72" s="17" t="s">
        <v>68</v>
      </c>
      <c r="C72" s="87" t="s">
        <v>280</v>
      </c>
      <c r="D72" s="88" t="s">
        <v>27</v>
      </c>
      <c r="E72" s="89"/>
      <c r="F72" s="87" t="s">
        <v>182</v>
      </c>
      <c r="G72" s="89">
        <v>231</v>
      </c>
      <c r="H72" s="89">
        <v>245</v>
      </c>
      <c r="I72" s="86">
        <f t="shared" si="0"/>
        <v>476</v>
      </c>
      <c r="J72" s="95">
        <v>9508201126</v>
      </c>
      <c r="K72" s="97" t="s">
        <v>115</v>
      </c>
      <c r="L72" s="98" t="s">
        <v>116</v>
      </c>
      <c r="M72" s="95">
        <v>9864222301</v>
      </c>
      <c r="N72" s="95" t="s">
        <v>117</v>
      </c>
      <c r="O72" s="95">
        <v>9508201126</v>
      </c>
      <c r="P72" s="87"/>
      <c r="Q72" s="87"/>
      <c r="R72" s="87"/>
      <c r="S72" s="87"/>
      <c r="T72" s="87"/>
    </row>
    <row r="73" spans="1:20">
      <c r="A73" s="4">
        <v>69</v>
      </c>
      <c r="B73" s="17"/>
      <c r="C73" s="87"/>
      <c r="D73" s="88"/>
      <c r="E73" s="89"/>
      <c r="F73" s="87"/>
      <c r="G73" s="89"/>
      <c r="H73" s="89"/>
      <c r="I73" s="86">
        <f t="shared" si="0"/>
        <v>0</v>
      </c>
      <c r="J73" s="115"/>
      <c r="K73" s="87"/>
      <c r="L73" s="87"/>
      <c r="M73" s="87"/>
      <c r="N73" s="87"/>
      <c r="O73" s="87"/>
      <c r="P73" s="126">
        <v>43127</v>
      </c>
      <c r="Q73" s="129" t="s">
        <v>83</v>
      </c>
      <c r="R73" s="87"/>
      <c r="S73" s="87"/>
      <c r="T73" s="100"/>
    </row>
    <row r="74" spans="1:20">
      <c r="A74" s="4">
        <v>70</v>
      </c>
      <c r="B74" s="17" t="s">
        <v>67</v>
      </c>
      <c r="C74" s="87"/>
      <c r="D74" s="88" t="s">
        <v>27</v>
      </c>
      <c r="E74" s="89"/>
      <c r="F74" s="87" t="s">
        <v>119</v>
      </c>
      <c r="G74" s="89">
        <v>234</v>
      </c>
      <c r="H74" s="89">
        <v>123</v>
      </c>
      <c r="I74" s="86">
        <f t="shared" si="0"/>
        <v>357</v>
      </c>
      <c r="J74" s="95">
        <v>9508201126</v>
      </c>
      <c r="K74" s="91" t="s">
        <v>97</v>
      </c>
      <c r="L74" s="102">
        <v>9854927240</v>
      </c>
      <c r="M74" s="99" t="s">
        <v>138</v>
      </c>
      <c r="N74" s="95">
        <v>9706524225</v>
      </c>
      <c r="O74" s="87"/>
      <c r="P74" s="127">
        <v>43128</v>
      </c>
      <c r="Q74" s="87" t="s">
        <v>149</v>
      </c>
      <c r="R74" s="87" t="s">
        <v>177</v>
      </c>
      <c r="S74" s="87" t="s">
        <v>154</v>
      </c>
      <c r="T74" s="87"/>
    </row>
    <row r="75" spans="1:20">
      <c r="A75" s="4">
        <v>71</v>
      </c>
      <c r="B75" s="17" t="s">
        <v>68</v>
      </c>
      <c r="C75" s="87" t="s">
        <v>181</v>
      </c>
      <c r="D75" s="88" t="s">
        <v>27</v>
      </c>
      <c r="E75" s="89"/>
      <c r="F75" s="87" t="s">
        <v>182</v>
      </c>
      <c r="G75" s="89"/>
      <c r="H75" s="89"/>
      <c r="I75" s="86">
        <f t="shared" si="0"/>
        <v>0</v>
      </c>
      <c r="J75" s="87">
        <v>9864026366</v>
      </c>
      <c r="K75" s="91" t="s">
        <v>97</v>
      </c>
      <c r="L75" s="102">
        <v>9854927240</v>
      </c>
      <c r="M75" s="99" t="s">
        <v>138</v>
      </c>
      <c r="N75" s="95">
        <v>9706524225</v>
      </c>
      <c r="O75" s="87"/>
      <c r="P75" s="114"/>
      <c r="Q75" s="87"/>
      <c r="R75" s="87"/>
      <c r="S75" s="87"/>
      <c r="T75" s="87"/>
    </row>
    <row r="76" spans="1:20">
      <c r="A76" s="4">
        <v>72</v>
      </c>
      <c r="B76" s="17"/>
      <c r="C76" s="87"/>
      <c r="D76" s="88"/>
      <c r="E76" s="89"/>
      <c r="F76" s="87"/>
      <c r="G76" s="89"/>
      <c r="H76" s="89"/>
      <c r="I76" s="86">
        <f t="shared" si="0"/>
        <v>0</v>
      </c>
      <c r="J76" s="87"/>
      <c r="K76" s="87"/>
      <c r="L76" s="87"/>
      <c r="M76" s="87"/>
      <c r="N76" s="87"/>
      <c r="O76" s="87"/>
      <c r="P76" s="114"/>
      <c r="Q76" s="52"/>
      <c r="R76" s="87"/>
      <c r="S76" s="87"/>
      <c r="T76" s="87"/>
    </row>
    <row r="77" spans="1:20">
      <c r="A77" s="4">
        <v>73</v>
      </c>
      <c r="B77" s="17" t="s">
        <v>67</v>
      </c>
      <c r="C77" s="87" t="s">
        <v>262</v>
      </c>
      <c r="D77" s="88" t="s">
        <v>29</v>
      </c>
      <c r="E77" s="89"/>
      <c r="F77" s="87" t="s">
        <v>119</v>
      </c>
      <c r="G77" s="89"/>
      <c r="H77" s="89"/>
      <c r="I77" s="86">
        <f t="shared" si="0"/>
        <v>0</v>
      </c>
      <c r="J77" s="87"/>
      <c r="K77" s="91" t="s">
        <v>97</v>
      </c>
      <c r="L77" s="102">
        <v>9854927240</v>
      </c>
      <c r="M77" s="99" t="s">
        <v>138</v>
      </c>
      <c r="N77" s="95">
        <v>9706524225</v>
      </c>
      <c r="O77" s="87"/>
      <c r="P77" s="127">
        <v>43129</v>
      </c>
      <c r="Q77" s="87" t="s">
        <v>168</v>
      </c>
      <c r="R77" s="87"/>
      <c r="S77" s="87"/>
      <c r="T77" s="87"/>
    </row>
    <row r="78" spans="1:20">
      <c r="A78" s="4">
        <v>74</v>
      </c>
      <c r="B78" s="17" t="s">
        <v>68</v>
      </c>
      <c r="C78" s="100" t="s">
        <v>278</v>
      </c>
      <c r="D78" s="88" t="s">
        <v>27</v>
      </c>
      <c r="E78" s="89"/>
      <c r="F78" s="87" t="s">
        <v>182</v>
      </c>
      <c r="G78" s="89"/>
      <c r="H78" s="89"/>
      <c r="I78" s="86">
        <f t="shared" si="0"/>
        <v>0</v>
      </c>
      <c r="J78" s="87">
        <v>9957246436</v>
      </c>
      <c r="K78" s="91" t="s">
        <v>97</v>
      </c>
      <c r="L78" s="102">
        <v>9854927240</v>
      </c>
      <c r="M78" s="99" t="s">
        <v>138</v>
      </c>
      <c r="N78" s="95">
        <v>9706524225</v>
      </c>
      <c r="O78" s="87"/>
      <c r="P78" s="114"/>
      <c r="Q78" s="87"/>
      <c r="R78" s="87" t="s">
        <v>178</v>
      </c>
      <c r="S78" s="87" t="s">
        <v>154</v>
      </c>
      <c r="T78" s="87"/>
    </row>
    <row r="79" spans="1:20">
      <c r="A79" s="4">
        <v>75</v>
      </c>
      <c r="B79" s="17"/>
      <c r="C79" s="87"/>
      <c r="D79" s="88"/>
      <c r="E79" s="89"/>
      <c r="F79" s="87"/>
      <c r="G79" s="89"/>
      <c r="H79" s="89"/>
      <c r="I79" s="86">
        <f t="shared" si="0"/>
        <v>0</v>
      </c>
      <c r="J79" s="87"/>
      <c r="K79" s="87"/>
      <c r="L79" s="87"/>
      <c r="M79" s="87"/>
      <c r="N79" s="87"/>
      <c r="O79" s="87"/>
      <c r="P79" s="114"/>
      <c r="Q79" s="129"/>
      <c r="R79" s="87"/>
      <c r="S79" s="87"/>
      <c r="T79" s="87"/>
    </row>
    <row r="80" spans="1:20" ht="33">
      <c r="A80" s="4">
        <v>76</v>
      </c>
      <c r="B80" s="17" t="s">
        <v>67</v>
      </c>
      <c r="C80" s="87" t="s">
        <v>263</v>
      </c>
      <c r="D80" s="88" t="s">
        <v>27</v>
      </c>
      <c r="E80" s="89"/>
      <c r="F80" s="87"/>
      <c r="G80" s="89"/>
      <c r="H80" s="89"/>
      <c r="I80" s="86">
        <f t="shared" si="0"/>
        <v>0</v>
      </c>
      <c r="J80" s="87">
        <v>9957146120</v>
      </c>
      <c r="K80" s="91" t="s">
        <v>97</v>
      </c>
      <c r="L80" s="102">
        <v>9854927240</v>
      </c>
      <c r="M80" s="99" t="s">
        <v>138</v>
      </c>
      <c r="N80" s="95">
        <v>9706524225</v>
      </c>
      <c r="O80" s="87"/>
      <c r="P80" s="127">
        <v>43130</v>
      </c>
      <c r="Q80" s="87" t="s">
        <v>169</v>
      </c>
      <c r="R80" s="87" t="s">
        <v>183</v>
      </c>
      <c r="S80" s="87" t="s">
        <v>154</v>
      </c>
      <c r="T80" s="87"/>
    </row>
    <row r="81" spans="1:20">
      <c r="A81" s="4">
        <v>77</v>
      </c>
      <c r="B81" s="17" t="s">
        <v>68</v>
      </c>
      <c r="C81" s="87" t="s">
        <v>282</v>
      </c>
      <c r="D81" s="88" t="s">
        <v>27</v>
      </c>
      <c r="E81" s="89"/>
      <c r="F81" s="87" t="s">
        <v>119</v>
      </c>
      <c r="G81" s="89">
        <v>34</v>
      </c>
      <c r="H81" s="89">
        <v>25</v>
      </c>
      <c r="I81" s="86">
        <f t="shared" si="0"/>
        <v>59</v>
      </c>
      <c r="J81" s="87">
        <v>7399278281</v>
      </c>
      <c r="K81" s="91" t="s">
        <v>97</v>
      </c>
      <c r="L81" s="102">
        <v>9854927240</v>
      </c>
      <c r="M81" s="99" t="s">
        <v>138</v>
      </c>
      <c r="N81" s="95">
        <v>9706524225</v>
      </c>
      <c r="O81" s="87"/>
      <c r="P81" s="114"/>
      <c r="Q81" s="87"/>
      <c r="R81" s="87"/>
      <c r="S81" s="87"/>
      <c r="T81" s="87"/>
    </row>
    <row r="82" spans="1:20">
      <c r="A82" s="4">
        <v>78</v>
      </c>
      <c r="B82" s="17"/>
      <c r="C82" s="18"/>
      <c r="D82" s="18"/>
      <c r="E82" s="19"/>
      <c r="F82" s="18"/>
      <c r="G82" s="19"/>
      <c r="H82" s="19"/>
      <c r="I82" s="17">
        <f t="shared" ref="I82:I164" si="1">+G82+H82</f>
        <v>0</v>
      </c>
      <c r="J82" s="18"/>
      <c r="K82" s="18"/>
      <c r="L82" s="18"/>
      <c r="M82" s="18"/>
      <c r="N82" s="18"/>
      <c r="O82" s="18"/>
      <c r="P82" s="114"/>
      <c r="Q82" s="18"/>
      <c r="R82" s="18"/>
      <c r="S82" s="18"/>
      <c r="T82" s="18"/>
    </row>
    <row r="83" spans="1:20">
      <c r="A83" s="4">
        <v>79</v>
      </c>
      <c r="B83" s="17" t="s">
        <v>67</v>
      </c>
      <c r="C83" s="87" t="s">
        <v>264</v>
      </c>
      <c r="D83" s="88" t="s">
        <v>29</v>
      </c>
      <c r="E83" s="89">
        <v>4</v>
      </c>
      <c r="F83" s="87"/>
      <c r="G83" s="89">
        <v>17</v>
      </c>
      <c r="H83" s="89">
        <v>10</v>
      </c>
      <c r="I83" s="86">
        <f t="shared" si="1"/>
        <v>27</v>
      </c>
      <c r="J83" s="87"/>
      <c r="K83" s="91" t="s">
        <v>88</v>
      </c>
      <c r="L83" s="91" t="s">
        <v>97</v>
      </c>
      <c r="M83" s="102">
        <v>9854927240</v>
      </c>
      <c r="N83" s="99" t="s">
        <v>138</v>
      </c>
      <c r="O83" s="95">
        <v>970652425</v>
      </c>
      <c r="P83" s="127">
        <v>43131</v>
      </c>
      <c r="Q83" s="152" t="s">
        <v>171</v>
      </c>
      <c r="R83" s="18" t="s">
        <v>185</v>
      </c>
      <c r="S83" s="18" t="s">
        <v>154</v>
      </c>
      <c r="T83" s="18"/>
    </row>
    <row r="84" spans="1:20">
      <c r="A84" s="4">
        <v>80</v>
      </c>
      <c r="B84" s="17" t="s">
        <v>68</v>
      </c>
      <c r="C84" s="87" t="s">
        <v>282</v>
      </c>
      <c r="D84" s="88" t="s">
        <v>27</v>
      </c>
      <c r="E84" s="89">
        <v>18271103009</v>
      </c>
      <c r="F84" s="87" t="s">
        <v>184</v>
      </c>
      <c r="G84" s="89">
        <v>47</v>
      </c>
      <c r="H84" s="89">
        <v>60</v>
      </c>
      <c r="I84" s="86">
        <f t="shared" si="1"/>
        <v>107</v>
      </c>
      <c r="J84" s="87"/>
      <c r="K84" s="97" t="s">
        <v>84</v>
      </c>
      <c r="L84" s="97" t="s">
        <v>85</v>
      </c>
      <c r="M84" s="97">
        <v>9707170999</v>
      </c>
      <c r="N84" s="102" t="s">
        <v>130</v>
      </c>
      <c r="O84" s="102">
        <v>9707799591</v>
      </c>
      <c r="P84" s="114"/>
      <c r="Q84" s="87"/>
      <c r="R84" s="18" t="s">
        <v>164</v>
      </c>
      <c r="S84" s="18"/>
      <c r="T84" s="18"/>
    </row>
    <row r="85" spans="1:20">
      <c r="A85" s="4">
        <v>81</v>
      </c>
      <c r="B85" s="17"/>
      <c r="C85" s="87"/>
      <c r="D85" s="88"/>
      <c r="E85" s="89"/>
      <c r="F85" s="87"/>
      <c r="G85" s="89"/>
      <c r="H85" s="89"/>
      <c r="I85" s="86">
        <f t="shared" si="1"/>
        <v>0</v>
      </c>
      <c r="J85" s="87"/>
      <c r="K85" s="115"/>
      <c r="L85" s="115"/>
      <c r="M85" s="115"/>
      <c r="N85" s="115"/>
      <c r="O85" s="115"/>
      <c r="P85" s="114"/>
      <c r="Q85" s="87"/>
      <c r="R85" s="18"/>
      <c r="S85" s="18"/>
      <c r="T85" s="18"/>
    </row>
    <row r="86" spans="1:20">
      <c r="A86" s="4">
        <v>82</v>
      </c>
      <c r="B86" s="17"/>
      <c r="C86" s="100"/>
      <c r="D86" s="88"/>
      <c r="E86" s="89"/>
      <c r="F86" s="87"/>
      <c r="G86" s="89"/>
      <c r="H86" s="89"/>
      <c r="I86" s="86">
        <v>0</v>
      </c>
      <c r="J86" s="86"/>
      <c r="K86" s="97"/>
      <c r="L86" s="97"/>
      <c r="M86" s="97"/>
      <c r="N86" s="116"/>
      <c r="O86" s="95"/>
      <c r="P86" s="52"/>
      <c r="Q86" s="52"/>
      <c r="R86" s="18"/>
      <c r="S86" s="18"/>
      <c r="T86" s="18"/>
    </row>
    <row r="87" spans="1:20">
      <c r="A87" s="4">
        <v>83</v>
      </c>
      <c r="B87" s="17"/>
      <c r="C87" s="100"/>
      <c r="D87" s="88"/>
      <c r="E87" s="89"/>
      <c r="F87" s="87"/>
      <c r="G87" s="89"/>
      <c r="H87" s="89"/>
      <c r="I87" s="86">
        <v>0</v>
      </c>
      <c r="J87" s="87"/>
      <c r="K87" s="97"/>
      <c r="L87" s="97"/>
      <c r="M87" s="97"/>
      <c r="N87" s="116"/>
      <c r="O87" s="95"/>
      <c r="P87" s="114"/>
      <c r="Q87" s="87"/>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41"/>
      <c r="C165" s="21">
        <f>COUNTIFS(C5:C164,"*")</f>
        <v>48</v>
      </c>
      <c r="D165" s="21"/>
      <c r="E165" s="13"/>
      <c r="F165" s="21"/>
      <c r="G165" s="21">
        <f>SUM(G5:G164)</f>
        <v>1531</v>
      </c>
      <c r="H165" s="21">
        <f>SUM(H5:H164)</f>
        <v>1380</v>
      </c>
      <c r="I165" s="21">
        <f>SUM(I5:I164)</f>
        <v>2885</v>
      </c>
      <c r="J165" s="21"/>
      <c r="K165" s="21"/>
      <c r="L165" s="21"/>
      <c r="M165" s="21"/>
      <c r="N165" s="21"/>
      <c r="O165" s="21"/>
      <c r="P165" s="14"/>
      <c r="Q165" s="21"/>
      <c r="R165" s="21"/>
      <c r="S165" s="21"/>
      <c r="T165" s="12"/>
    </row>
    <row r="166" spans="1:20">
      <c r="A166" s="46" t="s">
        <v>67</v>
      </c>
      <c r="B166" s="10">
        <f>COUNTIF(B$5:B$164,"Team 1")</f>
        <v>25</v>
      </c>
      <c r="C166" s="46" t="s">
        <v>29</v>
      </c>
      <c r="D166" s="10">
        <f>COUNTIF(D5:D164,"Anganwadi")</f>
        <v>31</v>
      </c>
    </row>
    <row r="167" spans="1:20">
      <c r="A167" s="46" t="s">
        <v>68</v>
      </c>
      <c r="B167" s="10">
        <f>COUNTIF(B$6:B$164,"Team 2")</f>
        <v>24</v>
      </c>
      <c r="C167" s="46" t="s">
        <v>27</v>
      </c>
      <c r="D167" s="10">
        <f>COUNTIF(D5:D164,"School")</f>
        <v>15</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5:D6 D8: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L79" activePane="bottomRight" state="frozen"/>
      <selection pane="topRight" activeCell="C1" sqref="C1"/>
      <selection pane="bottomLeft" activeCell="A5" sqref="A5"/>
      <selection pane="bottomRight" activeCell="P90" sqref="P90"/>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7" t="s">
        <v>65</v>
      </c>
      <c r="B1" s="247"/>
      <c r="C1" s="247"/>
      <c r="D1" s="248"/>
      <c r="E1" s="248"/>
      <c r="F1" s="248"/>
      <c r="G1" s="248"/>
      <c r="H1" s="248"/>
      <c r="I1" s="248"/>
      <c r="J1" s="248"/>
      <c r="K1" s="248"/>
      <c r="L1" s="248"/>
      <c r="M1" s="248"/>
      <c r="N1" s="248"/>
      <c r="O1" s="248"/>
      <c r="P1" s="248"/>
      <c r="Q1" s="248"/>
      <c r="R1" s="248"/>
      <c r="S1" s="248"/>
    </row>
    <row r="2" spans="1:20">
      <c r="A2" s="251" t="s">
        <v>63</v>
      </c>
      <c r="B2" s="252"/>
      <c r="C2" s="252"/>
      <c r="D2" s="25" t="s">
        <v>320</v>
      </c>
      <c r="E2" s="22"/>
      <c r="F2" s="22"/>
      <c r="G2" s="22"/>
      <c r="H2" s="22"/>
      <c r="I2" s="22"/>
      <c r="J2" s="22"/>
      <c r="K2" s="22"/>
      <c r="L2" s="22"/>
      <c r="M2" s="22"/>
      <c r="N2" s="22"/>
      <c r="O2" s="22"/>
      <c r="P2" s="22"/>
      <c r="Q2" s="22"/>
      <c r="R2" s="22"/>
      <c r="S2" s="22"/>
    </row>
    <row r="3" spans="1:20" ht="24" customHeight="1">
      <c r="A3" s="253" t="s">
        <v>14</v>
      </c>
      <c r="B3" s="249" t="s">
        <v>66</v>
      </c>
      <c r="C3" s="254" t="s">
        <v>7</v>
      </c>
      <c r="D3" s="254" t="s">
        <v>59</v>
      </c>
      <c r="E3" s="254" t="s">
        <v>16</v>
      </c>
      <c r="F3" s="255" t="s">
        <v>17</v>
      </c>
      <c r="G3" s="254" t="s">
        <v>8</v>
      </c>
      <c r="H3" s="254"/>
      <c r="I3" s="254"/>
      <c r="J3" s="254" t="s">
        <v>35</v>
      </c>
      <c r="K3" s="249" t="s">
        <v>37</v>
      </c>
      <c r="L3" s="249" t="s">
        <v>54</v>
      </c>
      <c r="M3" s="249" t="s">
        <v>55</v>
      </c>
      <c r="N3" s="249" t="s">
        <v>38</v>
      </c>
      <c r="O3" s="249" t="s">
        <v>39</v>
      </c>
      <c r="P3" s="253" t="s">
        <v>58</v>
      </c>
      <c r="Q3" s="254" t="s">
        <v>56</v>
      </c>
      <c r="R3" s="254" t="s">
        <v>36</v>
      </c>
      <c r="S3" s="254" t="s">
        <v>57</v>
      </c>
      <c r="T3" s="254" t="s">
        <v>13</v>
      </c>
    </row>
    <row r="4" spans="1:20" ht="25.5" customHeight="1">
      <c r="A4" s="253"/>
      <c r="B4" s="256"/>
      <c r="C4" s="254"/>
      <c r="D4" s="254"/>
      <c r="E4" s="254"/>
      <c r="F4" s="255"/>
      <c r="G4" s="23" t="s">
        <v>9</v>
      </c>
      <c r="H4" s="23" t="s">
        <v>10</v>
      </c>
      <c r="I4" s="23" t="s">
        <v>11</v>
      </c>
      <c r="J4" s="254"/>
      <c r="K4" s="250"/>
      <c r="L4" s="250"/>
      <c r="M4" s="250"/>
      <c r="N4" s="250"/>
      <c r="O4" s="250"/>
      <c r="P4" s="253"/>
      <c r="Q4" s="253"/>
      <c r="R4" s="254"/>
      <c r="S4" s="254"/>
      <c r="T4" s="254"/>
    </row>
    <row r="5" spans="1:20">
      <c r="A5" s="4">
        <v>1</v>
      </c>
      <c r="B5" s="90"/>
      <c r="C5" s="87"/>
      <c r="D5" s="88"/>
      <c r="E5" s="89"/>
      <c r="F5" s="87"/>
      <c r="G5" s="89"/>
      <c r="H5" s="89"/>
      <c r="I5" s="90"/>
      <c r="J5" s="55"/>
      <c r="K5" s="91"/>
      <c r="L5" s="92"/>
      <c r="M5" s="133"/>
      <c r="N5" s="94"/>
      <c r="O5" s="95"/>
      <c r="P5" s="24">
        <v>43161</v>
      </c>
      <c r="Q5" s="18" t="s">
        <v>146</v>
      </c>
      <c r="R5" s="18"/>
      <c r="S5" s="153" t="s">
        <v>82</v>
      </c>
      <c r="T5" s="18"/>
    </row>
    <row r="6" spans="1:20">
      <c r="A6" s="4">
        <v>2</v>
      </c>
      <c r="B6" s="90"/>
      <c r="C6" s="87"/>
      <c r="D6" s="88"/>
      <c r="E6" s="89"/>
      <c r="F6" s="87"/>
      <c r="G6" s="89"/>
      <c r="H6" s="89"/>
      <c r="I6" s="90"/>
      <c r="J6" s="55"/>
      <c r="K6" s="91"/>
      <c r="L6" s="92"/>
      <c r="M6" s="133"/>
      <c r="N6" s="94"/>
      <c r="O6" s="95"/>
      <c r="P6" s="52"/>
      <c r="Q6" s="18"/>
      <c r="R6" s="18"/>
      <c r="S6" s="18"/>
      <c r="T6" s="18"/>
    </row>
    <row r="7" spans="1:20">
      <c r="A7" s="4">
        <v>3</v>
      </c>
      <c r="B7" s="17"/>
      <c r="C7" s="18"/>
      <c r="D7" s="18"/>
      <c r="E7" s="19"/>
      <c r="F7" s="18"/>
      <c r="G7" s="19"/>
      <c r="H7" s="19"/>
      <c r="I7" s="17">
        <f t="shared" ref="I7:I16" si="0">+G7+H7</f>
        <v>0</v>
      </c>
      <c r="J7" s="18"/>
      <c r="K7" s="18"/>
      <c r="L7" s="18"/>
      <c r="M7" s="18"/>
      <c r="N7" s="18"/>
      <c r="O7" s="18"/>
      <c r="P7" s="24">
        <v>43162</v>
      </c>
      <c r="Q7" s="18" t="s">
        <v>147</v>
      </c>
      <c r="R7" s="18"/>
      <c r="S7" s="18"/>
      <c r="T7" s="18"/>
    </row>
    <row r="8" spans="1:20">
      <c r="A8" s="4">
        <v>4</v>
      </c>
      <c r="B8" s="90" t="s">
        <v>67</v>
      </c>
      <c r="C8" s="87" t="s">
        <v>196</v>
      </c>
      <c r="D8" s="88" t="s">
        <v>29</v>
      </c>
      <c r="E8" s="89"/>
      <c r="F8" s="87"/>
      <c r="G8" s="89">
        <v>23</v>
      </c>
      <c r="H8" s="89">
        <v>21</v>
      </c>
      <c r="I8" s="90">
        <f t="shared" si="0"/>
        <v>44</v>
      </c>
      <c r="J8" s="55" t="s">
        <v>129</v>
      </c>
      <c r="K8" s="97" t="s">
        <v>115</v>
      </c>
      <c r="L8" s="98" t="s">
        <v>116</v>
      </c>
      <c r="M8" s="113">
        <v>9864222301</v>
      </c>
      <c r="N8" s="99" t="s">
        <v>123</v>
      </c>
      <c r="O8" s="97">
        <v>8486353980</v>
      </c>
      <c r="P8" s="24">
        <v>43163</v>
      </c>
      <c r="Q8" s="18" t="s">
        <v>149</v>
      </c>
      <c r="R8" s="18" t="s">
        <v>164</v>
      </c>
      <c r="S8" s="18" t="s">
        <v>154</v>
      </c>
      <c r="T8" s="18"/>
    </row>
    <row r="9" spans="1:20">
      <c r="A9" s="4">
        <v>5</v>
      </c>
      <c r="B9" s="90" t="s">
        <v>68</v>
      </c>
      <c r="C9" s="87"/>
      <c r="D9" s="88" t="s">
        <v>29</v>
      </c>
      <c r="E9" s="89"/>
      <c r="F9" s="87"/>
      <c r="G9" s="89">
        <v>16</v>
      </c>
      <c r="H9" s="89">
        <v>17</v>
      </c>
      <c r="I9" s="90">
        <f t="shared" si="0"/>
        <v>33</v>
      </c>
      <c r="J9" s="101">
        <v>9707826948</v>
      </c>
      <c r="K9" s="97" t="s">
        <v>84</v>
      </c>
      <c r="L9" s="97" t="s">
        <v>85</v>
      </c>
      <c r="M9" s="134">
        <v>9707170999</v>
      </c>
      <c r="N9" s="102" t="s">
        <v>130</v>
      </c>
      <c r="O9" s="102">
        <v>9707799591</v>
      </c>
      <c r="P9" s="52"/>
      <c r="Q9" s="52"/>
      <c r="R9" s="18" t="s">
        <v>164</v>
      </c>
      <c r="S9" s="18" t="s">
        <v>154</v>
      </c>
      <c r="T9" s="18"/>
    </row>
    <row r="10" spans="1:20">
      <c r="A10" s="4">
        <v>6</v>
      </c>
      <c r="B10" s="90"/>
      <c r="C10" s="87"/>
      <c r="D10" s="88" t="s">
        <v>27</v>
      </c>
      <c r="E10" s="89"/>
      <c r="F10" s="87" t="s">
        <v>119</v>
      </c>
      <c r="G10" s="89">
        <v>134</v>
      </c>
      <c r="H10" s="89">
        <v>113</v>
      </c>
      <c r="I10" s="90">
        <f t="shared" si="0"/>
        <v>247</v>
      </c>
      <c r="J10" s="87"/>
      <c r="K10" s="97" t="s">
        <v>84</v>
      </c>
      <c r="L10" s="97"/>
      <c r="M10" s="134">
        <v>9707170999</v>
      </c>
      <c r="N10" s="102" t="s">
        <v>130</v>
      </c>
      <c r="O10" s="102">
        <v>9707799591</v>
      </c>
      <c r="P10" s="52"/>
      <c r="Q10" s="18"/>
      <c r="R10" s="18" t="s">
        <v>202</v>
      </c>
      <c r="S10" s="18" t="s">
        <v>154</v>
      </c>
      <c r="T10" s="18"/>
    </row>
    <row r="11" spans="1:20">
      <c r="A11" s="4">
        <v>7</v>
      </c>
      <c r="B11" s="17"/>
      <c r="C11" s="18"/>
      <c r="D11" s="18"/>
      <c r="E11" s="19"/>
      <c r="F11" s="18"/>
      <c r="G11" s="19"/>
      <c r="H11" s="19"/>
      <c r="I11" s="17">
        <f t="shared" si="0"/>
        <v>0</v>
      </c>
      <c r="J11" s="18"/>
      <c r="K11" s="18"/>
      <c r="L11" s="18"/>
      <c r="M11" s="18"/>
      <c r="N11" s="18"/>
      <c r="O11" s="18"/>
      <c r="P11" s="52"/>
      <c r="Q11" s="52"/>
      <c r="R11" s="18"/>
      <c r="S11" s="18"/>
      <c r="T11" s="18"/>
    </row>
    <row r="12" spans="1:20">
      <c r="A12" s="4">
        <v>8</v>
      </c>
      <c r="B12" s="90" t="s">
        <v>67</v>
      </c>
      <c r="C12" s="87"/>
      <c r="D12" s="88" t="s">
        <v>27</v>
      </c>
      <c r="E12" s="89"/>
      <c r="F12" s="87" t="s">
        <v>119</v>
      </c>
      <c r="G12" s="89">
        <v>34</v>
      </c>
      <c r="H12" s="89">
        <v>28</v>
      </c>
      <c r="I12" s="86">
        <f t="shared" si="0"/>
        <v>62</v>
      </c>
      <c r="J12" s="95">
        <v>9508201126</v>
      </c>
      <c r="K12" s="97" t="s">
        <v>115</v>
      </c>
      <c r="L12" s="98" t="s">
        <v>116</v>
      </c>
      <c r="M12" s="95">
        <v>9864222301</v>
      </c>
      <c r="N12" s="95" t="s">
        <v>117</v>
      </c>
      <c r="O12" s="95">
        <v>9508201126</v>
      </c>
      <c r="P12" s="24">
        <v>43164</v>
      </c>
      <c r="Q12" s="18" t="s">
        <v>168</v>
      </c>
      <c r="R12" s="18" t="s">
        <v>185</v>
      </c>
      <c r="S12" s="18" t="s">
        <v>154</v>
      </c>
      <c r="T12" s="18"/>
    </row>
    <row r="13" spans="1:20">
      <c r="A13" s="4">
        <v>9</v>
      </c>
      <c r="B13" s="90" t="s">
        <v>68</v>
      </c>
      <c r="C13" s="87"/>
      <c r="D13" s="88" t="s">
        <v>27</v>
      </c>
      <c r="E13" s="89"/>
      <c r="F13" s="87" t="s">
        <v>118</v>
      </c>
      <c r="G13" s="89">
        <v>38</v>
      </c>
      <c r="H13" s="89">
        <v>32</v>
      </c>
      <c r="I13" s="86">
        <f t="shared" si="0"/>
        <v>70</v>
      </c>
      <c r="J13" s="95">
        <v>9508201126</v>
      </c>
      <c r="K13" s="97" t="s">
        <v>115</v>
      </c>
      <c r="L13" s="98" t="s">
        <v>116</v>
      </c>
      <c r="M13" s="95">
        <v>9864222301</v>
      </c>
      <c r="N13" s="95" t="s">
        <v>117</v>
      </c>
      <c r="O13" s="95">
        <v>9508201126</v>
      </c>
      <c r="P13" s="24"/>
      <c r="Q13" s="18"/>
      <c r="R13" s="18" t="s">
        <v>185</v>
      </c>
      <c r="S13" s="18" t="s">
        <v>154</v>
      </c>
      <c r="T13" s="18"/>
    </row>
    <row r="14" spans="1:20">
      <c r="A14" s="4">
        <v>10</v>
      </c>
      <c r="B14" s="90"/>
      <c r="C14" s="87"/>
      <c r="D14" s="88"/>
      <c r="E14" s="89"/>
      <c r="F14" s="87"/>
      <c r="G14" s="89"/>
      <c r="H14" s="89"/>
      <c r="I14" s="86">
        <f t="shared" si="0"/>
        <v>0</v>
      </c>
      <c r="J14" s="115"/>
      <c r="K14" s="87"/>
      <c r="L14" s="87"/>
      <c r="M14" s="87"/>
      <c r="N14" s="87"/>
      <c r="O14" s="87"/>
      <c r="P14" s="24"/>
      <c r="Q14" s="18"/>
      <c r="R14" s="18"/>
      <c r="S14" s="18"/>
      <c r="T14" s="18"/>
    </row>
    <row r="15" spans="1:20" ht="33">
      <c r="A15" s="4">
        <v>11</v>
      </c>
      <c r="B15" s="90" t="s">
        <v>67</v>
      </c>
      <c r="C15" s="87"/>
      <c r="D15" s="88" t="s">
        <v>29</v>
      </c>
      <c r="E15" s="89"/>
      <c r="F15" s="87"/>
      <c r="G15" s="89">
        <v>12</v>
      </c>
      <c r="H15" s="89">
        <v>14</v>
      </c>
      <c r="I15" s="86">
        <f t="shared" si="0"/>
        <v>26</v>
      </c>
      <c r="J15" s="95">
        <v>9508201126</v>
      </c>
      <c r="K15" s="97" t="s">
        <v>115</v>
      </c>
      <c r="L15" s="98" t="s">
        <v>116</v>
      </c>
      <c r="M15" s="95">
        <v>9864222301</v>
      </c>
      <c r="N15" s="95" t="s">
        <v>117</v>
      </c>
      <c r="O15" s="95">
        <v>9508201126</v>
      </c>
      <c r="P15" s="24">
        <v>43165</v>
      </c>
      <c r="Q15" s="18" t="s">
        <v>169</v>
      </c>
      <c r="R15" s="18" t="s">
        <v>209</v>
      </c>
      <c r="S15" s="18" t="s">
        <v>154</v>
      </c>
      <c r="T15" s="18"/>
    </row>
    <row r="16" spans="1:20">
      <c r="A16" s="4">
        <v>12</v>
      </c>
      <c r="B16" s="90" t="s">
        <v>68</v>
      </c>
      <c r="C16" s="87"/>
      <c r="D16" s="88" t="s">
        <v>29</v>
      </c>
      <c r="E16" s="89"/>
      <c r="F16" s="87"/>
      <c r="G16" s="89">
        <v>10</v>
      </c>
      <c r="H16" s="89">
        <v>16</v>
      </c>
      <c r="I16" s="86">
        <f t="shared" si="0"/>
        <v>26</v>
      </c>
      <c r="J16" s="95">
        <v>9508201126</v>
      </c>
      <c r="K16" s="97" t="s">
        <v>115</v>
      </c>
      <c r="L16" s="98" t="s">
        <v>116</v>
      </c>
      <c r="M16" s="95">
        <v>9864222301</v>
      </c>
      <c r="N16" s="95" t="s">
        <v>138</v>
      </c>
      <c r="O16" s="95">
        <v>9508201126</v>
      </c>
      <c r="P16" s="52"/>
      <c r="Q16" s="52"/>
      <c r="R16" s="18" t="s">
        <v>209</v>
      </c>
      <c r="S16" s="18" t="s">
        <v>154</v>
      </c>
      <c r="T16" s="18"/>
    </row>
    <row r="17" spans="1:20">
      <c r="A17" s="4">
        <v>13</v>
      </c>
      <c r="B17" s="90"/>
      <c r="C17" s="87"/>
      <c r="D17" s="88"/>
      <c r="E17" s="89"/>
      <c r="F17" s="87"/>
      <c r="G17" s="89"/>
      <c r="H17" s="89"/>
      <c r="I17" s="86"/>
      <c r="J17" s="95"/>
      <c r="K17" s="97"/>
      <c r="L17" s="98"/>
      <c r="M17" s="95"/>
      <c r="N17" s="95"/>
      <c r="O17" s="95"/>
      <c r="P17" s="24"/>
      <c r="Q17" s="18"/>
      <c r="R17" s="18" t="s">
        <v>202</v>
      </c>
      <c r="S17" s="18" t="s">
        <v>154</v>
      </c>
      <c r="T17" s="18"/>
    </row>
    <row r="18" spans="1:20">
      <c r="A18" s="4">
        <v>14</v>
      </c>
      <c r="B18" s="90" t="s">
        <v>67</v>
      </c>
      <c r="C18" s="87"/>
      <c r="D18" s="88" t="s">
        <v>27</v>
      </c>
      <c r="E18" s="89"/>
      <c r="F18" s="87" t="s">
        <v>119</v>
      </c>
      <c r="G18" s="89">
        <v>123</v>
      </c>
      <c r="H18" s="89">
        <v>120</v>
      </c>
      <c r="I18" s="86">
        <f t="shared" ref="I18:I28" si="1">+G18+H18</f>
        <v>243</v>
      </c>
      <c r="J18" s="95">
        <v>9508201126</v>
      </c>
      <c r="K18" s="97" t="s">
        <v>115</v>
      </c>
      <c r="L18" s="98" t="s">
        <v>116</v>
      </c>
      <c r="M18" s="95">
        <v>9864222301</v>
      </c>
      <c r="N18" s="95" t="s">
        <v>117</v>
      </c>
      <c r="O18" s="95">
        <v>9508201126</v>
      </c>
      <c r="P18" s="24">
        <v>43166</v>
      </c>
      <c r="Q18" s="18" t="s">
        <v>210</v>
      </c>
      <c r="R18" s="18" t="s">
        <v>202</v>
      </c>
      <c r="S18" s="18" t="s">
        <v>154</v>
      </c>
      <c r="T18" s="18"/>
    </row>
    <row r="19" spans="1:20">
      <c r="A19" s="4">
        <v>15</v>
      </c>
      <c r="B19" s="90" t="s">
        <v>68</v>
      </c>
      <c r="C19" s="87"/>
      <c r="D19" s="88" t="s">
        <v>27</v>
      </c>
      <c r="E19" s="89"/>
      <c r="F19" s="87" t="s">
        <v>182</v>
      </c>
      <c r="G19" s="89">
        <v>231</v>
      </c>
      <c r="H19" s="89">
        <v>245</v>
      </c>
      <c r="I19" s="86">
        <f t="shared" si="1"/>
        <v>476</v>
      </c>
      <c r="J19" s="95">
        <v>9508201126</v>
      </c>
      <c r="K19" s="97" t="s">
        <v>115</v>
      </c>
      <c r="L19" s="98" t="s">
        <v>116</v>
      </c>
      <c r="M19" s="95">
        <v>9864222301</v>
      </c>
      <c r="N19" s="95" t="s">
        <v>117</v>
      </c>
      <c r="O19" s="95">
        <v>9508201126</v>
      </c>
      <c r="P19" s="52"/>
      <c r="Q19" s="18"/>
      <c r="R19" s="18"/>
      <c r="S19" s="18"/>
      <c r="T19" s="18"/>
    </row>
    <row r="20" spans="1:20">
      <c r="A20" s="4">
        <v>16</v>
      </c>
      <c r="B20" s="90"/>
      <c r="C20" s="100"/>
      <c r="D20" s="88"/>
      <c r="E20" s="89"/>
      <c r="F20" s="87"/>
      <c r="G20" s="89"/>
      <c r="H20" s="89"/>
      <c r="I20" s="86">
        <f t="shared" si="1"/>
        <v>0</v>
      </c>
      <c r="J20" s="115"/>
      <c r="K20" s="87"/>
      <c r="L20" s="87"/>
      <c r="M20" s="87"/>
      <c r="N20" s="87"/>
      <c r="O20" s="87"/>
      <c r="P20" s="24"/>
      <c r="Q20" s="52"/>
      <c r="R20" s="18" t="s">
        <v>185</v>
      </c>
      <c r="S20" s="18" t="s">
        <v>154</v>
      </c>
      <c r="T20" s="18"/>
    </row>
    <row r="21" spans="1:20">
      <c r="A21" s="4">
        <v>17</v>
      </c>
      <c r="B21" s="90" t="s">
        <v>67</v>
      </c>
      <c r="C21" s="52"/>
      <c r="D21" s="88" t="s">
        <v>27</v>
      </c>
      <c r="E21" s="89"/>
      <c r="F21" s="87" t="s">
        <v>119</v>
      </c>
      <c r="G21" s="89">
        <v>234</v>
      </c>
      <c r="H21" s="89">
        <v>123</v>
      </c>
      <c r="I21" s="86">
        <f t="shared" si="1"/>
        <v>357</v>
      </c>
      <c r="J21" s="95">
        <v>9508201126</v>
      </c>
      <c r="K21" s="91" t="s">
        <v>97</v>
      </c>
      <c r="L21" s="102">
        <v>9854927240</v>
      </c>
      <c r="M21" s="99" t="s">
        <v>138</v>
      </c>
      <c r="N21" s="95">
        <v>9706524225</v>
      </c>
      <c r="O21" s="87"/>
      <c r="P21" s="24">
        <v>43167</v>
      </c>
      <c r="Q21" s="18" t="s">
        <v>146</v>
      </c>
      <c r="R21" s="18" t="s">
        <v>208</v>
      </c>
      <c r="S21" s="18" t="s">
        <v>154</v>
      </c>
      <c r="T21" s="18"/>
    </row>
    <row r="22" spans="1:20">
      <c r="A22" s="4">
        <v>18</v>
      </c>
      <c r="B22" s="90" t="s">
        <v>68</v>
      </c>
      <c r="C22" s="87"/>
      <c r="D22" s="88" t="s">
        <v>27</v>
      </c>
      <c r="E22" s="89"/>
      <c r="F22" s="87" t="s">
        <v>182</v>
      </c>
      <c r="G22" s="89"/>
      <c r="H22" s="89"/>
      <c r="I22" s="86">
        <f t="shared" si="1"/>
        <v>0</v>
      </c>
      <c r="J22" s="87">
        <v>9864026366</v>
      </c>
      <c r="K22" s="91" t="s">
        <v>97</v>
      </c>
      <c r="L22" s="102">
        <v>9854927240</v>
      </c>
      <c r="M22" s="99" t="s">
        <v>138</v>
      </c>
      <c r="N22" s="95">
        <v>9706524225</v>
      </c>
      <c r="O22" s="87"/>
      <c r="P22" s="52"/>
      <c r="Q22" s="18"/>
      <c r="R22" s="18"/>
      <c r="S22" s="18"/>
      <c r="T22" s="18"/>
    </row>
    <row r="23" spans="1:20">
      <c r="A23" s="4">
        <v>19</v>
      </c>
      <c r="B23" s="90"/>
      <c r="C23" s="87"/>
      <c r="D23" s="88"/>
      <c r="E23" s="89"/>
      <c r="F23" s="87"/>
      <c r="G23" s="89"/>
      <c r="H23" s="89"/>
      <c r="I23" s="86">
        <f t="shared" si="1"/>
        <v>0</v>
      </c>
      <c r="J23" s="87"/>
      <c r="K23" s="87"/>
      <c r="L23" s="87"/>
      <c r="M23" s="87"/>
      <c r="N23" s="87"/>
      <c r="O23" s="87"/>
      <c r="P23" s="24"/>
      <c r="Q23" s="18"/>
      <c r="R23" s="18" t="s">
        <v>185</v>
      </c>
      <c r="S23" s="18" t="s">
        <v>154</v>
      </c>
      <c r="T23" s="18"/>
    </row>
    <row r="24" spans="1:20">
      <c r="A24" s="4">
        <v>20</v>
      </c>
      <c r="B24" s="90" t="s">
        <v>67</v>
      </c>
      <c r="C24" s="87"/>
      <c r="D24" s="88" t="s">
        <v>27</v>
      </c>
      <c r="E24" s="89"/>
      <c r="F24" s="87" t="s">
        <v>119</v>
      </c>
      <c r="G24" s="89"/>
      <c r="H24" s="89"/>
      <c r="I24" s="86">
        <f t="shared" si="1"/>
        <v>0</v>
      </c>
      <c r="J24" s="87"/>
      <c r="K24" s="91" t="s">
        <v>97</v>
      </c>
      <c r="L24" s="102">
        <v>9854927240</v>
      </c>
      <c r="M24" s="99" t="s">
        <v>138</v>
      </c>
      <c r="N24" s="95">
        <v>9706524225</v>
      </c>
      <c r="O24" s="87"/>
      <c r="P24" s="24">
        <v>43168</v>
      </c>
      <c r="Q24" s="18" t="s">
        <v>319</v>
      </c>
      <c r="R24" s="18" t="s">
        <v>185</v>
      </c>
      <c r="S24" s="18" t="s">
        <v>154</v>
      </c>
      <c r="T24" s="18"/>
    </row>
    <row r="25" spans="1:20">
      <c r="A25" s="4">
        <v>21</v>
      </c>
      <c r="B25" s="90" t="s">
        <v>68</v>
      </c>
      <c r="C25" s="87"/>
      <c r="D25" s="88" t="s">
        <v>27</v>
      </c>
      <c r="E25" s="89"/>
      <c r="F25" s="87" t="s">
        <v>182</v>
      </c>
      <c r="G25" s="89"/>
      <c r="H25" s="89"/>
      <c r="I25" s="86">
        <f t="shared" si="1"/>
        <v>0</v>
      </c>
      <c r="J25" s="87">
        <v>9957246436</v>
      </c>
      <c r="K25" s="91" t="s">
        <v>97</v>
      </c>
      <c r="L25" s="102">
        <v>9854927240</v>
      </c>
      <c r="M25" s="99" t="s">
        <v>138</v>
      </c>
      <c r="N25" s="95">
        <v>9706524225</v>
      </c>
      <c r="O25" s="87"/>
      <c r="P25" s="52"/>
      <c r="Q25" s="18"/>
      <c r="R25" s="18"/>
      <c r="S25" s="18"/>
      <c r="T25" s="18"/>
    </row>
    <row r="26" spans="1:20">
      <c r="A26" s="4">
        <v>22</v>
      </c>
      <c r="B26" s="17"/>
      <c r="C26" s="18"/>
      <c r="D26" s="18"/>
      <c r="E26" s="19"/>
      <c r="F26" s="18"/>
      <c r="G26" s="19"/>
      <c r="H26" s="19"/>
      <c r="I26" s="17">
        <f t="shared" si="1"/>
        <v>0</v>
      </c>
      <c r="J26" s="18"/>
      <c r="K26" s="18"/>
      <c r="L26" s="18"/>
      <c r="M26" s="18"/>
      <c r="N26" s="18"/>
      <c r="O26" s="18"/>
      <c r="P26" s="24">
        <v>43169</v>
      </c>
      <c r="Q26" s="18" t="s">
        <v>83</v>
      </c>
      <c r="R26" s="18" t="s">
        <v>185</v>
      </c>
      <c r="S26" s="18" t="s">
        <v>154</v>
      </c>
      <c r="T26" s="18"/>
    </row>
    <row r="27" spans="1:20">
      <c r="A27" s="4">
        <v>23</v>
      </c>
      <c r="B27" s="90" t="s">
        <v>67</v>
      </c>
      <c r="C27" s="87"/>
      <c r="D27" s="88" t="s">
        <v>27</v>
      </c>
      <c r="E27" s="89"/>
      <c r="F27" s="87" t="s">
        <v>119</v>
      </c>
      <c r="G27" s="89">
        <v>21</v>
      </c>
      <c r="H27" s="89">
        <v>18</v>
      </c>
      <c r="I27" s="86">
        <f t="shared" si="1"/>
        <v>39</v>
      </c>
      <c r="J27" s="95">
        <v>9508201126</v>
      </c>
      <c r="K27" s="91" t="s">
        <v>88</v>
      </c>
      <c r="L27" s="91" t="s">
        <v>97</v>
      </c>
      <c r="M27" s="102">
        <v>9854927240</v>
      </c>
      <c r="N27" s="99" t="s">
        <v>138</v>
      </c>
      <c r="O27" s="95">
        <v>9706524225</v>
      </c>
      <c r="P27" s="24">
        <v>43170</v>
      </c>
      <c r="Q27" s="153" t="s">
        <v>149</v>
      </c>
      <c r="R27" s="18" t="s">
        <v>185</v>
      </c>
      <c r="S27" s="18" t="s">
        <v>154</v>
      </c>
      <c r="T27" s="18"/>
    </row>
    <row r="28" spans="1:20">
      <c r="A28" s="4">
        <v>24</v>
      </c>
      <c r="B28" s="90" t="s">
        <v>68</v>
      </c>
      <c r="C28" s="87"/>
      <c r="D28" s="88" t="s">
        <v>29</v>
      </c>
      <c r="E28" s="89"/>
      <c r="F28" s="87"/>
      <c r="G28" s="89">
        <v>9</v>
      </c>
      <c r="H28" s="89">
        <v>12</v>
      </c>
      <c r="I28" s="86">
        <f t="shared" si="1"/>
        <v>21</v>
      </c>
      <c r="J28" s="95">
        <v>9706524225</v>
      </c>
      <c r="K28" s="91" t="s">
        <v>88</v>
      </c>
      <c r="L28" s="91" t="s">
        <v>97</v>
      </c>
      <c r="M28" s="102">
        <v>9854927240</v>
      </c>
      <c r="N28" s="99" t="s">
        <v>138</v>
      </c>
      <c r="O28" s="95">
        <v>9706524225</v>
      </c>
      <c r="P28" s="24"/>
      <c r="Q28" s="18"/>
      <c r="R28" s="18"/>
      <c r="S28" s="18"/>
      <c r="T28" s="18"/>
    </row>
    <row r="29" spans="1:20">
      <c r="A29" s="4">
        <v>25</v>
      </c>
      <c r="B29" s="90"/>
      <c r="C29" s="87"/>
      <c r="D29" s="88"/>
      <c r="E29" s="89"/>
      <c r="F29" s="87"/>
      <c r="G29" s="89"/>
      <c r="H29" s="89"/>
      <c r="I29" s="86"/>
      <c r="J29" s="95"/>
      <c r="K29" s="97"/>
      <c r="L29" s="98"/>
      <c r="M29" s="95"/>
      <c r="N29" s="95"/>
      <c r="O29" s="95"/>
      <c r="P29" s="52"/>
      <c r="Q29" s="18"/>
      <c r="R29" s="18" t="s">
        <v>185</v>
      </c>
      <c r="S29" s="18" t="s">
        <v>154</v>
      </c>
      <c r="T29" s="18"/>
    </row>
    <row r="30" spans="1:20">
      <c r="A30" s="4">
        <v>26</v>
      </c>
      <c r="B30" s="90"/>
      <c r="C30" s="87"/>
      <c r="D30" s="88"/>
      <c r="E30" s="89"/>
      <c r="F30" s="87"/>
      <c r="G30" s="89"/>
      <c r="H30" s="89"/>
      <c r="I30" s="86"/>
      <c r="J30" s="95"/>
      <c r="K30" s="97"/>
      <c r="L30" s="98"/>
      <c r="M30" s="95"/>
      <c r="N30" s="95"/>
      <c r="O30" s="95"/>
      <c r="P30" s="52"/>
      <c r="Q30" s="52"/>
      <c r="R30" s="18" t="s">
        <v>185</v>
      </c>
      <c r="S30" s="18" t="s">
        <v>154</v>
      </c>
      <c r="T30" s="18"/>
    </row>
    <row r="31" spans="1:20">
      <c r="A31" s="4">
        <v>27</v>
      </c>
      <c r="B31" s="17"/>
      <c r="C31" s="18"/>
      <c r="D31" s="18"/>
      <c r="E31" s="19"/>
      <c r="F31" s="18"/>
      <c r="G31" s="19"/>
      <c r="H31" s="19"/>
      <c r="I31" s="17">
        <f>+G31+H31</f>
        <v>0</v>
      </c>
      <c r="J31" s="18"/>
      <c r="K31" s="18"/>
      <c r="L31" s="18"/>
      <c r="M31" s="18"/>
      <c r="N31" s="18"/>
      <c r="O31" s="18"/>
      <c r="P31" s="52"/>
      <c r="Q31" s="18"/>
      <c r="R31" s="18" t="s">
        <v>202</v>
      </c>
      <c r="S31" s="18" t="s">
        <v>154</v>
      </c>
      <c r="T31" s="18"/>
    </row>
    <row r="32" spans="1:20">
      <c r="A32" s="4">
        <v>28</v>
      </c>
      <c r="B32" s="86" t="s">
        <v>67</v>
      </c>
      <c r="C32" s="87"/>
      <c r="D32" s="88" t="s">
        <v>27</v>
      </c>
      <c r="E32" s="89"/>
      <c r="F32" s="87" t="s">
        <v>119</v>
      </c>
      <c r="G32" s="89">
        <v>187</v>
      </c>
      <c r="H32" s="89">
        <v>167</v>
      </c>
      <c r="I32" s="90">
        <f>+G32+H32</f>
        <v>354</v>
      </c>
      <c r="J32" s="54" t="s">
        <v>122</v>
      </c>
      <c r="K32" s="91" t="s">
        <v>89</v>
      </c>
      <c r="L32" s="92" t="s">
        <v>90</v>
      </c>
      <c r="M32" s="93">
        <v>9957430641</v>
      </c>
      <c r="N32" s="94" t="s">
        <v>91</v>
      </c>
      <c r="O32" s="95">
        <v>8486287850</v>
      </c>
      <c r="P32" s="24">
        <v>43171</v>
      </c>
      <c r="Q32" s="18" t="s">
        <v>168</v>
      </c>
      <c r="R32" s="18" t="s">
        <v>167</v>
      </c>
      <c r="S32" s="18" t="s">
        <v>154</v>
      </c>
      <c r="T32" s="18"/>
    </row>
    <row r="33" spans="1:20">
      <c r="A33" s="4">
        <v>29</v>
      </c>
      <c r="B33" s="86" t="s">
        <v>68</v>
      </c>
      <c r="C33" s="87"/>
      <c r="D33" s="88" t="s">
        <v>27</v>
      </c>
      <c r="E33" s="89"/>
      <c r="F33" s="87" t="s">
        <v>119</v>
      </c>
      <c r="G33" s="89">
        <v>21</v>
      </c>
      <c r="H33" s="89">
        <v>23</v>
      </c>
      <c r="I33" s="90">
        <f>+G33+H33</f>
        <v>44</v>
      </c>
      <c r="J33" s="96">
        <v>9864760688</v>
      </c>
      <c r="K33" s="91" t="s">
        <v>89</v>
      </c>
      <c r="L33" s="92" t="s">
        <v>90</v>
      </c>
      <c r="M33" s="93">
        <v>9957430641</v>
      </c>
      <c r="N33" s="94" t="s">
        <v>91</v>
      </c>
      <c r="O33" s="95">
        <v>8486287850</v>
      </c>
      <c r="P33" s="24"/>
      <c r="Q33" s="18"/>
      <c r="R33" s="18"/>
      <c r="S33" s="18"/>
      <c r="T33" s="18"/>
    </row>
    <row r="34" spans="1:20">
      <c r="A34" s="4">
        <v>30</v>
      </c>
      <c r="B34" s="86"/>
      <c r="C34" s="87"/>
      <c r="D34" s="88"/>
      <c r="E34" s="89"/>
      <c r="F34" s="87"/>
      <c r="G34" s="89"/>
      <c r="H34" s="89"/>
      <c r="I34" s="90"/>
      <c r="J34" s="87"/>
      <c r="K34" s="97"/>
      <c r="L34" s="98"/>
      <c r="M34" s="95"/>
      <c r="N34" s="99"/>
      <c r="O34" s="97"/>
      <c r="P34" s="52"/>
      <c r="Q34" s="18"/>
      <c r="R34" s="18"/>
      <c r="S34" s="18"/>
      <c r="T34" s="18"/>
    </row>
    <row r="35" spans="1:20">
      <c r="A35" s="4">
        <v>31</v>
      </c>
      <c r="B35" s="86"/>
      <c r="C35" s="87"/>
      <c r="D35" s="88"/>
      <c r="E35" s="89"/>
      <c r="F35" s="87"/>
      <c r="G35" s="89"/>
      <c r="H35" s="89"/>
      <c r="I35" s="90">
        <f>+G35+H35</f>
        <v>0</v>
      </c>
      <c r="J35" s="90"/>
      <c r="K35" s="100"/>
      <c r="L35" s="100"/>
      <c r="M35" s="100"/>
      <c r="N35" s="100"/>
      <c r="O35" s="100"/>
      <c r="P35" s="24"/>
      <c r="Q35" s="18"/>
      <c r="R35" s="18" t="s">
        <v>211</v>
      </c>
      <c r="S35" s="18" t="s">
        <v>154</v>
      </c>
      <c r="T35" s="18"/>
    </row>
    <row r="36" spans="1:20" ht="33">
      <c r="A36" s="4">
        <v>32</v>
      </c>
      <c r="B36" s="86" t="s">
        <v>67</v>
      </c>
      <c r="C36" s="87"/>
      <c r="D36" s="88" t="s">
        <v>27</v>
      </c>
      <c r="E36" s="89"/>
      <c r="F36" s="87" t="s">
        <v>119</v>
      </c>
      <c r="G36" s="89">
        <v>14</v>
      </c>
      <c r="H36" s="89">
        <v>12</v>
      </c>
      <c r="I36" s="90">
        <f>+G36+H36</f>
        <v>26</v>
      </c>
      <c r="J36" s="101">
        <v>9577437785</v>
      </c>
      <c r="K36" s="97" t="s">
        <v>115</v>
      </c>
      <c r="L36" s="98" t="s">
        <v>116</v>
      </c>
      <c r="M36" s="95">
        <v>9864222301</v>
      </c>
      <c r="N36" s="99" t="s">
        <v>123</v>
      </c>
      <c r="O36" s="97">
        <v>8486353980</v>
      </c>
      <c r="P36" s="24">
        <v>43172</v>
      </c>
      <c r="Q36" s="18" t="s">
        <v>169</v>
      </c>
      <c r="R36" s="18" t="s">
        <v>212</v>
      </c>
      <c r="S36" s="18" t="s">
        <v>154</v>
      </c>
      <c r="T36" s="18"/>
    </row>
    <row r="37" spans="1:20">
      <c r="A37" s="4">
        <v>33</v>
      </c>
      <c r="B37" s="86" t="s">
        <v>68</v>
      </c>
      <c r="C37" s="87"/>
      <c r="D37" s="88" t="s">
        <v>27</v>
      </c>
      <c r="E37" s="89"/>
      <c r="F37" s="87" t="s">
        <v>119</v>
      </c>
      <c r="G37" s="89">
        <v>45</v>
      </c>
      <c r="H37" s="89">
        <v>34</v>
      </c>
      <c r="I37" s="90">
        <f>+G37+H37</f>
        <v>79</v>
      </c>
      <c r="J37" s="101">
        <v>9706294022</v>
      </c>
      <c r="K37" s="97" t="s">
        <v>88</v>
      </c>
      <c r="L37" s="97" t="s">
        <v>125</v>
      </c>
      <c r="M37" s="97">
        <v>9207099669</v>
      </c>
      <c r="N37" s="102" t="s">
        <v>126</v>
      </c>
      <c r="O37" s="102">
        <v>8721003379</v>
      </c>
      <c r="P37" s="24"/>
      <c r="Q37" s="18"/>
      <c r="R37" s="18"/>
      <c r="S37" s="18"/>
      <c r="T37" s="18"/>
    </row>
    <row r="38" spans="1:20">
      <c r="A38" s="4">
        <v>34</v>
      </c>
      <c r="B38" s="86"/>
      <c r="C38" s="87"/>
      <c r="D38" s="88"/>
      <c r="E38" s="89"/>
      <c r="F38" s="87"/>
      <c r="G38" s="89"/>
      <c r="H38" s="89"/>
      <c r="I38" s="90"/>
      <c r="J38" s="55"/>
      <c r="K38" s="97"/>
      <c r="L38" s="97"/>
      <c r="M38" s="97"/>
      <c r="N38" s="102"/>
      <c r="O38" s="102"/>
      <c r="P38" s="24"/>
      <c r="Q38" s="18"/>
      <c r="R38" s="18"/>
      <c r="S38" s="18"/>
      <c r="T38" s="18"/>
    </row>
    <row r="39" spans="1:20">
      <c r="A39" s="4">
        <v>35</v>
      </c>
      <c r="B39" s="86"/>
      <c r="C39" s="87"/>
      <c r="D39" s="88"/>
      <c r="E39" s="89"/>
      <c r="F39" s="87"/>
      <c r="G39" s="89"/>
      <c r="H39" s="89"/>
      <c r="I39" s="90">
        <f>+G39+H39</f>
        <v>0</v>
      </c>
      <c r="J39" s="100"/>
      <c r="K39" s="100"/>
      <c r="L39" s="100"/>
      <c r="M39" s="100"/>
      <c r="N39" s="100"/>
      <c r="O39" s="100"/>
      <c r="P39" s="24"/>
      <c r="Q39" s="18"/>
      <c r="R39" s="18" t="s">
        <v>212</v>
      </c>
      <c r="S39" s="18" t="s">
        <v>154</v>
      </c>
      <c r="T39" s="18"/>
    </row>
    <row r="40" spans="1:20">
      <c r="A40" s="4">
        <v>36</v>
      </c>
      <c r="B40" s="86" t="s">
        <v>67</v>
      </c>
      <c r="C40" s="87"/>
      <c r="D40" s="88" t="s">
        <v>27</v>
      </c>
      <c r="E40" s="89"/>
      <c r="F40" s="87" t="s">
        <v>119</v>
      </c>
      <c r="G40" s="89"/>
      <c r="H40" s="89"/>
      <c r="I40" s="90">
        <f>+G40+H40</f>
        <v>0</v>
      </c>
      <c r="J40" s="101">
        <v>9678919759</v>
      </c>
      <c r="K40" s="97" t="s">
        <v>88</v>
      </c>
      <c r="L40" s="97" t="s">
        <v>125</v>
      </c>
      <c r="M40" s="97">
        <v>9207099669</v>
      </c>
      <c r="N40" s="102" t="s">
        <v>126</v>
      </c>
      <c r="O40" s="102">
        <v>8721003379</v>
      </c>
      <c r="P40" s="24">
        <v>43173</v>
      </c>
      <c r="Q40" s="18" t="s">
        <v>162</v>
      </c>
      <c r="R40" s="18" t="s">
        <v>212</v>
      </c>
      <c r="S40" s="18" t="s">
        <v>154</v>
      </c>
      <c r="T40" s="18"/>
    </row>
    <row r="41" spans="1:20">
      <c r="A41" s="4">
        <v>37</v>
      </c>
      <c r="B41" s="86" t="s">
        <v>68</v>
      </c>
      <c r="C41" s="87"/>
      <c r="D41" s="88" t="s">
        <v>27</v>
      </c>
      <c r="E41" s="89"/>
      <c r="F41" s="87" t="s">
        <v>119</v>
      </c>
      <c r="G41" s="89">
        <v>34</v>
      </c>
      <c r="H41" s="89">
        <v>30</v>
      </c>
      <c r="I41" s="90">
        <f>+G41+H41</f>
        <v>64</v>
      </c>
      <c r="J41" s="55" t="s">
        <v>127</v>
      </c>
      <c r="K41" s="97" t="s">
        <v>88</v>
      </c>
      <c r="L41" s="97" t="s">
        <v>125</v>
      </c>
      <c r="M41" s="97">
        <v>9207099669</v>
      </c>
      <c r="N41" s="102" t="s">
        <v>126</v>
      </c>
      <c r="O41" s="102">
        <v>8721003379</v>
      </c>
      <c r="P41" s="24"/>
      <c r="Q41" s="18"/>
      <c r="R41" s="18"/>
      <c r="S41" s="18"/>
      <c r="T41" s="18"/>
    </row>
    <row r="42" spans="1:20">
      <c r="A42" s="4">
        <v>38</v>
      </c>
      <c r="B42" s="86"/>
      <c r="C42" s="87"/>
      <c r="D42" s="88"/>
      <c r="E42" s="89"/>
      <c r="F42" s="87"/>
      <c r="G42" s="89"/>
      <c r="H42" s="89"/>
      <c r="I42" s="90"/>
      <c r="J42" s="101"/>
      <c r="K42" s="97"/>
      <c r="L42" s="97"/>
      <c r="M42" s="97"/>
      <c r="N42" s="102"/>
      <c r="O42" s="102"/>
      <c r="P42" s="24"/>
      <c r="Q42" s="18"/>
      <c r="R42" s="18"/>
      <c r="S42" s="18"/>
      <c r="T42" s="18"/>
    </row>
    <row r="43" spans="1:20">
      <c r="A43" s="4">
        <v>39</v>
      </c>
      <c r="B43" s="86" t="s">
        <v>67</v>
      </c>
      <c r="C43" s="87"/>
      <c r="D43" s="88" t="s">
        <v>27</v>
      </c>
      <c r="E43" s="89"/>
      <c r="F43" s="87" t="s">
        <v>119</v>
      </c>
      <c r="G43" s="89">
        <v>45</v>
      </c>
      <c r="H43" s="89">
        <v>32</v>
      </c>
      <c r="I43" s="90">
        <f>+G43+H43</f>
        <v>77</v>
      </c>
      <c r="J43" s="101">
        <v>9875655464</v>
      </c>
      <c r="K43" s="97" t="s">
        <v>88</v>
      </c>
      <c r="L43" s="97" t="s">
        <v>125</v>
      </c>
      <c r="M43" s="97">
        <v>9207099669</v>
      </c>
      <c r="N43" s="102" t="s">
        <v>126</v>
      </c>
      <c r="O43" s="102">
        <v>8721003379</v>
      </c>
      <c r="P43" s="24">
        <v>43174</v>
      </c>
      <c r="Q43" s="18" t="s">
        <v>147</v>
      </c>
      <c r="R43" s="18"/>
      <c r="S43" s="18"/>
      <c r="T43" s="18"/>
    </row>
    <row r="44" spans="1:20">
      <c r="A44" s="4">
        <v>40</v>
      </c>
      <c r="B44" s="86" t="s">
        <v>68</v>
      </c>
      <c r="C44" s="87"/>
      <c r="D44" s="88" t="s">
        <v>27</v>
      </c>
      <c r="E44" s="89"/>
      <c r="F44" s="87" t="s">
        <v>120</v>
      </c>
      <c r="G44" s="89">
        <v>34</v>
      </c>
      <c r="H44" s="89">
        <v>25</v>
      </c>
      <c r="I44" s="90">
        <f>+G44+H44</f>
        <v>59</v>
      </c>
      <c r="J44" s="55" t="s">
        <v>128</v>
      </c>
      <c r="K44" s="91" t="s">
        <v>89</v>
      </c>
      <c r="L44" s="92" t="s">
        <v>90</v>
      </c>
      <c r="M44" s="93">
        <v>9957430641</v>
      </c>
      <c r="N44" s="94" t="s">
        <v>91</v>
      </c>
      <c r="O44" s="95">
        <v>8486287850</v>
      </c>
      <c r="P44" s="24"/>
      <c r="Q44" s="52"/>
      <c r="R44" s="18"/>
      <c r="S44" s="18"/>
      <c r="T44" s="18"/>
    </row>
    <row r="45" spans="1:20">
      <c r="A45" s="4">
        <v>41</v>
      </c>
      <c r="B45" s="86"/>
      <c r="C45" s="87"/>
      <c r="D45" s="88"/>
      <c r="E45" s="89"/>
      <c r="F45" s="87"/>
      <c r="G45" s="89"/>
      <c r="H45" s="89"/>
      <c r="I45" s="90"/>
      <c r="J45" s="55"/>
      <c r="K45" s="91"/>
      <c r="L45" s="92"/>
      <c r="M45" s="93"/>
      <c r="N45" s="94"/>
      <c r="O45" s="95"/>
      <c r="P45" s="24"/>
      <c r="Q45" s="18"/>
      <c r="R45" s="18"/>
      <c r="S45" s="18"/>
      <c r="T45" s="18"/>
    </row>
    <row r="46" spans="1:20">
      <c r="A46" s="4">
        <v>42</v>
      </c>
      <c r="B46" s="86"/>
      <c r="C46" s="87"/>
      <c r="D46" s="88"/>
      <c r="E46" s="89"/>
      <c r="F46" s="87"/>
      <c r="G46" s="89"/>
      <c r="H46" s="89"/>
      <c r="I46" s="90">
        <f>+G46+H46</f>
        <v>0</v>
      </c>
      <c r="J46" s="87"/>
      <c r="K46" s="87"/>
      <c r="L46" s="87"/>
      <c r="M46" s="87"/>
      <c r="N46" s="87"/>
      <c r="O46" s="87"/>
      <c r="P46" s="24">
        <v>43175</v>
      </c>
      <c r="Q46" s="18" t="s">
        <v>83</v>
      </c>
      <c r="R46" s="18" t="s">
        <v>213</v>
      </c>
      <c r="S46" s="18" t="s">
        <v>154</v>
      </c>
      <c r="T46" s="18"/>
    </row>
    <row r="47" spans="1:20">
      <c r="A47" s="4">
        <v>43</v>
      </c>
      <c r="B47" s="86" t="s">
        <v>67</v>
      </c>
      <c r="C47" s="87"/>
      <c r="D47" s="88" t="s">
        <v>27</v>
      </c>
      <c r="E47" s="89"/>
      <c r="F47" s="87" t="s">
        <v>119</v>
      </c>
      <c r="G47" s="89">
        <v>187</v>
      </c>
      <c r="H47" s="89">
        <v>167</v>
      </c>
      <c r="I47" s="90">
        <f>+G47+H47</f>
        <v>354</v>
      </c>
      <c r="J47" s="55" t="s">
        <v>129</v>
      </c>
      <c r="K47" s="97" t="s">
        <v>115</v>
      </c>
      <c r="L47" s="98" t="s">
        <v>116</v>
      </c>
      <c r="M47" s="95">
        <v>9864222301</v>
      </c>
      <c r="N47" s="99" t="s">
        <v>123</v>
      </c>
      <c r="O47" s="97">
        <v>8486353980</v>
      </c>
      <c r="P47" s="24">
        <v>43176</v>
      </c>
      <c r="Q47" s="52" t="s">
        <v>166</v>
      </c>
      <c r="R47" s="18" t="s">
        <v>208</v>
      </c>
      <c r="S47" s="18" t="s">
        <v>154</v>
      </c>
      <c r="T47" s="18"/>
    </row>
    <row r="48" spans="1:20">
      <c r="A48" s="4">
        <v>44</v>
      </c>
      <c r="B48" s="86" t="s">
        <v>68</v>
      </c>
      <c r="C48" s="87"/>
      <c r="D48" s="88" t="s">
        <v>27</v>
      </c>
      <c r="E48" s="89"/>
      <c r="F48" s="87" t="s">
        <v>119</v>
      </c>
      <c r="G48" s="89">
        <v>12</v>
      </c>
      <c r="H48" s="89">
        <v>16</v>
      </c>
      <c r="I48" s="90">
        <f>+G48+H48</f>
        <v>28</v>
      </c>
      <c r="J48" s="101">
        <v>9707826948</v>
      </c>
      <c r="K48" s="97" t="s">
        <v>84</v>
      </c>
      <c r="L48" s="97" t="s">
        <v>85</v>
      </c>
      <c r="M48" s="97">
        <v>9707170999</v>
      </c>
      <c r="N48" s="102" t="s">
        <v>130</v>
      </c>
      <c r="O48" s="102">
        <v>9707799591</v>
      </c>
      <c r="P48" s="24"/>
      <c r="Q48" s="18"/>
      <c r="R48" s="18"/>
      <c r="S48" s="18"/>
      <c r="T48" s="18"/>
    </row>
    <row r="49" spans="1:20">
      <c r="A49" s="4">
        <v>45</v>
      </c>
      <c r="B49" s="86"/>
      <c r="C49" s="87"/>
      <c r="D49" s="88"/>
      <c r="E49" s="89"/>
      <c r="F49" s="87"/>
      <c r="G49" s="89"/>
      <c r="H49" s="89"/>
      <c r="I49" s="90"/>
      <c r="J49" s="55"/>
      <c r="K49" s="97"/>
      <c r="L49" s="103"/>
      <c r="M49" s="97"/>
      <c r="N49" s="95"/>
      <c r="O49" s="97"/>
      <c r="P49" s="52"/>
      <c r="Q49" s="18"/>
      <c r="R49" s="18"/>
      <c r="S49" s="18"/>
      <c r="T49" s="18"/>
    </row>
    <row r="50" spans="1:20">
      <c r="A50" s="4">
        <v>46</v>
      </c>
      <c r="B50" s="86"/>
      <c r="C50" s="87"/>
      <c r="D50" s="88"/>
      <c r="E50" s="89"/>
      <c r="F50" s="87"/>
      <c r="G50" s="89"/>
      <c r="H50" s="89"/>
      <c r="I50" s="90">
        <f>+G50+H50</f>
        <v>0</v>
      </c>
      <c r="J50" s="100"/>
      <c r="K50" s="100"/>
      <c r="L50" s="100"/>
      <c r="M50" s="100"/>
      <c r="N50" s="100"/>
      <c r="O50" s="100"/>
      <c r="P50" s="24"/>
      <c r="Q50" s="18"/>
      <c r="R50" s="18" t="s">
        <v>211</v>
      </c>
      <c r="S50" s="18" t="s">
        <v>154</v>
      </c>
      <c r="T50" s="18"/>
    </row>
    <row r="51" spans="1:20" ht="30">
      <c r="A51" s="4">
        <v>47</v>
      </c>
      <c r="B51" s="86" t="s">
        <v>67</v>
      </c>
      <c r="C51" s="87"/>
      <c r="D51" s="88" t="s">
        <v>27</v>
      </c>
      <c r="E51" s="89"/>
      <c r="F51" s="87" t="s">
        <v>120</v>
      </c>
      <c r="G51" s="89"/>
      <c r="H51" s="89"/>
      <c r="I51" s="90">
        <f>+G51+H51</f>
        <v>0</v>
      </c>
      <c r="J51" s="101">
        <v>9859007381</v>
      </c>
      <c r="K51" s="97" t="s">
        <v>94</v>
      </c>
      <c r="L51" s="103" t="s">
        <v>95</v>
      </c>
      <c r="M51" s="97">
        <v>9707419017</v>
      </c>
      <c r="N51" s="95" t="s">
        <v>96</v>
      </c>
      <c r="O51" s="97">
        <v>9577010896</v>
      </c>
      <c r="P51" s="24">
        <v>43178</v>
      </c>
      <c r="Q51" s="18" t="s">
        <v>439</v>
      </c>
      <c r="R51" s="18" t="s">
        <v>211</v>
      </c>
      <c r="S51" s="18" t="s">
        <v>154</v>
      </c>
      <c r="T51" s="18"/>
    </row>
    <row r="52" spans="1:20">
      <c r="A52" s="4">
        <v>48</v>
      </c>
      <c r="B52" s="86" t="s">
        <v>68</v>
      </c>
      <c r="C52" s="87"/>
      <c r="D52" s="88" t="s">
        <v>27</v>
      </c>
      <c r="E52" s="89"/>
      <c r="F52" s="87" t="s">
        <v>119</v>
      </c>
      <c r="G52" s="89">
        <v>79</v>
      </c>
      <c r="H52" s="89">
        <v>57</v>
      </c>
      <c r="I52" s="90">
        <f>+G52+H52</f>
        <v>136</v>
      </c>
      <c r="J52" s="87"/>
      <c r="K52" s="87"/>
      <c r="L52" s="87"/>
      <c r="M52" s="87"/>
      <c r="N52" s="87"/>
      <c r="O52" s="87"/>
      <c r="P52" s="24"/>
      <c r="Q52" s="18"/>
      <c r="R52" s="18"/>
      <c r="S52" s="18"/>
      <c r="T52" s="18"/>
    </row>
    <row r="53" spans="1:20">
      <c r="A53" s="4">
        <v>49</v>
      </c>
      <c r="B53" s="86"/>
      <c r="C53" s="87"/>
      <c r="D53" s="88"/>
      <c r="E53" s="89"/>
      <c r="F53" s="87"/>
      <c r="G53" s="89"/>
      <c r="H53" s="89"/>
      <c r="I53" s="90"/>
      <c r="J53" s="96"/>
      <c r="K53" s="104"/>
      <c r="L53" s="105"/>
      <c r="M53" s="105"/>
      <c r="N53" s="99"/>
      <c r="O53" s="95"/>
      <c r="P53" s="24"/>
      <c r="Q53" s="18"/>
      <c r="R53" s="18"/>
      <c r="S53" s="18"/>
      <c r="T53" s="18"/>
    </row>
    <row r="54" spans="1:20">
      <c r="A54" s="4">
        <v>50</v>
      </c>
      <c r="B54" s="86" t="s">
        <v>67</v>
      </c>
      <c r="C54" s="87"/>
      <c r="D54" s="88" t="s">
        <v>27</v>
      </c>
      <c r="E54" s="89"/>
      <c r="F54" s="87" t="s">
        <v>119</v>
      </c>
      <c r="G54" s="89">
        <v>15</v>
      </c>
      <c r="H54" s="89">
        <v>14</v>
      </c>
      <c r="I54" s="90">
        <f t="shared" ref="I54:I73" si="2">+G54+H54</f>
        <v>29</v>
      </c>
      <c r="J54" s="54" t="s">
        <v>87</v>
      </c>
      <c r="K54" s="97" t="s">
        <v>84</v>
      </c>
      <c r="L54" s="97" t="s">
        <v>85</v>
      </c>
      <c r="M54" s="97">
        <v>9707170999</v>
      </c>
      <c r="N54" s="106" t="s">
        <v>86</v>
      </c>
      <c r="O54" s="91">
        <v>8876384427</v>
      </c>
      <c r="P54" s="24">
        <v>43179</v>
      </c>
      <c r="Q54" s="18" t="s">
        <v>150</v>
      </c>
      <c r="R54" s="18" t="s">
        <v>209</v>
      </c>
      <c r="S54" s="18"/>
      <c r="T54" s="18"/>
    </row>
    <row r="55" spans="1:20">
      <c r="A55" s="4">
        <v>51</v>
      </c>
      <c r="B55" s="86" t="s">
        <v>68</v>
      </c>
      <c r="C55" s="87"/>
      <c r="D55" s="88" t="s">
        <v>27</v>
      </c>
      <c r="E55" s="89"/>
      <c r="F55" s="87" t="s">
        <v>120</v>
      </c>
      <c r="G55" s="89"/>
      <c r="H55" s="89"/>
      <c r="I55" s="90">
        <f t="shared" si="2"/>
        <v>0</v>
      </c>
      <c r="J55" s="107">
        <v>9365427663</v>
      </c>
      <c r="K55" s="97" t="s">
        <v>110</v>
      </c>
      <c r="L55" s="108" t="s">
        <v>111</v>
      </c>
      <c r="M55" s="87"/>
      <c r="N55" s="99" t="s">
        <v>112</v>
      </c>
      <c r="O55" s="95">
        <v>9613284629</v>
      </c>
      <c r="P55" s="24"/>
      <c r="Q55" s="18"/>
      <c r="R55" s="18"/>
      <c r="S55" s="18"/>
      <c r="T55" s="18"/>
    </row>
    <row r="56" spans="1:20">
      <c r="A56" s="4">
        <v>52</v>
      </c>
      <c r="B56" s="86"/>
      <c r="C56" s="87"/>
      <c r="D56" s="88"/>
      <c r="E56" s="89"/>
      <c r="F56" s="87"/>
      <c r="G56" s="89"/>
      <c r="H56" s="89"/>
      <c r="I56" s="90">
        <f t="shared" si="2"/>
        <v>0</v>
      </c>
      <c r="J56" s="107">
        <v>954436472</v>
      </c>
      <c r="K56" s="97" t="s">
        <v>110</v>
      </c>
      <c r="L56" s="108" t="s">
        <v>111</v>
      </c>
      <c r="M56" s="87"/>
      <c r="N56" s="99" t="s">
        <v>112</v>
      </c>
      <c r="O56" s="95">
        <v>9613284629</v>
      </c>
      <c r="P56" s="24"/>
      <c r="Q56" s="18"/>
      <c r="R56" s="18" t="s">
        <v>202</v>
      </c>
      <c r="S56" s="18"/>
      <c r="T56" s="18"/>
    </row>
    <row r="57" spans="1:20">
      <c r="A57" s="4">
        <v>53</v>
      </c>
      <c r="B57" s="100"/>
      <c r="C57" s="100"/>
      <c r="D57" s="88"/>
      <c r="E57" s="89"/>
      <c r="F57" s="87"/>
      <c r="G57" s="89"/>
      <c r="H57" s="89"/>
      <c r="I57" s="90">
        <f t="shared" si="2"/>
        <v>0</v>
      </c>
      <c r="J57" s="87"/>
      <c r="K57" s="87"/>
      <c r="L57" s="87"/>
      <c r="M57" s="87"/>
      <c r="N57" s="87"/>
      <c r="O57" s="87"/>
      <c r="P57" s="24"/>
      <c r="Q57" s="18"/>
      <c r="R57" s="18" t="s">
        <v>209</v>
      </c>
      <c r="S57" s="18" t="s">
        <v>154</v>
      </c>
      <c r="T57" s="18"/>
    </row>
    <row r="58" spans="1:20" ht="33">
      <c r="A58" s="4">
        <v>54</v>
      </c>
      <c r="B58" s="90" t="s">
        <v>67</v>
      </c>
      <c r="C58" s="87"/>
      <c r="D58" s="88" t="s">
        <v>27</v>
      </c>
      <c r="E58" s="89"/>
      <c r="F58" s="87" t="s">
        <v>119</v>
      </c>
      <c r="G58" s="89">
        <v>16</v>
      </c>
      <c r="H58" s="89">
        <v>18</v>
      </c>
      <c r="I58" s="90">
        <f t="shared" si="2"/>
        <v>34</v>
      </c>
      <c r="J58" s="55" t="s">
        <v>127</v>
      </c>
      <c r="K58" s="97" t="s">
        <v>115</v>
      </c>
      <c r="L58" s="98" t="s">
        <v>131</v>
      </c>
      <c r="M58" s="95">
        <v>9854161639</v>
      </c>
      <c r="N58" s="99" t="s">
        <v>132</v>
      </c>
      <c r="O58" s="87"/>
      <c r="P58" s="24">
        <v>43180</v>
      </c>
      <c r="Q58" s="18" t="s">
        <v>169</v>
      </c>
      <c r="R58" s="18"/>
      <c r="S58" s="18" t="s">
        <v>154</v>
      </c>
      <c r="T58" s="18"/>
    </row>
    <row r="59" spans="1:20">
      <c r="A59" s="4">
        <v>55</v>
      </c>
      <c r="B59" s="90" t="s">
        <v>68</v>
      </c>
      <c r="C59" s="87"/>
      <c r="D59" s="88" t="s">
        <v>27</v>
      </c>
      <c r="E59" s="89"/>
      <c r="F59" s="87" t="s">
        <v>119</v>
      </c>
      <c r="G59" s="89">
        <v>14</v>
      </c>
      <c r="H59" s="89">
        <v>17</v>
      </c>
      <c r="I59" s="90">
        <f t="shared" si="2"/>
        <v>31</v>
      </c>
      <c r="J59" s="55" t="s">
        <v>134</v>
      </c>
      <c r="K59" s="97" t="s">
        <v>115</v>
      </c>
      <c r="L59" s="98" t="s">
        <v>131</v>
      </c>
      <c r="M59" s="95">
        <v>9854161639</v>
      </c>
      <c r="N59" s="99" t="s">
        <v>132</v>
      </c>
      <c r="O59" s="87"/>
      <c r="P59" s="24"/>
      <c r="Q59" s="18"/>
      <c r="R59" s="18"/>
      <c r="S59" s="18"/>
      <c r="T59" s="18"/>
    </row>
    <row r="60" spans="1:20">
      <c r="A60" s="4">
        <v>56</v>
      </c>
      <c r="B60" s="90"/>
      <c r="C60" s="87"/>
      <c r="D60" s="88"/>
      <c r="E60" s="89"/>
      <c r="F60" s="87"/>
      <c r="G60" s="89">
        <v>21</v>
      </c>
      <c r="H60" s="89">
        <v>16</v>
      </c>
      <c r="I60" s="90">
        <f t="shared" si="2"/>
        <v>37</v>
      </c>
      <c r="J60" s="87">
        <v>984364275</v>
      </c>
      <c r="K60" s="97" t="s">
        <v>84</v>
      </c>
      <c r="L60" s="97" t="s">
        <v>85</v>
      </c>
      <c r="M60" s="97">
        <v>9707170999</v>
      </c>
      <c r="N60" s="109" t="s">
        <v>135</v>
      </c>
      <c r="O60" s="95">
        <v>8011586746</v>
      </c>
      <c r="P60" s="24"/>
      <c r="Q60" s="18"/>
      <c r="R60" s="18" t="s">
        <v>211</v>
      </c>
      <c r="S60" s="18" t="s">
        <v>154</v>
      </c>
      <c r="T60" s="18"/>
    </row>
    <row r="61" spans="1:20">
      <c r="A61" s="4">
        <v>57</v>
      </c>
      <c r="B61" s="90"/>
      <c r="C61" s="87"/>
      <c r="D61" s="88"/>
      <c r="E61" s="89"/>
      <c r="F61" s="87"/>
      <c r="G61" s="89"/>
      <c r="H61" s="89"/>
      <c r="I61" s="90">
        <f t="shared" si="2"/>
        <v>0</v>
      </c>
      <c r="J61" s="87"/>
      <c r="K61" s="87"/>
      <c r="L61" s="87"/>
      <c r="M61" s="87"/>
      <c r="N61" s="87"/>
      <c r="O61" s="87"/>
      <c r="P61" s="24"/>
      <c r="Q61" s="18"/>
      <c r="R61" s="18" t="s">
        <v>209</v>
      </c>
      <c r="S61" s="18" t="s">
        <v>154</v>
      </c>
      <c r="T61" s="18"/>
    </row>
    <row r="62" spans="1:20">
      <c r="A62" s="4">
        <v>58</v>
      </c>
      <c r="B62" s="90" t="s">
        <v>67</v>
      </c>
      <c r="C62" s="87"/>
      <c r="D62" s="88" t="s">
        <v>27</v>
      </c>
      <c r="E62" s="89"/>
      <c r="F62" s="87" t="s">
        <v>119</v>
      </c>
      <c r="G62" s="97">
        <v>24</v>
      </c>
      <c r="H62" s="89">
        <v>67</v>
      </c>
      <c r="I62" s="90">
        <f t="shared" si="2"/>
        <v>91</v>
      </c>
      <c r="J62" s="55" t="s">
        <v>136</v>
      </c>
      <c r="K62" s="97" t="s">
        <v>84</v>
      </c>
      <c r="L62" s="97" t="s">
        <v>85</v>
      </c>
      <c r="M62" s="97">
        <v>9707170999</v>
      </c>
      <c r="N62" s="109" t="s">
        <v>135</v>
      </c>
      <c r="O62" s="95">
        <v>8011586746</v>
      </c>
      <c r="P62" s="24">
        <v>43181</v>
      </c>
      <c r="Q62" s="18" t="s">
        <v>162</v>
      </c>
      <c r="R62" s="18" t="s">
        <v>209</v>
      </c>
      <c r="S62" s="18"/>
      <c r="T62" s="18"/>
    </row>
    <row r="63" spans="1:20">
      <c r="A63" s="4">
        <v>59</v>
      </c>
      <c r="B63" s="90" t="s">
        <v>68</v>
      </c>
      <c r="C63" s="87"/>
      <c r="D63" s="88" t="s">
        <v>27</v>
      </c>
      <c r="E63" s="89"/>
      <c r="F63" s="87" t="s">
        <v>120</v>
      </c>
      <c r="G63" s="89">
        <v>21</v>
      </c>
      <c r="H63" s="89">
        <v>24</v>
      </c>
      <c r="I63" s="90">
        <f t="shared" si="2"/>
        <v>45</v>
      </c>
      <c r="J63" s="54" t="s">
        <v>137</v>
      </c>
      <c r="K63" s="97" t="s">
        <v>84</v>
      </c>
      <c r="L63" s="97" t="s">
        <v>85</v>
      </c>
      <c r="M63" s="97">
        <v>9707170999</v>
      </c>
      <c r="N63" s="109" t="s">
        <v>135</v>
      </c>
      <c r="O63" s="95">
        <v>8011586746</v>
      </c>
      <c r="P63" s="52"/>
      <c r="Q63" s="18"/>
      <c r="R63" s="18"/>
      <c r="S63" s="18"/>
      <c r="T63" s="18"/>
    </row>
    <row r="64" spans="1:20">
      <c r="A64" s="4">
        <v>60</v>
      </c>
      <c r="B64" s="90"/>
      <c r="C64" s="87"/>
      <c r="D64" s="88"/>
      <c r="E64" s="89"/>
      <c r="F64" s="87"/>
      <c r="G64" s="89"/>
      <c r="H64" s="89"/>
      <c r="I64" s="90">
        <f t="shared" si="2"/>
        <v>0</v>
      </c>
      <c r="J64" s="100"/>
      <c r="K64" s="100"/>
      <c r="L64" s="100"/>
      <c r="M64" s="100"/>
      <c r="N64" s="100"/>
      <c r="O64" s="100"/>
      <c r="P64" s="24"/>
      <c r="Q64" s="18"/>
      <c r="R64" s="18" t="s">
        <v>209</v>
      </c>
      <c r="S64" s="18" t="s">
        <v>154</v>
      </c>
      <c r="T64" s="18"/>
    </row>
    <row r="65" spans="1:20">
      <c r="A65" s="4">
        <v>61</v>
      </c>
      <c r="B65" s="90" t="s">
        <v>67</v>
      </c>
      <c r="C65" s="87"/>
      <c r="D65" s="88" t="s">
        <v>27</v>
      </c>
      <c r="E65" s="89"/>
      <c r="F65" s="87"/>
      <c r="G65" s="89">
        <v>17</v>
      </c>
      <c r="H65" s="89">
        <v>13</v>
      </c>
      <c r="I65" s="90">
        <f t="shared" si="2"/>
        <v>30</v>
      </c>
      <c r="J65" s="101">
        <v>9707151386</v>
      </c>
      <c r="K65" s="91" t="s">
        <v>89</v>
      </c>
      <c r="L65" s="92" t="s">
        <v>90</v>
      </c>
      <c r="M65" s="93">
        <v>9957430641</v>
      </c>
      <c r="N65" s="94" t="s">
        <v>91</v>
      </c>
      <c r="O65" s="95">
        <v>8486287850</v>
      </c>
      <c r="P65" s="24">
        <v>43182</v>
      </c>
      <c r="Q65" s="52" t="s">
        <v>319</v>
      </c>
      <c r="R65" s="18" t="s">
        <v>208</v>
      </c>
      <c r="S65" s="18" t="s">
        <v>154</v>
      </c>
      <c r="T65" s="18"/>
    </row>
    <row r="66" spans="1:20">
      <c r="A66" s="4">
        <v>62</v>
      </c>
      <c r="B66" s="90" t="s">
        <v>68</v>
      </c>
      <c r="C66" s="87"/>
      <c r="D66" s="88" t="s">
        <v>27</v>
      </c>
      <c r="E66" s="89"/>
      <c r="F66" s="87" t="s">
        <v>119</v>
      </c>
      <c r="G66" s="89">
        <v>23</v>
      </c>
      <c r="H66" s="89">
        <v>21</v>
      </c>
      <c r="I66" s="90">
        <f t="shared" si="2"/>
        <v>44</v>
      </c>
      <c r="J66" s="54" t="s">
        <v>127</v>
      </c>
      <c r="K66" s="91" t="s">
        <v>89</v>
      </c>
      <c r="L66" s="92" t="s">
        <v>90</v>
      </c>
      <c r="M66" s="93">
        <v>9957430641</v>
      </c>
      <c r="N66" s="94" t="s">
        <v>91</v>
      </c>
      <c r="O66" s="95">
        <v>8486287850</v>
      </c>
      <c r="P66" s="52"/>
      <c r="Q66" s="18"/>
      <c r="R66" s="18"/>
      <c r="S66" s="18" t="s">
        <v>154</v>
      </c>
      <c r="T66" s="18"/>
    </row>
    <row r="67" spans="1:20">
      <c r="A67" s="4">
        <v>63</v>
      </c>
      <c r="B67" s="90"/>
      <c r="C67" s="87"/>
      <c r="D67" s="88"/>
      <c r="E67" s="89"/>
      <c r="F67" s="87" t="s">
        <v>119</v>
      </c>
      <c r="G67" s="89">
        <v>134</v>
      </c>
      <c r="H67" s="89">
        <v>121</v>
      </c>
      <c r="I67" s="90">
        <f t="shared" si="2"/>
        <v>255</v>
      </c>
      <c r="J67" s="55" t="s">
        <v>104</v>
      </c>
      <c r="K67" s="97" t="s">
        <v>84</v>
      </c>
      <c r="L67" s="97" t="s">
        <v>85</v>
      </c>
      <c r="M67" s="97">
        <v>9707170999</v>
      </c>
      <c r="N67" s="106" t="s">
        <v>86</v>
      </c>
      <c r="O67" s="91">
        <v>8876384427</v>
      </c>
      <c r="P67" s="52"/>
      <c r="Q67" s="18"/>
      <c r="R67" s="18" t="s">
        <v>209</v>
      </c>
      <c r="S67" s="18"/>
      <c r="T67" s="18"/>
    </row>
    <row r="68" spans="1:20">
      <c r="A68" s="4">
        <v>64</v>
      </c>
      <c r="B68" s="90"/>
      <c r="C68" s="87"/>
      <c r="D68" s="88"/>
      <c r="E68" s="89"/>
      <c r="F68" s="87"/>
      <c r="G68" s="89"/>
      <c r="H68" s="89"/>
      <c r="I68" s="90">
        <f t="shared" si="2"/>
        <v>0</v>
      </c>
      <c r="J68" s="55"/>
      <c r="K68" s="97"/>
      <c r="L68" s="97"/>
      <c r="M68" s="97"/>
      <c r="N68" s="106"/>
      <c r="O68" s="91"/>
      <c r="P68" s="198">
        <v>43183</v>
      </c>
      <c r="Q68" s="153" t="s">
        <v>83</v>
      </c>
      <c r="R68" s="18" t="s">
        <v>209</v>
      </c>
      <c r="S68" s="18" t="s">
        <v>154</v>
      </c>
      <c r="T68" s="18"/>
    </row>
    <row r="69" spans="1:20">
      <c r="A69" s="4">
        <v>65</v>
      </c>
      <c r="B69" s="90" t="s">
        <v>67</v>
      </c>
      <c r="C69" s="87"/>
      <c r="D69" s="88" t="s">
        <v>27</v>
      </c>
      <c r="E69" s="89"/>
      <c r="F69" s="87" t="s">
        <v>119</v>
      </c>
      <c r="G69" s="89"/>
      <c r="H69" s="89"/>
      <c r="I69" s="90">
        <f t="shared" si="2"/>
        <v>0</v>
      </c>
      <c r="J69" s="54" t="s">
        <v>127</v>
      </c>
      <c r="K69" s="91" t="s">
        <v>89</v>
      </c>
      <c r="L69" s="92" t="s">
        <v>90</v>
      </c>
      <c r="M69" s="93">
        <v>9957430641</v>
      </c>
      <c r="N69" s="94" t="s">
        <v>91</v>
      </c>
      <c r="O69" s="95">
        <v>8486287850</v>
      </c>
      <c r="P69" s="24">
        <v>43184</v>
      </c>
      <c r="Q69" s="18" t="s">
        <v>166</v>
      </c>
      <c r="R69" s="18" t="s">
        <v>208</v>
      </c>
      <c r="S69" s="18" t="s">
        <v>154</v>
      </c>
      <c r="T69" s="18"/>
    </row>
    <row r="70" spans="1:20">
      <c r="A70" s="4">
        <v>66</v>
      </c>
      <c r="B70" s="90" t="s">
        <v>68</v>
      </c>
      <c r="C70" s="87"/>
      <c r="D70" s="88" t="s">
        <v>27</v>
      </c>
      <c r="E70" s="89"/>
      <c r="F70" s="87" t="s">
        <v>120</v>
      </c>
      <c r="G70" s="89">
        <v>321</v>
      </c>
      <c r="H70" s="89">
        <v>324</v>
      </c>
      <c r="I70" s="90">
        <f t="shared" si="2"/>
        <v>645</v>
      </c>
      <c r="J70" s="54" t="s">
        <v>127</v>
      </c>
      <c r="K70" s="91" t="s">
        <v>89</v>
      </c>
      <c r="L70" s="92" t="s">
        <v>90</v>
      </c>
      <c r="M70" s="93">
        <v>9957430641</v>
      </c>
      <c r="N70" s="94" t="s">
        <v>91</v>
      </c>
      <c r="O70" s="95">
        <v>8486287850</v>
      </c>
      <c r="P70" s="52"/>
      <c r="Q70" s="18"/>
      <c r="R70" s="18"/>
      <c r="S70" s="18"/>
      <c r="T70" s="18"/>
    </row>
    <row r="71" spans="1:20">
      <c r="A71" s="4">
        <v>67</v>
      </c>
      <c r="B71" s="90"/>
      <c r="C71" s="100"/>
      <c r="D71" s="88"/>
      <c r="E71" s="89"/>
      <c r="F71" s="87"/>
      <c r="G71" s="89"/>
      <c r="H71" s="89"/>
      <c r="I71" s="90">
        <f t="shared" si="2"/>
        <v>0</v>
      </c>
      <c r="J71" s="101"/>
      <c r="K71" s="97"/>
      <c r="L71" s="97"/>
      <c r="M71" s="97"/>
      <c r="N71" s="97"/>
      <c r="O71" s="97"/>
      <c r="P71" s="24"/>
      <c r="Q71" s="18"/>
      <c r="R71" s="18" t="s">
        <v>208</v>
      </c>
      <c r="S71" s="18" t="s">
        <v>154</v>
      </c>
      <c r="T71" s="18"/>
    </row>
    <row r="72" spans="1:20">
      <c r="A72" s="4">
        <v>68</v>
      </c>
      <c r="B72" s="90" t="s">
        <v>67</v>
      </c>
      <c r="C72" s="87"/>
      <c r="D72" s="88" t="s">
        <v>27</v>
      </c>
      <c r="E72" s="89"/>
      <c r="F72" s="87" t="s">
        <v>119</v>
      </c>
      <c r="G72" s="89">
        <v>21</v>
      </c>
      <c r="H72" s="89">
        <v>26</v>
      </c>
      <c r="I72" s="90">
        <f t="shared" si="2"/>
        <v>47</v>
      </c>
      <c r="J72" s="101">
        <v>7896616637</v>
      </c>
      <c r="K72" s="91" t="s">
        <v>94</v>
      </c>
      <c r="L72" s="91" t="s">
        <v>215</v>
      </c>
      <c r="M72" s="91">
        <v>9435011328</v>
      </c>
      <c r="N72" s="87"/>
      <c r="O72" s="91">
        <v>8876384427</v>
      </c>
      <c r="P72" s="24">
        <v>43185</v>
      </c>
      <c r="Q72" s="52" t="s">
        <v>150</v>
      </c>
      <c r="R72" s="18" t="s">
        <v>214</v>
      </c>
      <c r="S72" s="18" t="s">
        <v>154</v>
      </c>
      <c r="T72" s="18"/>
    </row>
    <row r="73" spans="1:20">
      <c r="A73" s="4">
        <v>69</v>
      </c>
      <c r="B73" s="90" t="s">
        <v>68</v>
      </c>
      <c r="C73" s="87"/>
      <c r="D73" s="88" t="s">
        <v>27</v>
      </c>
      <c r="E73" s="89"/>
      <c r="F73" s="87" t="s">
        <v>120</v>
      </c>
      <c r="G73" s="89">
        <v>14</v>
      </c>
      <c r="H73" s="89">
        <v>15</v>
      </c>
      <c r="I73" s="90">
        <f t="shared" si="2"/>
        <v>29</v>
      </c>
      <c r="J73" s="55" t="s">
        <v>107</v>
      </c>
      <c r="K73" s="97" t="s">
        <v>84</v>
      </c>
      <c r="L73" s="97" t="s">
        <v>85</v>
      </c>
      <c r="M73" s="97">
        <v>9707170999</v>
      </c>
      <c r="N73" s="106" t="s">
        <v>86</v>
      </c>
      <c r="O73" s="97">
        <v>8486353980</v>
      </c>
      <c r="P73" s="52"/>
      <c r="Q73" s="18"/>
      <c r="R73" s="18"/>
      <c r="S73" s="18" t="s">
        <v>154</v>
      </c>
      <c r="T73" s="18"/>
    </row>
    <row r="74" spans="1:20">
      <c r="A74" s="4">
        <v>70</v>
      </c>
      <c r="B74" s="90"/>
      <c r="C74" s="87"/>
      <c r="D74" s="88"/>
      <c r="E74" s="89"/>
      <c r="F74" s="87"/>
      <c r="G74" s="89"/>
      <c r="H74" s="89"/>
      <c r="I74" s="90"/>
      <c r="J74" s="101"/>
      <c r="K74" s="97"/>
      <c r="L74" s="98"/>
      <c r="M74" s="95"/>
      <c r="N74" s="99"/>
      <c r="O74" s="95"/>
      <c r="P74" s="52"/>
      <c r="Q74" s="18"/>
      <c r="R74" s="18" t="s">
        <v>211</v>
      </c>
      <c r="S74" s="18"/>
      <c r="T74" s="18"/>
    </row>
    <row r="75" spans="1:20">
      <c r="A75" s="4">
        <v>71</v>
      </c>
      <c r="B75" s="90" t="s">
        <v>67</v>
      </c>
      <c r="C75" s="87"/>
      <c r="D75" s="88" t="s">
        <v>27</v>
      </c>
      <c r="E75" s="89"/>
      <c r="F75" s="87" t="s">
        <v>120</v>
      </c>
      <c r="G75" s="89">
        <v>45</v>
      </c>
      <c r="H75" s="89">
        <v>41</v>
      </c>
      <c r="I75" s="90">
        <f>+G75+H75</f>
        <v>86</v>
      </c>
      <c r="J75" s="95">
        <v>9508201126</v>
      </c>
      <c r="K75" s="97" t="s">
        <v>115</v>
      </c>
      <c r="L75" s="98" t="s">
        <v>116</v>
      </c>
      <c r="M75" s="95">
        <v>9864222301</v>
      </c>
      <c r="N75" s="95" t="s">
        <v>138</v>
      </c>
      <c r="O75" s="95">
        <v>9508201126</v>
      </c>
      <c r="P75" s="24">
        <v>43186</v>
      </c>
      <c r="Q75" s="52" t="s">
        <v>169</v>
      </c>
      <c r="R75" s="18" t="s">
        <v>209</v>
      </c>
      <c r="S75" s="18" t="s">
        <v>154</v>
      </c>
      <c r="T75" s="18"/>
    </row>
    <row r="76" spans="1:20">
      <c r="A76" s="4">
        <v>72</v>
      </c>
      <c r="B76" s="90" t="s">
        <v>68</v>
      </c>
      <c r="C76" s="87"/>
      <c r="D76" s="88" t="s">
        <v>27</v>
      </c>
      <c r="E76" s="89"/>
      <c r="F76" s="87" t="s">
        <v>118</v>
      </c>
      <c r="G76" s="89">
        <v>345</v>
      </c>
      <c r="H76" s="89">
        <v>234</v>
      </c>
      <c r="I76" s="90">
        <f>+G76+H76</f>
        <v>579</v>
      </c>
      <c r="J76" s="95">
        <v>9508201126</v>
      </c>
      <c r="K76" s="97" t="s">
        <v>115</v>
      </c>
      <c r="L76" s="98" t="s">
        <v>116</v>
      </c>
      <c r="M76" s="95">
        <v>9864222301</v>
      </c>
      <c r="N76" s="95" t="s">
        <v>117</v>
      </c>
      <c r="O76" s="95">
        <v>9508201126</v>
      </c>
      <c r="P76" s="52"/>
      <c r="Q76" s="18"/>
      <c r="R76" s="18"/>
      <c r="S76" s="18" t="s">
        <v>154</v>
      </c>
      <c r="T76" s="18"/>
    </row>
    <row r="77" spans="1:20">
      <c r="A77" s="4">
        <v>73</v>
      </c>
      <c r="B77" s="90"/>
      <c r="C77" s="87"/>
      <c r="D77" s="88"/>
      <c r="E77" s="89"/>
      <c r="F77" s="87"/>
      <c r="G77" s="89"/>
      <c r="H77" s="89"/>
      <c r="I77" s="90">
        <f>+G77+H77</f>
        <v>0</v>
      </c>
      <c r="J77" s="95"/>
      <c r="K77" s="97"/>
      <c r="L77" s="98"/>
      <c r="M77" s="95"/>
      <c r="N77" s="95"/>
      <c r="O77" s="95"/>
      <c r="P77" s="24"/>
      <c r="Q77" s="18"/>
      <c r="R77" s="18" t="s">
        <v>217</v>
      </c>
      <c r="S77" s="18"/>
      <c r="T77" s="18"/>
    </row>
    <row r="78" spans="1:20">
      <c r="A78" s="4">
        <v>74</v>
      </c>
      <c r="B78" s="90" t="s">
        <v>67</v>
      </c>
      <c r="C78" s="87"/>
      <c r="D78" s="88" t="s">
        <v>27</v>
      </c>
      <c r="E78" s="89"/>
      <c r="F78" s="87" t="s">
        <v>119</v>
      </c>
      <c r="G78" s="89"/>
      <c r="H78" s="89"/>
      <c r="I78" s="90">
        <f t="shared" ref="I78:I82" si="3">+G78+H78</f>
        <v>0</v>
      </c>
      <c r="J78" s="95"/>
      <c r="K78" s="70" t="s">
        <v>115</v>
      </c>
      <c r="L78" s="82" t="s">
        <v>116</v>
      </c>
      <c r="M78" s="68">
        <v>9864222301</v>
      </c>
      <c r="N78" s="81" t="s">
        <v>123</v>
      </c>
      <c r="O78" s="70">
        <v>8486353980</v>
      </c>
      <c r="P78" s="24">
        <v>43187</v>
      </c>
      <c r="Q78" s="18" t="s">
        <v>150</v>
      </c>
      <c r="R78" s="18" t="s">
        <v>216</v>
      </c>
      <c r="S78" s="18" t="s">
        <v>154</v>
      </c>
      <c r="T78" s="18"/>
    </row>
    <row r="79" spans="1:20">
      <c r="A79" s="4">
        <v>75</v>
      </c>
      <c r="B79" s="90" t="s">
        <v>68</v>
      </c>
      <c r="C79" s="87"/>
      <c r="D79" s="88" t="s">
        <v>27</v>
      </c>
      <c r="E79" s="89"/>
      <c r="F79" s="87" t="s">
        <v>119</v>
      </c>
      <c r="G79" s="89">
        <v>70</v>
      </c>
      <c r="H79" s="89">
        <v>56</v>
      </c>
      <c r="I79" s="90">
        <f t="shared" si="3"/>
        <v>126</v>
      </c>
      <c r="J79" s="95"/>
      <c r="K79" s="70" t="s">
        <v>84</v>
      </c>
      <c r="L79" s="70" t="s">
        <v>85</v>
      </c>
      <c r="M79" s="70">
        <v>9707170999</v>
      </c>
      <c r="N79" s="77" t="s">
        <v>130</v>
      </c>
      <c r="O79" s="77">
        <v>9707799591</v>
      </c>
      <c r="P79" s="52"/>
      <c r="Q79" s="18"/>
      <c r="R79" s="18"/>
      <c r="S79" s="18" t="s">
        <v>154</v>
      </c>
      <c r="T79" s="18"/>
    </row>
    <row r="80" spans="1:20">
      <c r="A80" s="4">
        <v>76</v>
      </c>
      <c r="B80" s="90"/>
      <c r="C80" s="87"/>
      <c r="D80" s="88"/>
      <c r="E80" s="89"/>
      <c r="F80" s="87"/>
      <c r="G80" s="89"/>
      <c r="H80" s="89"/>
      <c r="I80" s="90">
        <f t="shared" si="3"/>
        <v>0</v>
      </c>
      <c r="J80" s="95"/>
      <c r="K80" s="52"/>
      <c r="L80" s="52"/>
      <c r="M80" s="52"/>
      <c r="N80" s="52"/>
      <c r="O80" s="52"/>
      <c r="P80" s="24"/>
      <c r="Q80" s="18"/>
      <c r="R80" s="18"/>
      <c r="S80" s="18"/>
      <c r="T80" s="18"/>
    </row>
    <row r="81" spans="1:20">
      <c r="A81" s="4">
        <v>77</v>
      </c>
      <c r="B81" s="90" t="s">
        <v>67</v>
      </c>
      <c r="C81" s="87"/>
      <c r="D81" s="88" t="s">
        <v>27</v>
      </c>
      <c r="E81" s="89"/>
      <c r="F81" s="87" t="s">
        <v>119</v>
      </c>
      <c r="G81" s="89"/>
      <c r="H81" s="89"/>
      <c r="I81" s="90">
        <f t="shared" si="3"/>
        <v>0</v>
      </c>
      <c r="J81" s="95"/>
      <c r="K81" s="70" t="s">
        <v>84</v>
      </c>
      <c r="L81" s="70" t="s">
        <v>85</v>
      </c>
      <c r="M81" s="70">
        <v>9707170999</v>
      </c>
      <c r="N81" s="77" t="s">
        <v>130</v>
      </c>
      <c r="O81" s="77">
        <v>9707799591</v>
      </c>
      <c r="P81" s="24">
        <v>43188</v>
      </c>
      <c r="Q81" s="18" t="s">
        <v>162</v>
      </c>
      <c r="R81" s="18"/>
      <c r="S81" s="18" t="s">
        <v>154</v>
      </c>
      <c r="T81" s="18"/>
    </row>
    <row r="82" spans="1:20">
      <c r="A82" s="4">
        <v>78</v>
      </c>
      <c r="B82" s="90" t="s">
        <v>68</v>
      </c>
      <c r="C82" s="87"/>
      <c r="D82" s="88" t="s">
        <v>27</v>
      </c>
      <c r="E82" s="89"/>
      <c r="F82" s="87" t="s">
        <v>119</v>
      </c>
      <c r="G82" s="89">
        <v>67</v>
      </c>
      <c r="H82" s="89">
        <v>50</v>
      </c>
      <c r="I82" s="90">
        <f t="shared" si="3"/>
        <v>117</v>
      </c>
      <c r="J82" s="95"/>
      <c r="K82" s="141" t="s">
        <v>110</v>
      </c>
      <c r="L82" s="84" t="s">
        <v>111</v>
      </c>
      <c r="M82" s="73"/>
      <c r="N82" s="81" t="s">
        <v>112</v>
      </c>
      <c r="O82" s="68">
        <v>9613284629</v>
      </c>
      <c r="P82" s="52"/>
      <c r="Q82" s="18"/>
      <c r="R82" s="18"/>
      <c r="S82" s="18" t="s">
        <v>154</v>
      </c>
      <c r="T82" s="18"/>
    </row>
    <row r="83" spans="1:20">
      <c r="A83" s="4">
        <v>79</v>
      </c>
      <c r="B83" s="17"/>
      <c r="C83" s="18"/>
      <c r="D83" s="18"/>
      <c r="E83" s="19"/>
      <c r="F83" s="18"/>
      <c r="G83" s="19"/>
      <c r="H83" s="19"/>
      <c r="I83" s="17">
        <f t="shared" ref="I83:I86" si="4">+G83+H83</f>
        <v>0</v>
      </c>
      <c r="J83" s="18"/>
      <c r="K83" s="141"/>
      <c r="L83" s="84"/>
      <c r="M83" s="73"/>
      <c r="N83" s="81"/>
      <c r="O83" s="68"/>
      <c r="P83" s="24"/>
      <c r="Q83" s="18"/>
      <c r="R83" s="18"/>
      <c r="S83" s="18"/>
      <c r="T83" s="18"/>
    </row>
    <row r="84" spans="1:20" ht="30">
      <c r="A84" s="4">
        <v>80</v>
      </c>
      <c r="B84" s="90" t="s">
        <v>67</v>
      </c>
      <c r="C84" s="87"/>
      <c r="D84" s="18" t="s">
        <v>27</v>
      </c>
      <c r="E84" s="19"/>
      <c r="F84" s="18" t="s">
        <v>119</v>
      </c>
      <c r="G84" s="19">
        <v>121</v>
      </c>
      <c r="H84" s="19">
        <v>131</v>
      </c>
      <c r="I84" s="17">
        <f t="shared" si="4"/>
        <v>252</v>
      </c>
      <c r="J84" s="18"/>
      <c r="K84" s="64" t="s">
        <v>94</v>
      </c>
      <c r="L84" s="76" t="s">
        <v>95</v>
      </c>
      <c r="M84" s="77">
        <v>9854927240</v>
      </c>
      <c r="N84" s="81" t="s">
        <v>138</v>
      </c>
      <c r="O84" s="68">
        <v>9706524225</v>
      </c>
      <c r="P84" s="24">
        <v>43189</v>
      </c>
      <c r="Q84" s="18" t="s">
        <v>319</v>
      </c>
      <c r="R84" s="18"/>
      <c r="S84" s="18"/>
      <c r="T84" s="18"/>
    </row>
    <row r="85" spans="1:20">
      <c r="A85" s="4">
        <v>81</v>
      </c>
      <c r="B85" s="90" t="s">
        <v>68</v>
      </c>
      <c r="C85" s="18"/>
      <c r="D85" s="18" t="s">
        <v>27</v>
      </c>
      <c r="E85" s="19"/>
      <c r="F85" s="18" t="s">
        <v>119</v>
      </c>
      <c r="G85" s="19">
        <v>52</v>
      </c>
      <c r="H85" s="19">
        <v>43</v>
      </c>
      <c r="I85" s="17">
        <f t="shared" si="4"/>
        <v>95</v>
      </c>
      <c r="J85" s="18"/>
      <c r="K85" s="70" t="s">
        <v>84</v>
      </c>
      <c r="L85" s="70" t="s">
        <v>85</v>
      </c>
      <c r="M85" s="70">
        <v>9707170999</v>
      </c>
      <c r="N85" s="77" t="s">
        <v>130</v>
      </c>
      <c r="O85" s="77">
        <v>9707799591</v>
      </c>
      <c r="P85" s="52"/>
      <c r="Q85" s="18"/>
      <c r="R85" s="18"/>
      <c r="S85" s="18"/>
      <c r="T85" s="18"/>
    </row>
    <row r="86" spans="1:20">
      <c r="A86" s="4">
        <v>82</v>
      </c>
      <c r="B86" s="17"/>
      <c r="C86" s="18"/>
      <c r="D86" s="18"/>
      <c r="E86" s="19"/>
      <c r="F86" s="18"/>
      <c r="G86" s="19"/>
      <c r="H86" s="19"/>
      <c r="I86" s="17">
        <f t="shared" si="4"/>
        <v>0</v>
      </c>
      <c r="J86" s="18"/>
      <c r="K86" s="73"/>
      <c r="L86" s="73"/>
      <c r="M86" s="73"/>
      <c r="N86" s="73"/>
      <c r="O86" s="73"/>
      <c r="P86" s="52"/>
      <c r="Q86" s="18"/>
      <c r="R86" s="18"/>
      <c r="S86" s="18"/>
      <c r="T86" s="18"/>
    </row>
    <row r="87" spans="1:20">
      <c r="A87" s="4">
        <v>83</v>
      </c>
      <c r="B87" s="90"/>
      <c r="C87" s="18"/>
      <c r="D87" s="18"/>
      <c r="E87" s="19"/>
      <c r="F87" s="18"/>
      <c r="G87" s="19"/>
      <c r="H87" s="19"/>
      <c r="I87" s="17"/>
      <c r="J87" s="18"/>
      <c r="K87" s="64"/>
      <c r="L87" s="70"/>
      <c r="M87" s="70"/>
      <c r="N87" s="70"/>
      <c r="O87" s="70"/>
      <c r="P87" s="198">
        <v>43190</v>
      </c>
      <c r="Q87" s="153" t="s">
        <v>83</v>
      </c>
      <c r="R87" s="18"/>
      <c r="S87" s="18"/>
      <c r="T87" s="18"/>
    </row>
    <row r="88" spans="1:20">
      <c r="A88" s="4">
        <v>84</v>
      </c>
      <c r="B88" s="90"/>
      <c r="C88" s="18"/>
      <c r="D88" s="18"/>
      <c r="E88" s="19"/>
      <c r="F88" s="18"/>
      <c r="G88" s="19"/>
      <c r="H88" s="19"/>
      <c r="I88" s="17"/>
      <c r="J88" s="18"/>
      <c r="K88" s="70"/>
      <c r="L88" s="70"/>
      <c r="M88" s="70"/>
      <c r="N88" s="77"/>
      <c r="O88" s="77"/>
      <c r="P88" s="24"/>
      <c r="Q88" s="18"/>
      <c r="R88" s="18"/>
      <c r="S88" s="18"/>
      <c r="T88" s="18"/>
    </row>
    <row r="89" spans="1:20">
      <c r="A89" s="4">
        <v>85</v>
      </c>
      <c r="B89" s="90"/>
      <c r="C89" s="18"/>
      <c r="D89" s="18"/>
      <c r="E89" s="19"/>
      <c r="F89" s="18"/>
      <c r="G89" s="19"/>
      <c r="H89" s="19"/>
      <c r="I89" s="17"/>
      <c r="J89" s="18"/>
      <c r="K89" s="64"/>
      <c r="L89" s="70"/>
      <c r="M89" s="70"/>
      <c r="N89" s="70"/>
      <c r="O89" s="70"/>
      <c r="P89" s="24"/>
      <c r="Q89" s="18"/>
      <c r="R89" s="18"/>
      <c r="S89" s="18"/>
      <c r="T89" s="18"/>
    </row>
    <row r="90" spans="1:20">
      <c r="A90" s="4">
        <v>86</v>
      </c>
      <c r="B90" s="90"/>
      <c r="C90" s="18"/>
      <c r="D90" s="18"/>
      <c r="E90" s="19"/>
      <c r="F90" s="18"/>
      <c r="G90" s="19"/>
      <c r="H90" s="19"/>
      <c r="I90" s="17"/>
      <c r="J90" s="18"/>
      <c r="K90" s="70"/>
      <c r="L90" s="70"/>
      <c r="M90" s="70"/>
      <c r="N90" s="77"/>
      <c r="O90" s="77"/>
      <c r="P90" s="24"/>
      <c r="Q90" s="18"/>
      <c r="R90" s="18"/>
      <c r="S90" s="18"/>
      <c r="T90" s="18"/>
    </row>
    <row r="91" spans="1:20">
      <c r="A91" s="4">
        <v>87</v>
      </c>
      <c r="B91" s="52"/>
      <c r="C91" s="52"/>
      <c r="D91" s="52"/>
      <c r="E91" s="53"/>
      <c r="F91" s="52"/>
      <c r="G91" s="53"/>
      <c r="H91" s="53"/>
      <c r="I91" s="52"/>
      <c r="J91" s="52"/>
      <c r="K91" s="52"/>
      <c r="L91" s="52"/>
      <c r="M91" s="52"/>
      <c r="N91" s="52"/>
      <c r="O91" s="52"/>
      <c r="P91" s="52"/>
      <c r="Q91" s="52"/>
      <c r="R91" s="52"/>
      <c r="S91" s="18"/>
      <c r="T91" s="18"/>
    </row>
    <row r="92" spans="1:20">
      <c r="A92" s="4">
        <v>88</v>
      </c>
      <c r="B92" s="52"/>
      <c r="C92" s="52"/>
      <c r="D92" s="52"/>
      <c r="E92" s="53"/>
      <c r="F92" s="52"/>
      <c r="G92" s="53"/>
      <c r="H92" s="53"/>
      <c r="I92" s="52"/>
      <c r="J92" s="52"/>
      <c r="K92" s="52"/>
      <c r="L92" s="52"/>
      <c r="M92" s="52"/>
      <c r="N92" s="52"/>
      <c r="O92" s="52"/>
      <c r="P92" s="52"/>
      <c r="Q92" s="52"/>
      <c r="R92" s="52"/>
      <c r="S92" s="18"/>
      <c r="T92" s="18"/>
    </row>
    <row r="93" spans="1:20">
      <c r="A93" s="4">
        <v>89</v>
      </c>
      <c r="B93" s="52"/>
      <c r="C93" s="52"/>
      <c r="D93" s="52"/>
      <c r="E93" s="53"/>
      <c r="F93" s="52"/>
      <c r="G93" s="53"/>
      <c r="H93" s="53"/>
      <c r="I93" s="52"/>
      <c r="J93" s="52"/>
      <c r="K93" s="52"/>
      <c r="L93" s="52"/>
      <c r="M93" s="52"/>
      <c r="N93" s="52"/>
      <c r="O93" s="52"/>
      <c r="P93" s="52"/>
      <c r="Q93" s="52"/>
      <c r="R93" s="52"/>
      <c r="S93" s="52"/>
      <c r="T93" s="18"/>
    </row>
    <row r="94" spans="1:20">
      <c r="A94" s="4">
        <v>90</v>
      </c>
      <c r="B94" s="52"/>
      <c r="C94" s="52"/>
      <c r="D94" s="52"/>
      <c r="E94" s="53"/>
      <c r="F94" s="52"/>
      <c r="G94" s="53"/>
      <c r="H94" s="53"/>
      <c r="I94" s="52"/>
      <c r="J94" s="52"/>
      <c r="K94" s="52"/>
      <c r="L94" s="52"/>
      <c r="M94" s="52"/>
      <c r="N94" s="52"/>
      <c r="O94" s="52"/>
      <c r="P94" s="52"/>
      <c r="Q94" s="52"/>
      <c r="R94" s="52"/>
      <c r="S94" s="52"/>
      <c r="T94" s="18"/>
    </row>
    <row r="95" spans="1:20">
      <c r="A95" s="4">
        <v>91</v>
      </c>
      <c r="B95" s="52"/>
      <c r="C95" s="52"/>
      <c r="D95" s="52"/>
      <c r="E95" s="53"/>
      <c r="F95" s="52"/>
      <c r="G95" s="53"/>
      <c r="H95" s="53"/>
      <c r="I95" s="52"/>
      <c r="J95" s="52"/>
      <c r="K95" s="52"/>
      <c r="L95" s="52"/>
      <c r="M95" s="52"/>
      <c r="N95" s="52"/>
      <c r="O95" s="52"/>
      <c r="P95" s="52"/>
      <c r="Q95" s="52"/>
      <c r="R95" s="52"/>
      <c r="S95" s="52"/>
      <c r="T95" s="18"/>
    </row>
    <row r="96" spans="1:20">
      <c r="A96" s="4">
        <v>92</v>
      </c>
      <c r="B96" s="17"/>
      <c r="C96" s="18"/>
      <c r="D96" s="18"/>
      <c r="E96" s="19"/>
      <c r="F96" s="18"/>
      <c r="G96" s="19"/>
      <c r="H96" s="19"/>
      <c r="I96" s="17">
        <f>+G96+H96</f>
        <v>0</v>
      </c>
      <c r="J96" s="18"/>
      <c r="K96" s="64"/>
      <c r="L96" s="65"/>
      <c r="M96" s="66"/>
      <c r="N96" s="67"/>
      <c r="O96" s="68"/>
      <c r="P96" s="24"/>
      <c r="Q96" s="18"/>
      <c r="R96" s="18"/>
      <c r="S96" s="18"/>
      <c r="T96" s="18"/>
    </row>
    <row r="97" spans="1:20">
      <c r="A97" s="4">
        <v>93</v>
      </c>
      <c r="B97" s="17"/>
      <c r="C97" s="18"/>
      <c r="D97" s="18"/>
      <c r="E97" s="19"/>
      <c r="F97" s="18"/>
      <c r="G97" s="19"/>
      <c r="H97" s="19"/>
      <c r="I97" s="17">
        <f t="shared" ref="I97:I99" si="5">+G97+H97</f>
        <v>0</v>
      </c>
      <c r="J97" s="18"/>
      <c r="K97" s="70"/>
      <c r="L97" s="82"/>
      <c r="M97" s="68"/>
      <c r="N97" s="81"/>
      <c r="O97" s="70"/>
      <c r="P97" s="52"/>
      <c r="Q97" s="52"/>
      <c r="R97" s="52"/>
      <c r="S97" s="52"/>
      <c r="T97" s="18"/>
    </row>
    <row r="98" spans="1:20">
      <c r="A98" s="4">
        <v>94</v>
      </c>
      <c r="B98" s="17"/>
      <c r="C98" s="18"/>
      <c r="D98" s="18"/>
      <c r="E98" s="19"/>
      <c r="F98" s="18"/>
      <c r="G98" s="19"/>
      <c r="H98" s="19"/>
      <c r="I98" s="17">
        <f t="shared" si="5"/>
        <v>0</v>
      </c>
      <c r="J98" s="18"/>
      <c r="K98" s="70"/>
      <c r="L98" s="70"/>
      <c r="M98" s="70"/>
      <c r="N98" s="77"/>
      <c r="O98" s="77"/>
      <c r="P98" s="52"/>
      <c r="Q98" s="52"/>
      <c r="R98" s="52"/>
      <c r="S98" s="52"/>
      <c r="T98" s="18"/>
    </row>
    <row r="99" spans="1:20">
      <c r="A99" s="4">
        <v>95</v>
      </c>
      <c r="B99" s="17"/>
      <c r="C99" s="18"/>
      <c r="D99" s="18"/>
      <c r="E99" s="19"/>
      <c r="F99" s="18"/>
      <c r="G99" s="19"/>
      <c r="H99" s="19"/>
      <c r="I99" s="17">
        <f t="shared" si="5"/>
        <v>0</v>
      </c>
      <c r="J99" s="18"/>
      <c r="K99" s="18"/>
      <c r="L99" s="18"/>
      <c r="M99" s="18"/>
      <c r="N99" s="18"/>
      <c r="O99" s="18"/>
      <c r="P99" s="24"/>
      <c r="Q99" s="18"/>
      <c r="R99" s="18"/>
      <c r="S99" s="18"/>
      <c r="T99" s="18"/>
    </row>
    <row r="100" spans="1:20">
      <c r="A100" s="4">
        <v>96</v>
      </c>
      <c r="B100" s="17"/>
      <c r="C100" s="18"/>
      <c r="D100" s="18"/>
      <c r="E100" s="19"/>
      <c r="F100" s="18"/>
      <c r="G100" s="19"/>
      <c r="H100" s="19"/>
      <c r="I100" s="17">
        <f t="shared" ref="I100:I164" si="6">+G100+H100</f>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6"/>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6"/>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6"/>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6"/>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6"/>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6"/>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6"/>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6"/>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6"/>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6"/>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6"/>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6"/>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6"/>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6"/>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6"/>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6"/>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6"/>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6"/>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6"/>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6"/>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6"/>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6"/>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6"/>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6"/>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6"/>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6"/>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6"/>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6"/>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6"/>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6"/>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6"/>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6"/>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6"/>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6"/>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6"/>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6"/>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6"/>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6"/>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6"/>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6"/>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6"/>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6"/>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6"/>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6"/>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6"/>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6"/>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6"/>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6"/>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6"/>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6"/>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6"/>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6"/>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6"/>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6"/>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6"/>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6"/>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6"/>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6"/>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6"/>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6"/>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6"/>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6"/>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6"/>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6"/>
        <v>0</v>
      </c>
      <c r="J164" s="18"/>
      <c r="K164" s="18"/>
      <c r="L164" s="18"/>
      <c r="M164" s="18"/>
      <c r="N164" s="18"/>
      <c r="O164" s="18"/>
      <c r="P164" s="24"/>
      <c r="Q164" s="18"/>
      <c r="R164" s="18"/>
      <c r="S164" s="18"/>
      <c r="T164" s="18"/>
    </row>
    <row r="165" spans="1:20">
      <c r="A165" s="21" t="s">
        <v>11</v>
      </c>
      <c r="B165" s="41"/>
      <c r="C165" s="21">
        <f>COUNTIFS(C5:C164,"*")</f>
        <v>1</v>
      </c>
      <c r="D165" s="21"/>
      <c r="E165" s="13"/>
      <c r="F165" s="21"/>
      <c r="G165" s="21">
        <f>SUM(G5:G164)</f>
        <v>2884</v>
      </c>
      <c r="H165" s="21">
        <f>SUM(H5:H164)</f>
        <v>2553</v>
      </c>
      <c r="I165" s="21">
        <f>SUM(I5:I164)</f>
        <v>5437</v>
      </c>
      <c r="J165" s="21"/>
      <c r="K165" s="21"/>
      <c r="L165" s="21"/>
      <c r="M165" s="21"/>
      <c r="N165" s="21"/>
      <c r="O165" s="21"/>
      <c r="P165" s="14"/>
      <c r="Q165" s="21"/>
      <c r="R165" s="21"/>
      <c r="S165" s="21"/>
      <c r="T165" s="12"/>
    </row>
    <row r="166" spans="1:20">
      <c r="A166" s="46" t="s">
        <v>67</v>
      </c>
      <c r="B166" s="10">
        <f>COUNTIF(B$5:B$164,"Team 1")</f>
        <v>23</v>
      </c>
      <c r="C166" s="46" t="s">
        <v>29</v>
      </c>
      <c r="D166" s="10">
        <f>COUNTIF(D5:D164,"Anganwadi")</f>
        <v>5</v>
      </c>
    </row>
    <row r="167" spans="1:20">
      <c r="A167" s="46" t="s">
        <v>68</v>
      </c>
      <c r="B167" s="10">
        <f>COUNTIF(B$6:B$164,"Team 2")</f>
        <v>23</v>
      </c>
      <c r="C167" s="46" t="s">
        <v>27</v>
      </c>
      <c r="D167" s="10">
        <f>COUNTIF(D5:D164,"School")</f>
        <v>42</v>
      </c>
    </row>
  </sheetData>
  <sheetProtection password="CBE1" sheet="1" objects="1" scenarios="1"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85:D90 D5:D79 D96 D99:D164">
      <formula1>"Anganwadi,School"</formula1>
    </dataValidation>
    <dataValidation type="list" allowBlank="1" showInputMessage="1" showErrorMessage="1" sqref="B85:B90 B5:B79 B96 B99:B164">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J5" activePane="bottomRight" state="frozen"/>
      <selection pane="topRight" activeCell="C1" sqref="C1"/>
      <selection pane="bottomLeft" activeCell="A5" sqref="A5"/>
      <selection pane="bottomRight" activeCell="C3" sqref="C3:C4"/>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247" t="s">
        <v>448</v>
      </c>
      <c r="B1" s="247"/>
      <c r="C1" s="247"/>
      <c r="D1" s="248"/>
      <c r="E1" s="248"/>
      <c r="F1" s="248"/>
      <c r="G1" s="248"/>
      <c r="H1" s="248"/>
      <c r="I1" s="248"/>
      <c r="J1" s="248"/>
      <c r="K1" s="248"/>
      <c r="L1" s="248"/>
      <c r="M1" s="248"/>
      <c r="N1" s="248"/>
      <c r="O1" s="248"/>
      <c r="P1" s="248"/>
      <c r="Q1" s="248"/>
      <c r="R1" s="248"/>
      <c r="S1" s="248"/>
    </row>
    <row r="2" spans="1:20">
      <c r="A2" s="251" t="s">
        <v>63</v>
      </c>
      <c r="B2" s="252"/>
      <c r="C2" s="252"/>
      <c r="D2" s="25" t="s">
        <v>284</v>
      </c>
      <c r="E2" s="22"/>
      <c r="F2" s="22"/>
      <c r="G2" s="22"/>
      <c r="H2" s="22"/>
      <c r="I2" s="22"/>
      <c r="J2" s="22"/>
      <c r="K2" s="22"/>
      <c r="L2" s="22"/>
      <c r="M2" s="22"/>
      <c r="N2" s="22"/>
      <c r="O2" s="22"/>
      <c r="P2" s="22"/>
      <c r="Q2" s="22"/>
      <c r="R2" s="22"/>
      <c r="S2" s="22"/>
    </row>
    <row r="3" spans="1:20" ht="24" customHeight="1">
      <c r="A3" s="253" t="s">
        <v>14</v>
      </c>
      <c r="B3" s="249" t="s">
        <v>66</v>
      </c>
      <c r="C3" s="254" t="s">
        <v>7</v>
      </c>
      <c r="D3" s="254" t="s">
        <v>59</v>
      </c>
      <c r="E3" s="254" t="s">
        <v>16</v>
      </c>
      <c r="F3" s="255" t="s">
        <v>17</v>
      </c>
      <c r="G3" s="254" t="s">
        <v>8</v>
      </c>
      <c r="H3" s="254"/>
      <c r="I3" s="254"/>
      <c r="J3" s="254" t="s">
        <v>35</v>
      </c>
      <c r="K3" s="249" t="s">
        <v>37</v>
      </c>
      <c r="L3" s="249" t="s">
        <v>54</v>
      </c>
      <c r="M3" s="249" t="s">
        <v>55</v>
      </c>
      <c r="N3" s="249" t="s">
        <v>38</v>
      </c>
      <c r="O3" s="249" t="s">
        <v>39</v>
      </c>
      <c r="P3" s="253" t="s">
        <v>58</v>
      </c>
      <c r="Q3" s="254" t="s">
        <v>56</v>
      </c>
      <c r="R3" s="254" t="s">
        <v>36</v>
      </c>
      <c r="S3" s="254" t="s">
        <v>57</v>
      </c>
      <c r="T3" s="254" t="s">
        <v>13</v>
      </c>
    </row>
    <row r="4" spans="1:20" ht="25.5" customHeight="1">
      <c r="A4" s="253"/>
      <c r="B4" s="256"/>
      <c r="C4" s="254"/>
      <c r="D4" s="254"/>
      <c r="E4" s="254"/>
      <c r="F4" s="255"/>
      <c r="G4" s="23" t="s">
        <v>9</v>
      </c>
      <c r="H4" s="23" t="s">
        <v>10</v>
      </c>
      <c r="I4" s="23" t="s">
        <v>11</v>
      </c>
      <c r="J4" s="254"/>
      <c r="K4" s="250"/>
      <c r="L4" s="250"/>
      <c r="M4" s="250"/>
      <c r="N4" s="250"/>
      <c r="O4" s="250"/>
      <c r="P4" s="253"/>
      <c r="Q4" s="253"/>
      <c r="R4" s="254"/>
      <c r="S4" s="254"/>
      <c r="T4" s="254"/>
    </row>
    <row r="5" spans="1:20">
      <c r="A5" s="4">
        <v>1</v>
      </c>
      <c r="B5" s="17" t="s">
        <v>67</v>
      </c>
      <c r="C5" s="87" t="s">
        <v>303</v>
      </c>
      <c r="D5" s="88" t="s">
        <v>29</v>
      </c>
      <c r="E5" s="89"/>
      <c r="F5" s="87"/>
      <c r="G5" s="121">
        <v>10</v>
      </c>
      <c r="H5" s="121">
        <v>12</v>
      </c>
      <c r="I5" s="86">
        <f>+G5+H5</f>
        <v>22</v>
      </c>
      <c r="J5" s="101">
        <v>8254820836</v>
      </c>
      <c r="K5" s="91" t="s">
        <v>88</v>
      </c>
      <c r="L5" s="91" t="s">
        <v>97</v>
      </c>
      <c r="M5" s="102">
        <v>9854927240</v>
      </c>
      <c r="N5" s="99" t="s">
        <v>138</v>
      </c>
      <c r="O5" s="95">
        <v>9706524225</v>
      </c>
      <c r="P5" s="114">
        <v>43132</v>
      </c>
      <c r="Q5" s="87" t="s">
        <v>153</v>
      </c>
      <c r="R5" s="87" t="s">
        <v>177</v>
      </c>
      <c r="S5" s="87" t="s">
        <v>190</v>
      </c>
      <c r="T5" s="18"/>
    </row>
    <row r="6" spans="1:20">
      <c r="A6" s="4">
        <v>2</v>
      </c>
      <c r="B6" s="17" t="s">
        <v>67</v>
      </c>
      <c r="C6" s="87" t="s">
        <v>191</v>
      </c>
      <c r="D6" s="88" t="s">
        <v>29</v>
      </c>
      <c r="E6" s="89"/>
      <c r="F6" s="87"/>
      <c r="G6" s="121">
        <v>17</v>
      </c>
      <c r="H6" s="121">
        <v>10</v>
      </c>
      <c r="I6" s="86">
        <f>+G6+H6</f>
        <v>27</v>
      </c>
      <c r="J6" s="101">
        <v>9864184110</v>
      </c>
      <c r="K6" s="91" t="s">
        <v>88</v>
      </c>
      <c r="L6" s="91" t="s">
        <v>97</v>
      </c>
      <c r="M6" s="102">
        <v>9854927240</v>
      </c>
      <c r="N6" s="99" t="s">
        <v>138</v>
      </c>
      <c r="O6" s="95">
        <v>9706524225</v>
      </c>
      <c r="P6" s="52"/>
      <c r="Q6" s="87"/>
      <c r="R6" s="87"/>
      <c r="S6" s="87"/>
      <c r="T6" s="18"/>
    </row>
    <row r="7" spans="1:20" ht="30.75">
      <c r="A7" s="4">
        <v>3</v>
      </c>
      <c r="B7" s="17" t="s">
        <v>68</v>
      </c>
      <c r="C7" s="87" t="s">
        <v>282</v>
      </c>
      <c r="D7" s="88" t="s">
        <v>29</v>
      </c>
      <c r="E7" s="89"/>
      <c r="F7" s="87"/>
      <c r="G7" s="121">
        <v>9</v>
      </c>
      <c r="H7" s="121">
        <v>14</v>
      </c>
      <c r="I7" s="86">
        <f>+G7+H7</f>
        <v>23</v>
      </c>
      <c r="J7" s="101">
        <v>9706674509</v>
      </c>
      <c r="K7" s="97" t="s">
        <v>115</v>
      </c>
      <c r="L7" s="98" t="s">
        <v>116</v>
      </c>
      <c r="M7" s="95">
        <v>9864222301</v>
      </c>
      <c r="N7" s="95" t="s">
        <v>155</v>
      </c>
      <c r="O7" s="95">
        <v>9577123697</v>
      </c>
      <c r="P7" s="114"/>
      <c r="Q7" s="87"/>
      <c r="R7" s="87"/>
      <c r="S7" s="87"/>
      <c r="T7" s="18"/>
    </row>
    <row r="8" spans="1:20">
      <c r="A8" s="4">
        <v>4</v>
      </c>
      <c r="B8" s="17" t="s">
        <v>68</v>
      </c>
      <c r="C8" s="87" t="s">
        <v>285</v>
      </c>
      <c r="D8" s="88"/>
      <c r="E8" s="89"/>
      <c r="F8" s="87"/>
      <c r="G8" s="100"/>
      <c r="H8" s="100"/>
      <c r="I8" s="100"/>
      <c r="J8" s="100"/>
      <c r="K8" s="100"/>
      <c r="L8" s="100"/>
      <c r="M8" s="114"/>
      <c r="N8" s="114"/>
      <c r="O8" s="114"/>
      <c r="P8" s="114"/>
      <c r="Q8" s="87"/>
      <c r="R8" s="87"/>
      <c r="S8" s="87"/>
      <c r="T8" s="18"/>
    </row>
    <row r="9" spans="1:20">
      <c r="A9" s="4">
        <v>5</v>
      </c>
      <c r="B9" s="52"/>
      <c r="C9" s="52"/>
      <c r="D9" s="52"/>
      <c r="E9" s="53"/>
      <c r="F9" s="52"/>
      <c r="G9" s="53"/>
      <c r="H9" s="53"/>
      <c r="I9" s="52"/>
      <c r="J9" s="52"/>
      <c r="K9" s="52"/>
      <c r="L9" s="52"/>
      <c r="M9" s="114"/>
      <c r="N9" s="114"/>
      <c r="O9" s="114"/>
      <c r="P9" s="114"/>
      <c r="Q9" s="114"/>
      <c r="R9" s="114"/>
      <c r="S9" s="114"/>
      <c r="T9" s="114"/>
    </row>
    <row r="10" spans="1:20" ht="33">
      <c r="A10" s="4">
        <v>6</v>
      </c>
      <c r="B10" s="17" t="s">
        <v>67</v>
      </c>
      <c r="C10" s="87" t="s">
        <v>304</v>
      </c>
      <c r="D10" s="88" t="s">
        <v>27</v>
      </c>
      <c r="E10" s="89"/>
      <c r="F10" s="87" t="s">
        <v>120</v>
      </c>
      <c r="G10" s="121">
        <v>123</v>
      </c>
      <c r="H10" s="121">
        <v>120</v>
      </c>
      <c r="I10" s="86">
        <f>+G10+H10</f>
        <v>243</v>
      </c>
      <c r="J10" s="101">
        <v>9508544556</v>
      </c>
      <c r="K10" s="97" t="s">
        <v>84</v>
      </c>
      <c r="L10" s="97" t="s">
        <v>85</v>
      </c>
      <c r="M10" s="97">
        <v>9707170999</v>
      </c>
      <c r="N10" s="102" t="s">
        <v>130</v>
      </c>
      <c r="O10" s="102">
        <v>9707799591</v>
      </c>
      <c r="P10" s="114">
        <v>43133</v>
      </c>
      <c r="Q10" s="87" t="s">
        <v>146</v>
      </c>
      <c r="R10" s="87" t="s">
        <v>201</v>
      </c>
      <c r="S10" s="87" t="s">
        <v>190</v>
      </c>
      <c r="T10" s="18"/>
    </row>
    <row r="11" spans="1:20">
      <c r="A11" s="4">
        <v>7</v>
      </c>
      <c r="B11" s="17" t="s">
        <v>68</v>
      </c>
      <c r="C11" s="52" t="s">
        <v>286</v>
      </c>
      <c r="D11" s="88" t="s">
        <v>27</v>
      </c>
      <c r="E11" s="89"/>
      <c r="F11" s="87" t="s">
        <v>120</v>
      </c>
      <c r="G11" s="121">
        <v>32</v>
      </c>
      <c r="H11" s="121">
        <v>25</v>
      </c>
      <c r="I11" s="86">
        <f>+G11+H11</f>
        <v>57</v>
      </c>
      <c r="J11" s="101">
        <v>9707826948</v>
      </c>
      <c r="K11" s="97" t="s">
        <v>84</v>
      </c>
      <c r="L11" s="97" t="s">
        <v>85</v>
      </c>
      <c r="M11" s="97">
        <v>9707170999</v>
      </c>
      <c r="N11" s="102" t="s">
        <v>130</v>
      </c>
      <c r="O11" s="102">
        <v>9707799591</v>
      </c>
      <c r="P11" s="52"/>
      <c r="Q11" s="87"/>
      <c r="R11" s="87"/>
      <c r="S11" s="87"/>
      <c r="T11" s="18"/>
    </row>
    <row r="12" spans="1:20">
      <c r="A12" s="4">
        <v>8</v>
      </c>
      <c r="B12" s="17"/>
      <c r="C12" s="87"/>
      <c r="D12" s="88"/>
      <c r="E12" s="89"/>
      <c r="F12" s="87"/>
      <c r="G12" s="121"/>
      <c r="H12" s="121"/>
      <c r="I12" s="86"/>
      <c r="J12" s="100"/>
      <c r="K12" s="100"/>
      <c r="L12" s="100"/>
      <c r="M12" s="100"/>
      <c r="N12" s="100"/>
      <c r="O12" s="100"/>
      <c r="P12" s="114"/>
      <c r="Q12" s="87"/>
      <c r="R12" s="87"/>
      <c r="S12" s="87"/>
      <c r="T12" s="18"/>
    </row>
    <row r="13" spans="1:20" ht="33">
      <c r="A13" s="4">
        <v>9</v>
      </c>
      <c r="B13" s="17" t="s">
        <v>67</v>
      </c>
      <c r="C13" s="87" t="s">
        <v>305</v>
      </c>
      <c r="D13" s="88" t="s">
        <v>29</v>
      </c>
      <c r="E13" s="89"/>
      <c r="F13" s="87"/>
      <c r="G13" s="100">
        <v>14</v>
      </c>
      <c r="H13" s="100">
        <v>11</v>
      </c>
      <c r="I13" s="100">
        <v>25</v>
      </c>
      <c r="J13" s="101">
        <v>9706137197</v>
      </c>
      <c r="K13" s="91" t="s">
        <v>94</v>
      </c>
      <c r="L13" s="93" t="s">
        <v>108</v>
      </c>
      <c r="M13" s="91">
        <v>9613749091</v>
      </c>
      <c r="N13" s="94" t="s">
        <v>109</v>
      </c>
      <c r="O13" s="97">
        <v>9854341750</v>
      </c>
      <c r="P13" s="114">
        <v>43134</v>
      </c>
      <c r="Q13" s="87" t="s">
        <v>147</v>
      </c>
      <c r="R13" s="87" t="s">
        <v>202</v>
      </c>
      <c r="S13" s="87" t="s">
        <v>190</v>
      </c>
      <c r="T13" s="18"/>
    </row>
    <row r="14" spans="1:20">
      <c r="A14" s="4">
        <v>10</v>
      </c>
      <c r="B14" s="17" t="s">
        <v>68</v>
      </c>
      <c r="C14" s="87" t="s">
        <v>287</v>
      </c>
      <c r="D14" s="88" t="s">
        <v>29</v>
      </c>
      <c r="E14" s="89"/>
      <c r="F14" s="87"/>
      <c r="G14" s="121">
        <v>12</v>
      </c>
      <c r="H14" s="121">
        <v>16</v>
      </c>
      <c r="I14" s="86">
        <f t="shared" ref="I14:I16" si="0">+G14+H14</f>
        <v>28</v>
      </c>
      <c r="J14" s="101">
        <v>9854329960</v>
      </c>
      <c r="K14" s="97" t="s">
        <v>84</v>
      </c>
      <c r="L14" s="97" t="s">
        <v>85</v>
      </c>
      <c r="M14" s="97">
        <v>9707170999</v>
      </c>
      <c r="N14" s="116" t="s">
        <v>156</v>
      </c>
      <c r="O14" s="95">
        <v>8011985883</v>
      </c>
      <c r="P14" s="52"/>
      <c r="Q14" s="87"/>
      <c r="R14" s="87" t="s">
        <v>202</v>
      </c>
      <c r="S14" s="87"/>
      <c r="T14" s="18"/>
    </row>
    <row r="15" spans="1:20">
      <c r="A15" s="4">
        <v>11</v>
      </c>
      <c r="B15" s="17"/>
      <c r="C15" s="87"/>
      <c r="D15" s="88" t="s">
        <v>29</v>
      </c>
      <c r="E15" s="89"/>
      <c r="F15" s="87"/>
      <c r="G15" s="121">
        <v>16</v>
      </c>
      <c r="H15" s="121">
        <v>13</v>
      </c>
      <c r="I15" s="86">
        <f t="shared" si="0"/>
        <v>29</v>
      </c>
      <c r="J15" s="101"/>
      <c r="K15" s="97"/>
      <c r="L15" s="108"/>
      <c r="M15" s="97"/>
      <c r="N15" s="102"/>
      <c r="O15" s="102"/>
      <c r="P15" s="114"/>
      <c r="Q15" s="87"/>
      <c r="R15" s="87" t="s">
        <v>202</v>
      </c>
      <c r="S15" s="87"/>
      <c r="T15" s="18"/>
    </row>
    <row r="16" spans="1:20">
      <c r="A16" s="4">
        <v>12</v>
      </c>
      <c r="B16" s="17"/>
      <c r="C16" s="87"/>
      <c r="D16" s="88"/>
      <c r="E16" s="89"/>
      <c r="F16" s="87"/>
      <c r="G16" s="89"/>
      <c r="H16" s="89"/>
      <c r="I16" s="86">
        <f t="shared" si="0"/>
        <v>0</v>
      </c>
      <c r="J16" s="100"/>
      <c r="K16" s="100"/>
      <c r="L16" s="100"/>
      <c r="M16" s="100"/>
      <c r="N16" s="100"/>
      <c r="O16" s="100"/>
      <c r="P16" s="118">
        <v>43135</v>
      </c>
      <c r="Q16" s="87" t="s">
        <v>148</v>
      </c>
      <c r="R16" s="87"/>
      <c r="S16" s="87" t="s">
        <v>192</v>
      </c>
      <c r="T16" s="18"/>
    </row>
    <row r="17" spans="1:20" ht="49.5">
      <c r="A17" s="4">
        <v>13</v>
      </c>
      <c r="B17" s="17"/>
      <c r="C17" s="87" t="s">
        <v>288</v>
      </c>
      <c r="D17" s="88"/>
      <c r="E17" s="89"/>
      <c r="F17" s="87"/>
      <c r="G17" s="89"/>
      <c r="H17" s="89"/>
      <c r="I17" s="86"/>
      <c r="J17" s="101"/>
      <c r="K17" s="97"/>
      <c r="L17" s="108"/>
      <c r="M17" s="97"/>
      <c r="N17" s="102"/>
      <c r="O17" s="102"/>
      <c r="P17" s="119">
        <v>43136</v>
      </c>
      <c r="Q17" s="87" t="s">
        <v>149</v>
      </c>
      <c r="R17" s="87" t="s">
        <v>167</v>
      </c>
      <c r="S17" s="87" t="s">
        <v>190</v>
      </c>
      <c r="T17" s="18"/>
    </row>
    <row r="18" spans="1:20">
      <c r="A18" s="4">
        <v>14</v>
      </c>
      <c r="B18" s="17" t="s">
        <v>67</v>
      </c>
      <c r="C18" s="52" t="s">
        <v>298</v>
      </c>
      <c r="D18" s="88" t="s">
        <v>27</v>
      </c>
      <c r="E18" s="89"/>
      <c r="F18" s="87" t="s">
        <v>182</v>
      </c>
      <c r="G18" s="89"/>
      <c r="H18" s="89"/>
      <c r="I18" s="86">
        <f>+G18+H18</f>
        <v>0</v>
      </c>
      <c r="J18" s="101">
        <v>9707096454</v>
      </c>
      <c r="K18" s="97" t="s">
        <v>110</v>
      </c>
      <c r="L18" s="108" t="s">
        <v>111</v>
      </c>
      <c r="M18" s="97">
        <v>9864427959</v>
      </c>
      <c r="N18" s="102" t="s">
        <v>157</v>
      </c>
      <c r="O18" s="102">
        <v>9508845184</v>
      </c>
      <c r="P18" s="119">
        <v>43137</v>
      </c>
      <c r="Q18" s="87" t="s">
        <v>150</v>
      </c>
      <c r="R18" s="87" t="s">
        <v>167</v>
      </c>
      <c r="S18" s="87" t="s">
        <v>190</v>
      </c>
      <c r="T18" s="18"/>
    </row>
    <row r="19" spans="1:20">
      <c r="A19" s="4">
        <v>15</v>
      </c>
      <c r="B19" s="17" t="s">
        <v>68</v>
      </c>
      <c r="C19" s="87" t="s">
        <v>289</v>
      </c>
      <c r="D19" s="88" t="s">
        <v>27</v>
      </c>
      <c r="E19" s="89"/>
      <c r="F19" s="87" t="s">
        <v>119</v>
      </c>
      <c r="G19" s="100"/>
      <c r="H19" s="100"/>
      <c r="I19" s="100"/>
      <c r="J19" s="100"/>
      <c r="K19" s="100"/>
      <c r="L19" s="100"/>
      <c r="M19" s="100"/>
      <c r="N19" s="100"/>
      <c r="O19" s="100"/>
      <c r="P19" s="114"/>
      <c r="Q19" s="87"/>
      <c r="R19" s="87" t="s">
        <v>185</v>
      </c>
      <c r="S19" s="87"/>
      <c r="T19" s="18"/>
    </row>
    <row r="20" spans="1:20">
      <c r="A20" s="4">
        <v>16</v>
      </c>
      <c r="B20" s="17" t="s">
        <v>68</v>
      </c>
      <c r="C20" s="87" t="s">
        <v>290</v>
      </c>
      <c r="D20" s="88" t="s">
        <v>27</v>
      </c>
      <c r="E20" s="89"/>
      <c r="F20" s="87" t="s">
        <v>118</v>
      </c>
      <c r="G20" s="121">
        <v>39</v>
      </c>
      <c r="H20" s="121">
        <v>47</v>
      </c>
      <c r="I20" s="86">
        <f>+G20+H20</f>
        <v>86</v>
      </c>
      <c r="J20" s="87"/>
      <c r="K20" s="97" t="s">
        <v>115</v>
      </c>
      <c r="L20" s="98" t="s">
        <v>116</v>
      </c>
      <c r="M20" s="95">
        <v>9864222301</v>
      </c>
      <c r="N20" s="95" t="s">
        <v>117</v>
      </c>
      <c r="O20" s="95">
        <v>9508201126</v>
      </c>
      <c r="P20" s="114"/>
      <c r="Q20" s="87"/>
      <c r="R20" s="87" t="s">
        <v>203</v>
      </c>
      <c r="S20" s="87"/>
      <c r="T20" s="18"/>
    </row>
    <row r="21" spans="1:20">
      <c r="A21" s="4">
        <v>17</v>
      </c>
      <c r="B21" s="17" t="s">
        <v>68</v>
      </c>
      <c r="C21" s="87" t="s">
        <v>218</v>
      </c>
      <c r="D21" s="88" t="s">
        <v>29</v>
      </c>
      <c r="E21" s="89"/>
      <c r="F21" s="87"/>
      <c r="G21" s="89"/>
      <c r="H21" s="89"/>
      <c r="I21" s="86"/>
      <c r="J21" s="87"/>
      <c r="K21" s="97"/>
      <c r="L21" s="98"/>
      <c r="M21" s="95"/>
      <c r="N21" s="95"/>
      <c r="O21" s="95"/>
      <c r="P21" s="114"/>
      <c r="Q21" s="87"/>
      <c r="R21" s="87"/>
      <c r="S21" s="87"/>
      <c r="T21" s="18"/>
    </row>
    <row r="22" spans="1:20">
      <c r="A22" s="4">
        <v>18</v>
      </c>
      <c r="B22" s="17"/>
      <c r="C22" s="87"/>
      <c r="D22" s="88"/>
      <c r="E22" s="89"/>
      <c r="F22" s="87"/>
      <c r="G22" s="89"/>
      <c r="H22" s="89"/>
      <c r="I22" s="86"/>
      <c r="J22" s="87"/>
      <c r="K22" s="97"/>
      <c r="L22" s="98"/>
      <c r="M22" s="95"/>
      <c r="N22" s="95"/>
      <c r="O22" s="95"/>
      <c r="P22" s="114"/>
      <c r="Q22" s="87"/>
      <c r="R22" s="87"/>
      <c r="S22" s="87"/>
      <c r="T22" s="18"/>
    </row>
    <row r="23" spans="1:20">
      <c r="A23" s="4">
        <v>19</v>
      </c>
      <c r="B23" s="17" t="s">
        <v>67</v>
      </c>
      <c r="C23" s="52" t="s">
        <v>298</v>
      </c>
      <c r="D23" s="88" t="s">
        <v>27</v>
      </c>
      <c r="E23" s="89"/>
      <c r="F23" s="87" t="s">
        <v>119</v>
      </c>
      <c r="G23" s="121">
        <v>16</v>
      </c>
      <c r="H23" s="121">
        <v>21</v>
      </c>
      <c r="I23" s="86">
        <f>+G23+H23</f>
        <v>37</v>
      </c>
      <c r="J23" s="101">
        <v>9954231863</v>
      </c>
      <c r="K23" s="97" t="s">
        <v>115</v>
      </c>
      <c r="L23" s="98" t="s">
        <v>116</v>
      </c>
      <c r="M23" s="95">
        <v>9864222301</v>
      </c>
      <c r="N23" s="95" t="s">
        <v>158</v>
      </c>
      <c r="O23" s="95">
        <v>9705876216</v>
      </c>
      <c r="P23" s="119">
        <v>43138</v>
      </c>
      <c r="Q23" s="87" t="s">
        <v>200</v>
      </c>
      <c r="R23" s="87" t="s">
        <v>202</v>
      </c>
      <c r="S23" s="87" t="s">
        <v>190</v>
      </c>
      <c r="T23" s="18"/>
    </row>
    <row r="24" spans="1:20">
      <c r="A24" s="4">
        <v>20</v>
      </c>
      <c r="B24" s="17" t="s">
        <v>68</v>
      </c>
      <c r="C24" s="52" t="s">
        <v>298</v>
      </c>
      <c r="D24" s="88" t="s">
        <v>27</v>
      </c>
      <c r="E24" s="89"/>
      <c r="F24" s="87" t="s">
        <v>118</v>
      </c>
      <c r="G24" s="121">
        <v>39</v>
      </c>
      <c r="H24" s="121">
        <v>47</v>
      </c>
      <c r="I24" s="86">
        <f>+G24+H24</f>
        <v>86</v>
      </c>
      <c r="J24" s="101">
        <v>9864036718</v>
      </c>
      <c r="K24" s="91" t="s">
        <v>88</v>
      </c>
      <c r="L24" s="91" t="s">
        <v>97</v>
      </c>
      <c r="M24" s="102">
        <v>9854927240</v>
      </c>
      <c r="N24" s="111" t="s">
        <v>114</v>
      </c>
      <c r="O24" s="102">
        <v>9435855525</v>
      </c>
      <c r="P24" s="52"/>
      <c r="Q24" s="87"/>
      <c r="R24" s="87" t="s">
        <v>185</v>
      </c>
      <c r="S24" s="87"/>
      <c r="T24" s="18"/>
    </row>
    <row r="25" spans="1:20">
      <c r="A25" s="4">
        <v>21</v>
      </c>
      <c r="B25" s="17"/>
      <c r="C25" s="87"/>
      <c r="D25" s="88"/>
      <c r="E25" s="89"/>
      <c r="F25" s="87"/>
      <c r="G25" s="100"/>
      <c r="H25" s="100"/>
      <c r="I25" s="100"/>
      <c r="J25" s="100"/>
      <c r="K25" s="100"/>
      <c r="L25" s="100"/>
      <c r="M25" s="100"/>
      <c r="N25" s="100"/>
      <c r="O25" s="100"/>
      <c r="P25" s="117"/>
      <c r="Q25" s="130"/>
      <c r="R25" s="87"/>
      <c r="S25" s="87"/>
      <c r="T25" s="18"/>
    </row>
    <row r="26" spans="1:20">
      <c r="A26" s="4">
        <v>22</v>
      </c>
      <c r="B26" s="17" t="s">
        <v>67</v>
      </c>
      <c r="C26" s="87" t="s">
        <v>306</v>
      </c>
      <c r="D26" s="88" t="s">
        <v>29</v>
      </c>
      <c r="E26" s="89"/>
      <c r="F26" s="87"/>
      <c r="G26" s="121">
        <v>120</v>
      </c>
      <c r="H26" s="121">
        <v>118</v>
      </c>
      <c r="I26" s="86">
        <v>238</v>
      </c>
      <c r="J26" s="101">
        <v>9859168019</v>
      </c>
      <c r="K26" s="91" t="s">
        <v>88</v>
      </c>
      <c r="L26" s="91" t="s">
        <v>97</v>
      </c>
      <c r="M26" s="102">
        <v>9854927240</v>
      </c>
      <c r="N26" s="111" t="s">
        <v>114</v>
      </c>
      <c r="O26" s="102">
        <v>9435855525</v>
      </c>
      <c r="P26" s="119">
        <v>43139</v>
      </c>
      <c r="Q26" s="87" t="s">
        <v>153</v>
      </c>
      <c r="R26" s="87" t="s">
        <v>204</v>
      </c>
      <c r="S26" s="87" t="s">
        <v>190</v>
      </c>
      <c r="T26" s="18"/>
    </row>
    <row r="27" spans="1:20">
      <c r="A27" s="4">
        <v>23</v>
      </c>
      <c r="B27" s="17" t="s">
        <v>68</v>
      </c>
      <c r="C27" s="87" t="s">
        <v>289</v>
      </c>
      <c r="D27" s="88" t="s">
        <v>29</v>
      </c>
      <c r="E27" s="89"/>
      <c r="F27" s="87"/>
      <c r="G27" s="89">
        <v>23</v>
      </c>
      <c r="H27" s="89">
        <v>20</v>
      </c>
      <c r="I27" s="86">
        <f>+G27+H27</f>
        <v>43</v>
      </c>
      <c r="J27" s="101">
        <v>9854329960</v>
      </c>
      <c r="K27" s="97" t="s">
        <v>84</v>
      </c>
      <c r="L27" s="97" t="s">
        <v>85</v>
      </c>
      <c r="M27" s="97">
        <v>9707170999</v>
      </c>
      <c r="N27" s="116" t="s">
        <v>156</v>
      </c>
      <c r="O27" s="95">
        <v>8011985883</v>
      </c>
      <c r="P27" s="114"/>
      <c r="Q27" s="87"/>
      <c r="R27" s="87" t="s">
        <v>164</v>
      </c>
      <c r="S27" s="87"/>
      <c r="T27" s="18"/>
    </row>
    <row r="28" spans="1:20">
      <c r="A28" s="4">
        <v>24</v>
      </c>
      <c r="B28" s="52"/>
      <c r="C28" s="52"/>
      <c r="D28" s="52"/>
      <c r="E28" s="53"/>
      <c r="F28" s="52"/>
      <c r="G28" s="53"/>
      <c r="H28" s="53"/>
      <c r="I28" s="52"/>
      <c r="J28" s="52"/>
      <c r="K28" s="52"/>
      <c r="L28" s="52"/>
      <c r="M28" s="52"/>
      <c r="N28" s="52"/>
      <c r="O28" s="52"/>
      <c r="P28" s="52"/>
      <c r="Q28" s="52"/>
      <c r="R28" s="52"/>
      <c r="S28" s="52"/>
      <c r="T28" s="18"/>
    </row>
    <row r="29" spans="1:20">
      <c r="A29" s="4">
        <v>25</v>
      </c>
      <c r="B29" s="17" t="s">
        <v>67</v>
      </c>
      <c r="C29" s="87" t="s">
        <v>306</v>
      </c>
      <c r="D29" s="88" t="s">
        <v>27</v>
      </c>
      <c r="E29" s="89"/>
      <c r="F29" s="87" t="s">
        <v>119</v>
      </c>
      <c r="G29" s="89">
        <v>23</v>
      </c>
      <c r="H29" s="89">
        <v>12</v>
      </c>
      <c r="I29" s="86">
        <f>+G29+H29</f>
        <v>35</v>
      </c>
      <c r="J29" s="101">
        <v>9508544556</v>
      </c>
      <c r="K29" s="97" t="s">
        <v>84</v>
      </c>
      <c r="L29" s="97" t="s">
        <v>85</v>
      </c>
      <c r="M29" s="97">
        <v>9707170999</v>
      </c>
      <c r="N29" s="102" t="s">
        <v>130</v>
      </c>
      <c r="O29" s="102">
        <v>9707799591</v>
      </c>
      <c r="P29" s="119">
        <v>43140</v>
      </c>
      <c r="Q29" s="87" t="s">
        <v>146</v>
      </c>
      <c r="R29" s="87" t="s">
        <v>164</v>
      </c>
      <c r="S29" s="87" t="s">
        <v>190</v>
      </c>
      <c r="T29" s="18"/>
    </row>
    <row r="30" spans="1:20">
      <c r="A30" s="4">
        <v>26</v>
      </c>
      <c r="B30" s="17" t="s">
        <v>68</v>
      </c>
      <c r="C30" s="87" t="s">
        <v>291</v>
      </c>
      <c r="D30" s="88" t="s">
        <v>29</v>
      </c>
      <c r="E30" s="89"/>
      <c r="F30" s="87"/>
      <c r="G30" s="89">
        <v>18</v>
      </c>
      <c r="H30" s="89">
        <v>12</v>
      </c>
      <c r="I30" s="86">
        <f>+G30+H30</f>
        <v>30</v>
      </c>
      <c r="J30" s="101">
        <v>9508544556</v>
      </c>
      <c r="K30" s="97" t="s">
        <v>84</v>
      </c>
      <c r="L30" s="97" t="s">
        <v>85</v>
      </c>
      <c r="M30" s="97">
        <v>9707170999</v>
      </c>
      <c r="N30" s="102" t="s">
        <v>130</v>
      </c>
      <c r="O30" s="102">
        <v>9707799591</v>
      </c>
      <c r="P30" s="131"/>
      <c r="Q30" s="87"/>
      <c r="R30" s="87" t="s">
        <v>205</v>
      </c>
      <c r="S30" s="87"/>
      <c r="T30" s="18"/>
    </row>
    <row r="31" spans="1:20">
      <c r="A31" s="4">
        <v>27</v>
      </c>
      <c r="B31" s="17"/>
      <c r="C31" s="87"/>
      <c r="D31" s="88"/>
      <c r="E31" s="89"/>
      <c r="F31" s="87"/>
      <c r="G31" s="89"/>
      <c r="H31" s="89"/>
      <c r="I31" s="86"/>
      <c r="J31" s="101"/>
      <c r="K31" s="97"/>
      <c r="L31" s="97"/>
      <c r="M31" s="97"/>
      <c r="N31" s="116"/>
      <c r="O31" s="95"/>
      <c r="P31" s="114"/>
      <c r="Q31" s="87"/>
      <c r="R31" s="87" t="s">
        <v>164</v>
      </c>
      <c r="S31" s="87"/>
      <c r="T31" s="18"/>
    </row>
    <row r="32" spans="1:20">
      <c r="A32" s="4">
        <v>28</v>
      </c>
      <c r="B32" s="17" t="s">
        <v>67</v>
      </c>
      <c r="C32" s="87" t="s">
        <v>197</v>
      </c>
      <c r="D32" s="88" t="s">
        <v>27</v>
      </c>
      <c r="E32" s="89"/>
      <c r="F32" s="87" t="s">
        <v>119</v>
      </c>
      <c r="G32" s="89">
        <v>43</v>
      </c>
      <c r="H32" s="89">
        <v>36</v>
      </c>
      <c r="I32" s="86">
        <f>+G32+H32</f>
        <v>79</v>
      </c>
      <c r="J32" s="101">
        <v>9508544556</v>
      </c>
      <c r="K32" s="97" t="s">
        <v>84</v>
      </c>
      <c r="L32" s="97" t="s">
        <v>85</v>
      </c>
      <c r="M32" s="97">
        <v>9707170999</v>
      </c>
      <c r="N32" s="102" t="s">
        <v>130</v>
      </c>
      <c r="O32" s="102">
        <v>9707799591</v>
      </c>
      <c r="P32" s="119">
        <v>43141</v>
      </c>
      <c r="Q32" s="87" t="s">
        <v>147</v>
      </c>
      <c r="R32" s="87" t="s">
        <v>164</v>
      </c>
      <c r="S32" s="87" t="s">
        <v>190</v>
      </c>
      <c r="T32" s="18"/>
    </row>
    <row r="33" spans="1:20" ht="33">
      <c r="A33" s="4">
        <v>29</v>
      </c>
      <c r="B33" s="17" t="s">
        <v>68</v>
      </c>
      <c r="C33" s="87" t="s">
        <v>292</v>
      </c>
      <c r="D33" s="88" t="s">
        <v>27</v>
      </c>
      <c r="E33" s="89"/>
      <c r="F33" s="87" t="s">
        <v>120</v>
      </c>
      <c r="G33" s="89">
        <v>40</v>
      </c>
      <c r="H33" s="89">
        <v>25</v>
      </c>
      <c r="I33" s="86">
        <f>+G33+H33</f>
        <v>65</v>
      </c>
      <c r="J33" s="101">
        <v>9508544556</v>
      </c>
      <c r="K33" s="97" t="s">
        <v>84</v>
      </c>
      <c r="L33" s="97" t="s">
        <v>85</v>
      </c>
      <c r="M33" s="97">
        <v>9707170999</v>
      </c>
      <c r="N33" s="102" t="s">
        <v>130</v>
      </c>
      <c r="O33" s="102">
        <v>9707799591</v>
      </c>
      <c r="P33" s="131"/>
      <c r="Q33" s="87"/>
      <c r="R33" s="87" t="s">
        <v>203</v>
      </c>
      <c r="S33" s="87"/>
      <c r="T33" s="18"/>
    </row>
    <row r="34" spans="1:20">
      <c r="A34" s="4">
        <v>30</v>
      </c>
      <c r="B34" s="52"/>
      <c r="C34" s="52"/>
      <c r="D34" s="52"/>
      <c r="E34" s="53"/>
      <c r="F34" s="52"/>
      <c r="G34" s="53"/>
      <c r="H34" s="53"/>
      <c r="I34" s="52"/>
      <c r="J34" s="52"/>
      <c r="K34" s="52"/>
      <c r="L34" s="52"/>
      <c r="M34" s="52"/>
      <c r="N34" s="52"/>
      <c r="O34" s="52"/>
      <c r="P34" s="52"/>
      <c r="Q34" s="52"/>
      <c r="R34" s="52"/>
      <c r="S34" s="87"/>
      <c r="T34" s="18"/>
    </row>
    <row r="35" spans="1:20">
      <c r="A35" s="4">
        <v>31</v>
      </c>
      <c r="B35" s="17"/>
      <c r="C35" s="87"/>
      <c r="D35" s="88"/>
      <c r="E35" s="89"/>
      <c r="F35" s="87"/>
      <c r="G35" s="89"/>
      <c r="H35" s="89"/>
      <c r="I35" s="86">
        <f>+G35+H35</f>
        <v>0</v>
      </c>
      <c r="J35" s="87"/>
      <c r="K35" s="87"/>
      <c r="L35" s="87"/>
      <c r="M35" s="87"/>
      <c r="N35" s="87"/>
      <c r="O35" s="87"/>
      <c r="P35" s="118">
        <v>43142</v>
      </c>
      <c r="Q35" s="129" t="s">
        <v>148</v>
      </c>
      <c r="R35" s="87"/>
      <c r="S35" s="87"/>
      <c r="T35" s="18"/>
    </row>
    <row r="36" spans="1:20">
      <c r="A36" s="4">
        <v>32</v>
      </c>
      <c r="B36" s="17" t="s">
        <v>67</v>
      </c>
      <c r="C36" s="87" t="s">
        <v>293</v>
      </c>
      <c r="D36" s="88" t="s">
        <v>29</v>
      </c>
      <c r="E36" s="89"/>
      <c r="F36" s="87"/>
      <c r="G36" s="89">
        <v>9</v>
      </c>
      <c r="H36" s="89">
        <v>14</v>
      </c>
      <c r="I36" s="86">
        <f>+G36+H36</f>
        <v>23</v>
      </c>
      <c r="J36" s="101">
        <v>9508544556</v>
      </c>
      <c r="K36" s="97" t="s">
        <v>84</v>
      </c>
      <c r="L36" s="97" t="s">
        <v>85</v>
      </c>
      <c r="M36" s="97">
        <v>9707170999</v>
      </c>
      <c r="N36" s="102" t="s">
        <v>130</v>
      </c>
      <c r="O36" s="102">
        <v>9707799591</v>
      </c>
      <c r="P36" s="119">
        <v>43143</v>
      </c>
      <c r="Q36" s="87" t="s">
        <v>149</v>
      </c>
      <c r="R36" s="87" t="s">
        <v>167</v>
      </c>
      <c r="S36" s="87" t="s">
        <v>190</v>
      </c>
      <c r="T36" s="18"/>
    </row>
    <row r="37" spans="1:20">
      <c r="A37" s="4">
        <v>33</v>
      </c>
      <c r="B37" s="17" t="s">
        <v>68</v>
      </c>
      <c r="C37" s="87" t="s">
        <v>293</v>
      </c>
      <c r="D37" s="88" t="s">
        <v>29</v>
      </c>
      <c r="E37" s="89"/>
      <c r="F37" s="87"/>
      <c r="G37" s="89">
        <v>15</v>
      </c>
      <c r="H37" s="89">
        <v>8</v>
      </c>
      <c r="I37" s="86">
        <f>+G37+H37</f>
        <v>23</v>
      </c>
      <c r="J37" s="101">
        <v>9508544556</v>
      </c>
      <c r="K37" s="97" t="s">
        <v>84</v>
      </c>
      <c r="L37" s="97" t="s">
        <v>85</v>
      </c>
      <c r="M37" s="97">
        <v>9707170999</v>
      </c>
      <c r="N37" s="102" t="s">
        <v>130</v>
      </c>
      <c r="O37" s="102">
        <v>9707799591</v>
      </c>
      <c r="P37" s="52"/>
      <c r="Q37" s="87"/>
      <c r="R37" s="87" t="s">
        <v>167</v>
      </c>
      <c r="S37" s="87"/>
      <c r="T37" s="18"/>
    </row>
    <row r="38" spans="1:20">
      <c r="A38" s="4">
        <v>34</v>
      </c>
      <c r="B38" s="52"/>
      <c r="C38" s="52"/>
      <c r="D38" s="52"/>
      <c r="E38" s="53"/>
      <c r="F38" s="52"/>
      <c r="G38" s="53"/>
      <c r="H38" s="53"/>
      <c r="I38" s="52"/>
      <c r="J38" s="52"/>
      <c r="K38" s="52"/>
      <c r="L38" s="52"/>
      <c r="M38" s="52"/>
      <c r="N38" s="52"/>
      <c r="O38" s="52"/>
      <c r="P38" s="52"/>
      <c r="Q38" s="52"/>
      <c r="R38" s="52"/>
      <c r="S38" s="52"/>
      <c r="T38" s="18"/>
    </row>
    <row r="39" spans="1:20">
      <c r="A39" s="4">
        <v>35</v>
      </c>
      <c r="B39" s="17" t="s">
        <v>67</v>
      </c>
      <c r="C39" s="87" t="s">
        <v>307</v>
      </c>
      <c r="D39" s="88" t="s">
        <v>29</v>
      </c>
      <c r="E39" s="89"/>
      <c r="F39" s="87"/>
      <c r="G39" s="89">
        <v>16</v>
      </c>
      <c r="H39" s="89">
        <v>10</v>
      </c>
      <c r="I39" s="86">
        <f>+G39+H39</f>
        <v>26</v>
      </c>
      <c r="J39" s="87"/>
      <c r="K39" s="97" t="s">
        <v>115</v>
      </c>
      <c r="L39" s="98" t="s">
        <v>116</v>
      </c>
      <c r="M39" s="95">
        <v>9864222301</v>
      </c>
      <c r="N39" s="95" t="s">
        <v>117</v>
      </c>
      <c r="O39" s="95">
        <v>9508201126</v>
      </c>
      <c r="P39" s="119">
        <v>43144</v>
      </c>
      <c r="Q39" s="87" t="s">
        <v>150</v>
      </c>
      <c r="R39" s="87" t="s">
        <v>202</v>
      </c>
      <c r="S39" s="87" t="s">
        <v>190</v>
      </c>
      <c r="T39" s="18"/>
    </row>
    <row r="40" spans="1:20">
      <c r="A40" s="4">
        <v>36</v>
      </c>
      <c r="B40" s="17" t="s">
        <v>68</v>
      </c>
      <c r="C40" s="87" t="s">
        <v>294</v>
      </c>
      <c r="D40" s="88" t="s">
        <v>29</v>
      </c>
      <c r="E40" s="89"/>
      <c r="F40" s="87"/>
      <c r="G40" s="89">
        <v>8</v>
      </c>
      <c r="H40" s="89">
        <v>12</v>
      </c>
      <c r="I40" s="86">
        <f>+G40+H40</f>
        <v>20</v>
      </c>
      <c r="J40" s="87"/>
      <c r="K40" s="97" t="s">
        <v>115</v>
      </c>
      <c r="L40" s="98" t="s">
        <v>116</v>
      </c>
      <c r="M40" s="95">
        <v>9864222301</v>
      </c>
      <c r="N40" s="95" t="s">
        <v>117</v>
      </c>
      <c r="O40" s="95">
        <v>9508201126</v>
      </c>
      <c r="P40" s="114"/>
      <c r="Q40" s="87"/>
      <c r="R40" s="87" t="s">
        <v>164</v>
      </c>
      <c r="S40" s="87"/>
      <c r="T40" s="18"/>
    </row>
    <row r="41" spans="1:20">
      <c r="A41" s="4">
        <v>37</v>
      </c>
      <c r="B41" s="17" t="s">
        <v>68</v>
      </c>
      <c r="C41" s="87" t="s">
        <v>295</v>
      </c>
      <c r="D41" s="88"/>
      <c r="E41" s="89"/>
      <c r="F41" s="87"/>
      <c r="G41" s="89"/>
      <c r="H41" s="89"/>
      <c r="I41" s="86"/>
      <c r="J41" s="87"/>
      <c r="K41" s="97"/>
      <c r="L41" s="98"/>
      <c r="M41" s="95"/>
      <c r="N41" s="95"/>
      <c r="O41" s="95"/>
      <c r="P41" s="114"/>
      <c r="Q41" s="87"/>
      <c r="R41" s="87"/>
      <c r="S41" s="87"/>
      <c r="T41" s="18"/>
    </row>
    <row r="42" spans="1:20">
      <c r="A42" s="4">
        <v>38</v>
      </c>
      <c r="B42" s="52"/>
      <c r="C42" s="52"/>
      <c r="D42" s="52"/>
      <c r="E42" s="53"/>
      <c r="F42" s="52"/>
      <c r="G42" s="53"/>
      <c r="H42" s="53"/>
      <c r="I42" s="52"/>
      <c r="J42" s="52"/>
      <c r="K42" s="52"/>
      <c r="L42" s="52"/>
      <c r="M42" s="52"/>
      <c r="N42" s="52"/>
      <c r="O42" s="52"/>
      <c r="P42" s="52"/>
      <c r="Q42" s="52"/>
      <c r="R42" s="52"/>
      <c r="S42" s="87"/>
      <c r="T42" s="18"/>
    </row>
    <row r="43" spans="1:20">
      <c r="A43" s="4">
        <v>39</v>
      </c>
      <c r="B43" s="17"/>
      <c r="C43" s="87"/>
      <c r="D43" s="88"/>
      <c r="E43" s="89"/>
      <c r="F43" s="87"/>
      <c r="G43" s="89"/>
      <c r="H43" s="89"/>
      <c r="I43" s="86">
        <f>+G43+H43</f>
        <v>0</v>
      </c>
      <c r="J43" s="87"/>
      <c r="K43" s="87"/>
      <c r="L43" s="87"/>
      <c r="M43" s="87"/>
      <c r="N43" s="87"/>
      <c r="O43" s="87"/>
      <c r="P43" s="132"/>
      <c r="Q43" s="87"/>
      <c r="R43" s="87"/>
      <c r="S43" s="87"/>
      <c r="T43" s="18"/>
    </row>
    <row r="44" spans="1:20">
      <c r="A44" s="4">
        <v>40</v>
      </c>
      <c r="B44" s="17" t="s">
        <v>67</v>
      </c>
      <c r="C44" s="87" t="s">
        <v>296</v>
      </c>
      <c r="D44" s="88" t="s">
        <v>27</v>
      </c>
      <c r="E44" s="89"/>
      <c r="F44" s="87" t="s">
        <v>119</v>
      </c>
      <c r="G44" s="89">
        <v>45</v>
      </c>
      <c r="H44" s="89">
        <v>39</v>
      </c>
      <c r="I44" s="86">
        <f>+G44+H44</f>
        <v>84</v>
      </c>
      <c r="J44" s="101">
        <v>9508544556</v>
      </c>
      <c r="K44" s="97" t="s">
        <v>84</v>
      </c>
      <c r="L44" s="97" t="s">
        <v>85</v>
      </c>
      <c r="M44" s="97">
        <v>9707170999</v>
      </c>
      <c r="N44" s="102" t="s">
        <v>130</v>
      </c>
      <c r="O44" s="102">
        <v>9707799591</v>
      </c>
      <c r="P44" s="119">
        <v>43145</v>
      </c>
      <c r="Q44" s="87" t="s">
        <v>145</v>
      </c>
      <c r="R44" s="87" t="s">
        <v>164</v>
      </c>
      <c r="S44" s="87" t="s">
        <v>190</v>
      </c>
      <c r="T44" s="18"/>
    </row>
    <row r="45" spans="1:20">
      <c r="A45" s="4">
        <v>41</v>
      </c>
      <c r="B45" s="17" t="s">
        <v>68</v>
      </c>
      <c r="C45" s="52"/>
      <c r="D45" s="88"/>
      <c r="E45" s="89"/>
      <c r="F45" s="87"/>
      <c r="G45" s="89"/>
      <c r="H45" s="89"/>
      <c r="I45" s="86"/>
      <c r="J45" s="101"/>
      <c r="K45" s="97"/>
      <c r="L45" s="97"/>
      <c r="M45" s="97"/>
      <c r="N45" s="102"/>
      <c r="O45" s="102"/>
      <c r="P45" s="52"/>
      <c r="Q45" s="87"/>
      <c r="R45" s="87"/>
      <c r="S45" s="87"/>
      <c r="T45" s="18"/>
    </row>
    <row r="46" spans="1:20">
      <c r="A46" s="4">
        <v>42</v>
      </c>
      <c r="B46" s="17"/>
      <c r="C46" s="87"/>
      <c r="D46" s="88"/>
      <c r="E46" s="89"/>
      <c r="F46" s="87"/>
      <c r="G46" s="89"/>
      <c r="H46" s="89"/>
      <c r="I46" s="86">
        <f t="shared" ref="I46" si="1">+G46+H46</f>
        <v>0</v>
      </c>
      <c r="J46" s="87"/>
      <c r="K46" s="87"/>
      <c r="L46" s="87"/>
      <c r="M46" s="87"/>
      <c r="N46" s="87"/>
      <c r="O46" s="87"/>
      <c r="P46" s="100"/>
      <c r="Q46" s="87"/>
      <c r="R46" s="87"/>
      <c r="S46" s="87"/>
      <c r="T46" s="18"/>
    </row>
    <row r="47" spans="1:20">
      <c r="A47" s="4">
        <v>43</v>
      </c>
      <c r="B47" s="17" t="s">
        <v>67</v>
      </c>
      <c r="C47" s="87" t="s">
        <v>298</v>
      </c>
      <c r="D47" s="88" t="s">
        <v>29</v>
      </c>
      <c r="E47" s="89"/>
      <c r="F47" s="87"/>
      <c r="G47" s="89">
        <v>9</v>
      </c>
      <c r="H47" s="89">
        <v>14</v>
      </c>
      <c r="I47" s="86">
        <f t="shared" ref="I47:I52" si="2">+G47+H47</f>
        <v>23</v>
      </c>
      <c r="J47" s="87"/>
      <c r="K47" s="97" t="s">
        <v>115</v>
      </c>
      <c r="L47" s="98" t="s">
        <v>116</v>
      </c>
      <c r="M47" s="95">
        <v>9864222301</v>
      </c>
      <c r="N47" s="95" t="s">
        <v>117</v>
      </c>
      <c r="O47" s="95">
        <v>9508201126</v>
      </c>
      <c r="P47" s="119">
        <v>43146</v>
      </c>
      <c r="Q47" s="87" t="s">
        <v>186</v>
      </c>
      <c r="R47" s="87" t="s">
        <v>164</v>
      </c>
      <c r="S47" s="87" t="s">
        <v>190</v>
      </c>
      <c r="T47" s="18"/>
    </row>
    <row r="48" spans="1:20">
      <c r="A48" s="4">
        <v>44</v>
      </c>
      <c r="B48" s="17" t="s">
        <v>68</v>
      </c>
      <c r="C48" s="87" t="s">
        <v>298</v>
      </c>
      <c r="D48" s="88" t="s">
        <v>29</v>
      </c>
      <c r="E48" s="89"/>
      <c r="F48" s="87"/>
      <c r="G48" s="89">
        <v>15</v>
      </c>
      <c r="H48" s="89">
        <v>8</v>
      </c>
      <c r="I48" s="86">
        <f t="shared" si="2"/>
        <v>23</v>
      </c>
      <c r="J48" s="87"/>
      <c r="K48" s="97" t="s">
        <v>115</v>
      </c>
      <c r="L48" s="98" t="s">
        <v>116</v>
      </c>
      <c r="M48" s="95">
        <v>9864222301</v>
      </c>
      <c r="N48" s="95" t="s">
        <v>117</v>
      </c>
      <c r="O48" s="95">
        <v>9508201126</v>
      </c>
      <c r="P48" s="52"/>
      <c r="Q48" s="87"/>
      <c r="R48" s="87" t="s">
        <v>206</v>
      </c>
      <c r="S48" s="87"/>
      <c r="T48" s="18"/>
    </row>
    <row r="49" spans="1:20">
      <c r="A49" s="4">
        <v>45</v>
      </c>
      <c r="B49" s="17" t="s">
        <v>68</v>
      </c>
      <c r="C49" s="87" t="s">
        <v>297</v>
      </c>
      <c r="D49" s="88" t="s">
        <v>27</v>
      </c>
      <c r="E49" s="89"/>
      <c r="F49" s="87" t="s">
        <v>119</v>
      </c>
      <c r="G49" s="89"/>
      <c r="H49" s="89"/>
      <c r="I49" s="86">
        <f t="shared" si="2"/>
        <v>0</v>
      </c>
      <c r="J49" s="87"/>
      <c r="K49" s="97" t="s">
        <v>115</v>
      </c>
      <c r="L49" s="98" t="s">
        <v>116</v>
      </c>
      <c r="M49" s="95">
        <v>9864222301</v>
      </c>
      <c r="N49" s="95" t="s">
        <v>117</v>
      </c>
      <c r="O49" s="95">
        <v>9508201126</v>
      </c>
      <c r="P49" s="114"/>
      <c r="Q49" s="87"/>
      <c r="R49" s="87" t="s">
        <v>164</v>
      </c>
      <c r="S49" s="87"/>
      <c r="T49" s="18"/>
    </row>
    <row r="50" spans="1:20">
      <c r="A50" s="4">
        <v>46</v>
      </c>
      <c r="B50" s="17"/>
      <c r="C50" s="87"/>
      <c r="D50" s="88"/>
      <c r="E50" s="89"/>
      <c r="F50" s="87"/>
      <c r="G50" s="89"/>
      <c r="H50" s="89"/>
      <c r="I50" s="86">
        <f t="shared" si="2"/>
        <v>0</v>
      </c>
      <c r="J50" s="87"/>
      <c r="K50" s="87"/>
      <c r="L50" s="87"/>
      <c r="M50" s="87"/>
      <c r="N50" s="87"/>
      <c r="O50" s="87"/>
      <c r="P50" s="114"/>
      <c r="Q50" s="87"/>
      <c r="R50" s="87"/>
      <c r="S50" s="87"/>
      <c r="T50" s="18"/>
    </row>
    <row r="51" spans="1:20">
      <c r="A51" s="4">
        <v>47</v>
      </c>
      <c r="B51" s="17" t="s">
        <v>67</v>
      </c>
      <c r="C51" s="87" t="s">
        <v>196</v>
      </c>
      <c r="D51" s="88" t="s">
        <v>27</v>
      </c>
      <c r="E51" s="89"/>
      <c r="F51" s="87" t="s">
        <v>118</v>
      </c>
      <c r="G51" s="89">
        <v>45</v>
      </c>
      <c r="H51" s="89">
        <v>39</v>
      </c>
      <c r="I51" s="86">
        <f t="shared" si="2"/>
        <v>84</v>
      </c>
      <c r="J51" s="101">
        <v>9508544556</v>
      </c>
      <c r="K51" s="97" t="s">
        <v>84</v>
      </c>
      <c r="L51" s="97" t="s">
        <v>85</v>
      </c>
      <c r="M51" s="97">
        <v>9707170999</v>
      </c>
      <c r="N51" s="102" t="s">
        <v>130</v>
      </c>
      <c r="O51" s="102">
        <v>9707799591</v>
      </c>
      <c r="P51" s="119">
        <v>43147</v>
      </c>
      <c r="Q51" s="87" t="s">
        <v>146</v>
      </c>
      <c r="R51" s="87" t="s">
        <v>164</v>
      </c>
      <c r="S51" s="87" t="s">
        <v>190</v>
      </c>
      <c r="T51" s="18"/>
    </row>
    <row r="52" spans="1:20" ht="33">
      <c r="A52" s="4">
        <v>48</v>
      </c>
      <c r="B52" s="17" t="s">
        <v>68</v>
      </c>
      <c r="C52" s="87" t="s">
        <v>299</v>
      </c>
      <c r="D52" s="88" t="s">
        <v>27</v>
      </c>
      <c r="E52" s="89"/>
      <c r="F52" s="87" t="s">
        <v>118</v>
      </c>
      <c r="G52" s="89">
        <v>34</v>
      </c>
      <c r="H52" s="89">
        <v>26</v>
      </c>
      <c r="I52" s="86">
        <f t="shared" si="2"/>
        <v>60</v>
      </c>
      <c r="J52" s="101">
        <v>9508544556</v>
      </c>
      <c r="K52" s="97" t="s">
        <v>84</v>
      </c>
      <c r="L52" s="97" t="s">
        <v>85</v>
      </c>
      <c r="M52" s="97">
        <v>9707170999</v>
      </c>
      <c r="N52" s="102" t="s">
        <v>130</v>
      </c>
      <c r="O52" s="102">
        <v>9707799591</v>
      </c>
      <c r="P52" s="114"/>
      <c r="Q52" s="87"/>
      <c r="R52" s="87" t="s">
        <v>167</v>
      </c>
      <c r="S52" s="87"/>
      <c r="T52" s="18"/>
    </row>
    <row r="53" spans="1:20">
      <c r="A53" s="4">
        <v>49</v>
      </c>
      <c r="B53" s="52"/>
      <c r="C53" s="52"/>
      <c r="D53" s="52"/>
      <c r="E53" s="53"/>
      <c r="F53" s="52"/>
      <c r="G53" s="53"/>
      <c r="H53" s="53"/>
      <c r="I53" s="52"/>
      <c r="J53" s="52"/>
      <c r="K53" s="52"/>
      <c r="L53" s="52"/>
      <c r="M53" s="52"/>
      <c r="N53" s="52"/>
      <c r="O53" s="52"/>
      <c r="P53" s="52"/>
      <c r="Q53" s="52"/>
      <c r="R53" s="52"/>
      <c r="S53" s="87"/>
      <c r="T53" s="18"/>
    </row>
    <row r="54" spans="1:20">
      <c r="A54" s="4">
        <v>50</v>
      </c>
      <c r="B54" s="17" t="s">
        <v>67</v>
      </c>
      <c r="C54" s="87" t="s">
        <v>308</v>
      </c>
      <c r="D54" s="88" t="s">
        <v>27</v>
      </c>
      <c r="E54" s="89"/>
      <c r="F54" s="87" t="s">
        <v>118</v>
      </c>
      <c r="G54" s="89">
        <v>92</v>
      </c>
      <c r="H54" s="89">
        <v>89</v>
      </c>
      <c r="I54" s="86">
        <f>+G54+H54</f>
        <v>181</v>
      </c>
      <c r="J54" s="101">
        <v>9508544556</v>
      </c>
      <c r="K54" s="97" t="s">
        <v>84</v>
      </c>
      <c r="L54" s="97" t="s">
        <v>85</v>
      </c>
      <c r="M54" s="97">
        <v>9707170999</v>
      </c>
      <c r="N54" s="102" t="s">
        <v>130</v>
      </c>
      <c r="O54" s="102">
        <v>9707799591</v>
      </c>
      <c r="P54" s="119">
        <v>43148</v>
      </c>
      <c r="Q54" s="87" t="s">
        <v>147</v>
      </c>
      <c r="R54" s="87" t="s">
        <v>203</v>
      </c>
      <c r="S54" s="87" t="s">
        <v>190</v>
      </c>
      <c r="T54" s="18"/>
    </row>
    <row r="55" spans="1:20" ht="33">
      <c r="A55" s="4">
        <v>51</v>
      </c>
      <c r="B55" s="17" t="s">
        <v>68</v>
      </c>
      <c r="C55" s="87" t="s">
        <v>124</v>
      </c>
      <c r="D55" s="88" t="s">
        <v>29</v>
      </c>
      <c r="E55" s="89"/>
      <c r="F55" s="87"/>
      <c r="G55" s="89">
        <v>12</v>
      </c>
      <c r="H55" s="89">
        <v>7</v>
      </c>
      <c r="I55" s="86">
        <f>+G55+H55</f>
        <v>19</v>
      </c>
      <c r="J55" s="101">
        <v>9508544556</v>
      </c>
      <c r="K55" s="97" t="s">
        <v>84</v>
      </c>
      <c r="L55" s="97" t="s">
        <v>85</v>
      </c>
      <c r="M55" s="97">
        <v>9707170999</v>
      </c>
      <c r="N55" s="102" t="s">
        <v>130</v>
      </c>
      <c r="O55" s="102">
        <v>9707799591</v>
      </c>
      <c r="P55" s="52"/>
      <c r="Q55" s="87"/>
      <c r="R55" s="87" t="s">
        <v>203</v>
      </c>
      <c r="S55" s="87"/>
      <c r="T55" s="18"/>
    </row>
    <row r="56" spans="1:20">
      <c r="A56" s="4">
        <v>52</v>
      </c>
      <c r="B56" s="17"/>
      <c r="C56" s="87"/>
      <c r="D56" s="88"/>
      <c r="E56" s="89"/>
      <c r="F56" s="87"/>
      <c r="G56" s="89"/>
      <c r="H56" s="89"/>
      <c r="I56" s="86"/>
      <c r="J56" s="101"/>
      <c r="K56" s="97"/>
      <c r="L56" s="97"/>
      <c r="M56" s="97"/>
      <c r="N56" s="102"/>
      <c r="O56" s="102"/>
      <c r="P56" s="114"/>
      <c r="Q56" s="87"/>
      <c r="R56" s="87"/>
      <c r="S56" s="87"/>
      <c r="T56" s="18"/>
    </row>
    <row r="57" spans="1:20">
      <c r="A57" s="4">
        <v>53</v>
      </c>
      <c r="B57" s="17" t="s">
        <v>67</v>
      </c>
      <c r="C57" s="87" t="s">
        <v>309</v>
      </c>
      <c r="D57" s="88" t="s">
        <v>27</v>
      </c>
      <c r="E57" s="89"/>
      <c r="F57" s="87" t="s">
        <v>118</v>
      </c>
      <c r="G57" s="89"/>
      <c r="H57" s="89"/>
      <c r="I57" s="86">
        <f t="shared" ref="I57:I64" si="3">+G57+H57</f>
        <v>0</v>
      </c>
      <c r="J57" s="101">
        <v>9508544556</v>
      </c>
      <c r="K57" s="97" t="s">
        <v>84</v>
      </c>
      <c r="L57" s="97" t="s">
        <v>85</v>
      </c>
      <c r="M57" s="97">
        <v>9707170999</v>
      </c>
      <c r="N57" s="102" t="s">
        <v>130</v>
      </c>
      <c r="O57" s="102">
        <v>9707799591</v>
      </c>
      <c r="P57" s="119">
        <v>43150</v>
      </c>
      <c r="Q57" s="87" t="s">
        <v>149</v>
      </c>
      <c r="R57" s="87" t="s">
        <v>164</v>
      </c>
      <c r="S57" s="87" t="s">
        <v>190</v>
      </c>
      <c r="T57" s="18"/>
    </row>
    <row r="58" spans="1:20">
      <c r="A58" s="4">
        <v>54</v>
      </c>
      <c r="B58" s="17" t="s">
        <v>68</v>
      </c>
      <c r="C58" s="87" t="s">
        <v>240</v>
      </c>
      <c r="D58" s="88" t="s">
        <v>27</v>
      </c>
      <c r="E58" s="89"/>
      <c r="F58" s="87" t="s">
        <v>119</v>
      </c>
      <c r="G58" s="89">
        <v>45</v>
      </c>
      <c r="H58" s="89">
        <v>57</v>
      </c>
      <c r="I58" s="86">
        <f t="shared" si="3"/>
        <v>102</v>
      </c>
      <c r="J58" s="101">
        <v>9508544556</v>
      </c>
      <c r="K58" s="97" t="s">
        <v>84</v>
      </c>
      <c r="L58" s="97" t="s">
        <v>85</v>
      </c>
      <c r="M58" s="97">
        <v>9707170999</v>
      </c>
      <c r="N58" s="102" t="s">
        <v>130</v>
      </c>
      <c r="O58" s="102">
        <v>9707799591</v>
      </c>
      <c r="P58" s="114"/>
      <c r="Q58" s="87"/>
      <c r="R58" s="87" t="s">
        <v>203</v>
      </c>
      <c r="S58" s="87"/>
      <c r="T58" s="18"/>
    </row>
    <row r="59" spans="1:20">
      <c r="A59" s="4">
        <v>55</v>
      </c>
      <c r="B59" s="17"/>
      <c r="C59" s="87"/>
      <c r="D59" s="88"/>
      <c r="E59" s="89"/>
      <c r="F59" s="87"/>
      <c r="G59" s="89"/>
      <c r="H59" s="89"/>
      <c r="I59" s="86">
        <f t="shared" si="3"/>
        <v>0</v>
      </c>
      <c r="J59" s="87"/>
      <c r="K59" s="87"/>
      <c r="L59" s="87"/>
      <c r="M59" s="87"/>
      <c r="N59" s="87"/>
      <c r="O59" s="87"/>
      <c r="P59" s="100"/>
      <c r="Q59" s="87"/>
      <c r="R59" s="87"/>
      <c r="S59" s="87"/>
      <c r="T59" s="18"/>
    </row>
    <row r="60" spans="1:20">
      <c r="A60" s="4">
        <v>56</v>
      </c>
      <c r="B60" s="17" t="s">
        <v>67</v>
      </c>
      <c r="C60" s="87" t="s">
        <v>310</v>
      </c>
      <c r="D60" s="88" t="s">
        <v>29</v>
      </c>
      <c r="E60" s="89"/>
      <c r="F60" s="87"/>
      <c r="G60" s="89">
        <v>12</v>
      </c>
      <c r="H60" s="89">
        <v>14</v>
      </c>
      <c r="I60" s="86">
        <f t="shared" si="3"/>
        <v>26</v>
      </c>
      <c r="J60" s="101">
        <v>9864036718</v>
      </c>
      <c r="K60" s="91" t="s">
        <v>88</v>
      </c>
      <c r="L60" s="91" t="s">
        <v>97</v>
      </c>
      <c r="M60" s="102">
        <v>9854927240</v>
      </c>
      <c r="N60" s="111" t="s">
        <v>114</v>
      </c>
      <c r="O60" s="123">
        <v>9435855525</v>
      </c>
      <c r="P60" s="119">
        <v>43151</v>
      </c>
      <c r="Q60" s="87" t="s">
        <v>150</v>
      </c>
      <c r="R60" s="87" t="s">
        <v>205</v>
      </c>
      <c r="S60" s="87" t="s">
        <v>190</v>
      </c>
      <c r="T60" s="18"/>
    </row>
    <row r="61" spans="1:20">
      <c r="A61" s="4">
        <v>57</v>
      </c>
      <c r="B61" s="17" t="s">
        <v>68</v>
      </c>
      <c r="C61" s="87" t="s">
        <v>300</v>
      </c>
      <c r="D61" s="88" t="s">
        <v>29</v>
      </c>
      <c r="E61" s="89"/>
      <c r="F61" s="87"/>
      <c r="G61" s="89">
        <v>10</v>
      </c>
      <c r="H61" s="89">
        <v>17</v>
      </c>
      <c r="I61" s="86">
        <f t="shared" si="3"/>
        <v>27</v>
      </c>
      <c r="J61" s="101">
        <v>9864036718</v>
      </c>
      <c r="K61" s="91" t="s">
        <v>88</v>
      </c>
      <c r="L61" s="91" t="s">
        <v>97</v>
      </c>
      <c r="M61" s="102">
        <v>9854927240</v>
      </c>
      <c r="N61" s="111" t="s">
        <v>114</v>
      </c>
      <c r="O61" s="123">
        <v>9435855525</v>
      </c>
      <c r="P61" s="52"/>
      <c r="Q61" s="87"/>
      <c r="R61" s="87" t="s">
        <v>202</v>
      </c>
      <c r="S61" s="87"/>
      <c r="T61" s="18"/>
    </row>
    <row r="62" spans="1:20">
      <c r="A62" s="4">
        <v>58</v>
      </c>
      <c r="B62" s="17"/>
      <c r="C62" s="87"/>
      <c r="D62" s="88"/>
      <c r="E62" s="89"/>
      <c r="F62" s="87"/>
      <c r="G62" s="89"/>
      <c r="H62" s="89"/>
      <c r="I62" s="86">
        <f t="shared" si="3"/>
        <v>0</v>
      </c>
      <c r="J62" s="87"/>
      <c r="K62" s="87"/>
      <c r="L62" s="87"/>
      <c r="M62" s="87"/>
      <c r="N62" s="87"/>
      <c r="O62" s="87"/>
      <c r="P62" s="114"/>
      <c r="Q62" s="87"/>
      <c r="R62" s="87"/>
      <c r="S62" s="87"/>
      <c r="T62" s="18"/>
    </row>
    <row r="63" spans="1:20" ht="33">
      <c r="A63" s="4">
        <v>59</v>
      </c>
      <c r="B63" s="17" t="s">
        <v>67</v>
      </c>
      <c r="C63" s="87" t="s">
        <v>311</v>
      </c>
      <c r="D63" s="88" t="s">
        <v>27</v>
      </c>
      <c r="E63" s="89"/>
      <c r="F63" s="87" t="s">
        <v>118</v>
      </c>
      <c r="G63" s="89">
        <v>56</v>
      </c>
      <c r="H63" s="89">
        <v>49</v>
      </c>
      <c r="I63" s="86">
        <f t="shared" si="3"/>
        <v>105</v>
      </c>
      <c r="J63" s="101">
        <v>9508544556</v>
      </c>
      <c r="K63" s="97" t="s">
        <v>84</v>
      </c>
      <c r="L63" s="97" t="s">
        <v>85</v>
      </c>
      <c r="M63" s="97">
        <v>9707170999</v>
      </c>
      <c r="N63" s="102" t="s">
        <v>130</v>
      </c>
      <c r="O63" s="102">
        <v>9707799591</v>
      </c>
      <c r="P63" s="119">
        <v>43152</v>
      </c>
      <c r="Q63" s="87" t="s">
        <v>145</v>
      </c>
      <c r="R63" s="87" t="s">
        <v>185</v>
      </c>
      <c r="S63" s="87" t="s">
        <v>190</v>
      </c>
      <c r="T63" s="18"/>
    </row>
    <row r="64" spans="1:20">
      <c r="A64" s="4">
        <v>60</v>
      </c>
      <c r="B64" s="17" t="s">
        <v>68</v>
      </c>
      <c r="C64" s="87" t="s">
        <v>301</v>
      </c>
      <c r="D64" s="88" t="s">
        <v>27</v>
      </c>
      <c r="E64" s="89"/>
      <c r="F64" s="87" t="s">
        <v>119</v>
      </c>
      <c r="G64" s="89">
        <v>34</v>
      </c>
      <c r="H64" s="89">
        <v>31</v>
      </c>
      <c r="I64" s="86">
        <f t="shared" si="3"/>
        <v>65</v>
      </c>
      <c r="J64" s="101">
        <v>9508544556</v>
      </c>
      <c r="K64" s="97" t="s">
        <v>84</v>
      </c>
      <c r="L64" s="97" t="s">
        <v>85</v>
      </c>
      <c r="M64" s="97">
        <v>9707170999</v>
      </c>
      <c r="N64" s="102" t="s">
        <v>130</v>
      </c>
      <c r="O64" s="102">
        <v>9707799591</v>
      </c>
      <c r="P64" s="87"/>
      <c r="Q64" s="87"/>
      <c r="R64" s="87" t="s">
        <v>185</v>
      </c>
      <c r="S64" s="87"/>
      <c r="T64" s="18"/>
    </row>
    <row r="65" spans="1:20">
      <c r="A65" s="4">
        <v>61</v>
      </c>
      <c r="B65" s="17" t="s">
        <v>68</v>
      </c>
      <c r="C65" s="87" t="s">
        <v>302</v>
      </c>
      <c r="D65" s="52"/>
      <c r="E65" s="53"/>
      <c r="F65" s="52"/>
      <c r="G65" s="53"/>
      <c r="H65" s="53"/>
      <c r="I65" s="52"/>
      <c r="J65" s="52"/>
      <c r="K65" s="52"/>
      <c r="L65" s="52"/>
      <c r="M65" s="52"/>
      <c r="N65" s="52"/>
      <c r="O65" s="52"/>
      <c r="P65" s="87"/>
      <c r="Q65" s="87"/>
      <c r="R65" s="87"/>
      <c r="S65" s="87"/>
      <c r="T65" s="18"/>
    </row>
    <row r="66" spans="1:20">
      <c r="A66" s="4">
        <v>62</v>
      </c>
      <c r="B66" s="52"/>
      <c r="C66" s="52"/>
      <c r="D66" s="88"/>
      <c r="E66" s="89"/>
      <c r="F66" s="87"/>
      <c r="G66" s="89"/>
      <c r="H66" s="89"/>
      <c r="I66" s="86">
        <f>+G66+H66</f>
        <v>0</v>
      </c>
      <c r="J66" s="87"/>
      <c r="K66" s="87"/>
      <c r="L66" s="87"/>
      <c r="M66" s="87"/>
      <c r="N66" s="87"/>
      <c r="O66" s="87"/>
      <c r="P66" s="52"/>
      <c r="Q66" s="87"/>
      <c r="R66" s="87"/>
      <c r="S66" s="87"/>
      <c r="T66" s="18"/>
    </row>
    <row r="67" spans="1:20">
      <c r="A67" s="4">
        <v>63</v>
      </c>
      <c r="B67" s="17" t="s">
        <v>67</v>
      </c>
      <c r="C67" s="87" t="s">
        <v>312</v>
      </c>
      <c r="D67" s="88" t="s">
        <v>27</v>
      </c>
      <c r="E67" s="89"/>
      <c r="F67" s="87" t="s">
        <v>119</v>
      </c>
      <c r="G67" s="89">
        <v>32</v>
      </c>
      <c r="H67" s="89">
        <v>24</v>
      </c>
      <c r="I67" s="86"/>
      <c r="J67" s="101"/>
      <c r="K67" s="97"/>
      <c r="L67" s="97"/>
      <c r="M67" s="97"/>
      <c r="N67" s="102"/>
      <c r="O67" s="102"/>
      <c r="P67" s="119">
        <v>43153</v>
      </c>
      <c r="Q67" s="152" t="s">
        <v>153</v>
      </c>
      <c r="R67" s="87" t="s">
        <v>164</v>
      </c>
      <c r="S67" s="87" t="s">
        <v>190</v>
      </c>
      <c r="T67" s="18"/>
    </row>
    <row r="68" spans="1:20">
      <c r="A68" s="4">
        <v>64</v>
      </c>
      <c r="B68" s="17" t="s">
        <v>68</v>
      </c>
      <c r="C68" s="52" t="s">
        <v>249</v>
      </c>
      <c r="D68" s="52"/>
      <c r="E68" s="53"/>
      <c r="F68" s="52"/>
      <c r="G68" s="53"/>
      <c r="H68" s="53"/>
      <c r="I68" s="52"/>
      <c r="J68" s="52"/>
      <c r="K68" s="52"/>
      <c r="L68" s="52"/>
      <c r="M68" s="97"/>
      <c r="N68" s="102"/>
      <c r="O68" s="102"/>
      <c r="P68" s="97"/>
      <c r="Q68" s="102"/>
      <c r="R68" s="102"/>
      <c r="S68" s="87"/>
      <c r="T68" s="18"/>
    </row>
    <row r="69" spans="1:20">
      <c r="A69" s="4">
        <v>65</v>
      </c>
      <c r="B69" s="52"/>
      <c r="C69" s="97"/>
      <c r="D69" s="52"/>
      <c r="E69" s="53"/>
      <c r="F69" s="52"/>
      <c r="G69" s="53"/>
      <c r="H69" s="53"/>
      <c r="I69" s="52"/>
      <c r="J69" s="52"/>
      <c r="K69" s="52"/>
      <c r="L69" s="52"/>
      <c r="M69" s="97"/>
      <c r="N69" s="102"/>
      <c r="O69" s="102"/>
      <c r="P69" s="97"/>
      <c r="Q69" s="102"/>
      <c r="R69" s="102"/>
      <c r="S69" s="87"/>
      <c r="T69" s="18"/>
    </row>
    <row r="70" spans="1:20">
      <c r="A70" s="4">
        <v>66</v>
      </c>
      <c r="B70" s="17" t="s">
        <v>67</v>
      </c>
      <c r="C70" s="52" t="s">
        <v>314</v>
      </c>
      <c r="D70" s="52"/>
      <c r="E70" s="53"/>
      <c r="F70" s="52" t="s">
        <v>119</v>
      </c>
      <c r="G70" s="53">
        <v>64</v>
      </c>
      <c r="H70" s="53">
        <v>60</v>
      </c>
      <c r="I70" s="52">
        <v>124</v>
      </c>
      <c r="J70" s="52"/>
      <c r="K70" s="52"/>
      <c r="L70" s="52"/>
      <c r="M70" s="97"/>
      <c r="N70" s="102"/>
      <c r="O70" s="102"/>
      <c r="P70" s="97"/>
      <c r="Q70" s="102"/>
      <c r="R70" s="102"/>
      <c r="S70" s="87"/>
      <c r="T70" s="18"/>
    </row>
    <row r="71" spans="1:20">
      <c r="A71" s="4">
        <v>67</v>
      </c>
      <c r="B71" s="17" t="s">
        <v>68</v>
      </c>
      <c r="C71" s="52" t="s">
        <v>313</v>
      </c>
      <c r="D71" s="88" t="s">
        <v>27</v>
      </c>
      <c r="E71" s="89"/>
      <c r="F71" s="87" t="s">
        <v>118</v>
      </c>
      <c r="G71" s="89">
        <v>50</v>
      </c>
      <c r="H71" s="89">
        <v>53</v>
      </c>
      <c r="I71" s="86">
        <f t="shared" ref="I71:I83" si="4">+G71+H71</f>
        <v>103</v>
      </c>
      <c r="J71" s="101"/>
      <c r="K71" s="97"/>
      <c r="L71" s="97"/>
      <c r="M71" s="97"/>
      <c r="N71" s="102"/>
      <c r="O71" s="102"/>
      <c r="P71" s="119">
        <v>43154</v>
      </c>
      <c r="Q71" s="87" t="s">
        <v>146</v>
      </c>
      <c r="R71" s="52"/>
      <c r="S71" s="87"/>
      <c r="T71" s="18"/>
    </row>
    <row r="72" spans="1:20">
      <c r="A72" s="4">
        <v>68</v>
      </c>
      <c r="B72" s="17"/>
      <c r="C72" s="87"/>
      <c r="D72" s="88"/>
      <c r="E72" s="89"/>
      <c r="F72" s="87"/>
      <c r="G72" s="89"/>
      <c r="H72" s="89"/>
      <c r="I72" s="86">
        <f t="shared" si="4"/>
        <v>0</v>
      </c>
      <c r="J72" s="87"/>
      <c r="K72" s="87"/>
      <c r="L72" s="87"/>
      <c r="M72" s="87"/>
      <c r="N72" s="87"/>
      <c r="O72" s="87"/>
      <c r="P72" s="52"/>
      <c r="Q72" s="52"/>
      <c r="R72" s="87" t="s">
        <v>203</v>
      </c>
      <c r="S72" s="87"/>
      <c r="T72" s="18"/>
    </row>
    <row r="73" spans="1:20" ht="33">
      <c r="A73" s="4">
        <v>69</v>
      </c>
      <c r="B73" s="17" t="s">
        <v>67</v>
      </c>
      <c r="C73" s="87" t="s">
        <v>198</v>
      </c>
      <c r="D73" s="88" t="s">
        <v>27</v>
      </c>
      <c r="E73" s="89"/>
      <c r="F73" s="87" t="s">
        <v>119</v>
      </c>
      <c r="G73" s="89">
        <v>69</v>
      </c>
      <c r="H73" s="89">
        <v>67</v>
      </c>
      <c r="I73" s="86">
        <f t="shared" si="4"/>
        <v>136</v>
      </c>
      <c r="J73" s="101">
        <v>9508544556</v>
      </c>
      <c r="K73" s="97" t="s">
        <v>84</v>
      </c>
      <c r="L73" s="97" t="s">
        <v>85</v>
      </c>
      <c r="M73" s="97">
        <v>9707170999</v>
      </c>
      <c r="N73" s="102" t="s">
        <v>130</v>
      </c>
      <c r="O73" s="102">
        <v>9707799591</v>
      </c>
      <c r="P73" s="119">
        <v>43155</v>
      </c>
      <c r="Q73" s="87" t="s">
        <v>147</v>
      </c>
      <c r="R73" s="87" t="s">
        <v>203</v>
      </c>
      <c r="S73" s="87" t="s">
        <v>190</v>
      </c>
      <c r="T73" s="18"/>
    </row>
    <row r="74" spans="1:20">
      <c r="A74" s="4">
        <v>70</v>
      </c>
      <c r="B74" s="17" t="s">
        <v>68</v>
      </c>
      <c r="C74" s="87" t="s">
        <v>219</v>
      </c>
      <c r="D74" s="88" t="s">
        <v>27</v>
      </c>
      <c r="E74" s="89"/>
      <c r="F74" s="87" t="s">
        <v>118</v>
      </c>
      <c r="G74" s="89">
        <v>45</v>
      </c>
      <c r="H74" s="89">
        <v>31</v>
      </c>
      <c r="I74" s="86">
        <f t="shared" si="4"/>
        <v>76</v>
      </c>
      <c r="J74" s="101">
        <v>9508544556</v>
      </c>
      <c r="K74" s="97" t="s">
        <v>84</v>
      </c>
      <c r="L74" s="97" t="s">
        <v>85</v>
      </c>
      <c r="M74" s="97">
        <v>9707170999</v>
      </c>
      <c r="N74" s="102" t="s">
        <v>130</v>
      </c>
      <c r="O74" s="102">
        <v>9707799591</v>
      </c>
      <c r="P74" s="114"/>
      <c r="Q74" s="87"/>
      <c r="R74" s="87" t="s">
        <v>164</v>
      </c>
      <c r="S74" s="87"/>
      <c r="T74" s="18"/>
    </row>
    <row r="75" spans="1:20">
      <c r="A75" s="4">
        <v>71</v>
      </c>
      <c r="B75" s="17"/>
      <c r="C75" s="87"/>
      <c r="D75" s="88"/>
      <c r="E75" s="89"/>
      <c r="F75" s="87"/>
      <c r="G75" s="89"/>
      <c r="H75" s="89"/>
      <c r="I75" s="86">
        <f t="shared" si="4"/>
        <v>0</v>
      </c>
      <c r="J75" s="87"/>
      <c r="K75" s="87"/>
      <c r="L75" s="87"/>
      <c r="M75" s="87"/>
      <c r="N75" s="87"/>
      <c r="O75" s="87"/>
      <c r="P75" s="118">
        <v>43156</v>
      </c>
      <c r="Q75" s="129" t="s">
        <v>148</v>
      </c>
      <c r="R75" s="87"/>
      <c r="S75" s="87"/>
      <c r="T75" s="18"/>
    </row>
    <row r="76" spans="1:20">
      <c r="A76" s="4">
        <v>72</v>
      </c>
      <c r="B76" s="17" t="s">
        <v>67</v>
      </c>
      <c r="C76" s="87" t="s">
        <v>242</v>
      </c>
      <c r="D76" s="88" t="s">
        <v>27</v>
      </c>
      <c r="E76" s="89"/>
      <c r="F76" s="87" t="s">
        <v>119</v>
      </c>
      <c r="G76" s="89">
        <v>45</v>
      </c>
      <c r="H76" s="89">
        <v>31</v>
      </c>
      <c r="I76" s="86">
        <f t="shared" si="4"/>
        <v>76</v>
      </c>
      <c r="J76" s="101">
        <v>9508544556</v>
      </c>
      <c r="K76" s="97" t="s">
        <v>84</v>
      </c>
      <c r="L76" s="97" t="s">
        <v>85</v>
      </c>
      <c r="M76" s="97">
        <v>9707170999</v>
      </c>
      <c r="N76" s="102" t="s">
        <v>130</v>
      </c>
      <c r="O76" s="102">
        <v>9707799591</v>
      </c>
      <c r="P76" s="119">
        <v>43157</v>
      </c>
      <c r="Q76" s="87" t="s">
        <v>199</v>
      </c>
      <c r="R76" s="87" t="s">
        <v>185</v>
      </c>
      <c r="S76" s="87" t="s">
        <v>190</v>
      </c>
      <c r="T76" s="18"/>
    </row>
    <row r="77" spans="1:20">
      <c r="A77" s="4">
        <v>73</v>
      </c>
      <c r="B77" s="17" t="s">
        <v>68</v>
      </c>
      <c r="C77" s="87" t="s">
        <v>316</v>
      </c>
      <c r="D77" s="88" t="s">
        <v>27</v>
      </c>
      <c r="E77" s="89"/>
      <c r="F77" s="87" t="s">
        <v>119</v>
      </c>
      <c r="G77" s="89">
        <v>34</v>
      </c>
      <c r="H77" s="89">
        <v>26</v>
      </c>
      <c r="I77" s="86">
        <f t="shared" si="4"/>
        <v>60</v>
      </c>
      <c r="J77" s="101">
        <v>9508544556</v>
      </c>
      <c r="K77" s="97" t="s">
        <v>84</v>
      </c>
      <c r="L77" s="97" t="s">
        <v>85</v>
      </c>
      <c r="M77" s="97">
        <v>9707170999</v>
      </c>
      <c r="N77" s="102" t="s">
        <v>130</v>
      </c>
      <c r="O77" s="102">
        <v>9707799591</v>
      </c>
      <c r="P77" s="114"/>
      <c r="Q77" s="87"/>
      <c r="R77" s="87" t="s">
        <v>207</v>
      </c>
      <c r="S77" s="87"/>
      <c r="T77" s="18"/>
    </row>
    <row r="78" spans="1:20">
      <c r="A78" s="4">
        <v>74</v>
      </c>
      <c r="B78" s="17"/>
      <c r="C78" s="87"/>
      <c r="D78" s="88"/>
      <c r="E78" s="89"/>
      <c r="F78" s="87"/>
      <c r="G78" s="89"/>
      <c r="H78" s="89"/>
      <c r="I78" s="86">
        <f t="shared" si="4"/>
        <v>0</v>
      </c>
      <c r="J78" s="87"/>
      <c r="K78" s="87"/>
      <c r="L78" s="87"/>
      <c r="M78" s="87"/>
      <c r="N78" s="87"/>
      <c r="O78" s="87"/>
      <c r="P78" s="52"/>
      <c r="Q78" s="87"/>
      <c r="R78" s="87"/>
      <c r="S78" s="87"/>
      <c r="T78" s="18"/>
    </row>
    <row r="79" spans="1:20">
      <c r="A79" s="4">
        <v>75</v>
      </c>
      <c r="B79" s="17" t="s">
        <v>67</v>
      </c>
      <c r="C79" s="100" t="s">
        <v>315</v>
      </c>
      <c r="D79" s="88" t="s">
        <v>29</v>
      </c>
      <c r="E79" s="89"/>
      <c r="F79" s="87"/>
      <c r="G79" s="89">
        <v>17</v>
      </c>
      <c r="H79" s="89">
        <v>10</v>
      </c>
      <c r="I79" s="86">
        <f t="shared" si="4"/>
        <v>27</v>
      </c>
      <c r="J79" s="101">
        <v>9508544556</v>
      </c>
      <c r="K79" s="97" t="s">
        <v>84</v>
      </c>
      <c r="L79" s="97" t="s">
        <v>85</v>
      </c>
      <c r="M79" s="97">
        <v>9707170999</v>
      </c>
      <c r="N79" s="102" t="s">
        <v>130</v>
      </c>
      <c r="O79" s="102">
        <v>9707799591</v>
      </c>
      <c r="P79" s="119">
        <v>43158</v>
      </c>
      <c r="Q79" s="87" t="s">
        <v>150</v>
      </c>
      <c r="R79" s="87" t="s">
        <v>163</v>
      </c>
      <c r="S79" s="87" t="s">
        <v>190</v>
      </c>
      <c r="T79" s="18"/>
    </row>
    <row r="80" spans="1:20">
      <c r="A80" s="4">
        <v>76</v>
      </c>
      <c r="B80" s="17" t="s">
        <v>68</v>
      </c>
      <c r="C80" s="87" t="s">
        <v>317</v>
      </c>
      <c r="D80" s="88" t="s">
        <v>27</v>
      </c>
      <c r="E80" s="89"/>
      <c r="F80" s="87" t="s">
        <v>119</v>
      </c>
      <c r="G80" s="89">
        <v>114</v>
      </c>
      <c r="H80" s="89">
        <v>108</v>
      </c>
      <c r="I80" s="86">
        <f t="shared" si="4"/>
        <v>222</v>
      </c>
      <c r="J80" s="101">
        <v>9508544556</v>
      </c>
      <c r="K80" s="97" t="s">
        <v>84</v>
      </c>
      <c r="L80" s="97" t="s">
        <v>85</v>
      </c>
      <c r="M80" s="97">
        <v>9707170999</v>
      </c>
      <c r="N80" s="102" t="s">
        <v>130</v>
      </c>
      <c r="O80" s="102">
        <v>9707799591</v>
      </c>
      <c r="P80" s="52"/>
      <c r="Q80" s="87"/>
      <c r="R80" s="87" t="s">
        <v>163</v>
      </c>
      <c r="S80" s="87"/>
      <c r="T80" s="18"/>
    </row>
    <row r="81" spans="1:20">
      <c r="A81" s="4">
        <v>77</v>
      </c>
      <c r="B81" s="17"/>
      <c r="C81" s="87"/>
      <c r="D81" s="88"/>
      <c r="E81" s="89"/>
      <c r="F81" s="87"/>
      <c r="G81" s="89"/>
      <c r="H81" s="89"/>
      <c r="I81" s="86">
        <f t="shared" si="4"/>
        <v>0</v>
      </c>
      <c r="J81" s="87"/>
      <c r="K81" s="87"/>
      <c r="L81" s="87"/>
      <c r="M81" s="87"/>
      <c r="N81" s="87"/>
      <c r="O81" s="87"/>
      <c r="P81" s="117"/>
      <c r="Q81" s="130"/>
      <c r="R81" s="87"/>
      <c r="S81" s="87"/>
      <c r="T81" s="18"/>
    </row>
    <row r="82" spans="1:20">
      <c r="A82" s="4">
        <v>78</v>
      </c>
      <c r="B82" s="17" t="s">
        <v>67</v>
      </c>
      <c r="C82" s="87" t="s">
        <v>315</v>
      </c>
      <c r="D82" s="88" t="s">
        <v>29</v>
      </c>
      <c r="E82" s="89"/>
      <c r="F82" s="87"/>
      <c r="G82" s="89">
        <v>12</v>
      </c>
      <c r="H82" s="89">
        <v>13</v>
      </c>
      <c r="I82" s="86">
        <f t="shared" si="4"/>
        <v>25</v>
      </c>
      <c r="J82" s="101">
        <v>9508544556</v>
      </c>
      <c r="K82" s="97" t="s">
        <v>84</v>
      </c>
      <c r="L82" s="97" t="s">
        <v>85</v>
      </c>
      <c r="M82" s="97">
        <v>9707170999</v>
      </c>
      <c r="N82" s="102" t="s">
        <v>130</v>
      </c>
      <c r="O82" s="102">
        <v>9707799591</v>
      </c>
      <c r="P82" s="119">
        <v>43159</v>
      </c>
      <c r="Q82" s="87" t="s">
        <v>145</v>
      </c>
      <c r="R82" s="87" t="s">
        <v>203</v>
      </c>
      <c r="S82" s="87" t="s">
        <v>190</v>
      </c>
      <c r="T82" s="18"/>
    </row>
    <row r="83" spans="1:20">
      <c r="A83" s="4">
        <v>79</v>
      </c>
      <c r="B83" s="17" t="s">
        <v>68</v>
      </c>
      <c r="C83" s="87" t="s">
        <v>318</v>
      </c>
      <c r="D83" s="88" t="s">
        <v>27</v>
      </c>
      <c r="E83" s="89"/>
      <c r="F83" s="87" t="s">
        <v>119</v>
      </c>
      <c r="G83" s="89"/>
      <c r="H83" s="89"/>
      <c r="I83" s="86">
        <f t="shared" si="4"/>
        <v>0</v>
      </c>
      <c r="J83" s="101">
        <v>9508544556</v>
      </c>
      <c r="K83" s="97" t="s">
        <v>84</v>
      </c>
      <c r="L83" s="97" t="s">
        <v>85</v>
      </c>
      <c r="M83" s="97">
        <v>9707170999</v>
      </c>
      <c r="N83" s="102" t="s">
        <v>130</v>
      </c>
      <c r="O83" s="102">
        <v>9707799591</v>
      </c>
      <c r="P83" s="114"/>
      <c r="Q83" s="87"/>
      <c r="R83" s="87"/>
      <c r="S83" s="87"/>
      <c r="T83" s="18"/>
    </row>
    <row r="84" spans="1:20">
      <c r="A84" s="4">
        <v>80</v>
      </c>
      <c r="B84" s="17"/>
      <c r="C84" s="87"/>
      <c r="D84" s="88"/>
      <c r="E84" s="89"/>
      <c r="F84" s="87"/>
      <c r="G84" s="89"/>
      <c r="H84" s="89"/>
      <c r="I84" s="86"/>
      <c r="J84" s="101"/>
      <c r="K84" s="97"/>
      <c r="L84" s="97"/>
      <c r="M84" s="97"/>
      <c r="N84" s="102"/>
      <c r="O84" s="102"/>
      <c r="P84" s="114"/>
      <c r="Q84" s="87"/>
      <c r="R84" s="87"/>
      <c r="S84" s="87"/>
      <c r="T84" s="18"/>
    </row>
    <row r="85" spans="1:20">
      <c r="A85" s="4">
        <v>81</v>
      </c>
      <c r="B85" s="17"/>
      <c r="C85" s="87"/>
      <c r="D85" s="88"/>
      <c r="E85" s="89"/>
      <c r="F85" s="87"/>
      <c r="G85" s="89"/>
      <c r="H85" s="89"/>
      <c r="I85" s="86"/>
      <c r="J85" s="101"/>
      <c r="K85" s="97"/>
      <c r="L85" s="97"/>
      <c r="M85" s="97"/>
      <c r="N85" s="102"/>
      <c r="O85" s="102"/>
      <c r="P85" s="114"/>
      <c r="Q85" s="87"/>
      <c r="R85" s="87"/>
      <c r="S85" s="87"/>
      <c r="T85" s="18"/>
    </row>
    <row r="86" spans="1:20">
      <c r="A86" s="4">
        <v>82</v>
      </c>
      <c r="B86" s="52"/>
      <c r="C86" s="52"/>
      <c r="D86" s="52"/>
      <c r="E86" s="53"/>
      <c r="F86" s="52"/>
      <c r="G86" s="53"/>
      <c r="H86" s="53"/>
      <c r="I86" s="52"/>
      <c r="J86" s="52"/>
      <c r="K86" s="52"/>
      <c r="L86" s="52"/>
      <c r="M86" s="52"/>
      <c r="N86" s="52"/>
      <c r="O86" s="52"/>
      <c r="P86" s="52"/>
      <c r="Q86" s="52"/>
      <c r="R86" s="52"/>
      <c r="S86" s="87"/>
      <c r="T86" s="18"/>
    </row>
    <row r="87" spans="1:20">
      <c r="A87" s="4">
        <v>83</v>
      </c>
      <c r="B87" s="52"/>
      <c r="C87" s="52"/>
      <c r="D87" s="52"/>
      <c r="E87" s="53"/>
      <c r="F87" s="52"/>
      <c r="G87" s="53"/>
      <c r="H87" s="53"/>
      <c r="I87" s="52"/>
      <c r="J87" s="52"/>
      <c r="K87" s="52"/>
      <c r="L87" s="52"/>
      <c r="M87" s="52"/>
      <c r="N87" s="52"/>
      <c r="O87" s="52"/>
      <c r="P87" s="52"/>
      <c r="Q87" s="52"/>
      <c r="R87" s="52"/>
      <c r="S87" s="52"/>
      <c r="T87" s="18"/>
    </row>
    <row r="88" spans="1:20">
      <c r="A88" s="4">
        <v>84</v>
      </c>
      <c r="B88" s="52"/>
      <c r="C88" s="52"/>
      <c r="D88" s="52"/>
      <c r="E88" s="53"/>
      <c r="F88" s="52"/>
      <c r="G88" s="53"/>
      <c r="H88" s="53"/>
      <c r="I88" s="52"/>
      <c r="J88" s="52"/>
      <c r="K88" s="52"/>
      <c r="L88" s="52"/>
      <c r="M88" s="52"/>
      <c r="N88" s="52"/>
      <c r="O88" s="52"/>
      <c r="P88" s="52"/>
      <c r="Q88" s="52"/>
      <c r="R88" s="52"/>
      <c r="S88" s="52"/>
      <c r="T88" s="18"/>
    </row>
    <row r="89" spans="1:20">
      <c r="A89" s="4">
        <v>85</v>
      </c>
      <c r="B89" s="52"/>
      <c r="C89" s="52"/>
      <c r="D89" s="52"/>
      <c r="E89" s="53"/>
      <c r="F89" s="52"/>
      <c r="G89" s="53"/>
      <c r="H89" s="53"/>
      <c r="I89" s="52"/>
      <c r="J89" s="52"/>
      <c r="K89" s="52"/>
      <c r="L89" s="52"/>
      <c r="M89" s="52"/>
      <c r="N89" s="52"/>
      <c r="O89" s="52"/>
      <c r="P89" s="52"/>
      <c r="Q89" s="52"/>
      <c r="R89" s="52"/>
      <c r="S89" s="52"/>
      <c r="T89" s="18"/>
    </row>
    <row r="90" spans="1:20">
      <c r="A90" s="4">
        <v>86</v>
      </c>
      <c r="B90" s="52"/>
      <c r="C90" s="52"/>
      <c r="D90" s="52"/>
      <c r="E90" s="53"/>
      <c r="F90" s="52"/>
      <c r="G90" s="53"/>
      <c r="H90" s="53"/>
      <c r="I90" s="52"/>
      <c r="J90" s="52"/>
      <c r="K90" s="52"/>
      <c r="L90" s="52"/>
      <c r="M90" s="52"/>
      <c r="N90" s="52"/>
      <c r="O90" s="52"/>
      <c r="P90" s="52"/>
      <c r="Q90" s="52"/>
      <c r="R90" s="52"/>
      <c r="S90" s="52"/>
      <c r="T90" s="18"/>
    </row>
    <row r="91" spans="1:20">
      <c r="A91" s="4">
        <v>87</v>
      </c>
      <c r="B91" s="52"/>
      <c r="C91" s="52"/>
      <c r="D91" s="52"/>
      <c r="E91" s="53"/>
      <c r="F91" s="52"/>
      <c r="G91" s="53"/>
      <c r="H91" s="53"/>
      <c r="I91" s="52"/>
      <c r="J91" s="52"/>
      <c r="K91" s="52"/>
      <c r="L91" s="52"/>
      <c r="M91" s="52"/>
      <c r="N91" s="52"/>
      <c r="O91" s="52"/>
      <c r="P91" s="52"/>
      <c r="Q91" s="52"/>
      <c r="R91" s="52"/>
      <c r="S91" s="52"/>
      <c r="T91" s="18"/>
    </row>
    <row r="92" spans="1:20">
      <c r="A92" s="4">
        <v>88</v>
      </c>
      <c r="B92" s="52"/>
      <c r="C92" s="52"/>
      <c r="D92" s="52"/>
      <c r="E92" s="53"/>
      <c r="F92" s="52"/>
      <c r="G92" s="53"/>
      <c r="H92" s="53"/>
      <c r="I92" s="52"/>
      <c r="J92" s="52"/>
      <c r="K92" s="52"/>
      <c r="L92" s="52"/>
      <c r="M92" s="52"/>
      <c r="N92" s="52"/>
      <c r="O92" s="52"/>
      <c r="P92" s="52"/>
      <c r="Q92" s="52"/>
      <c r="R92" s="52"/>
      <c r="S92" s="52"/>
      <c r="T92" s="18"/>
    </row>
    <row r="93" spans="1:20">
      <c r="A93" s="4">
        <v>89</v>
      </c>
      <c r="B93" s="52"/>
      <c r="C93" s="52"/>
      <c r="D93" s="52"/>
      <c r="E93" s="53"/>
      <c r="F93" s="52"/>
      <c r="G93" s="53"/>
      <c r="H93" s="53"/>
      <c r="I93" s="52"/>
      <c r="J93" s="52"/>
      <c r="K93" s="52"/>
      <c r="L93" s="52"/>
      <c r="M93" s="52"/>
      <c r="N93" s="52"/>
      <c r="O93" s="52"/>
      <c r="P93" s="52"/>
      <c r="Q93" s="52"/>
      <c r="R93" s="52"/>
      <c r="S93" s="52"/>
      <c r="T93" s="18"/>
    </row>
    <row r="94" spans="1:20">
      <c r="A94" s="4">
        <v>90</v>
      </c>
      <c r="B94" s="52"/>
      <c r="C94" s="52"/>
      <c r="D94" s="52"/>
      <c r="E94" s="53"/>
      <c r="F94" s="52"/>
      <c r="G94" s="53"/>
      <c r="H94" s="53"/>
      <c r="I94" s="52"/>
      <c r="J94" s="52"/>
      <c r="K94" s="52"/>
      <c r="L94" s="52"/>
      <c r="M94" s="52"/>
      <c r="N94" s="52"/>
      <c r="O94" s="52"/>
      <c r="P94" s="52"/>
      <c r="Q94" s="52"/>
      <c r="R94" s="52"/>
      <c r="S94" s="52"/>
      <c r="T94" s="18"/>
    </row>
    <row r="95" spans="1:20">
      <c r="A95" s="4">
        <v>91</v>
      </c>
      <c r="B95" s="52"/>
      <c r="C95" s="52"/>
      <c r="D95" s="52"/>
      <c r="E95" s="53"/>
      <c r="F95" s="52"/>
      <c r="G95" s="53"/>
      <c r="H95" s="53"/>
      <c r="I95" s="52"/>
      <c r="J95" s="52"/>
      <c r="K95" s="52"/>
      <c r="L95" s="52"/>
      <c r="M95" s="52"/>
      <c r="N95" s="52"/>
      <c r="O95" s="52"/>
      <c r="P95" s="52"/>
      <c r="Q95" s="52"/>
      <c r="R95" s="52"/>
      <c r="S95" s="52"/>
      <c r="T95" s="18"/>
    </row>
    <row r="96" spans="1:20">
      <c r="A96" s="4">
        <v>92</v>
      </c>
      <c r="B96" s="17"/>
      <c r="C96" s="18"/>
      <c r="D96" s="18"/>
      <c r="E96" s="19"/>
      <c r="F96" s="18"/>
      <c r="G96" s="19"/>
      <c r="H96" s="19"/>
      <c r="I96" s="17">
        <f t="shared" ref="I96:I164" si="5">+G96+H96</f>
        <v>0</v>
      </c>
      <c r="J96" s="18"/>
      <c r="K96" s="18"/>
      <c r="L96" s="18"/>
      <c r="M96" s="18"/>
      <c r="N96" s="18"/>
      <c r="O96" s="18"/>
      <c r="P96" s="24"/>
      <c r="Q96" s="18"/>
      <c r="R96" s="18"/>
      <c r="S96" s="18"/>
      <c r="T96" s="18"/>
    </row>
    <row r="97" spans="1:20">
      <c r="A97" s="4">
        <v>93</v>
      </c>
      <c r="B97" s="17"/>
      <c r="C97" s="18"/>
      <c r="D97" s="18"/>
      <c r="E97" s="19"/>
      <c r="F97" s="18"/>
      <c r="G97" s="19"/>
      <c r="H97" s="19"/>
      <c r="I97" s="17">
        <f t="shared" si="5"/>
        <v>0</v>
      </c>
      <c r="J97" s="18"/>
      <c r="K97" s="18"/>
      <c r="L97" s="18"/>
      <c r="M97" s="18"/>
      <c r="N97" s="18"/>
      <c r="O97" s="18"/>
      <c r="P97" s="24"/>
      <c r="Q97" s="18"/>
      <c r="R97" s="18"/>
      <c r="S97" s="18"/>
      <c r="T97" s="18"/>
    </row>
    <row r="98" spans="1:20">
      <c r="A98" s="4">
        <v>94</v>
      </c>
      <c r="B98" s="17"/>
      <c r="C98" s="18"/>
      <c r="D98" s="18"/>
      <c r="E98" s="19"/>
      <c r="F98" s="18"/>
      <c r="G98" s="19"/>
      <c r="H98" s="19"/>
      <c r="I98" s="17">
        <f t="shared" si="5"/>
        <v>0</v>
      </c>
      <c r="J98" s="18"/>
      <c r="K98" s="18"/>
      <c r="L98" s="18"/>
      <c r="M98" s="18"/>
      <c r="N98" s="18"/>
      <c r="O98" s="18"/>
      <c r="P98" s="24"/>
      <c r="Q98" s="18"/>
      <c r="R98" s="18"/>
      <c r="S98" s="18"/>
      <c r="T98" s="18"/>
    </row>
    <row r="99" spans="1:20">
      <c r="A99" s="4">
        <v>95</v>
      </c>
      <c r="B99" s="17"/>
      <c r="C99" s="18"/>
      <c r="D99" s="18"/>
      <c r="E99" s="19"/>
      <c r="F99" s="18"/>
      <c r="G99" s="19"/>
      <c r="H99" s="19"/>
      <c r="I99" s="17">
        <f t="shared" si="5"/>
        <v>0</v>
      </c>
      <c r="J99" s="18"/>
      <c r="K99" s="18"/>
      <c r="L99" s="18"/>
      <c r="M99" s="18"/>
      <c r="N99" s="18"/>
      <c r="O99" s="18"/>
      <c r="P99" s="24"/>
      <c r="Q99" s="18"/>
      <c r="R99" s="18"/>
      <c r="S99" s="18"/>
      <c r="T99" s="18"/>
    </row>
    <row r="100" spans="1:20">
      <c r="A100" s="4">
        <v>96</v>
      </c>
      <c r="B100" s="17"/>
      <c r="C100" s="18"/>
      <c r="D100" s="18"/>
      <c r="E100" s="19"/>
      <c r="F100" s="18"/>
      <c r="G100" s="19"/>
      <c r="H100" s="19"/>
      <c r="I100" s="17">
        <f t="shared" si="5"/>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5"/>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5"/>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5"/>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5"/>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5"/>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5"/>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5"/>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5"/>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5"/>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5"/>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5"/>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5"/>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5"/>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5"/>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5"/>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5"/>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5"/>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5"/>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5"/>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5"/>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5"/>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5"/>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5"/>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5"/>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5"/>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5"/>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5"/>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5"/>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5"/>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5"/>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5"/>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5"/>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5"/>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5"/>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5"/>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5"/>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5"/>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5"/>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5"/>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5"/>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5"/>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5"/>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5"/>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5"/>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5"/>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5"/>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5"/>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5"/>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5"/>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5"/>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5"/>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5"/>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5"/>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5"/>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5"/>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5"/>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5"/>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5"/>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5"/>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5"/>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5"/>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5"/>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5"/>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5"/>
        <v>0</v>
      </c>
      <c r="J164" s="18"/>
      <c r="K164" s="18"/>
      <c r="L164" s="18"/>
      <c r="M164" s="18"/>
      <c r="N164" s="18"/>
      <c r="O164" s="18"/>
      <c r="P164" s="24"/>
      <c r="Q164" s="18"/>
      <c r="R164" s="18"/>
      <c r="S164" s="18"/>
      <c r="T164" s="18"/>
    </row>
    <row r="165" spans="1:20">
      <c r="A165" s="21" t="s">
        <v>11</v>
      </c>
      <c r="B165" s="41"/>
      <c r="C165" s="21">
        <f>COUNTIFS(C5:C164,"*")</f>
        <v>53</v>
      </c>
      <c r="D165" s="21"/>
      <c r="E165" s="13"/>
      <c r="F165" s="21"/>
      <c r="G165" s="21">
        <f>SUM(G5:G164)</f>
        <v>1533</v>
      </c>
      <c r="H165" s="21">
        <f>SUM(H5:H164)</f>
        <v>1416</v>
      </c>
      <c r="I165" s="21">
        <f>SUM(I5:I164)</f>
        <v>2893</v>
      </c>
      <c r="J165" s="21"/>
      <c r="K165" s="21"/>
      <c r="L165" s="21"/>
      <c r="M165" s="21"/>
      <c r="N165" s="21"/>
      <c r="O165" s="21"/>
      <c r="P165" s="14"/>
      <c r="Q165" s="21"/>
      <c r="R165" s="21"/>
      <c r="S165" s="21"/>
      <c r="T165" s="12"/>
    </row>
    <row r="166" spans="1:20">
      <c r="A166" s="46" t="s">
        <v>67</v>
      </c>
      <c r="B166" s="10">
        <f>COUNTIF(B$5:B$164,"Team 1")</f>
        <v>24</v>
      </c>
      <c r="C166" s="46" t="s">
        <v>29</v>
      </c>
      <c r="D166" s="10">
        <f>COUNTIF(D5:D164,"Anganwadi")</f>
        <v>21</v>
      </c>
    </row>
    <row r="167" spans="1:20">
      <c r="A167" s="46" t="s">
        <v>68</v>
      </c>
      <c r="B167" s="10">
        <f>COUNTIF(B$6:B$164,"Team 2")</f>
        <v>29</v>
      </c>
      <c r="C167" s="46" t="s">
        <v>27</v>
      </c>
      <c r="D167" s="10">
        <f>COUNTIF(D5:D164,"School")</f>
        <v>27</v>
      </c>
    </row>
  </sheetData>
  <sheetProtection formatCells="0" deleteColumns="0" deleteRows="0"/>
  <mergeCells count="20">
    <mergeCell ref="A1:S1"/>
    <mergeCell ref="A3:A4"/>
    <mergeCell ref="C3:C4"/>
    <mergeCell ref="D3:D4"/>
    <mergeCell ref="E3:E4"/>
    <mergeCell ref="F3:F4"/>
    <mergeCell ref="G3:I3"/>
    <mergeCell ref="J3:J4"/>
    <mergeCell ref="K3:K4"/>
    <mergeCell ref="R3:R4"/>
    <mergeCell ref="S3:S4"/>
    <mergeCell ref="T3:T4"/>
    <mergeCell ref="A2:C2"/>
    <mergeCell ref="L3:L4"/>
    <mergeCell ref="M3:M4"/>
    <mergeCell ref="N3:N4"/>
    <mergeCell ref="O3:O4"/>
    <mergeCell ref="P3:P4"/>
    <mergeCell ref="Q3:Q4"/>
    <mergeCell ref="B3:B4"/>
  </mergeCells>
  <dataValidations count="3">
    <dataValidation type="list" allowBlank="1" showInputMessage="1" showErrorMessage="1" error="Please select type of institution from drop down list." sqref="D75:D85 D43:D52 D96:D164 D5:D8 D10:D20 D35:D37 D23:D27 D66:D67 D39:D41 D29:D33 D71:D72 D54:D64">
      <formula1>"Anganwadi,School"</formula1>
    </dataValidation>
    <dataValidation type="list" allowBlank="1" showInputMessage="1" showErrorMessage="1" sqref="B75:B85 B54:B65 B43:B52 B96:B164 B5:B8 B10:B20 B35:B37 B23:B27 B39:B41 B29:B33 B72 B67">
      <formula1>"Team 1, Team 2"</formula1>
    </dataValidation>
    <dataValidation type="list" allowBlank="1" showInputMessage="1" showErrorMessage="1" sqref="D165">
      <formula1>"School,Anganwadi Centre"</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workbookViewId="0">
      <selection activeCell="J20" sqref="J20"/>
    </sheetView>
  </sheetViews>
  <sheetFormatPr defaultRowHeight="16.5"/>
  <cols>
    <col min="1" max="1" width="6.42578125" style="36" customWidth="1"/>
    <col min="2" max="2" width="9.85546875" style="26" customWidth="1"/>
    <col min="3" max="3" width="13.42578125" style="26" customWidth="1"/>
    <col min="4" max="6" width="12" style="26" customWidth="1"/>
    <col min="7" max="7" width="14.7109375" style="26" customWidth="1"/>
    <col min="8" max="8" width="13.140625" style="26" customWidth="1"/>
    <col min="9" max="9" width="11.42578125" style="26" customWidth="1"/>
    <col min="10" max="10" width="10.85546875" style="26" customWidth="1"/>
    <col min="11" max="16384" width="9.140625" style="26"/>
  </cols>
  <sheetData>
    <row r="1" spans="1:11" ht="46.5" customHeight="1">
      <c r="A1" s="263" t="s">
        <v>449</v>
      </c>
      <c r="B1" s="263"/>
      <c r="C1" s="263"/>
      <c r="D1" s="263"/>
      <c r="E1" s="263"/>
      <c r="F1" s="264"/>
      <c r="G1" s="264"/>
      <c r="H1" s="264"/>
      <c r="I1" s="264"/>
      <c r="J1" s="264"/>
    </row>
    <row r="2" spans="1:11" ht="25.5">
      <c r="A2" s="265" t="s">
        <v>0</v>
      </c>
      <c r="B2" s="266"/>
      <c r="C2" s="267" t="str">
        <f>'Block at a Glance'!C2:D2</f>
        <v>ASSAM</v>
      </c>
      <c r="D2" s="268"/>
      <c r="E2" s="27" t="s">
        <v>1</v>
      </c>
      <c r="F2" s="269" t="str">
        <f>'Block at a Glance'!F2:I2</f>
        <v>KAMRUP(M)</v>
      </c>
      <c r="G2" s="270"/>
      <c r="H2" s="28" t="s">
        <v>28</v>
      </c>
      <c r="I2" s="269" t="str">
        <f>'Block at a Glance'!M2:M2</f>
        <v xml:space="preserve">CAPITAL ZONE </v>
      </c>
      <c r="J2" s="270"/>
    </row>
    <row r="3" spans="1:11" ht="28.5" customHeight="1">
      <c r="A3" s="274" t="s">
        <v>71</v>
      </c>
      <c r="B3" s="274"/>
      <c r="C3" s="274"/>
      <c r="D3" s="274"/>
      <c r="E3" s="274"/>
      <c r="F3" s="274"/>
      <c r="G3" s="274"/>
      <c r="H3" s="274"/>
      <c r="I3" s="274"/>
      <c r="J3" s="274"/>
    </row>
    <row r="4" spans="1:11">
      <c r="A4" s="273" t="s">
        <v>31</v>
      </c>
      <c r="B4" s="272" t="s">
        <v>32</v>
      </c>
      <c r="C4" s="271" t="s">
        <v>33</v>
      </c>
      <c r="D4" s="271" t="s">
        <v>40</v>
      </c>
      <c r="E4" s="271"/>
      <c r="F4" s="271"/>
      <c r="G4" s="271" t="s">
        <v>34</v>
      </c>
      <c r="H4" s="271" t="s">
        <v>41</v>
      </c>
      <c r="I4" s="271"/>
      <c r="J4" s="271"/>
    </row>
    <row r="5" spans="1:11" ht="22.5" customHeight="1">
      <c r="A5" s="273"/>
      <c r="B5" s="272"/>
      <c r="C5" s="271"/>
      <c r="D5" s="29" t="s">
        <v>9</v>
      </c>
      <c r="E5" s="29" t="s">
        <v>10</v>
      </c>
      <c r="F5" s="29" t="s">
        <v>11</v>
      </c>
      <c r="G5" s="271"/>
      <c r="H5" s="29" t="s">
        <v>9</v>
      </c>
      <c r="I5" s="29" t="s">
        <v>10</v>
      </c>
      <c r="J5" s="29" t="s">
        <v>11</v>
      </c>
    </row>
    <row r="6" spans="1:11" ht="22.5" customHeight="1">
      <c r="A6" s="47">
        <v>1</v>
      </c>
      <c r="B6" s="48" t="s">
        <v>450</v>
      </c>
      <c r="C6" s="32">
        <f>COUNTIFS('Oct-18'!D$5:D$164,"Anganwadi")</f>
        <v>22</v>
      </c>
      <c r="D6" s="33">
        <f>SUMIF('Oct-18'!$D$5:$D$164,"Anganwadi",'Oct-18'!$G$5:$G$164)</f>
        <v>1844</v>
      </c>
      <c r="E6" s="33">
        <f>SUMIF('Oct-18'!$D$5:$D$164,"Anganwadi",'Oct-18'!$H$5:$H$164)</f>
        <v>1641</v>
      </c>
      <c r="F6" s="33">
        <f>+D6+E6</f>
        <v>3485</v>
      </c>
      <c r="G6" s="32">
        <f>COUNTIF('Oct-18'!D5:D164,"School")</f>
        <v>21</v>
      </c>
      <c r="H6" s="33">
        <f>SUMIF('Oct-18'!$D$5:$D$164,"School",'Oct-18'!$G$5:$G$164)</f>
        <v>3046</v>
      </c>
      <c r="I6" s="33">
        <f>SUMIF('Oct-18'!$D$5:$D$164,"School",'Oct-18'!$H$5:$H$164)</f>
        <v>2585</v>
      </c>
      <c r="J6" s="33">
        <f>+H6+I6</f>
        <v>5631</v>
      </c>
      <c r="K6" s="34"/>
    </row>
    <row r="7" spans="1:11" ht="22.5" customHeight="1">
      <c r="A7" s="30">
        <v>2</v>
      </c>
      <c r="B7" s="31" t="s">
        <v>451</v>
      </c>
      <c r="C7" s="32">
        <f>COUNTIF('Nov-18'!D5:D164,"Anganwadi")</f>
        <v>19</v>
      </c>
      <c r="D7" s="33">
        <f>SUMIF('Nov-18'!$D$5:$D$164,"Anganwadi",'Nov-18'!$G$5:$G$164)</f>
        <v>1065</v>
      </c>
      <c r="E7" s="33">
        <f>SUMIF('Nov-18'!$D$5:$D$164,"Anganwadi",'Nov-18'!$H$5:$H$164)</f>
        <v>1071</v>
      </c>
      <c r="F7" s="33">
        <f t="shared" ref="F7:F11" si="0">+D7+E7</f>
        <v>2136</v>
      </c>
      <c r="G7" s="32">
        <f>COUNTIF('Nov-18'!D5:D164,"School")</f>
        <v>24</v>
      </c>
      <c r="H7" s="33">
        <f>SUMIF('Nov-18'!$D$5:$D$164,"School",'Nov-18'!$G$5:$G$164)</f>
        <v>3531</v>
      </c>
      <c r="I7" s="33">
        <f>SUMIF('Nov-18'!$D$5:$D$164,"School",'Nov-18'!$H$5:$H$164)</f>
        <v>3685</v>
      </c>
      <c r="J7" s="33">
        <f t="shared" ref="J7:J11" si="1">+H7+I7</f>
        <v>7216</v>
      </c>
    </row>
    <row r="8" spans="1:11" ht="22.5" customHeight="1">
      <c r="A8" s="30">
        <v>3</v>
      </c>
      <c r="B8" s="31" t="s">
        <v>452</v>
      </c>
      <c r="C8" s="32">
        <f>COUNTIF('Dec-18'!D5:D164,"Anganwadi")</f>
        <v>51</v>
      </c>
      <c r="D8" s="33">
        <f>SUMIF('Dec-18'!$D$5:$D$164,"Anganwadi",'Dec-18'!$G$5:$G$164)</f>
        <v>1458</v>
      </c>
      <c r="E8" s="33">
        <f>SUMIF('Dec-18'!$D$5:$D$164,"Anganwadi",'Dec-18'!$H$5:$H$164)</f>
        <v>1323</v>
      </c>
      <c r="F8" s="33">
        <f t="shared" si="0"/>
        <v>2781</v>
      </c>
      <c r="G8" s="32">
        <f>COUNTIF('Dec-18'!D5:D164,"School")</f>
        <v>6</v>
      </c>
      <c r="H8" s="33">
        <f>SUMIF('Dec-18'!$D$5:$D$164,"School",'Dec-18'!$G$5:$G$164)</f>
        <v>262</v>
      </c>
      <c r="I8" s="33">
        <f>SUMIF('Dec-18'!$D$5:$D$164,"School",'Dec-18'!$H$5:$H$164)</f>
        <v>326</v>
      </c>
      <c r="J8" s="33">
        <f t="shared" si="1"/>
        <v>588</v>
      </c>
    </row>
    <row r="9" spans="1:11" ht="22.5" customHeight="1">
      <c r="A9" s="30">
        <v>4</v>
      </c>
      <c r="B9" s="31" t="s">
        <v>453</v>
      </c>
      <c r="C9" s="32">
        <f>COUNTIF('Jan-18'!D5:D164,"Anganwadi")</f>
        <v>31</v>
      </c>
      <c r="D9" s="33">
        <f>SUMIF('Jan-18'!$D$5:$D$164,"Anganwadi",'Jan-18'!$G$5:$G$164)</f>
        <v>519</v>
      </c>
      <c r="E9" s="33">
        <f>SUMIF('Jan-18'!$D$5:$D$164,"Anganwadi",'Jan-18'!$H$5:$H$164)</f>
        <v>518</v>
      </c>
      <c r="F9" s="33">
        <f t="shared" si="0"/>
        <v>1037</v>
      </c>
      <c r="G9" s="32">
        <f>COUNTIF('Jan-18'!D5:D164,"School")</f>
        <v>15</v>
      </c>
      <c r="H9" s="33">
        <f>SUMIF('Jan-18'!$D$5:$D$164,"School",'Jan-18'!$G$5:$G$164)</f>
        <v>991</v>
      </c>
      <c r="I9" s="33">
        <f>SUMIF('Jan-18'!$D$5:$D$164,"School",'Jan-18'!$H$5:$H$164)</f>
        <v>845</v>
      </c>
      <c r="J9" s="33">
        <f t="shared" si="1"/>
        <v>1836</v>
      </c>
    </row>
    <row r="10" spans="1:11" ht="22.5" customHeight="1">
      <c r="A10" s="30">
        <v>5</v>
      </c>
      <c r="B10" s="31" t="s">
        <v>454</v>
      </c>
      <c r="C10" s="32">
        <f>COUNTIF('Feb-18'!D5:D164,"Anganwadi")</f>
        <v>21</v>
      </c>
      <c r="D10" s="33">
        <f>SUMIF('Feb-18'!$D$5:$D$164,"Anganwadi",'Feb-18'!$G$5:$G$164)</f>
        <v>374</v>
      </c>
      <c r="E10" s="33">
        <f>SUMIF('Feb-18'!$D$5:$D$164,"Anganwadi",'Feb-18'!$H$5:$H$164)</f>
        <v>353</v>
      </c>
      <c r="F10" s="33">
        <f t="shared" si="0"/>
        <v>727</v>
      </c>
      <c r="G10" s="32">
        <f>COUNTIF('Feb-18'!D5:D164,"School")</f>
        <v>27</v>
      </c>
      <c r="H10" s="33">
        <f>SUMIF('Feb-18'!$D$5:$D$164,"School",'Feb-18'!$G$5:$G$164)</f>
        <v>1095</v>
      </c>
      <c r="I10" s="33">
        <f>SUMIF('Feb-18'!$D$5:$D$164,"School",'Feb-18'!$H$5:$H$164)</f>
        <v>1003</v>
      </c>
      <c r="J10" s="33">
        <f t="shared" si="1"/>
        <v>2098</v>
      </c>
    </row>
    <row r="11" spans="1:11" ht="22.5" customHeight="1">
      <c r="A11" s="30">
        <v>6</v>
      </c>
      <c r="B11" s="31" t="s">
        <v>455</v>
      </c>
      <c r="C11" s="32">
        <f>COUNTIF('Mar-18'!D5:D164,"Anganwadi")</f>
        <v>5</v>
      </c>
      <c r="D11" s="33">
        <f>SUMIF('Mar-18'!$D$5:$D$164,"Anganwadi",'Mar-18'!$G$5:$G$164)</f>
        <v>70</v>
      </c>
      <c r="E11" s="33">
        <f>SUMIF('Mar-18'!$D$5:$D$164,"Anganwadi",'Mar-18'!$H$5:$H$164)</f>
        <v>80</v>
      </c>
      <c r="F11" s="33">
        <f t="shared" si="0"/>
        <v>150</v>
      </c>
      <c r="G11" s="32">
        <f>COUNTIF('Mar-18'!D5:D164,"School")</f>
        <v>42</v>
      </c>
      <c r="H11" s="33">
        <f>SUMIF('Mar-18'!$D$5:$D$164,"School",'Mar-18'!$G$5:$G$164)</f>
        <v>2659</v>
      </c>
      <c r="I11" s="33">
        <f>SUMIF('Mar-18'!$D$5:$D$164,"School",'Mar-18'!$H$5:$H$164)</f>
        <v>2336</v>
      </c>
      <c r="J11" s="33">
        <f t="shared" si="1"/>
        <v>4995</v>
      </c>
    </row>
    <row r="12" spans="1:11" ht="19.5" customHeight="1">
      <c r="A12" s="262" t="s">
        <v>42</v>
      </c>
      <c r="B12" s="262"/>
      <c r="C12" s="35">
        <f>SUM(C6:C11)</f>
        <v>149</v>
      </c>
      <c r="D12" s="35">
        <f t="shared" ref="D12:J12" si="2">SUM(D6:D11)</f>
        <v>5330</v>
      </c>
      <c r="E12" s="35">
        <f t="shared" si="2"/>
        <v>4986</v>
      </c>
      <c r="F12" s="35">
        <f t="shared" si="2"/>
        <v>10316</v>
      </c>
      <c r="G12" s="35">
        <f t="shared" si="2"/>
        <v>135</v>
      </c>
      <c r="H12" s="35">
        <f t="shared" si="2"/>
        <v>11584</v>
      </c>
      <c r="I12" s="35">
        <f t="shared" si="2"/>
        <v>10780</v>
      </c>
      <c r="J12" s="35">
        <f t="shared" si="2"/>
        <v>22364</v>
      </c>
    </row>
    <row r="14" spans="1:11">
      <c r="A14" s="257" t="s">
        <v>72</v>
      </c>
      <c r="B14" s="257"/>
      <c r="C14" s="257"/>
      <c r="D14" s="257"/>
      <c r="E14" s="257"/>
      <c r="F14" s="257"/>
    </row>
    <row r="15" spans="1:11" ht="82.5">
      <c r="A15" s="45" t="s">
        <v>31</v>
      </c>
      <c r="B15" s="44" t="s">
        <v>32</v>
      </c>
      <c r="C15" s="49" t="s">
        <v>69</v>
      </c>
      <c r="D15" s="43" t="s">
        <v>33</v>
      </c>
      <c r="E15" s="43" t="s">
        <v>34</v>
      </c>
      <c r="F15" s="43" t="s">
        <v>70</v>
      </c>
    </row>
    <row r="16" spans="1:11">
      <c r="A16" s="260">
        <v>1</v>
      </c>
      <c r="B16" s="258" t="s">
        <v>450</v>
      </c>
      <c r="C16" s="50" t="s">
        <v>67</v>
      </c>
      <c r="D16" s="32">
        <f>COUNTIFS('Oct-18'!B$5:B$164,"Team 1",'Oct-18'!D$5:D$164,"Anganwadi")</f>
        <v>11</v>
      </c>
      <c r="E16" s="32">
        <f>COUNTIFS('Oct-18'!B$5:B$164,"Team 1",'Oct-18'!D$5:D$164,"School")</f>
        <v>11</v>
      </c>
      <c r="F16" s="33">
        <f>SUMIF('Oct-18'!$B$5:$B$164,"Team 1",'Oct-18'!$I$5:$I$164)</f>
        <v>5387</v>
      </c>
    </row>
    <row r="17" spans="1:6">
      <c r="A17" s="261"/>
      <c r="B17" s="259"/>
      <c r="C17" s="50" t="s">
        <v>68</v>
      </c>
      <c r="D17" s="32">
        <f>COUNTIFS('Oct-18'!B$5:B$164,"Team 2",'Oct-18'!D$5:D$164,"Anganwadi")</f>
        <v>11</v>
      </c>
      <c r="E17" s="32">
        <f>COUNTIFS('Oct-18'!B$5:B$164,"Team 2",'Oct-18'!D$5:D$164,"School")</f>
        <v>10</v>
      </c>
      <c r="F17" s="33">
        <f>SUMIF('Oct-18'!$B$5:$B$164,"Team 2",'Oct-18'!$I$5:$I$164)</f>
        <v>3729</v>
      </c>
    </row>
    <row r="18" spans="1:6">
      <c r="A18" s="260">
        <v>2</v>
      </c>
      <c r="B18" s="258" t="s">
        <v>451</v>
      </c>
      <c r="C18" s="50" t="s">
        <v>67</v>
      </c>
      <c r="D18" s="32">
        <f>COUNTIFS('Nov-18'!B$5:B$164,"Team 1",'Nov-18'!D$5:D$164,"Anganwadi")</f>
        <v>6</v>
      </c>
      <c r="E18" s="32">
        <f>COUNTIFS('Nov-18'!B$5:B$164,"Team 1",'Nov-18'!D$5:D$164,"School")</f>
        <v>16</v>
      </c>
      <c r="F18" s="33">
        <f>SUMIF('Nov-18'!$B$5:$B$164,"Team 1",'Nov-18'!$I$5:$I$164)</f>
        <v>6136</v>
      </c>
    </row>
    <row r="19" spans="1:6">
      <c r="A19" s="261"/>
      <c r="B19" s="259"/>
      <c r="C19" s="50" t="s">
        <v>68</v>
      </c>
      <c r="D19" s="32">
        <f>COUNTIFS('Nov-18'!B$5:B$164,"Team 2",'Nov-18'!D$5:D$164,"Anganwadi")</f>
        <v>13</v>
      </c>
      <c r="E19" s="32">
        <f>COUNTIFS('Nov-18'!B$5:B$164,"Team 2",'Nov-18'!D$5:D$164,"School")</f>
        <v>8</v>
      </c>
      <c r="F19" s="33">
        <f>SUMIF('Nov-18'!$B$5:$B$164,"Team 2",'Nov-18'!$I$5:$I$164)</f>
        <v>2047</v>
      </c>
    </row>
    <row r="20" spans="1:6">
      <c r="A20" s="260">
        <v>3</v>
      </c>
      <c r="B20" s="258" t="s">
        <v>452</v>
      </c>
      <c r="C20" s="50" t="s">
        <v>67</v>
      </c>
      <c r="D20" s="32">
        <f>COUNTIFS('Dec-18'!B$5:B$164,"Team 1",'Dec-18'!D$5:D$164,"Anganwadi")</f>
        <v>24</v>
      </c>
      <c r="E20" s="32">
        <f>COUNTIFS('Dec-18'!B$5:B$164,"Team 1",'Dec-18'!D$5:D$164,"School")</f>
        <v>3</v>
      </c>
      <c r="F20" s="33">
        <f>SUMIF('Dec-18'!$B$5:$B$164,"Team 1",'Dec-18'!$I$5:$I$164)</f>
        <v>1815</v>
      </c>
    </row>
    <row r="21" spans="1:6">
      <c r="A21" s="261"/>
      <c r="B21" s="259"/>
      <c r="C21" s="50" t="s">
        <v>68</v>
      </c>
      <c r="D21" s="32">
        <f>COUNTIFS('Dec-18'!B$5:B$164,"Team 2",'Dec-18'!D$5:D$164,"Anganwadi")</f>
        <v>25</v>
      </c>
      <c r="E21" s="32">
        <f>COUNTIFS('Dec-18'!B$5:B$164,"Team 2",'Dec-18'!D$5:D$164,"School")</f>
        <v>3</v>
      </c>
      <c r="F21" s="33">
        <f>SUMIF('Dec-18'!$B$5:$B$164,"Team 2",'Dec-18'!$I$5:$I$164)</f>
        <v>1529</v>
      </c>
    </row>
    <row r="22" spans="1:6">
      <c r="A22" s="260">
        <v>4</v>
      </c>
      <c r="B22" s="258" t="s">
        <v>453</v>
      </c>
      <c r="C22" s="50" t="s">
        <v>67</v>
      </c>
      <c r="D22" s="32">
        <f>COUNTIFS('Jan-18'!B$5:B$164,"Team 1",'Jan-18'!D$5:D$164,"Anganwadi")</f>
        <v>17</v>
      </c>
      <c r="E22" s="32">
        <f>COUNTIFS('Jan-18'!B$5:B$164,"Team 1",'Jan-18'!D$5:D$164,"School")</f>
        <v>8</v>
      </c>
      <c r="F22" s="33">
        <f>SUMIF('Jan-18'!$B$5:$B$164,"Team 1",'Jan-18'!$I$5:$I$164)</f>
        <v>1531</v>
      </c>
    </row>
    <row r="23" spans="1:6">
      <c r="A23" s="261"/>
      <c r="B23" s="259"/>
      <c r="C23" s="50" t="s">
        <v>68</v>
      </c>
      <c r="D23" s="32">
        <f>COUNTIFS('Jan-18'!B$5:B$164,"Team 2",'Jan-18'!D$5:D$164,"Anganwadi")</f>
        <v>14</v>
      </c>
      <c r="E23" s="32">
        <f>COUNTIFS('Jan-18'!B$5:B$164,"Team 2",'Jan-18'!D$5:D$164,"School")</f>
        <v>7</v>
      </c>
      <c r="F23" s="33">
        <f>SUMIF('Jan-18'!$B$5:$B$164,"Team 2",'Jan-18'!$I$5:$I$164)</f>
        <v>1354</v>
      </c>
    </row>
    <row r="24" spans="1:6">
      <c r="A24" s="260">
        <v>5</v>
      </c>
      <c r="B24" s="258" t="s">
        <v>454</v>
      </c>
      <c r="C24" s="50" t="s">
        <v>67</v>
      </c>
      <c r="D24" s="32">
        <f>COUNTIFS('Feb-18'!B$5:B$164,"Team 1",'Feb-18'!D$5:D$164,"Anganwadi")</f>
        <v>10</v>
      </c>
      <c r="E24" s="32">
        <f>COUNTIFS('Feb-18'!B$5:B$164,"Team 1",'Feb-18'!D$5:D$164,"School")</f>
        <v>13</v>
      </c>
      <c r="F24" s="33">
        <f>SUMIF('Feb-18'!$B$5:$B$164,"Team 1",'Feb-18'!$I$5:$I$164)</f>
        <v>1646</v>
      </c>
    </row>
    <row r="25" spans="1:6">
      <c r="A25" s="261"/>
      <c r="B25" s="259"/>
      <c r="C25" s="50" t="s">
        <v>68</v>
      </c>
      <c r="D25" s="32">
        <f>COUNTIFS('Feb-18'!B$5:B$164,"Team 2",'Feb-18'!D$5:D$164,"Anganwadi")</f>
        <v>10</v>
      </c>
      <c r="E25" s="32">
        <f>COUNTIFS('Feb-18'!B$5:B$164,"Team 2",'Feb-18'!D$5:D$164,"School")</f>
        <v>14</v>
      </c>
      <c r="F25" s="33">
        <f>SUMIF('Feb-18'!$B$5:$B$164,"Team 2",'Feb-18'!$I$5:$I$164)</f>
        <v>1218</v>
      </c>
    </row>
    <row r="26" spans="1:6">
      <c r="A26" s="260">
        <v>6</v>
      </c>
      <c r="B26" s="258" t="s">
        <v>455</v>
      </c>
      <c r="C26" s="50" t="s">
        <v>67</v>
      </c>
      <c r="D26" s="32">
        <f>COUNTIFS('Mar-18'!B$5:B$164,"Team 1",'Mar-18'!D$5:D$164,"Anganwadi")</f>
        <v>2</v>
      </c>
      <c r="E26" s="32">
        <f>COUNTIFS('Mar-18'!B$5:B$164,"Team 1",'Mar-18'!D$5:D$164,"School")</f>
        <v>21</v>
      </c>
      <c r="F26" s="33">
        <f>SUMIF('Mar-18'!$B$5:$B$164,"Team 1",'Mar-18'!$I$5:$I$164)</f>
        <v>2151</v>
      </c>
    </row>
    <row r="27" spans="1:6">
      <c r="A27" s="261"/>
      <c r="B27" s="259"/>
      <c r="C27" s="50" t="s">
        <v>68</v>
      </c>
      <c r="D27" s="32">
        <f>COUNTIFS('Mar-18'!B$5:B$164,"Team 2",'Mar-18'!D$5:D$164,"Anganwadi")</f>
        <v>3</v>
      </c>
      <c r="E27" s="32">
        <f>COUNTIFS('Mar-18'!B$5:B$164,"Team 2",'Mar-18'!D$5:D$164,"School")</f>
        <v>20</v>
      </c>
      <c r="F27" s="33">
        <f>SUMIF('Mar-18'!$B$5:$B$164,"Team 2",'Mar-18'!$I$5:$I$164)</f>
        <v>2747</v>
      </c>
    </row>
    <row r="28" spans="1:6">
      <c r="A28" s="42" t="s">
        <v>42</v>
      </c>
      <c r="B28" s="42"/>
      <c r="C28" s="42"/>
      <c r="D28" s="42">
        <f>SUM(D16:D27)</f>
        <v>146</v>
      </c>
      <c r="E28" s="42">
        <f>SUM(E16:E27)</f>
        <v>134</v>
      </c>
      <c r="F28" s="42">
        <f>SUM(F16:F27)</f>
        <v>31290</v>
      </c>
    </row>
  </sheetData>
  <mergeCells count="26">
    <mergeCell ref="A12:B12"/>
    <mergeCell ref="A1:J1"/>
    <mergeCell ref="A2:B2"/>
    <mergeCell ref="C2:D2"/>
    <mergeCell ref="F2:G2"/>
    <mergeCell ref="I2:J2"/>
    <mergeCell ref="D4:F4"/>
    <mergeCell ref="B4:B5"/>
    <mergeCell ref="C4:C5"/>
    <mergeCell ref="A4:A5"/>
    <mergeCell ref="H4:J4"/>
    <mergeCell ref="G4:G5"/>
    <mergeCell ref="A3:J3"/>
    <mergeCell ref="A14:F14"/>
    <mergeCell ref="B26:B27"/>
    <mergeCell ref="A16:A17"/>
    <mergeCell ref="A18:A19"/>
    <mergeCell ref="A20:A21"/>
    <mergeCell ref="A22:A23"/>
    <mergeCell ref="A24:A25"/>
    <mergeCell ref="A26:A27"/>
    <mergeCell ref="B16:B17"/>
    <mergeCell ref="B18:B19"/>
    <mergeCell ref="B20:B21"/>
    <mergeCell ref="B22:B23"/>
    <mergeCell ref="B24:B25"/>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Jan-18</vt:lpstr>
      <vt:lpstr>Mar-18</vt:lpstr>
      <vt:lpstr>Feb-18</vt:lpstr>
      <vt:lpstr>Summary Sheet</vt:lpstr>
      <vt:lpstr>'Dec-18'!Print_Titles</vt:lpstr>
      <vt:lpstr>'Feb-18'!Print_Titles</vt:lpstr>
      <vt:lpstr>'Jan-18'!Print_Titles</vt:lpstr>
      <vt:lpstr>'Mar-18'!Print_Titles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2018-12-24T06:13:27Z</dcterms:modified>
</cp:coreProperties>
</file>