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585" windowWidth="14805" windowHeight="753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5" i="21"/>
  <c r="I6"/>
  <c r="I68" l="1"/>
  <c r="I69"/>
  <c r="I70"/>
  <c r="I71"/>
  <c r="I72"/>
  <c r="I73"/>
  <c r="I74"/>
  <c r="I143"/>
  <c r="I144"/>
  <c r="I145"/>
  <c r="I146"/>
  <c r="I147"/>
  <c r="I148"/>
  <c r="I149"/>
  <c r="I150"/>
  <c r="I151"/>
  <c r="I152"/>
  <c r="I153"/>
  <c r="I154"/>
  <c r="I155"/>
  <c r="I156"/>
  <c r="I157"/>
  <c r="I158"/>
  <c r="I159" l="1"/>
  <c r="I153" i="18" l="1"/>
  <c r="I154"/>
  <c r="I155"/>
  <c r="I156"/>
  <c r="I157"/>
  <c r="I158"/>
  <c r="I11" i="17" l="1"/>
  <c r="I10"/>
  <c r="I69"/>
  <c r="I68"/>
  <c r="I9" l="1"/>
  <c r="I8"/>
  <c r="I127" i="20" l="1"/>
  <c r="I128"/>
  <c r="I67" i="17"/>
  <c r="I66"/>
  <c r="I21"/>
  <c r="I142" i="21" l="1"/>
  <c r="I141"/>
  <c r="I140"/>
  <c r="I139"/>
  <c r="I138"/>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130" i="20" l="1"/>
  <c r="I129"/>
  <c r="I126"/>
  <c r="I125"/>
  <c r="I124"/>
  <c r="I123"/>
  <c r="I122"/>
  <c r="I121"/>
  <c r="I120"/>
  <c r="I119"/>
  <c r="I118"/>
  <c r="I117"/>
  <c r="I116"/>
  <c r="I115"/>
  <c r="I114"/>
  <c r="I113"/>
  <c r="I112"/>
  <c r="I111"/>
  <c r="I108"/>
  <c r="I107"/>
  <c r="I106"/>
  <c r="I105"/>
  <c r="I104"/>
  <c r="I103"/>
  <c r="I102"/>
  <c r="I101"/>
  <c r="I100"/>
  <c r="I99"/>
  <c r="I98"/>
  <c r="I97"/>
  <c r="I96"/>
  <c r="I95"/>
  <c r="I94"/>
  <c r="I93"/>
  <c r="I92"/>
  <c r="I91"/>
  <c r="I90"/>
  <c r="I89"/>
  <c r="I88"/>
  <c r="I87"/>
  <c r="I86"/>
  <c r="I85"/>
  <c r="I84"/>
  <c r="I83"/>
  <c r="I82"/>
  <c r="I81"/>
  <c r="I80"/>
  <c r="I79"/>
  <c r="I78"/>
  <c r="I77"/>
  <c r="I76" l="1"/>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40" i="19" l="1"/>
  <c r="I139"/>
  <c r="I138"/>
  <c r="I137"/>
  <c r="I136"/>
  <c r="I135"/>
  <c r="I134"/>
  <c r="I133"/>
  <c r="I132"/>
  <c r="I131"/>
  <c r="I130"/>
  <c r="I129"/>
  <c r="I128"/>
  <c r="I127"/>
  <c r="I126"/>
  <c r="I125"/>
  <c r="I124"/>
  <c r="I123"/>
  <c r="I122"/>
  <c r="I121"/>
  <c r="I120"/>
  <c r="I119"/>
  <c r="I118"/>
  <c r="I117"/>
  <c r="I116"/>
  <c r="I115"/>
  <c r="I68"/>
  <c r="I67"/>
  <c r="I66"/>
  <c r="I65"/>
  <c r="I64"/>
  <c r="I63"/>
  <c r="I62"/>
  <c r="I61"/>
  <c r="I57"/>
  <c r="I60"/>
  <c r="I59"/>
  <c r="I58"/>
  <c r="I56"/>
  <c r="I55"/>
  <c r="I54"/>
  <c r="I53"/>
  <c r="I52"/>
  <c r="I114"/>
  <c r="I113"/>
  <c r="I112"/>
  <c r="I111"/>
  <c r="I110"/>
  <c r="I109"/>
  <c r="I108"/>
  <c r="I107"/>
  <c r="I51"/>
  <c r="I50"/>
  <c r="I49"/>
  <c r="I106"/>
  <c r="I105"/>
  <c r="I104"/>
  <c r="I103"/>
  <c r="I48"/>
  <c r="I47"/>
  <c r="I46"/>
  <c r="I102" l="1"/>
  <c r="I101"/>
  <c r="I100"/>
  <c r="I99"/>
  <c r="I98"/>
  <c r="I97"/>
  <c r="I96"/>
  <c r="I95"/>
  <c r="I94"/>
  <c r="I93"/>
  <c r="I92"/>
  <c r="I91"/>
  <c r="I90"/>
  <c r="I89"/>
  <c r="I88"/>
  <c r="I87"/>
  <c r="I86"/>
  <c r="I85"/>
  <c r="I84"/>
  <c r="I83"/>
  <c r="I82"/>
  <c r="I81"/>
  <c r="I80"/>
  <c r="I79"/>
  <c r="I78"/>
  <c r="I77"/>
  <c r="I76"/>
  <c r="I75"/>
  <c r="I74"/>
  <c r="I73"/>
  <c r="I45" l="1"/>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52" i="18" l="1"/>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l="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26" i="17"/>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5"/>
  <c r="I64"/>
  <c r="I63"/>
  <c r="I62"/>
  <c r="I60"/>
  <c r="I59"/>
  <c r="I58"/>
  <c r="I57"/>
  <c r="I56"/>
  <c r="I55"/>
  <c r="I54"/>
  <c r="I53"/>
  <c r="I52"/>
  <c r="I51"/>
  <c r="I50"/>
  <c r="I49"/>
  <c r="I48"/>
  <c r="I47"/>
  <c r="I46"/>
  <c r="I45"/>
  <c r="I44"/>
  <c r="I43"/>
  <c r="I42"/>
  <c r="I41"/>
  <c r="I40"/>
  <c r="I39"/>
  <c r="I38"/>
  <c r="I37"/>
  <c r="I36"/>
  <c r="I35"/>
  <c r="I34"/>
  <c r="I33"/>
  <c r="I32"/>
  <c r="I31"/>
  <c r="I30"/>
  <c r="I29"/>
  <c r="I28" l="1"/>
  <c r="I27"/>
  <c r="I26"/>
  <c r="I25"/>
  <c r="I24"/>
  <c r="I23"/>
  <c r="I22"/>
  <c r="I20"/>
  <c r="I19"/>
  <c r="I18"/>
  <c r="I16"/>
  <c r="I15"/>
  <c r="I14"/>
  <c r="I13"/>
  <c r="I12"/>
  <c r="I7" l="1"/>
  <c r="I6"/>
  <c r="I5"/>
  <c r="I96" i="5" l="1"/>
  <c r="I95"/>
  <c r="I94"/>
  <c r="I93"/>
  <c r="I92"/>
  <c r="I91" l="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36" i="20"/>
  <c r="I137"/>
  <c r="I138"/>
  <c r="I139"/>
  <c r="I140"/>
  <c r="I141"/>
  <c r="I142"/>
  <c r="I143"/>
  <c r="I144"/>
  <c r="I145"/>
  <c r="I146"/>
  <c r="I147"/>
  <c r="I148"/>
  <c r="I149"/>
  <c r="I150"/>
  <c r="I151"/>
  <c r="I152"/>
  <c r="I153"/>
  <c r="I154"/>
  <c r="I155"/>
  <c r="I156"/>
  <c r="I157"/>
  <c r="I158"/>
  <c r="I159"/>
  <c r="I160"/>
  <c r="I161"/>
  <c r="I162"/>
  <c r="I141" i="19"/>
  <c r="I142"/>
  <c r="I143"/>
  <c r="I144"/>
  <c r="I145"/>
  <c r="I146"/>
  <c r="I147"/>
  <c r="I148"/>
  <c r="I149"/>
  <c r="I150"/>
  <c r="I151"/>
  <c r="I152"/>
  <c r="I153"/>
  <c r="I154"/>
  <c r="I155"/>
  <c r="I156"/>
  <c r="I157"/>
  <c r="I158"/>
  <c r="I159"/>
  <c r="I160"/>
  <c r="I161"/>
  <c r="I162"/>
  <c r="I163"/>
  <c r="I164"/>
  <c r="I159" i="18"/>
  <c r="I160"/>
  <c r="I161"/>
  <c r="I162"/>
  <c r="I163"/>
  <c r="I164"/>
  <c r="I127" i="1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60" i="21"/>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D167" i="20"/>
  <c r="D166"/>
  <c r="H165"/>
  <c r="G165"/>
  <c r="C165"/>
  <c r="I164"/>
  <c r="I163"/>
  <c r="I110"/>
  <c r="I109"/>
  <c r="D167" i="19"/>
  <c r="D166"/>
  <c r="H165"/>
  <c r="G165"/>
  <c r="C165"/>
  <c r="F23" i="11"/>
  <c r="F22"/>
  <c r="D167" i="18"/>
  <c r="D166"/>
  <c r="H165"/>
  <c r="G165"/>
  <c r="C165"/>
  <c r="F21" i="11"/>
  <c r="F20"/>
  <c r="D167" i="17"/>
  <c r="D166"/>
  <c r="H165"/>
  <c r="G165"/>
  <c r="C165"/>
  <c r="I17"/>
  <c r="F18" i="11"/>
  <c r="F17"/>
  <c r="I104" i="5"/>
  <c r="I105"/>
  <c r="I106"/>
  <c r="I107"/>
  <c r="I108"/>
  <c r="I109"/>
  <c r="I110"/>
  <c r="I111"/>
  <c r="I112"/>
  <c r="I113"/>
  <c r="I114"/>
  <c r="I115"/>
  <c r="I116"/>
  <c r="I117"/>
  <c r="I118"/>
  <c r="I119"/>
  <c r="I120"/>
  <c r="I121"/>
  <c r="I122"/>
  <c r="C2" i="11"/>
  <c r="I2"/>
  <c r="F2"/>
  <c r="I97" i="5"/>
  <c r="I98"/>
  <c r="I99"/>
  <c r="I100"/>
  <c r="I101"/>
  <c r="I102"/>
  <c r="I103"/>
  <c r="F26" i="11" l="1"/>
  <c r="F19"/>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<sst xmlns="http://schemas.openxmlformats.org/spreadsheetml/2006/main" count="8104" uniqueCount="1585">
  <si>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</si>
  <si>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</si>
  <si>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</si>
  <si>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</si>
  <si>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</si>
  <si>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</si>
  <si>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</si>
  <si>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</si>
  <si>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</si>
  <si>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</si>
  <si>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</si>
  <si>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</si>
  <si>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</si>
  <si>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</si>
  <si>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</si>
  <si>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</si>
  <si>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</si>
  <si>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</si>
  <si>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</si>
  <si>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</si>
  <si>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</si>
  <si>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</si>
  <si>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</si>
  <si>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</si>
  <si>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</si>
  <si>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</si>
  <si>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</si>
  <si>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</si>
  <si>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</si>
  <si>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</si>
  <si>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</si>
  <si>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</si>
  <si>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</si>
  <si>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</si>
  <si>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</si>
  <si>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</si>
  <si>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</si>
  <si>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</si>
  <si>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</si>
  <si>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</si>
  <si>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</si>
  <si>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</si>
  <si>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</si>
  <si>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</si>
  <si>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</si>
  <si>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</si>
  <si>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</si>
  <si>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</si>
  <si>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</si>
  <si>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</si>
  <si>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</si>
  <si>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</si>
  <si>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</si>
  <si>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</si>
  <si>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</si>
  <si>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</si>
  <si>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</si>
  <si>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</si>
  <si>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</si>
  <si>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</si>
  <si>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</si>
  <si>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</si>
  <si>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</si>
  <si>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</si>
  <si>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</si>
  <si>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</si>
  <si>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</si>
  <si>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</si>
  <si>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</si>
  <si>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</si>
  <si>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</si>
  <si>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</si>
  <si>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Bhabesh Talukdar</t>
  </si>
  <si>
    <t>ssapaschimnalbari@gmail.com</t>
  </si>
  <si>
    <t>Dr. Surendra Nath Deka</t>
  </si>
  <si>
    <t>Dr. Mirazul Haque</t>
  </si>
  <si>
    <t>Kangkan Bhagawati</t>
  </si>
  <si>
    <t>Archana Deka</t>
  </si>
  <si>
    <t>pharmakangkan@gmail.com</t>
  </si>
  <si>
    <t xml:space="preserve">Indrani Thakuria </t>
  </si>
  <si>
    <t>Pranab Jyoti Nath</t>
  </si>
  <si>
    <t>Jitumoni Talukdar</t>
  </si>
  <si>
    <t>Ananta Sutradhar</t>
  </si>
  <si>
    <t>Akan Bardoloi</t>
  </si>
  <si>
    <t>ananta1988@rediffmail.com</t>
  </si>
  <si>
    <t>ASSAM</t>
  </si>
  <si>
    <t>NALBARI</t>
  </si>
  <si>
    <t>CHAMATA</t>
  </si>
  <si>
    <t>Tuesday</t>
  </si>
  <si>
    <t>GOPALTHAN MES, Nakerbari</t>
  </si>
  <si>
    <t>ME</t>
  </si>
  <si>
    <t>9854422110</t>
  </si>
  <si>
    <t>Nakerbari Sc</t>
  </si>
  <si>
    <t>Anima Deka</t>
  </si>
  <si>
    <t>Dipali Pathak</t>
  </si>
  <si>
    <t>JANATA LPS</t>
  </si>
  <si>
    <t>LP</t>
  </si>
  <si>
    <t>9613183189</t>
  </si>
  <si>
    <t>Abala Barman</t>
  </si>
  <si>
    <t>200 No. Majkuchi Pub Sonora</t>
  </si>
  <si>
    <t>Latika Talukdar</t>
  </si>
  <si>
    <t>UTTAM CH BIDYAPITH MES</t>
  </si>
  <si>
    <t>9577339189</t>
  </si>
  <si>
    <t>Gangapur sc</t>
  </si>
  <si>
    <t>Makani Devi</t>
  </si>
  <si>
    <t>Rupali hazarika.</t>
  </si>
  <si>
    <t>Dungardi</t>
  </si>
  <si>
    <t>Wednesday</t>
  </si>
  <si>
    <t>UTTAM CHANDRA BIDYAPITH LPS</t>
  </si>
  <si>
    <t>7399819475</t>
  </si>
  <si>
    <t>Thursday</t>
  </si>
  <si>
    <t>Gangapur</t>
  </si>
  <si>
    <t>PASCHIM BALIZAR LPS</t>
  </si>
  <si>
    <t>9864703529</t>
  </si>
  <si>
    <t>Balizar Sc</t>
  </si>
  <si>
    <t>Purabi Bhuyan</t>
  </si>
  <si>
    <t>Rina Begam.</t>
  </si>
  <si>
    <t>227 NO BALIZAR LPS</t>
  </si>
  <si>
    <t>9864126949</t>
  </si>
  <si>
    <t>Friday</t>
  </si>
  <si>
    <t>232 No. Balizar, Puran</t>
  </si>
  <si>
    <t>SWAHID SMRITI BALIKA MADHYAMIK VIDYALAYA</t>
  </si>
  <si>
    <t>MV</t>
  </si>
  <si>
    <t>9707274787</t>
  </si>
  <si>
    <t>Jariapar Sc</t>
  </si>
  <si>
    <t>Mina Deka</t>
  </si>
  <si>
    <t>Hazera Begam.</t>
  </si>
  <si>
    <t>Madhya Barbhitha Patowary Supa</t>
  </si>
  <si>
    <t>Jariyapar Sc</t>
  </si>
  <si>
    <t>Tarulata Barman.</t>
  </si>
  <si>
    <t>Belsor Milanpara</t>
  </si>
  <si>
    <t>9508839804</t>
  </si>
  <si>
    <t>Saturday</t>
  </si>
  <si>
    <t>CHAMATA GIRLS HS</t>
  </si>
  <si>
    <t>HS</t>
  </si>
  <si>
    <t>9706210939</t>
  </si>
  <si>
    <t>Paschim Chamata Sc</t>
  </si>
  <si>
    <t>Lakshmi Rani Deka</t>
  </si>
  <si>
    <t>Susila Barman</t>
  </si>
  <si>
    <t>Monday</t>
  </si>
  <si>
    <t>2 NO SUKEKUCHI ADITYA LP SCHOOL</t>
  </si>
  <si>
    <t>9859304788</t>
  </si>
  <si>
    <t>Pakhura Sc</t>
  </si>
  <si>
    <t>Madhabi Barman</t>
  </si>
  <si>
    <t>Rejia Begum</t>
  </si>
  <si>
    <t>259 No. Dhantola</t>
  </si>
  <si>
    <t>9707683732</t>
  </si>
  <si>
    <t>SUKEKUCHI LPS</t>
  </si>
  <si>
    <t>9613083300</t>
  </si>
  <si>
    <t>KHETRIDHARMAPUR MILAN LPS</t>
  </si>
  <si>
    <t>9864645807</t>
  </si>
  <si>
    <t>98 No. Sukekuchi</t>
  </si>
  <si>
    <t>8256080917</t>
  </si>
  <si>
    <t>MILAN HS, LAKHOPUR</t>
  </si>
  <si>
    <t>9859290579</t>
  </si>
  <si>
    <t>Lakhopur SC</t>
  </si>
  <si>
    <t>Anjana Das</t>
  </si>
  <si>
    <t>Pranita Kalita</t>
  </si>
  <si>
    <t>3 NO LAKHOPUR LPS</t>
  </si>
  <si>
    <t>9435244193</t>
  </si>
  <si>
    <t>2 NO LAKHOPUR LPS</t>
  </si>
  <si>
    <t>9707360882</t>
  </si>
  <si>
    <t>1 NO LAKHOPUR LPS</t>
  </si>
  <si>
    <t>9707317527</t>
  </si>
  <si>
    <t>173 No. Lokhopur</t>
  </si>
  <si>
    <t>Gitika Barman.</t>
  </si>
  <si>
    <t>139 NO AMANI LPS</t>
  </si>
  <si>
    <t>9854674100</t>
  </si>
  <si>
    <t>Amani Sc</t>
  </si>
  <si>
    <t>Sajida Begum</t>
  </si>
  <si>
    <t>201 No. Amani Janakalyan</t>
  </si>
  <si>
    <t>Amani</t>
  </si>
  <si>
    <t>205 No. Piadapara</t>
  </si>
  <si>
    <t>9854962614</t>
  </si>
  <si>
    <t>KUTNIKUCHI LPS</t>
  </si>
  <si>
    <t>9707717035</t>
  </si>
  <si>
    <t>khakhrisal Sc</t>
  </si>
  <si>
    <r>
      <t>Kusum Hal</t>
    </r>
    <r>
      <rPr>
        <sz val="11"/>
        <color theme="1"/>
        <rFont val="Calibri"/>
        <family val="2"/>
        <scheme val="minor"/>
      </rPr>
      <t>oi</t>
    </r>
  </si>
  <si>
    <t>Mabiya Begam</t>
  </si>
  <si>
    <t>Khakharisal 2no AWC</t>
  </si>
  <si>
    <t>9613268769</t>
  </si>
  <si>
    <t>Khakhrisal sc</t>
  </si>
  <si>
    <t>Sayeda Begam.</t>
  </si>
  <si>
    <t>MOHBIYENI LPS</t>
  </si>
  <si>
    <t>8486298442</t>
  </si>
  <si>
    <t>Khakhrisal Sc</t>
  </si>
  <si>
    <t>DAKSHIN PAKOWA BARBHAG MES</t>
  </si>
  <si>
    <t>9706685630</t>
  </si>
  <si>
    <t>GODIRA LPS</t>
  </si>
  <si>
    <t>9613053164</t>
  </si>
  <si>
    <t xml:space="preserve">Godira </t>
  </si>
  <si>
    <t>GADIRA GANGAPUR KUMARIKATA MES</t>
  </si>
  <si>
    <t>9854665146</t>
  </si>
  <si>
    <t>Kutnikuchi Janarpar</t>
  </si>
  <si>
    <t>BAGURIHATI LPS</t>
  </si>
  <si>
    <t>8752839903</t>
  </si>
  <si>
    <t>Bagrihati Sc</t>
  </si>
  <si>
    <t>Nirada Pathak</t>
  </si>
  <si>
    <t>Rumi Devi</t>
  </si>
  <si>
    <t>Bagurihati</t>
  </si>
  <si>
    <t>Bagurihati Sc</t>
  </si>
  <si>
    <t>Elija Begum</t>
  </si>
  <si>
    <t>BAGURIHATI MES</t>
  </si>
  <si>
    <t>9613245990</t>
  </si>
  <si>
    <t>Bagurihati Janarpar</t>
  </si>
  <si>
    <t>BAGURIHATI MVS</t>
  </si>
  <si>
    <t>9613588247</t>
  </si>
  <si>
    <t>158 No. Bagurihati</t>
  </si>
  <si>
    <t>9613216131</t>
  </si>
  <si>
    <t>BAGURIHATI HIGH SCHOOL</t>
  </si>
  <si>
    <t>9854947676</t>
  </si>
  <si>
    <t>UTTAR BAGURIHATI LPS</t>
  </si>
  <si>
    <t>9859608725</t>
  </si>
  <si>
    <t>8 No. Bagurihati</t>
  </si>
  <si>
    <t>PUB BATSOR BAGURIHATI MILAN LP</t>
  </si>
  <si>
    <t>9435310279</t>
  </si>
  <si>
    <t>BISHNUJYOTI MES</t>
  </si>
  <si>
    <t>8876419308</t>
  </si>
  <si>
    <t>Jagara Sc</t>
  </si>
  <si>
    <t>Bina Kakati</t>
  </si>
  <si>
    <t>Pranita Deka.</t>
  </si>
  <si>
    <t>62 No. Jagara-1</t>
  </si>
  <si>
    <t>9864670413</t>
  </si>
  <si>
    <t>PASCHIM JAGARA LPS</t>
  </si>
  <si>
    <t>9859860698</t>
  </si>
  <si>
    <t>Kalpana Bibi.</t>
  </si>
  <si>
    <t>JAGARA TALUKDERPARA LPS</t>
  </si>
  <si>
    <t>9859290904</t>
  </si>
  <si>
    <t>Jonali Deka das.</t>
  </si>
  <si>
    <t>Jagara-5</t>
  </si>
  <si>
    <t>9508924820</t>
  </si>
  <si>
    <t>Maruti Van</t>
  </si>
  <si>
    <t>NO1 JOWARDI LPS</t>
  </si>
  <si>
    <t>9864055928</t>
  </si>
  <si>
    <t>140 NO NAKERBARI LPS</t>
  </si>
  <si>
    <t>7399623355</t>
  </si>
  <si>
    <t>Bina Boro.</t>
  </si>
  <si>
    <t>Pratibha Barman</t>
  </si>
  <si>
    <t>Besimari AWC</t>
  </si>
  <si>
    <t>9854705272</t>
  </si>
  <si>
    <t>PRAGATI LPS</t>
  </si>
  <si>
    <t>9854223395</t>
  </si>
  <si>
    <t>110 No. Nakerbari</t>
  </si>
  <si>
    <t>9859038230</t>
  </si>
  <si>
    <t>Safia Begum</t>
  </si>
  <si>
    <t>PASCHIM SANORA LPS</t>
  </si>
  <si>
    <t>8811901559</t>
  </si>
  <si>
    <t>GANDHIYA HIGH SCHOOL</t>
  </si>
  <si>
    <t>7399541007</t>
  </si>
  <si>
    <t>Gandhiya Sc</t>
  </si>
  <si>
    <t>Runuma Devi</t>
  </si>
  <si>
    <t>Lalita Devi</t>
  </si>
  <si>
    <t>GANDHIYA MES</t>
  </si>
  <si>
    <t>9864925281</t>
  </si>
  <si>
    <t>Gandhiya Balapara</t>
  </si>
  <si>
    <t>Chayanika Devi</t>
  </si>
  <si>
    <t>165 No. Gandhiya</t>
  </si>
  <si>
    <t>Mornoipar LPS</t>
  </si>
  <si>
    <t>Elengidol Sc</t>
  </si>
  <si>
    <t>Lilabati Baishya</t>
  </si>
  <si>
    <t>Bijaylakshmi Baishya</t>
  </si>
  <si>
    <t>CHANDAKUCHI MV</t>
  </si>
  <si>
    <t>9613971670</t>
  </si>
  <si>
    <t>F.ALI AHMED ME MADARASSA CHAMATA</t>
  </si>
  <si>
    <t>9859216582</t>
  </si>
  <si>
    <t>Bhakatpara</t>
  </si>
  <si>
    <t>F.ALI AHMED HIGH MADRASSA</t>
  </si>
  <si>
    <t>9707114801</t>
  </si>
  <si>
    <t>Jamartal</t>
  </si>
  <si>
    <t>DAKHIN PAKOWA BAHJANI MILAN HIGH SCHOOL</t>
  </si>
  <si>
    <t>Madhapur Sc</t>
  </si>
  <si>
    <t>Malaya Bayan</t>
  </si>
  <si>
    <t>Arabjan Begum</t>
  </si>
  <si>
    <t>Abdulgani Kalakuchi MEM</t>
  </si>
  <si>
    <t>Chandakuchi Public High School</t>
  </si>
  <si>
    <t>9864932925</t>
  </si>
  <si>
    <t>Makalduba LPS</t>
  </si>
  <si>
    <t>9706829753</t>
  </si>
  <si>
    <t>Niz Bahjani Sc</t>
  </si>
  <si>
    <t>Hemalata Devi.</t>
  </si>
  <si>
    <t>Pranati Devi</t>
  </si>
  <si>
    <t>Mazibur Rahman Memorial Pre-Senior Me Madrasa</t>
  </si>
  <si>
    <t>9613161478</t>
  </si>
  <si>
    <t>NO 2 JOWARDDI LPS</t>
  </si>
  <si>
    <t>9577227413</t>
  </si>
  <si>
    <t>109 No. Pub Sonora</t>
  </si>
  <si>
    <t>AMANI SANKAR LPS</t>
  </si>
  <si>
    <t>9864351936</t>
  </si>
  <si>
    <t>Amani Nalana</t>
  </si>
  <si>
    <t>BARKHETRI PAKOWA MEM</t>
  </si>
  <si>
    <t>7662994415</t>
  </si>
  <si>
    <t>Ramina Begum</t>
  </si>
  <si>
    <t>BHAIRAGHOL LPS (EGS)</t>
  </si>
  <si>
    <t>8011445433</t>
  </si>
  <si>
    <t>218 no. Mudiarpara</t>
  </si>
  <si>
    <t>Jariyapara Sc</t>
  </si>
  <si>
    <t>Merina Begam.</t>
  </si>
  <si>
    <t>186 no. Mudiarpara</t>
  </si>
  <si>
    <t>837 NO JANIGOG LPS</t>
  </si>
  <si>
    <t>9859712159</t>
  </si>
  <si>
    <t>DAKHIN JANIGOG LPS</t>
  </si>
  <si>
    <t>9854418585</t>
  </si>
  <si>
    <t>1 No. Janigog</t>
  </si>
  <si>
    <t>671 NO JANIGOG LPS</t>
  </si>
  <si>
    <t>9859421496</t>
  </si>
  <si>
    <t>918 NO PASCHIN JANIGOGO LPS</t>
  </si>
  <si>
    <t>9706428602</t>
  </si>
  <si>
    <t>2 No. Janigog</t>
  </si>
  <si>
    <t>JAGARA HS</t>
  </si>
  <si>
    <t>9859482548</t>
  </si>
  <si>
    <t>DWARIKA NATH LAKSHMIPRIYA HS</t>
  </si>
  <si>
    <t>9613256585</t>
  </si>
  <si>
    <t>63 No. Jagara-2</t>
  </si>
  <si>
    <t>9859618469</t>
  </si>
  <si>
    <t>JAGARA GOPALTHAN LPS</t>
  </si>
  <si>
    <t>9859079583</t>
  </si>
  <si>
    <t>413 NO SANIRAM LP</t>
  </si>
  <si>
    <t>9613658603</t>
  </si>
  <si>
    <t>160 No. Jagara</t>
  </si>
  <si>
    <t>9577783153</t>
  </si>
  <si>
    <t>WagonR</t>
  </si>
  <si>
    <t>MADHUPUR GOVT JR BASIC SCHOOL</t>
  </si>
  <si>
    <t>9678109312</t>
  </si>
  <si>
    <t>Madhupur Sc</t>
  </si>
  <si>
    <t>Bhabani Talukdar</t>
  </si>
  <si>
    <t>Rasia Begam</t>
  </si>
  <si>
    <t>117 No. Madhupur</t>
  </si>
  <si>
    <t>Nurunnesa Begum</t>
  </si>
  <si>
    <t>207 No. Uttar Madhupur</t>
  </si>
  <si>
    <t>BELSOR HSS</t>
  </si>
  <si>
    <t>HSS</t>
  </si>
  <si>
    <t>9859216568</t>
  </si>
  <si>
    <t>Jariapara Sc</t>
  </si>
  <si>
    <t>NO.664 BUDRA KUCHI LP</t>
  </si>
  <si>
    <t>9678582339</t>
  </si>
  <si>
    <t>Ulupi Kalita</t>
  </si>
  <si>
    <t>656 No. Tilana LP School</t>
  </si>
  <si>
    <t>8876293845</t>
  </si>
  <si>
    <t>Mugkuchi Sc</t>
  </si>
  <si>
    <t>Dipika Talukdar</t>
  </si>
  <si>
    <t>Nibedita Kalita</t>
  </si>
  <si>
    <t>Tilana ME School</t>
  </si>
  <si>
    <t>9854927748</t>
  </si>
  <si>
    <t>14 No. Tilana</t>
  </si>
  <si>
    <t>Sharu Begum</t>
  </si>
  <si>
    <t>PUB KALAKUCHI ME</t>
  </si>
  <si>
    <t>9864539496</t>
  </si>
  <si>
    <t>Pub Kalakuchi sc</t>
  </si>
  <si>
    <t>Runuma Begam.</t>
  </si>
  <si>
    <t>Gulsan Ahmed</t>
  </si>
  <si>
    <t>Pub - Kalakuchi High School</t>
  </si>
  <si>
    <t>9864413417</t>
  </si>
  <si>
    <t>BARBILA LPS, Helacha</t>
  </si>
  <si>
    <t>8399990362</t>
  </si>
  <si>
    <t>Helacha Sc</t>
  </si>
  <si>
    <t>Hemanti Thakuria</t>
  </si>
  <si>
    <t>Kanika Deka</t>
  </si>
  <si>
    <t>GANDHIYA MVS</t>
  </si>
  <si>
    <t>9859613252</t>
  </si>
  <si>
    <t>282 GANDHIYA BALIKA LPS</t>
  </si>
  <si>
    <t>9859679208</t>
  </si>
  <si>
    <t>GANDHIYA BALAPARA MILON SISU LP</t>
  </si>
  <si>
    <t>9707106800</t>
  </si>
  <si>
    <t>LATE AFTAB ALI LPS</t>
  </si>
  <si>
    <t>9613181984</t>
  </si>
  <si>
    <t>38 No. Mularkuchi</t>
  </si>
  <si>
    <t>39 No. Mularkuchi</t>
  </si>
  <si>
    <t>Mularkuchi sc</t>
  </si>
  <si>
    <t>Safijan Begum</t>
  </si>
  <si>
    <t>Fajila Begam.</t>
  </si>
  <si>
    <t>HANGSHA RAM LPS</t>
  </si>
  <si>
    <t>9577293640</t>
  </si>
  <si>
    <t>286 NO. HELACHA LPS</t>
  </si>
  <si>
    <t>9859954455</t>
  </si>
  <si>
    <t>102 No. Helacha</t>
  </si>
  <si>
    <t>8876802916</t>
  </si>
  <si>
    <t>Pirala Talukdar.</t>
  </si>
  <si>
    <t>101 No. Dahudi</t>
  </si>
  <si>
    <t>156 No. Ulubari</t>
  </si>
  <si>
    <t>Badeshila Sc</t>
  </si>
  <si>
    <t>Nirmali Baishya</t>
  </si>
  <si>
    <t>Ramila Deka</t>
  </si>
  <si>
    <t>154 No. Saru Koihati</t>
  </si>
  <si>
    <t>170 No. koihati</t>
  </si>
  <si>
    <t>99 No. Koihati</t>
  </si>
  <si>
    <t>Pipalibari Sc</t>
  </si>
  <si>
    <t>Ranju Rani Talukdar</t>
  </si>
  <si>
    <t>Malati Haloi</t>
  </si>
  <si>
    <t>175 no. Ghilajari</t>
  </si>
  <si>
    <t>182 No. Japlakuchi</t>
  </si>
  <si>
    <t>Solmari Bhoira</t>
  </si>
  <si>
    <t>Solmara Sc</t>
  </si>
  <si>
    <t>Anowara Begum.</t>
  </si>
  <si>
    <t>Jonali Das</t>
  </si>
  <si>
    <t>183 No. deka Baruah Bhui</t>
  </si>
  <si>
    <t xml:space="preserve">Thutikata </t>
  </si>
  <si>
    <t>Rupiyabathan</t>
  </si>
  <si>
    <t>Sahpur Sc</t>
  </si>
  <si>
    <t>Pranita Baishya.</t>
  </si>
  <si>
    <t>Babita Barman.</t>
  </si>
  <si>
    <t>85 No. Rupiabathan</t>
  </si>
  <si>
    <t>Jatiram</t>
  </si>
  <si>
    <t>Nilima Begam.</t>
  </si>
  <si>
    <t>Rupkowar</t>
  </si>
  <si>
    <t>106 No. Nadala</t>
  </si>
  <si>
    <t>Rita Barman</t>
  </si>
  <si>
    <t>Napara Nadala</t>
  </si>
  <si>
    <t>114 no. Dakhin Jowardi</t>
  </si>
  <si>
    <t>115 No. Jowardi</t>
  </si>
  <si>
    <t>Solmara Bhatimur Awc</t>
  </si>
  <si>
    <t>9613759797</t>
  </si>
  <si>
    <t>Dahudi Awc</t>
  </si>
  <si>
    <t>Dahudi Milon Supa AWC</t>
  </si>
  <si>
    <t>Dahudi Borsila AWC</t>
  </si>
  <si>
    <t>Pipalibari 1 No AWC</t>
  </si>
  <si>
    <t>Pipalibari Bhubanswari Supa AWC</t>
  </si>
  <si>
    <t>DAKSHIN KAITHALKUCHI LPS</t>
  </si>
  <si>
    <t>9577714551</t>
  </si>
  <si>
    <t>387 NO SANORA LPS</t>
  </si>
  <si>
    <t>9859588432</t>
  </si>
  <si>
    <t>NO 2 KAITHALKUCHI LPS</t>
  </si>
  <si>
    <t>9854319316</t>
  </si>
  <si>
    <t>Pratibha Haloi</t>
  </si>
  <si>
    <t>9577174367</t>
  </si>
  <si>
    <t>HELACHA HS</t>
  </si>
  <si>
    <t>9435404783</t>
  </si>
  <si>
    <t>2 NO.MOHKHALI LPS</t>
  </si>
  <si>
    <t>9864843295</t>
  </si>
  <si>
    <t>Churchuri Sc</t>
  </si>
  <si>
    <t>Bijulee Deka</t>
  </si>
  <si>
    <t>Shikha Rani Devi</t>
  </si>
  <si>
    <t>1 NO. MOHKHALI LPS</t>
  </si>
  <si>
    <t>9707784311</t>
  </si>
  <si>
    <t>Mohkhali</t>
  </si>
  <si>
    <t>Kanika Barman</t>
  </si>
  <si>
    <t>30 no Mohkhali</t>
  </si>
  <si>
    <t>Arpana Devi</t>
  </si>
  <si>
    <t>Pub Kalakuchi</t>
  </si>
  <si>
    <t>Manju Bezbarua</t>
  </si>
  <si>
    <t>6 no Charia</t>
  </si>
  <si>
    <t>Pub Kalakuchi Sc</t>
  </si>
  <si>
    <t>SANAPATI LPS</t>
  </si>
  <si>
    <t>9954681259</t>
  </si>
  <si>
    <t>Kumarikata Sc</t>
  </si>
  <si>
    <t>Rina Devi</t>
  </si>
  <si>
    <t>Labanya Barman</t>
  </si>
  <si>
    <t>Kumarikata</t>
  </si>
  <si>
    <t>Labanya Talukdar</t>
  </si>
  <si>
    <t>Kalakuchi</t>
  </si>
  <si>
    <t>Serabari</t>
  </si>
  <si>
    <t>DEHAR BALOWA MES</t>
  </si>
  <si>
    <t>9859230385</t>
  </si>
  <si>
    <t>425 NO DEHAR BALOWA LPS</t>
  </si>
  <si>
    <t>9854952033</t>
  </si>
  <si>
    <t>Dehar Balowa</t>
  </si>
  <si>
    <t>Sabitri Das.</t>
  </si>
  <si>
    <t>KULBIL UTTAM SUNDARI M.VS</t>
  </si>
  <si>
    <t>9613018938</t>
  </si>
  <si>
    <t>175 NO KULBIL BOYS LPS</t>
  </si>
  <si>
    <t>9613245467</t>
  </si>
  <si>
    <t>258 No. Gamarimuri Muslim Supa</t>
  </si>
  <si>
    <t>Asia Begum</t>
  </si>
  <si>
    <t>Gamarimuri, Kalopara</t>
  </si>
  <si>
    <t>260 No. Kalopara, gamarimuri</t>
  </si>
  <si>
    <t>138 NO. KASHI NATH VIDYAM.LPS</t>
  </si>
  <si>
    <t>9864476634</t>
  </si>
  <si>
    <t>Basanti Das.</t>
  </si>
  <si>
    <t>Chamata Moktab</t>
  </si>
  <si>
    <t>Minati Barman</t>
  </si>
  <si>
    <t>AMAYAPUR ELENGIDAL MVS</t>
  </si>
  <si>
    <t>8486221330</t>
  </si>
  <si>
    <t>AMAYAPUR ELENGIDAL MES</t>
  </si>
  <si>
    <t>Amayapur Bania Suburi</t>
  </si>
  <si>
    <t>Arati Devi</t>
  </si>
  <si>
    <t>Kuchia Amayapur</t>
  </si>
  <si>
    <t>Amayapur Gaonbura Suburi</t>
  </si>
  <si>
    <t>UTTAR DHARMAPUR BALIKA HSS</t>
  </si>
  <si>
    <t>9864934996</t>
  </si>
  <si>
    <t>Mamoni Begum</t>
  </si>
  <si>
    <t>DHARMAPUR GNANADAYINI HS</t>
  </si>
  <si>
    <t>9853978389</t>
  </si>
  <si>
    <t xml:space="preserve">78 No. Gathanarkhat </t>
  </si>
  <si>
    <t>Suriya Begam</t>
  </si>
  <si>
    <t>190 No. Baghapara</t>
  </si>
  <si>
    <t>RATI KANTA BARUA GIRLS ME</t>
  </si>
  <si>
    <t>9859220394</t>
  </si>
  <si>
    <t>Nalisha Sc</t>
  </si>
  <si>
    <t>Amiprova Hazarika.</t>
  </si>
  <si>
    <t>Pramila Kakati.</t>
  </si>
  <si>
    <t>RATIKANTA BARUAH GIRLS HIGH SCHOOL</t>
  </si>
  <si>
    <t>9859891736</t>
  </si>
  <si>
    <t>196 No. Kakaya Bihari Chowk</t>
  </si>
  <si>
    <t>9613730073</t>
  </si>
  <si>
    <t>Suchila Deka.</t>
  </si>
  <si>
    <t>Arati Huzuri.</t>
  </si>
  <si>
    <t>Ahatar Tal Kakaya</t>
  </si>
  <si>
    <t>9864697876</t>
  </si>
  <si>
    <t>PABINDRA NATH CHOUDHARY LPS</t>
  </si>
  <si>
    <t>9957742941</t>
  </si>
  <si>
    <t>Junumani Barman</t>
  </si>
  <si>
    <t>Elengidal ME Madrasa School</t>
  </si>
  <si>
    <t>9859120355</t>
  </si>
  <si>
    <t>Elengidal LP School</t>
  </si>
  <si>
    <t>No. 2 Alengidol</t>
  </si>
  <si>
    <t>Rukia Begum</t>
  </si>
  <si>
    <t>ADARSHA LPS, Balowa</t>
  </si>
  <si>
    <t>9577263870</t>
  </si>
  <si>
    <t>56 No. Dehar Balowa</t>
  </si>
  <si>
    <t>9954681138</t>
  </si>
  <si>
    <t>142 No. Dehar Balowa</t>
  </si>
  <si>
    <t>9854951290</t>
  </si>
  <si>
    <t>UTTAR GOALPARA LPS</t>
  </si>
  <si>
    <t>9864932742</t>
  </si>
  <si>
    <t>GOALPARA GIRLS MVS</t>
  </si>
  <si>
    <t>9854437613</t>
  </si>
  <si>
    <t>60 No. Goalpara</t>
  </si>
  <si>
    <t>9678843231</t>
  </si>
  <si>
    <t>Khakharisal AWC</t>
  </si>
  <si>
    <t>Khakhrisal</t>
  </si>
  <si>
    <t>Kutnikuchi</t>
  </si>
  <si>
    <t>171 No. Dalapara</t>
  </si>
  <si>
    <t>Madhya Supa</t>
  </si>
  <si>
    <t>Niz Pakowa SC</t>
  </si>
  <si>
    <t>Suchila Kalita</t>
  </si>
  <si>
    <t>Kusum Talukdar</t>
  </si>
  <si>
    <t>Islamsupa</t>
  </si>
  <si>
    <t>Josoda Talukdar</t>
  </si>
  <si>
    <t xml:space="preserve">Khoirabari </t>
  </si>
  <si>
    <t>Choudhury Supa</t>
  </si>
  <si>
    <t>Niz Pakowa Dutta Supa</t>
  </si>
  <si>
    <t>105 No. Barbila</t>
  </si>
  <si>
    <t>Parul Das.</t>
  </si>
  <si>
    <t>153 No. Barbila</t>
  </si>
  <si>
    <t>84 no. Kulbil</t>
  </si>
  <si>
    <t>Anju Barman</t>
  </si>
  <si>
    <t>108 No. Sahpur</t>
  </si>
  <si>
    <t>Lalita Talukdar</t>
  </si>
  <si>
    <t>203 No. Sahpur Rajghat Sharma Suburi</t>
  </si>
  <si>
    <t>211 No. Khata Rupiabathan</t>
  </si>
  <si>
    <t>7399122323</t>
  </si>
  <si>
    <t>213 No. Kulbil Supa</t>
  </si>
  <si>
    <t>221 No Dhakapara</t>
  </si>
  <si>
    <t>224 No. Hirapara 1 &amp; 2</t>
  </si>
  <si>
    <t>238 No. Nekopara Ganakpara</t>
  </si>
  <si>
    <t>244 No. Sahpur Hirapara Brahmun Supa</t>
  </si>
  <si>
    <t>195 No. Amani Puran Hathkhola</t>
  </si>
  <si>
    <t>Anjana Barman</t>
  </si>
  <si>
    <t>210 No. Uttar Amani</t>
  </si>
  <si>
    <t>Ganga Barman</t>
  </si>
  <si>
    <t>222 No. Dhekiapara</t>
  </si>
  <si>
    <t>149 No. Simaliya</t>
  </si>
  <si>
    <t>Simaliya Sc</t>
  </si>
  <si>
    <t>Lani Mahanta</t>
  </si>
  <si>
    <t>Chaleha Begum</t>
  </si>
  <si>
    <t>246 No. Simaliya Pub Muslim supa</t>
  </si>
  <si>
    <t>247 No. Simaliya Pub Supa</t>
  </si>
  <si>
    <t>Kathala</t>
  </si>
  <si>
    <t>83 No. Pahlongpara</t>
  </si>
  <si>
    <t>Minuwara Begam.</t>
  </si>
  <si>
    <t>150 No. Pahlongpar</t>
  </si>
  <si>
    <t>261 No. Pahlongpara</t>
  </si>
  <si>
    <t>Churchuri</t>
  </si>
  <si>
    <t>Dakhin Churchuri</t>
  </si>
  <si>
    <t>Batsor Churchuri</t>
  </si>
  <si>
    <t>Brajilapara</t>
  </si>
  <si>
    <t>Tatipara</t>
  </si>
  <si>
    <t>Niz Pakowa Sc</t>
  </si>
  <si>
    <t>Bina Dutta</t>
  </si>
  <si>
    <t>Niz Pakowa</t>
  </si>
  <si>
    <t>195 no. Niz Pakowa</t>
  </si>
  <si>
    <t>107 No. Lokhopur</t>
  </si>
  <si>
    <t>168 No. Lokhopur, Kharsitha</t>
  </si>
  <si>
    <t>169 No. Lokhopur 2</t>
  </si>
  <si>
    <t>Panigaon</t>
  </si>
  <si>
    <t>Panigaon Sc</t>
  </si>
  <si>
    <t>Nirupama Devi</t>
  </si>
  <si>
    <t>Ranju Deka</t>
  </si>
  <si>
    <t>Sanimandal</t>
  </si>
  <si>
    <t>137 no. Panigaon</t>
  </si>
  <si>
    <t xml:space="preserve">Lilapati Devi </t>
  </si>
  <si>
    <t>146 no. Panigaon</t>
  </si>
  <si>
    <t>Milan Supa</t>
  </si>
  <si>
    <t>Kakaya Sc</t>
  </si>
  <si>
    <t>Chaitanyathan</t>
  </si>
  <si>
    <t>Pub Kakaya</t>
  </si>
  <si>
    <t>Kakaya Bihari Chowk</t>
  </si>
  <si>
    <t>Kakaya Ahatartal</t>
  </si>
  <si>
    <t>Jagara 1</t>
  </si>
  <si>
    <t>Jagara 2</t>
  </si>
  <si>
    <t>Jagara 5</t>
  </si>
  <si>
    <t>Jagara 6</t>
  </si>
  <si>
    <t>Jagara Vetenary</t>
  </si>
  <si>
    <t>Jagara Na supa</t>
  </si>
  <si>
    <t>Lokhopur Sc</t>
  </si>
  <si>
    <t>178 No. Lokhopur Charabari</t>
  </si>
  <si>
    <t>65 No. Solmara Mazor Supa.</t>
  </si>
  <si>
    <t>Bhadrakuchi</t>
  </si>
  <si>
    <t>Belsor 1</t>
  </si>
  <si>
    <t>Dipali Barman</t>
  </si>
  <si>
    <t>Belsor 2</t>
  </si>
  <si>
    <t>Belsor 3</t>
  </si>
  <si>
    <t>Belsor 4</t>
  </si>
  <si>
    <t>Belsor 5</t>
  </si>
  <si>
    <t>Belsor 6</t>
  </si>
  <si>
    <t>Belsor Rajib Gandhi</t>
  </si>
  <si>
    <t>Pub-Dekapara/ Hujuripara</t>
  </si>
  <si>
    <t>9613523043</t>
  </si>
  <si>
    <t>Madhya Menapara</t>
  </si>
  <si>
    <t>9508021665</t>
  </si>
  <si>
    <t xml:space="preserve">Barbhitha  </t>
  </si>
  <si>
    <t>Belsor, Birpara</t>
  </si>
  <si>
    <t>9508875086</t>
  </si>
  <si>
    <t>Uttar Goalpara</t>
  </si>
  <si>
    <t>Anowara Bibi</t>
  </si>
  <si>
    <t>Goalpara Dakhin Paschim supa</t>
  </si>
  <si>
    <t>No. 3 Arara</t>
  </si>
  <si>
    <t>No. 1 Arara</t>
  </si>
  <si>
    <t>Arara Sarusaster</t>
  </si>
  <si>
    <t>Nadipar suburi</t>
  </si>
  <si>
    <t>Arara No. 2</t>
  </si>
  <si>
    <t>4 No. madhupur</t>
  </si>
  <si>
    <t>9508732799</t>
  </si>
  <si>
    <t>9854429774</t>
  </si>
  <si>
    <t>88 No. Chamata</t>
  </si>
  <si>
    <t>89 No. Chamata</t>
  </si>
  <si>
    <t>Mallapara</t>
  </si>
  <si>
    <t>Tarinipriya</t>
  </si>
  <si>
    <t>112 no. Gamarimuri</t>
  </si>
  <si>
    <t>113 No. Gamarimuri</t>
  </si>
  <si>
    <t>Barnarddi</t>
  </si>
  <si>
    <t>46 no Barnarddi</t>
  </si>
  <si>
    <t>Khiroda Deka</t>
  </si>
  <si>
    <t>136 no Barnarddi</t>
  </si>
  <si>
    <t>267 No. Barnarddi</t>
  </si>
  <si>
    <t>69 No. Kakaya-1</t>
  </si>
  <si>
    <t>18323060401</t>
  </si>
  <si>
    <t>70 No. Kakaya-2</t>
  </si>
  <si>
    <t>18323060404</t>
  </si>
  <si>
    <t>71 No. Kakaya-3</t>
  </si>
  <si>
    <t>18323060402</t>
  </si>
  <si>
    <t>72 No. Kakaya-4</t>
  </si>
  <si>
    <t>18323060405</t>
  </si>
  <si>
    <t>140 No. Kakaya-5</t>
  </si>
  <si>
    <t>18323060406</t>
  </si>
  <si>
    <t>18323060407</t>
  </si>
  <si>
    <t>18323060814</t>
  </si>
  <si>
    <t>18323060813</t>
  </si>
  <si>
    <t>18323060403</t>
  </si>
  <si>
    <t>18323060418</t>
  </si>
  <si>
    <t>18323060420</t>
  </si>
  <si>
    <t>18323060419</t>
  </si>
  <si>
    <t>18323060422</t>
  </si>
  <si>
    <t>18323060423</t>
  </si>
  <si>
    <t>18323060421</t>
  </si>
  <si>
    <t>18323060630</t>
  </si>
  <si>
    <t>190 No. Fakirpara</t>
  </si>
  <si>
    <t>18323060317</t>
  </si>
  <si>
    <t>9707435305</t>
  </si>
  <si>
    <t>Barkhetri Barni Sc</t>
  </si>
  <si>
    <t>Nirupama Haloi.</t>
  </si>
  <si>
    <t>Babita Begum</t>
  </si>
  <si>
    <t>49 No.Barkhetri Borni-1</t>
  </si>
  <si>
    <t>18323060424</t>
  </si>
  <si>
    <t>9508993001</t>
  </si>
  <si>
    <t>50 No.Barkhetri Borni-2</t>
  </si>
  <si>
    <t>18323060425</t>
  </si>
  <si>
    <t>9859827250</t>
  </si>
  <si>
    <t>68 No. Barkhetri Borni</t>
  </si>
  <si>
    <t>18323060426</t>
  </si>
  <si>
    <t>8822190771</t>
  </si>
  <si>
    <t>18323040324</t>
  </si>
  <si>
    <t>18323040318</t>
  </si>
  <si>
    <t>18323070317</t>
  </si>
  <si>
    <t>18323060709</t>
  </si>
  <si>
    <t>229 No. Batsor Janakpur</t>
  </si>
  <si>
    <t>18323060916</t>
  </si>
  <si>
    <t>9864198875</t>
  </si>
  <si>
    <t>52 No. Batsor</t>
  </si>
  <si>
    <t>18323060913</t>
  </si>
  <si>
    <t>9706681061</t>
  </si>
  <si>
    <t>55 No. Khatubari</t>
  </si>
  <si>
    <t>18323010218</t>
  </si>
  <si>
    <t>8822613465</t>
  </si>
  <si>
    <t>Solmari  Bhoira Paschim Subari</t>
  </si>
  <si>
    <t>18323060128</t>
  </si>
  <si>
    <t>Solmari  Bhoira Uttar Subari</t>
  </si>
  <si>
    <t>18323060130</t>
  </si>
  <si>
    <t>Solmari  Bhoira Napara</t>
  </si>
  <si>
    <t>18323060135</t>
  </si>
  <si>
    <t>18323060918</t>
  </si>
  <si>
    <t>18323060921</t>
  </si>
  <si>
    <t>18323060919</t>
  </si>
  <si>
    <t>90 No. Pipalibari</t>
  </si>
  <si>
    <t>18323060601</t>
  </si>
  <si>
    <t>91 No. Tengabari</t>
  </si>
  <si>
    <t>18323060602</t>
  </si>
  <si>
    <t>Bimola Barman</t>
  </si>
  <si>
    <t>172 No. Paschim Pipalibari Kalita Supa</t>
  </si>
  <si>
    <t>18323060620</t>
  </si>
  <si>
    <t>184 No. Pipalibari Koihati Tengabari</t>
  </si>
  <si>
    <t>18323060629</t>
  </si>
  <si>
    <t>Pipalibari 2</t>
  </si>
  <si>
    <t>18323060808</t>
  </si>
  <si>
    <t>Barakhat</t>
  </si>
  <si>
    <t>18323060809</t>
  </si>
  <si>
    <t>Pipalibari Paschim</t>
  </si>
  <si>
    <t>18323060810</t>
  </si>
  <si>
    <t>No. 1 Madhapur</t>
  </si>
  <si>
    <t>18323050423</t>
  </si>
  <si>
    <t>Renuwa Begum</t>
  </si>
  <si>
    <t>No. 2 Madhapur</t>
  </si>
  <si>
    <t>18323050424</t>
  </si>
  <si>
    <t>Madhapur Simur Supa</t>
  </si>
  <si>
    <t>18323050425</t>
  </si>
  <si>
    <t>Gopalthan</t>
  </si>
  <si>
    <t>18323050606</t>
  </si>
  <si>
    <t>Debajani Deka</t>
  </si>
  <si>
    <t>2 No. Dekarbari</t>
  </si>
  <si>
    <t>18323050607</t>
  </si>
  <si>
    <t>Chandra prabha Deka</t>
  </si>
  <si>
    <t>1 no. dekarbari</t>
  </si>
  <si>
    <t>18323050608</t>
  </si>
  <si>
    <t>Dekarbari</t>
  </si>
  <si>
    <t>18323050609</t>
  </si>
  <si>
    <t>Howrapara</t>
  </si>
  <si>
    <t>18323050610</t>
  </si>
  <si>
    <t>Kadamtal lakhi Mandir</t>
  </si>
  <si>
    <t>18323050611</t>
  </si>
  <si>
    <t>1 No. Khudra Sankara</t>
  </si>
  <si>
    <t>18323050603</t>
  </si>
  <si>
    <t>2 No. Khudra Sankara</t>
  </si>
  <si>
    <t>18323050604</t>
  </si>
  <si>
    <t>3 No. Khudra Sankara</t>
  </si>
  <si>
    <t>18323050605</t>
  </si>
  <si>
    <t>1 No. Kumarikata</t>
  </si>
  <si>
    <t>18323050516</t>
  </si>
  <si>
    <t>Pratima Thakuria..</t>
  </si>
  <si>
    <t>2 No. Kumarikata</t>
  </si>
  <si>
    <t>18323050517</t>
  </si>
  <si>
    <t>Kumarikata Muslim Suburi Dakhin</t>
  </si>
  <si>
    <t>18323050518</t>
  </si>
  <si>
    <t>Mugkuchi</t>
  </si>
  <si>
    <t>Kanika Haloi</t>
  </si>
  <si>
    <t>Mugkuchi Bezbaruah Suburi with mugkuchi and muslim</t>
  </si>
  <si>
    <t>Mugkuchi Bamun Suburi</t>
  </si>
  <si>
    <t>Mugkuchi Muslim Suburi</t>
  </si>
  <si>
    <t>1 No. Niz bahjani</t>
  </si>
  <si>
    <t>18323050602</t>
  </si>
  <si>
    <t>Ramena Begum</t>
  </si>
  <si>
    <t>3 No. niz Bahjani</t>
  </si>
  <si>
    <t>18323050521</t>
  </si>
  <si>
    <t>2 No. niz Bahjani</t>
  </si>
  <si>
    <t>18323050522</t>
  </si>
  <si>
    <t>Gosaikhat</t>
  </si>
  <si>
    <t>18323050523</t>
  </si>
  <si>
    <t>Abala Talukdar</t>
  </si>
  <si>
    <t>4 No. niz Bahjani</t>
  </si>
  <si>
    <t>18323050524</t>
  </si>
  <si>
    <t>Kardoitola No. 2</t>
  </si>
  <si>
    <t>Diptirani Talukdar</t>
  </si>
  <si>
    <t>Kardoitola No. 3</t>
  </si>
  <si>
    <t>Tilana Mahanta Suburi</t>
  </si>
  <si>
    <t>18323050401</t>
  </si>
  <si>
    <t>18323050414</t>
  </si>
  <si>
    <t>18323050416</t>
  </si>
  <si>
    <t>18323050411</t>
  </si>
  <si>
    <t>Chandakuchi dekasupa</t>
  </si>
  <si>
    <t>18323050615</t>
  </si>
  <si>
    <t>Chandakuchi Mornoipar</t>
  </si>
  <si>
    <t>18323050616</t>
  </si>
  <si>
    <t>Chandakuchi Kadamtala</t>
  </si>
  <si>
    <t>18323050617</t>
  </si>
  <si>
    <t>Sandheli</t>
  </si>
  <si>
    <t>18323060507</t>
  </si>
  <si>
    <t>Sandheli Sc ( E)</t>
  </si>
  <si>
    <t>Manju Barman</t>
  </si>
  <si>
    <t>121 no Sandheli</t>
  </si>
  <si>
    <t>18323060516</t>
  </si>
  <si>
    <t>111 No. Paschim sonora</t>
  </si>
  <si>
    <t>18323060307</t>
  </si>
  <si>
    <t>Joytun Begum</t>
  </si>
  <si>
    <t>18323060711</t>
  </si>
  <si>
    <t>239 No. Balizar Paschim</t>
  </si>
  <si>
    <t>18323060712</t>
  </si>
  <si>
    <t>148 No. Balizar</t>
  </si>
  <si>
    <t>18323060706</t>
  </si>
  <si>
    <t>119 No. Balizar</t>
  </si>
  <si>
    <t>18323060704</t>
  </si>
  <si>
    <t>209 No. Tetelirtal</t>
  </si>
  <si>
    <t>18323060710</t>
  </si>
  <si>
    <t>Batsor Janakpur</t>
  </si>
  <si>
    <t>Batsor Sc</t>
  </si>
  <si>
    <t>Majida Begum</t>
  </si>
  <si>
    <t>Batsor Jorpukhuri</t>
  </si>
  <si>
    <t>18323060914</t>
  </si>
  <si>
    <t>Batsor Moktab</t>
  </si>
  <si>
    <t>18323060917</t>
  </si>
  <si>
    <t>7 No. Batsor</t>
  </si>
  <si>
    <t>57 No. Paschim Khatar Kalakuchi</t>
  </si>
  <si>
    <t>18323050520</t>
  </si>
  <si>
    <t>9707094691</t>
  </si>
  <si>
    <t>58 No. dehar Kalakuchi</t>
  </si>
  <si>
    <t>18323050515</t>
  </si>
  <si>
    <t>9859222887</t>
  </si>
  <si>
    <t>47 No. Dakhin Churchuri</t>
  </si>
  <si>
    <t>18323060430</t>
  </si>
  <si>
    <t>9864137997</t>
  </si>
  <si>
    <t>Niru Hazarika</t>
  </si>
  <si>
    <t>18323060431</t>
  </si>
  <si>
    <t>9508992717</t>
  </si>
  <si>
    <t>Jatila Malakar</t>
  </si>
  <si>
    <t>45 No. Fulbari-2</t>
  </si>
  <si>
    <t>18323060513</t>
  </si>
  <si>
    <t>9613473521</t>
  </si>
  <si>
    <t>18323060319</t>
  </si>
  <si>
    <t>18323060321</t>
  </si>
  <si>
    <t>18323060318</t>
  </si>
  <si>
    <t>18323060316</t>
  </si>
  <si>
    <t>18323060320</t>
  </si>
  <si>
    <t>18323060314</t>
  </si>
  <si>
    <t>18323060713</t>
  </si>
  <si>
    <t>18323060714</t>
  </si>
  <si>
    <t>18323060118</t>
  </si>
  <si>
    <t>18323060107</t>
  </si>
  <si>
    <t>18323060108</t>
  </si>
  <si>
    <t>18323051119</t>
  </si>
  <si>
    <t>18323060112</t>
  </si>
  <si>
    <t>131 No. Paschim Chamata</t>
  </si>
  <si>
    <t>18323060114</t>
  </si>
  <si>
    <t>162 No. Chamata Barakhat</t>
  </si>
  <si>
    <t>18323060115</t>
  </si>
  <si>
    <t>18323060311</t>
  </si>
  <si>
    <t>18323060312</t>
  </si>
  <si>
    <t>18323060517</t>
  </si>
  <si>
    <t>18323060528</t>
  </si>
  <si>
    <t xml:space="preserve">208 No. Uttar Pub pujakhola </t>
  </si>
  <si>
    <t>18323060537</t>
  </si>
  <si>
    <t>18323060514</t>
  </si>
  <si>
    <t>18323030428</t>
  </si>
  <si>
    <t>18323030426</t>
  </si>
  <si>
    <t>18323030430</t>
  </si>
  <si>
    <t>18323050312</t>
  </si>
  <si>
    <t>18323050409</t>
  </si>
  <si>
    <t>18323060209</t>
  </si>
  <si>
    <t>18323060211</t>
  </si>
  <si>
    <t>18323060214</t>
  </si>
  <si>
    <t>18323060207</t>
  </si>
  <si>
    <t>18323060206</t>
  </si>
  <si>
    <t>18323060201</t>
  </si>
  <si>
    <t>18323060202</t>
  </si>
  <si>
    <t>18323060203</t>
  </si>
  <si>
    <t>18323060204</t>
  </si>
  <si>
    <t>18323060205</t>
  </si>
  <si>
    <t>18323060212</t>
  </si>
  <si>
    <t>18323060611</t>
  </si>
  <si>
    <t>18323060621</t>
  </si>
  <si>
    <t>18323060616</t>
  </si>
  <si>
    <t>18323060617</t>
  </si>
  <si>
    <t>18323060623</t>
  </si>
  <si>
    <t>18323040214</t>
  </si>
  <si>
    <t>18323060509</t>
  </si>
  <si>
    <t>18323060518</t>
  </si>
  <si>
    <t>18323060523</t>
  </si>
  <si>
    <t>18323060210</t>
  </si>
  <si>
    <t>18323060530</t>
  </si>
  <si>
    <t>18323060531</t>
  </si>
  <si>
    <t xml:space="preserve">223 No. Fakirtola </t>
  </si>
  <si>
    <t>216 Molopara</t>
  </si>
  <si>
    <t>18323060529</t>
  </si>
  <si>
    <t>18323060525</t>
  </si>
  <si>
    <t>191 No. Aparupa</t>
  </si>
  <si>
    <t>18323060506</t>
  </si>
  <si>
    <t>18323060505</t>
  </si>
  <si>
    <t>18323060432</t>
  </si>
  <si>
    <t>18323060429</t>
  </si>
  <si>
    <t>18323060416</t>
  </si>
  <si>
    <t>18323060417</t>
  </si>
  <si>
    <t>126 No. Billeswar 1</t>
  </si>
  <si>
    <t>159 No. Billeswar 2</t>
  </si>
  <si>
    <t>18323060522</t>
  </si>
  <si>
    <t>18323060334</t>
  </si>
  <si>
    <t>18323060301</t>
  </si>
  <si>
    <t>18323060302</t>
  </si>
  <si>
    <t>18323060805</t>
  </si>
  <si>
    <t>96 No. Niz Tapa</t>
  </si>
  <si>
    <t>18323060811</t>
  </si>
  <si>
    <t>18323040322</t>
  </si>
  <si>
    <t>18323060703</t>
  </si>
  <si>
    <t>18323061006</t>
  </si>
  <si>
    <t>18323060111</t>
  </si>
  <si>
    <t>18323060716</t>
  </si>
  <si>
    <t>18323060701</t>
  </si>
  <si>
    <t>18323060607</t>
  </si>
  <si>
    <t>18323060613</t>
  </si>
  <si>
    <t>18323060615</t>
  </si>
  <si>
    <t>18323060618</t>
  </si>
  <si>
    <t>18323060604</t>
  </si>
  <si>
    <t>18323060606</t>
  </si>
  <si>
    <t>18323060628</t>
  </si>
  <si>
    <t>18323060631</t>
  </si>
  <si>
    <t>18323060627</t>
  </si>
  <si>
    <t>18323060801</t>
  </si>
  <si>
    <t>18323060103</t>
  </si>
  <si>
    <t>18323060105</t>
  </si>
  <si>
    <t>18323060109</t>
  </si>
  <si>
    <t>18323060110</t>
  </si>
  <si>
    <t>18323060116</t>
  </si>
  <si>
    <t>18323060309</t>
  </si>
  <si>
    <t>18323060331</t>
  </si>
  <si>
    <t>18323060304</t>
  </si>
  <si>
    <t>18323060303</t>
  </si>
  <si>
    <t>18323060812</t>
  </si>
  <si>
    <t xml:space="preserve">Pipalibari </t>
  </si>
  <si>
    <t>18323060306</t>
  </si>
  <si>
    <t>18323060503</t>
  </si>
  <si>
    <t>18323060502</t>
  </si>
  <si>
    <t>18323050426</t>
  </si>
  <si>
    <t>18323060930</t>
  </si>
  <si>
    <t>18323050512</t>
  </si>
  <si>
    <t>18323050511</t>
  </si>
  <si>
    <t>18323060922</t>
  </si>
  <si>
    <t>18323060332</t>
  </si>
  <si>
    <t>18323060333</t>
  </si>
  <si>
    <t>18323060104</t>
  </si>
  <si>
    <t>18323060315</t>
  </si>
  <si>
    <t>18323050402</t>
  </si>
  <si>
    <t>18323060923</t>
  </si>
  <si>
    <t>18323060910</t>
  </si>
  <si>
    <t>18323040305</t>
  </si>
  <si>
    <t>18323040325</t>
  </si>
  <si>
    <t>18323060932</t>
  </si>
  <si>
    <t>18323060619</t>
  </si>
  <si>
    <t>18323060526</t>
  </si>
  <si>
    <t>18323060532</t>
  </si>
  <si>
    <t>18323060533</t>
  </si>
  <si>
    <t>18323060534</t>
  </si>
  <si>
    <t>18323060536</t>
  </si>
  <si>
    <t>18323060610</t>
  </si>
  <si>
    <t>18323060612</t>
  </si>
  <si>
    <t>18323060308</t>
  </si>
  <si>
    <t>18323060310</t>
  </si>
  <si>
    <t>18323060327</t>
  </si>
  <si>
    <t>18323060328</t>
  </si>
  <si>
    <t>18323060322</t>
  </si>
  <si>
    <t>18323060323</t>
  </si>
  <si>
    <t>18323060325</t>
  </si>
  <si>
    <t>18323060324</t>
  </si>
  <si>
    <t>18323060912</t>
  </si>
  <si>
    <t>18323060911</t>
  </si>
  <si>
    <t>18323060330</t>
  </si>
  <si>
    <t>18323060939</t>
  </si>
  <si>
    <t>18323060936</t>
  </si>
  <si>
    <t>18323060603</t>
  </si>
  <si>
    <t>18323040319</t>
  </si>
  <si>
    <t>18323060931</t>
  </si>
  <si>
    <t>18323060934</t>
  </si>
  <si>
    <t>18323060707</t>
  </si>
  <si>
    <t>18323060305</t>
  </si>
  <si>
    <t>18323060117</t>
  </si>
  <si>
    <t>18323060123</t>
  </si>
  <si>
    <t>18323060106</t>
  </si>
  <si>
    <t>18323060122</t>
  </si>
  <si>
    <t>18323060119</t>
  </si>
  <si>
    <t>18323061010</t>
  </si>
  <si>
    <t>18323061011</t>
  </si>
  <si>
    <t>120 No. Bausiapara</t>
  </si>
  <si>
    <t>18323060705</t>
  </si>
  <si>
    <t>152 No. Bausiapara</t>
  </si>
  <si>
    <t>18323060708</t>
  </si>
  <si>
    <t>Balakhat Budrukuchi</t>
  </si>
  <si>
    <t>18323061012</t>
  </si>
  <si>
    <t>1 No. Budrukuchi</t>
  </si>
  <si>
    <t>18323061015</t>
  </si>
  <si>
    <t>Majida Bibi</t>
  </si>
  <si>
    <t>2 No. Budrukuchi</t>
  </si>
  <si>
    <t>18323061016</t>
  </si>
  <si>
    <t>1 No. Bar Azara</t>
  </si>
  <si>
    <t>18323061022</t>
  </si>
  <si>
    <t>Sewali Das</t>
  </si>
  <si>
    <t>2 No. Bar Azara</t>
  </si>
  <si>
    <t>18323061023</t>
  </si>
  <si>
    <t>Doukuchi</t>
  </si>
  <si>
    <t>18323060504</t>
  </si>
  <si>
    <t>Anjali Barman</t>
  </si>
  <si>
    <t>7 no Charia</t>
  </si>
  <si>
    <t>Makalduba</t>
  </si>
  <si>
    <t>18323050510</t>
  </si>
  <si>
    <t>2 No. Charia</t>
  </si>
  <si>
    <t>18323050503</t>
  </si>
  <si>
    <t>1 No. Dakhin Bezera</t>
  </si>
  <si>
    <t>Bhanita Devi</t>
  </si>
  <si>
    <t>2 No. Dakhin Bezera</t>
  </si>
  <si>
    <t>Dakhin Bezera Kumarpara</t>
  </si>
  <si>
    <t>Barajara Garekana AWC</t>
  </si>
  <si>
    <t>Charia</t>
  </si>
  <si>
    <t>Falngi Supa</t>
  </si>
  <si>
    <t>18323050427</t>
  </si>
  <si>
    <t>Charia Fakirtola Supa</t>
  </si>
  <si>
    <t>18323050429</t>
  </si>
  <si>
    <t>Dinar Chowk</t>
  </si>
  <si>
    <t>18323050501</t>
  </si>
  <si>
    <t>Barcharia</t>
  </si>
  <si>
    <t>18323050502</t>
  </si>
  <si>
    <t>No. 1 Budrukuchi</t>
  </si>
  <si>
    <t>18323050417</t>
  </si>
  <si>
    <t>No. 2 Budrukuchi</t>
  </si>
  <si>
    <t>Barjalkuchi</t>
  </si>
  <si>
    <t>18323050419</t>
  </si>
  <si>
    <t>170 No. Chandakuchi</t>
  </si>
  <si>
    <t>18323050614</t>
  </si>
  <si>
    <t>No.1 Nandagaon</t>
  </si>
  <si>
    <t>18323050404</t>
  </si>
  <si>
    <t>Urmila Das</t>
  </si>
  <si>
    <t>No.2 Nandagaon</t>
  </si>
  <si>
    <t>18323050405</t>
  </si>
  <si>
    <t>Tilana</t>
  </si>
  <si>
    <t>Paschim Khata Kalakuchi</t>
  </si>
  <si>
    <t>11 No. Paschim Khatar Kalakuchi</t>
  </si>
  <si>
    <t>18323060925</t>
  </si>
  <si>
    <t>Pub Kalakuchi Supa</t>
  </si>
  <si>
    <t>18323050506</t>
  </si>
  <si>
    <t>Pub Kalakuchi Major supa</t>
  </si>
  <si>
    <t>18323060906</t>
  </si>
  <si>
    <t>Pub Kalakuchi Dakhin Supa</t>
  </si>
  <si>
    <t>18323050507</t>
  </si>
  <si>
    <t>Dehar Kalakuchi Bhairapara</t>
  </si>
  <si>
    <t>18323050513</t>
  </si>
  <si>
    <t>Bayan suburi</t>
  </si>
  <si>
    <t>18323050514</t>
  </si>
  <si>
    <t>Dehar Kalakuchi</t>
  </si>
  <si>
    <t>4 No. Jaha</t>
  </si>
  <si>
    <t>18323060902</t>
  </si>
  <si>
    <t>Eliza Talukdar</t>
  </si>
  <si>
    <t>Rita Deka</t>
  </si>
  <si>
    <t>Jaha Pub Mur Suburi</t>
  </si>
  <si>
    <t>18323050505</t>
  </si>
  <si>
    <t>Agnisala</t>
  </si>
  <si>
    <t>18323050601</t>
  </si>
  <si>
    <t>Agnisala Uttar suburi</t>
  </si>
  <si>
    <t>18323050529</t>
  </si>
  <si>
    <t>Jagara Bhairaghol</t>
  </si>
  <si>
    <t>Jagara Bhairaghol Melkisupa</t>
  </si>
  <si>
    <t>Dakhin Jagara</t>
  </si>
  <si>
    <t>126 No. Billeswar-1</t>
  </si>
  <si>
    <t>9707838806</t>
  </si>
  <si>
    <t>159 No. Billeswar-2</t>
  </si>
  <si>
    <t>9859041645</t>
  </si>
  <si>
    <t>Paschim Tari Red cross</t>
  </si>
  <si>
    <t>2 no. Pub Kalakuchi</t>
  </si>
  <si>
    <t>Janigog Majorsupa</t>
  </si>
  <si>
    <t>Minu Deka</t>
  </si>
  <si>
    <t>Janigog Kamarpara</t>
  </si>
  <si>
    <t>Janigog Rajakhat</t>
  </si>
  <si>
    <t>78 No. Gandhiya</t>
  </si>
  <si>
    <t>9435118640</t>
  </si>
  <si>
    <t>79 No. Gandhiya</t>
  </si>
  <si>
    <t>9707593482</t>
  </si>
  <si>
    <t>9577720165</t>
  </si>
  <si>
    <t>126 No. Gandhiya Balapara</t>
  </si>
  <si>
    <t>9864856496</t>
  </si>
  <si>
    <t>181 No. Khelua Napara</t>
  </si>
  <si>
    <t>9508680942</t>
  </si>
  <si>
    <t>104 No. Khelua -1</t>
  </si>
  <si>
    <t>9859550448</t>
  </si>
  <si>
    <t>155 No. 2 No. Khelua</t>
  </si>
  <si>
    <t>9707480839</t>
  </si>
  <si>
    <t>453 NO. PAHALONG PARA LPS</t>
  </si>
  <si>
    <t>9864404914</t>
  </si>
  <si>
    <t>ADARSHA MILAN HIGH SCHOOL</t>
  </si>
  <si>
    <t>9577474453</t>
  </si>
  <si>
    <t>476 NO SOLMARA LPS</t>
  </si>
  <si>
    <t>9859470832</t>
  </si>
  <si>
    <t>Sunu Das.</t>
  </si>
  <si>
    <t>DAKHIN PAKOWA LPS</t>
  </si>
  <si>
    <t>9707331644</t>
  </si>
  <si>
    <t>1178 NO NIZ PAKOWA BALIKA LPS</t>
  </si>
  <si>
    <t>8822617717</t>
  </si>
  <si>
    <t>154 NO. PAKOWA BALAK LPS</t>
  </si>
  <si>
    <t>9706117714</t>
  </si>
  <si>
    <t>72 no. Khakharisal Kalitapara</t>
  </si>
  <si>
    <t>1100 NO BHAIRA SOLMARI LPS</t>
  </si>
  <si>
    <t>9859827568</t>
  </si>
  <si>
    <t>Solmara Mazor Supa.</t>
  </si>
  <si>
    <t>Binoda Barman</t>
  </si>
  <si>
    <t>Bornarddi AWC</t>
  </si>
  <si>
    <t>BARNARDDI BOYS MVS</t>
  </si>
  <si>
    <t>9401680756</t>
  </si>
  <si>
    <t>BARNADDI BALAK LPS</t>
  </si>
  <si>
    <t>9864335004</t>
  </si>
  <si>
    <t>MAHABISHNU LPS</t>
  </si>
  <si>
    <t>9577574096</t>
  </si>
  <si>
    <t>BALA BANGAON MAHAKALI BIDYAPITH</t>
  </si>
  <si>
    <t>9864843633</t>
  </si>
  <si>
    <t>BANGAON KAMALESHWAR LPS</t>
  </si>
  <si>
    <t>9864937343</t>
  </si>
  <si>
    <t>Bongaon  AWC</t>
  </si>
  <si>
    <t>BANGAON MILON LPS</t>
  </si>
  <si>
    <t>9508614476</t>
  </si>
  <si>
    <t>Pub Bangaon Sc</t>
  </si>
  <si>
    <t>Rabia Khatun</t>
  </si>
  <si>
    <t>Rupsan Begum</t>
  </si>
  <si>
    <t>Bori S.T</t>
  </si>
  <si>
    <t>Bhatimur</t>
  </si>
  <si>
    <t>Bori Bilarpar Jonali supa</t>
  </si>
  <si>
    <t>Sabita Das</t>
  </si>
  <si>
    <t>DAKHIN JAGARA LPS</t>
  </si>
  <si>
    <t>9577714569</t>
  </si>
  <si>
    <t>D DEKA PAKOWA BAHJANI GIRL MES</t>
  </si>
  <si>
    <t>9864538140</t>
  </si>
  <si>
    <t>65 No. Jagara-4</t>
  </si>
  <si>
    <t>9854291183</t>
  </si>
  <si>
    <t>D DEKA PAKOWA BAHJANI GIRL HS</t>
  </si>
  <si>
    <t>9859672625</t>
  </si>
  <si>
    <t>206 No. JagaraVetenary</t>
  </si>
  <si>
    <t>9085181323</t>
  </si>
  <si>
    <t>259 No. Jagara Na-Supa</t>
  </si>
  <si>
    <t>9577061025</t>
  </si>
  <si>
    <t>SABITA LPS</t>
  </si>
  <si>
    <t>9577364379</t>
  </si>
  <si>
    <t>187 NO JAGARA LP</t>
  </si>
  <si>
    <t>9859978761</t>
  </si>
  <si>
    <t>MADHYA JAGARA LPS</t>
  </si>
  <si>
    <t>9859176629</t>
  </si>
  <si>
    <t>64 No. Jagara-3</t>
  </si>
  <si>
    <t>8749944681</t>
  </si>
  <si>
    <t>133 No. Jagara Bharsal</t>
  </si>
  <si>
    <t>9613441879</t>
  </si>
  <si>
    <t>DAKHIN PAKOWA GIRLS HS</t>
  </si>
  <si>
    <t>9435899554</t>
  </si>
  <si>
    <t>193 No. Goalpara Bala Supa</t>
  </si>
  <si>
    <t>9577720159</t>
  </si>
  <si>
    <t>226 No. Goalpara D/ Supa</t>
  </si>
  <si>
    <t>7399105109</t>
  </si>
  <si>
    <t>834 NO UTTAR BADRU KUCHI LPS</t>
  </si>
  <si>
    <t>8011445275</t>
  </si>
  <si>
    <t>BADRU KUCHI JANIGOG NARAYAN LPS</t>
  </si>
  <si>
    <t>9854390103</t>
  </si>
  <si>
    <t>1 No. Budrukichi</t>
  </si>
  <si>
    <t>9859227656</t>
  </si>
  <si>
    <t>2 No. Budrukichi</t>
  </si>
  <si>
    <t>8876656366</t>
  </si>
  <si>
    <t>Arora Gopal Than LP School</t>
  </si>
  <si>
    <t>9854410571</t>
  </si>
  <si>
    <t>Punnya Lata Devi.</t>
  </si>
  <si>
    <t>Arara Joypalthan MVS</t>
  </si>
  <si>
    <t>8486298451</t>
  </si>
  <si>
    <t>Bahjani Gopal Than ME School</t>
  </si>
  <si>
    <t>8876293989</t>
  </si>
  <si>
    <t>AMAYAPUR LPS</t>
  </si>
  <si>
    <t>9706832443</t>
  </si>
  <si>
    <t>N SARMA ADARSA AMAYAPUR ME</t>
  </si>
  <si>
    <t>9954304365</t>
  </si>
  <si>
    <t>ARARA BALAK LPS</t>
  </si>
  <si>
    <t>9613826120</t>
  </si>
  <si>
    <t>PASCHIM BAR AZARA LP</t>
  </si>
  <si>
    <t>9854542242</t>
  </si>
  <si>
    <t>Mamoni Mazumdar</t>
  </si>
  <si>
    <t>726 NO BARAZARA LP</t>
  </si>
  <si>
    <t>9859333601</t>
  </si>
  <si>
    <t>9859129306</t>
  </si>
  <si>
    <t>9859144050</t>
  </si>
  <si>
    <t>180 No. Badesila</t>
  </si>
  <si>
    <t>7399862894</t>
  </si>
  <si>
    <t>173 No. Lakhopur</t>
  </si>
  <si>
    <t>9577226821</t>
  </si>
  <si>
    <t>1186 NO.BILLESWAR MOQTAB LPS</t>
  </si>
  <si>
    <t>9859759775</t>
  </si>
  <si>
    <t>Billeswar AWC</t>
  </si>
  <si>
    <t>9877263825</t>
  </si>
  <si>
    <t>625 NO KHARSITHA LPS</t>
  </si>
  <si>
    <t>9613241499</t>
  </si>
  <si>
    <t>Bihampur Sc</t>
  </si>
  <si>
    <t>Sahira Begum</t>
  </si>
  <si>
    <t>GANDHIJI BALIKA MES</t>
  </si>
  <si>
    <t>9859618501</t>
  </si>
  <si>
    <t>Bihampur Kharsitha</t>
  </si>
  <si>
    <t>Marami Hajarika</t>
  </si>
  <si>
    <t>Antara Dutta</t>
  </si>
  <si>
    <t>CHAMATA HSS</t>
  </si>
  <si>
    <t>9707013064</t>
  </si>
  <si>
    <t>KAMAKHYA PRATHAMIK VIDYALAYA</t>
  </si>
  <si>
    <t>8403966290</t>
  </si>
  <si>
    <t>Nalicha</t>
  </si>
  <si>
    <t>Nalicha Kamakhya</t>
  </si>
  <si>
    <t>NALICHA LPS</t>
  </si>
  <si>
    <t>9577904632</t>
  </si>
  <si>
    <t>Nalisha Pub Kakaya Sc</t>
  </si>
  <si>
    <t>Bisoya Medhi.</t>
  </si>
  <si>
    <t>BARBILA LPS</t>
  </si>
  <si>
    <t>9706205264</t>
  </si>
  <si>
    <t>KRISHNAKANTA LPS</t>
  </si>
  <si>
    <t>9859264024</t>
  </si>
  <si>
    <t>BAGURIHATI GOPALTHAN LPS</t>
  </si>
  <si>
    <t>9613084347</t>
  </si>
  <si>
    <t>Goalpara</t>
  </si>
  <si>
    <t>2 NO THUTIKATA LPS</t>
  </si>
  <si>
    <t>7896515218</t>
  </si>
  <si>
    <t>Mina Begum</t>
  </si>
  <si>
    <t>92 No. Thutikata</t>
  </si>
  <si>
    <t>9613306483</t>
  </si>
  <si>
    <t>Thutikata AWC</t>
  </si>
  <si>
    <t>9859230737</t>
  </si>
  <si>
    <t>1172 NO. BILLESWAR DEWARI P.LP</t>
  </si>
  <si>
    <t>9508730227</t>
  </si>
  <si>
    <t>BARKHETRI BARNI BILLESWAR LPS</t>
  </si>
  <si>
    <t>9508013285</t>
  </si>
  <si>
    <t>1180 NO. BILLESWAR MILON LPS</t>
  </si>
  <si>
    <t>7399995644</t>
  </si>
  <si>
    <t>1099 NO.RUPIA BATHAN LPS</t>
  </si>
  <si>
    <t>9707548586</t>
  </si>
  <si>
    <t>423 NO. JATIRAM MILAN CHAMATA</t>
  </si>
  <si>
    <t>9707717027</t>
  </si>
  <si>
    <t>ADARSHA LP SCHOOL, CHAMATA</t>
  </si>
  <si>
    <t>9707548191</t>
  </si>
  <si>
    <t>AMANI NALANA LPS</t>
  </si>
  <si>
    <t>9864714495</t>
  </si>
  <si>
    <t>1096 BINAPANI LPS</t>
  </si>
  <si>
    <t>9678375549</t>
  </si>
  <si>
    <t>149  NO BHADRA LPS</t>
  </si>
  <si>
    <t>9957401931</t>
  </si>
  <si>
    <t>920 NO NANDAGAON LPS</t>
  </si>
  <si>
    <t>7896654374</t>
  </si>
  <si>
    <t>Amayapur</t>
  </si>
  <si>
    <t>Alengidol</t>
  </si>
  <si>
    <t>BARSILA LPS</t>
  </si>
  <si>
    <t>9854987537</t>
  </si>
  <si>
    <t>Dahudi, Borsila</t>
  </si>
  <si>
    <t>9864149879</t>
  </si>
  <si>
    <t>240 NO DAHUDI LPS</t>
  </si>
  <si>
    <t>9577363680</t>
  </si>
  <si>
    <t>2 NO PASCHIM DAHUDI LPS</t>
  </si>
  <si>
    <t>8876188193</t>
  </si>
  <si>
    <t>NABADEEP LPS</t>
  </si>
  <si>
    <t>9707777042</t>
  </si>
  <si>
    <t>9613448076</t>
  </si>
  <si>
    <t>171 No. Dalalpara</t>
  </si>
  <si>
    <t>9577917426</t>
  </si>
  <si>
    <t>NAVODAY BALIKA VIDYAPHIT ME</t>
  </si>
  <si>
    <t>09678305496</t>
  </si>
  <si>
    <t>RUPARAM LPS</t>
  </si>
  <si>
    <t>7399862879</t>
  </si>
  <si>
    <t>667 NO KUMARIKATA LPS</t>
  </si>
  <si>
    <t>9854791066</t>
  </si>
  <si>
    <t>Z U A M HIGH SCHOOL</t>
  </si>
  <si>
    <t>9957594470</t>
  </si>
  <si>
    <t>Balapara Sc</t>
  </si>
  <si>
    <t>254 No. Vogether Supa</t>
  </si>
  <si>
    <t>8749866590</t>
  </si>
  <si>
    <t>BARAKHAT LPS</t>
  </si>
  <si>
    <t>9859432338</t>
  </si>
  <si>
    <t>BAKHAR ALI MEM</t>
  </si>
  <si>
    <t>9577167985</t>
  </si>
  <si>
    <t>117 No. Madhupur-1</t>
  </si>
  <si>
    <t>9957271093</t>
  </si>
  <si>
    <t>JALTI SADAGAR MES</t>
  </si>
  <si>
    <t>9859248944</t>
  </si>
  <si>
    <t>66 No. Nalisha</t>
  </si>
  <si>
    <t>9577566850</t>
  </si>
  <si>
    <t>SWAHID SUBHASH SARMA HIGH SCHOOL</t>
  </si>
  <si>
    <t>9859179634</t>
  </si>
  <si>
    <t>PARAMESH VIDYAPITH MES</t>
  </si>
  <si>
    <t>9864538132</t>
  </si>
  <si>
    <t>BATSOR PARAMESH VIDYAPITH LPS</t>
  </si>
  <si>
    <t>9864935149</t>
  </si>
  <si>
    <t>MADHYA BATSOR LPS</t>
  </si>
  <si>
    <t>9854909315</t>
  </si>
  <si>
    <t>DAKSHIN BATSOR LPS</t>
  </si>
  <si>
    <t>9707807601</t>
  </si>
  <si>
    <t>RAUMARI LPS</t>
  </si>
  <si>
    <t>9678856606</t>
  </si>
  <si>
    <t>Sayara Begum</t>
  </si>
  <si>
    <t>174 NO.BARNI BALAK LPS</t>
  </si>
  <si>
    <t>9957602652</t>
  </si>
  <si>
    <t>PUB BARKHETRI BARNICHURCHURI LPS</t>
  </si>
  <si>
    <t>9508814122</t>
  </si>
  <si>
    <t>UTTAR BARKHETRI BARNI LP</t>
  </si>
  <si>
    <t>9864758934</t>
  </si>
  <si>
    <t>BARNI BALIKA LPS</t>
  </si>
  <si>
    <t>9864400734</t>
  </si>
  <si>
    <t>BIHUDHAR LPS</t>
  </si>
  <si>
    <t>9707331582</t>
  </si>
  <si>
    <t>BATSOR BORNI MOQTAB LPS</t>
  </si>
  <si>
    <t>9707810915</t>
  </si>
  <si>
    <t>CHURCHURI HS</t>
  </si>
  <si>
    <t>9707248001</t>
  </si>
  <si>
    <t>DAKSHIN CHURCHURI MES</t>
  </si>
  <si>
    <t>9859233566</t>
  </si>
  <si>
    <t>DAKSHIN CHURCHURI LPS</t>
  </si>
  <si>
    <t>9613147181</t>
  </si>
  <si>
    <t>CHURCHURI BATSOR MILAN BALIKA LPS</t>
  </si>
  <si>
    <t>9854679045</t>
  </si>
  <si>
    <t>SIMALBARI LPS</t>
  </si>
  <si>
    <t>9864371215</t>
  </si>
  <si>
    <t>MADHYA CHURCHURI LPS</t>
  </si>
  <si>
    <t>8611445734</t>
  </si>
  <si>
    <t>Doukuchi Khairabari</t>
  </si>
  <si>
    <t>Akan Deka</t>
  </si>
  <si>
    <t>BHADRAKUCHI LPS</t>
  </si>
  <si>
    <t>7399360163</t>
  </si>
  <si>
    <t>PUB BARNADDI ADARSHA LPS</t>
  </si>
  <si>
    <t>9401218178</t>
  </si>
  <si>
    <t>BARNARDDI ANCHALIK POLY.TIC MES</t>
  </si>
  <si>
    <t>9435297215</t>
  </si>
  <si>
    <t>BARNARDDI MES</t>
  </si>
  <si>
    <t>9707309724</t>
  </si>
  <si>
    <t>BARNARDDI HIGH SCHOOL</t>
  </si>
  <si>
    <t>9707810922</t>
  </si>
  <si>
    <t>BARNARDDI GIRLS MVS</t>
  </si>
  <si>
    <t>9707633123</t>
  </si>
  <si>
    <t>BARNARDDI GIRLS HS</t>
  </si>
  <si>
    <t>9707716720</t>
  </si>
  <si>
    <t>PIPALIBARI HS</t>
  </si>
  <si>
    <t>9957862849</t>
  </si>
  <si>
    <t>827 NO DOUKUCHI LP</t>
  </si>
  <si>
    <t>8011795586</t>
  </si>
  <si>
    <t>32 No. Doukuchi</t>
  </si>
  <si>
    <t>8254880878</t>
  </si>
  <si>
    <t>NO 2 DEHAR KALAKUCHI LPS</t>
  </si>
  <si>
    <t>9613506024</t>
  </si>
  <si>
    <t>NO 329  DEHAR KALAKUCHI LPS</t>
  </si>
  <si>
    <t>9435199741</t>
  </si>
  <si>
    <t>B.B.S.B. HIGH SCHOOL</t>
  </si>
  <si>
    <t>9707784534</t>
  </si>
  <si>
    <t>Rupia Ahmed.</t>
  </si>
  <si>
    <t>B.B.S.B. GIRLS MES</t>
  </si>
  <si>
    <t>9508013284</t>
  </si>
  <si>
    <t>BANGAON HSS</t>
  </si>
  <si>
    <t>9707092321</t>
  </si>
  <si>
    <t>116 No. Kaithalkuchi besimari</t>
  </si>
  <si>
    <t>SARUNARDDI LPS</t>
  </si>
  <si>
    <t>9864345317</t>
  </si>
  <si>
    <t>718 CHURCHURI JR BASIC SCHOOL</t>
  </si>
  <si>
    <t>7399112365</t>
  </si>
  <si>
    <t>Jangpara</t>
  </si>
  <si>
    <t>Bishnupur kalimandir</t>
  </si>
  <si>
    <t>Mornoipar Uttar Suburi</t>
  </si>
  <si>
    <t>Chandakuchi Khairabari</t>
  </si>
  <si>
    <t>Mornoipar Dakhin Suburi</t>
  </si>
  <si>
    <t>Kamrup Vidyapith HS</t>
  </si>
  <si>
    <t>Mugkuchi MES</t>
  </si>
  <si>
    <t>DATKUCHI LPS</t>
  </si>
  <si>
    <t>9707784076</t>
  </si>
  <si>
    <t>PUB PAKOWA MILAN MES</t>
  </si>
  <si>
    <t>9401174751</t>
  </si>
  <si>
    <t>Dehar balowa NEP Supa</t>
  </si>
  <si>
    <t>Roumari</t>
  </si>
  <si>
    <t>NATUN KHELUWA LPS</t>
  </si>
  <si>
    <t>8723036709</t>
  </si>
  <si>
    <t>309 NO KHELUWA LP</t>
  </si>
  <si>
    <t>9864584774</t>
  </si>
  <si>
    <t>Barkhetri Barni 3</t>
  </si>
  <si>
    <t>Anima Bibi.</t>
  </si>
  <si>
    <t>Barkhetri Barni Fakirpara</t>
  </si>
  <si>
    <t>Parul Barman..</t>
  </si>
  <si>
    <t>Bangaon</t>
  </si>
  <si>
    <t>43 no Bangaon</t>
  </si>
  <si>
    <t>Balabangaon</t>
  </si>
  <si>
    <t>Fazila Begum</t>
  </si>
  <si>
    <t>Bangaon Napara</t>
  </si>
  <si>
    <t>Bhagethersupa</t>
  </si>
  <si>
    <t>Bangaon 1</t>
  </si>
  <si>
    <t xml:space="preserve">Uttar Pub pujakhola </t>
  </si>
  <si>
    <t>Paschim Chamata</t>
  </si>
  <si>
    <t>Chamata Barakhat</t>
  </si>
  <si>
    <t>144 no Mohkhali</t>
  </si>
  <si>
    <t>Makhani Das</t>
  </si>
  <si>
    <t>Wagonr</t>
  </si>
  <si>
    <t>Aparupa</t>
  </si>
  <si>
    <t>Malopara</t>
  </si>
  <si>
    <t xml:space="preserve">Fakirtola </t>
  </si>
  <si>
    <t>Pipalibari 1 No</t>
  </si>
  <si>
    <t>SOLMARA HSS</t>
  </si>
  <si>
    <t>8011583545</t>
  </si>
  <si>
    <t>914 NO NIZ BAHJANI LPS</t>
  </si>
  <si>
    <t>09864292588</t>
  </si>
  <si>
    <t>PUB BAHJANI LPS</t>
  </si>
  <si>
    <t>09435311340</t>
  </si>
  <si>
    <t>Kusum Haloi</t>
  </si>
  <si>
    <t>18323060806</t>
  </si>
  <si>
    <t>18323070213</t>
  </si>
  <si>
    <t>18323070214</t>
  </si>
  <si>
    <t>18323070211</t>
  </si>
  <si>
    <t>18323060326</t>
  </si>
  <si>
    <t>18323060508</t>
  </si>
  <si>
    <t>18323030423</t>
  </si>
  <si>
    <t>18323060521</t>
  </si>
  <si>
    <t>18323060113</t>
  </si>
  <si>
    <t>18323060428</t>
  </si>
  <si>
    <t>18323060524</t>
  </si>
  <si>
    <t>18323060519</t>
  </si>
  <si>
    <t>18323060510</t>
  </si>
  <si>
    <t>18323060511</t>
  </si>
  <si>
    <t>18323060427</t>
  </si>
  <si>
    <t>18323060515</t>
  </si>
  <si>
    <t>18323060127</t>
  </si>
  <si>
    <t>18323060414</t>
  </si>
  <si>
    <t>18323060415</t>
  </si>
  <si>
    <t>18323060802</t>
  </si>
  <si>
    <t>18323061005</t>
  </si>
  <si>
    <t>18323061004</t>
  </si>
  <si>
    <t>18323060625</t>
  </si>
  <si>
    <t>18323050519</t>
  </si>
  <si>
    <t>18323060535</t>
  </si>
  <si>
    <t>18323060909</t>
  </si>
  <si>
    <t>18323020211</t>
  </si>
  <si>
    <t>18323060702</t>
  </si>
  <si>
    <t>18323061013</t>
  </si>
  <si>
    <t>18323050618</t>
  </si>
  <si>
    <t>18323050619</t>
  </si>
  <si>
    <t>18323050620</t>
  </si>
  <si>
    <t>18323050621</t>
  </si>
  <si>
    <t>18323050622</t>
  </si>
  <si>
    <t>18323051135</t>
  </si>
  <si>
    <t>18323040126</t>
  </si>
  <si>
    <t>18323060807</t>
  </si>
  <si>
    <t>18323060815</t>
  </si>
  <si>
    <t>18323060101</t>
  </si>
  <si>
    <t>18323060102</t>
  </si>
  <si>
    <t xml:space="preserve">165 No. Gandhiya </t>
  </si>
  <si>
    <t>18323060626</t>
  </si>
  <si>
    <t>18323060609</t>
  </si>
  <si>
    <t>18323060614</t>
  </si>
  <si>
    <t>18323060928</t>
  </si>
  <si>
    <t>18323060926</t>
  </si>
  <si>
    <t>18323050508</t>
  </si>
  <si>
    <t>18323050509</t>
  </si>
  <si>
    <t>18323050628</t>
  </si>
  <si>
    <t>18323050629</t>
  </si>
  <si>
    <t>18323050627</t>
  </si>
  <si>
    <t>252 No. Choudhury Supa</t>
  </si>
  <si>
    <t>18323061001</t>
  </si>
  <si>
    <t>18323040301</t>
  </si>
  <si>
    <t>274 No. Bhoiraghol Dakhin supa Awc</t>
  </si>
  <si>
    <t>18323040328</t>
  </si>
  <si>
    <t>Oct'18</t>
  </si>
  <si>
    <t>01.10.18</t>
  </si>
  <si>
    <t>03.10.18</t>
  </si>
  <si>
    <t>04.10.18</t>
  </si>
  <si>
    <t>05.10.18</t>
  </si>
  <si>
    <t>06.10.18</t>
  </si>
  <si>
    <t>08.10.18</t>
  </si>
  <si>
    <t>09.10.18</t>
  </si>
  <si>
    <t>10.10.18</t>
  </si>
  <si>
    <t>11.10.18</t>
  </si>
  <si>
    <t>12.10.18</t>
  </si>
  <si>
    <t>13.10.18</t>
  </si>
  <si>
    <t>15.10.18</t>
  </si>
  <si>
    <t>20.10.18</t>
  </si>
  <si>
    <t>22.10.18</t>
  </si>
  <si>
    <t>23.10.18</t>
  </si>
  <si>
    <t>24.10.18</t>
  </si>
  <si>
    <t>25.10.18</t>
  </si>
  <si>
    <t>26.10.18</t>
  </si>
  <si>
    <t>27.10.18</t>
  </si>
  <si>
    <t>29.10.18</t>
  </si>
  <si>
    <t>30.10.18</t>
  </si>
  <si>
    <t>31.10.18</t>
  </si>
  <si>
    <t>Nov'18</t>
  </si>
  <si>
    <t>01.11.18</t>
  </si>
  <si>
    <t>02.11.18</t>
  </si>
  <si>
    <t>03.11.18</t>
  </si>
  <si>
    <t>05.11.18</t>
  </si>
  <si>
    <t>07.11.18</t>
  </si>
  <si>
    <t>08.11.18</t>
  </si>
  <si>
    <t>09.11.18</t>
  </si>
  <si>
    <t>10.11.18</t>
  </si>
  <si>
    <t>12.11.18</t>
  </si>
  <si>
    <t>13.11.18</t>
  </si>
  <si>
    <t>14.11.18</t>
  </si>
  <si>
    <t>15.11.18</t>
  </si>
  <si>
    <t>16.11.18</t>
  </si>
  <si>
    <t>17.11.18</t>
  </si>
  <si>
    <t>19.11.18</t>
  </si>
  <si>
    <t>20.11.18</t>
  </si>
  <si>
    <t>21.11.18</t>
  </si>
  <si>
    <t>22.11.18</t>
  </si>
  <si>
    <t>26.11.18</t>
  </si>
  <si>
    <t>27.11.18</t>
  </si>
  <si>
    <t>28.11.18</t>
  </si>
  <si>
    <t>29.11.18</t>
  </si>
  <si>
    <t>30.11.18</t>
  </si>
  <si>
    <t>Dec'18</t>
  </si>
  <si>
    <t>01.12.18</t>
  </si>
  <si>
    <t>03.12.18</t>
  </si>
  <si>
    <t>05.12.18</t>
  </si>
  <si>
    <t>06.12.18</t>
  </si>
  <si>
    <t>07.12.18</t>
  </si>
  <si>
    <t>08.12.18</t>
  </si>
  <si>
    <t>04.12.18</t>
  </si>
  <si>
    <t>10.12.18</t>
  </si>
  <si>
    <t>11.12.18</t>
  </si>
  <si>
    <t>12.12.18</t>
  </si>
  <si>
    <t>13.12.18</t>
  </si>
  <si>
    <t>14.12.18</t>
  </si>
  <si>
    <t>15.12.18</t>
  </si>
  <si>
    <t>17.12.18</t>
  </si>
  <si>
    <t>18.12.18</t>
  </si>
  <si>
    <t>19.12.18</t>
  </si>
  <si>
    <t>20.12.18</t>
  </si>
  <si>
    <t>21.12.18</t>
  </si>
  <si>
    <t>22.12.18</t>
  </si>
  <si>
    <t>24.12.18</t>
  </si>
  <si>
    <t>26.12.18</t>
  </si>
  <si>
    <t>27.12.18</t>
  </si>
  <si>
    <t>28.12.18</t>
  </si>
  <si>
    <t>29.12.18</t>
  </si>
  <si>
    <t>31.12.18</t>
  </si>
  <si>
    <t>Jan'19</t>
  </si>
  <si>
    <t>02.01.19</t>
  </si>
  <si>
    <t>03.01.19</t>
  </si>
  <si>
    <t>04.01.19</t>
  </si>
  <si>
    <t>05.01.19</t>
  </si>
  <si>
    <t>07.01.19</t>
  </si>
  <si>
    <t>08.01.19</t>
  </si>
  <si>
    <t>09.01.19</t>
  </si>
  <si>
    <t>10.01.19</t>
  </si>
  <si>
    <t>11.01.19</t>
  </si>
  <si>
    <t>12.01.19</t>
  </si>
  <si>
    <t>16.01.19</t>
  </si>
  <si>
    <t>17.01.19</t>
  </si>
  <si>
    <t>18.01.19</t>
  </si>
  <si>
    <t>19.01.19</t>
  </si>
  <si>
    <t>21.01.19</t>
  </si>
  <si>
    <t>22.01.19</t>
  </si>
  <si>
    <t>24.01.19</t>
  </si>
  <si>
    <t>25.01.19</t>
  </si>
  <si>
    <t>26.01.19</t>
  </si>
  <si>
    <t>28.01.10</t>
  </si>
  <si>
    <t>29.01.19</t>
  </si>
  <si>
    <t>30.01.19</t>
  </si>
  <si>
    <t>Feb'19</t>
  </si>
  <si>
    <t>01.02.19</t>
  </si>
  <si>
    <t>02.02.19</t>
  </si>
  <si>
    <t>04.02.19</t>
  </si>
  <si>
    <t>05.02.19</t>
  </si>
  <si>
    <t>06.02.19</t>
  </si>
  <si>
    <t>07.02.19</t>
  </si>
  <si>
    <t>08.02.19</t>
  </si>
  <si>
    <t>09.02.19</t>
  </si>
  <si>
    <t>11.02.19</t>
  </si>
  <si>
    <t>12.02.19</t>
  </si>
  <si>
    <t>13.02.19</t>
  </si>
  <si>
    <t>14.02.19</t>
  </si>
  <si>
    <t>15.02.19</t>
  </si>
  <si>
    <t>16.02.19</t>
  </si>
  <si>
    <t>18.02.19</t>
  </si>
  <si>
    <t>19.02.19</t>
  </si>
  <si>
    <t>20.02.19</t>
  </si>
  <si>
    <t>21.02.19</t>
  </si>
  <si>
    <t>22.02.19</t>
  </si>
  <si>
    <t>23.02.19</t>
  </si>
  <si>
    <t>25.02.19</t>
  </si>
  <si>
    <t>26.02.19</t>
  </si>
  <si>
    <t>27.02.19</t>
  </si>
  <si>
    <t>28.02.19</t>
  </si>
  <si>
    <t>02.03.19</t>
  </si>
  <si>
    <t>04.03.19</t>
  </si>
  <si>
    <t>05.03.19</t>
  </si>
  <si>
    <t>06.03.19</t>
  </si>
  <si>
    <t>07.03.19</t>
  </si>
  <si>
    <t>08.03.19</t>
  </si>
  <si>
    <t>09.03.19</t>
  </si>
  <si>
    <t>11.03.19</t>
  </si>
  <si>
    <t>12.03.19</t>
  </si>
  <si>
    <t>13.03.19</t>
  </si>
  <si>
    <t>14.03.19</t>
  </si>
  <si>
    <t>15.03.19</t>
  </si>
  <si>
    <t>16.03.19</t>
  </si>
  <si>
    <t>18.03.19</t>
  </si>
  <si>
    <t>19.03.19</t>
  </si>
  <si>
    <t>20.03.19</t>
  </si>
  <si>
    <t>21.03.19</t>
  </si>
  <si>
    <t>22.03.19</t>
  </si>
  <si>
    <t>23.03.19</t>
  </si>
  <si>
    <t>25.03.19</t>
  </si>
  <si>
    <t>26.03.19</t>
  </si>
  <si>
    <t>27.03.19</t>
  </si>
  <si>
    <t>28.03.19</t>
  </si>
  <si>
    <t>29.03.19</t>
  </si>
  <si>
    <t>Mar'19</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</si>
  <si>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</si>
  <si>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</si>
  <si>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</si>
  <si>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</si>
  <si>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March'19</t>
  </si>
</sst>
</file>

<file path=xl/styles.xml><?xml version="1.0" encoding="utf-8"?>
<styleSheet xmlns="http://schemas.openxmlformats.org/spreadsheetml/2006/main">
  <numFmts count="1">
    <numFmt numFmtId="164" formatCode="[$-409]d/mmm/yy;@"/>
  </numFmts>
  <fonts count="35">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name val="Calibri"/>
      <family val="2"/>
      <scheme val="minor"/>
    </font>
    <font>
      <sz val="10"/>
      <name val="Arial"/>
      <family val="2"/>
    </font>
    <font>
      <sz val="12"/>
      <color indexed="8"/>
      <name val="Calibri"/>
      <family val="2"/>
    </font>
    <font>
      <sz val="12"/>
      <color theme="1"/>
      <name val="Calibri"/>
      <family val="2"/>
      <scheme val="minor"/>
    </font>
    <font>
      <sz val="11"/>
      <name val="Arial Narrow"/>
      <family val="2"/>
    </font>
    <font>
      <sz val="9"/>
      <color rgb="FF000000"/>
      <name val="Cambria"/>
      <family val="1"/>
      <scheme val="major"/>
    </font>
    <font>
      <sz val="10"/>
      <color theme="1"/>
      <name val="Calibri"/>
      <family val="2"/>
      <scheme val="minor"/>
    </font>
    <font>
      <sz val="11"/>
      <color rgb="FFFF0000"/>
      <name val="Calibri"/>
      <family val="2"/>
      <scheme val="minor"/>
    </font>
    <font>
      <sz val="9"/>
      <name val="Calibri"/>
      <family val="2"/>
      <scheme val="minor"/>
    </font>
    <font>
      <sz val="11"/>
      <color theme="1"/>
      <name val="Arial"/>
      <family val="2"/>
    </font>
    <font>
      <sz val="11"/>
      <color theme="1"/>
      <name val="Calibri"/>
      <family val="2"/>
    </font>
    <font>
      <sz val="10"/>
      <color theme="1"/>
      <name val="Arial"/>
      <family val="2"/>
    </font>
    <font>
      <sz val="11"/>
      <name val="Times New Roman"/>
      <family val="1"/>
    </font>
    <font>
      <sz val="9"/>
      <name val="Cambria"/>
      <family val="1"/>
      <scheme val="major"/>
    </font>
    <font>
      <sz val="10"/>
      <name val="Calibri"/>
      <family val="2"/>
      <scheme val="minor"/>
    </font>
    <font>
      <sz val="11"/>
      <name val="MS Sans Serif"/>
      <family val="2"/>
    </font>
    <font>
      <sz val="11"/>
      <name val="Arial"/>
      <family val="2"/>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9" fillId="0" borderId="0"/>
  </cellStyleXfs>
  <cellXfs count="232">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Protection="1">
      <protection locked="0"/>
    </xf>
    <xf numFmtId="0" fontId="3" fillId="0" borderId="1" xfId="0" applyFont="1" applyFill="1" applyBorder="1" applyAlignment="1" applyProtection="1">
      <alignment vertical="center"/>
      <protection locked="0"/>
    </xf>
    <xf numFmtId="0" fontId="18" fillId="1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8" fillId="10" borderId="1" xfId="0" applyFont="1" applyFill="1" applyBorder="1" applyAlignment="1" applyProtection="1">
      <alignment horizontal="center"/>
      <protection locked="0"/>
    </xf>
    <xf numFmtId="49" fontId="18" fillId="10" borderId="1" xfId="0" applyNumberFormat="1" applyFont="1" applyFill="1" applyBorder="1" applyAlignment="1" applyProtection="1">
      <alignment horizontal="center" vertical="center" wrapText="1"/>
      <protection locked="0"/>
    </xf>
    <xf numFmtId="0" fontId="0" fillId="11" borderId="1" xfId="0" applyFill="1" applyBorder="1" applyAlignment="1" applyProtection="1">
      <alignment horizontal="center" vertical="center"/>
      <protection locked="0"/>
    </xf>
    <xf numFmtId="0" fontId="19" fillId="0" borderId="1" xfId="1" applyFont="1" applyFill="1" applyBorder="1" applyAlignment="1" applyProtection="1">
      <alignment horizontal="center" vertical="center" wrapText="1"/>
      <protection locked="0"/>
    </xf>
    <xf numFmtId="0" fontId="19" fillId="10" borderId="1" xfId="0"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protection locked="0"/>
    </xf>
    <xf numFmtId="0" fontId="18" fillId="10" borderId="1" xfId="0" applyFont="1" applyFill="1" applyBorder="1" applyAlignment="1" applyProtection="1">
      <alignment horizontal="center" vertical="center"/>
      <protection locked="0"/>
    </xf>
    <xf numFmtId="0" fontId="0" fillId="11" borderId="1"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19"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protection locked="0"/>
    </xf>
    <xf numFmtId="0" fontId="0" fillId="0" borderId="7" xfId="0" applyFont="1" applyBorder="1" applyAlignment="1" applyProtection="1">
      <alignment horizontal="center" vertical="center"/>
      <protection locked="0"/>
    </xf>
    <xf numFmtId="49" fontId="20" fillId="0" borderId="11" xfId="0"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protection locked="0"/>
    </xf>
    <xf numFmtId="0" fontId="21" fillId="1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11" borderId="1" xfId="0" applyFill="1" applyBorder="1" applyProtection="1">
      <protection locked="0"/>
    </xf>
    <xf numFmtId="0" fontId="18" fillId="10" borderId="1" xfId="0" applyFont="1" applyFill="1" applyBorder="1" applyAlignment="1" applyProtection="1">
      <alignment horizontal="center" wrapText="1"/>
      <protection locked="0"/>
    </xf>
    <xf numFmtId="0" fontId="22" fillId="0" borderId="1" xfId="0" applyFont="1" applyBorder="1" applyAlignment="1" applyProtection="1">
      <alignment horizontal="left" vertical="center" wrapText="1"/>
      <protection locked="0"/>
    </xf>
    <xf numFmtId="0" fontId="22" fillId="0" borderId="1" xfId="0" applyFont="1" applyBorder="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0" fillId="10" borderId="1" xfId="0" applyFill="1" applyBorder="1" applyAlignment="1" applyProtection="1">
      <alignment horizontal="center" wrapText="1"/>
      <protection locked="0"/>
    </xf>
    <xf numFmtId="0" fontId="0" fillId="0" borderId="1" xfId="0" applyFont="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protection locked="0"/>
    </xf>
    <xf numFmtId="0" fontId="18" fillId="10" borderId="2" xfId="0" applyFont="1" applyFill="1" applyBorder="1" applyAlignment="1" applyProtection="1">
      <alignment horizontal="center" vertical="center" wrapText="1"/>
      <protection locked="0"/>
    </xf>
    <xf numFmtId="0" fontId="18" fillId="11" borderId="1" xfId="0" applyFont="1" applyFill="1" applyBorder="1" applyAlignment="1" applyProtection="1">
      <alignment horizontal="center"/>
      <protection locked="0"/>
    </xf>
    <xf numFmtId="0" fontId="18" fillId="10" borderId="1" xfId="0" quotePrefix="1" applyNumberFormat="1" applyFont="1" applyFill="1" applyBorder="1" applyAlignment="1" applyProtection="1">
      <alignment horizontal="center" vertical="center" wrapText="1"/>
      <protection locked="0"/>
    </xf>
    <xf numFmtId="0" fontId="18" fillId="10" borderId="2" xfId="0" quotePrefix="1" applyNumberFormat="1" applyFont="1" applyFill="1" applyBorder="1" applyAlignment="1" applyProtection="1">
      <alignment horizontal="center" vertical="center" wrapText="1"/>
      <protection locked="0"/>
    </xf>
    <xf numFmtId="49" fontId="18" fillId="10" borderId="1" xfId="0" quotePrefix="1" applyNumberFormat="1" applyFont="1" applyFill="1" applyBorder="1" applyAlignment="1" applyProtection="1">
      <alignment horizontal="center" vertical="center" wrapText="1"/>
      <protection locked="0"/>
    </xf>
    <xf numFmtId="49" fontId="0" fillId="0" borderId="1" xfId="0" quotePrefix="1" applyNumberFormat="1" applyFill="1" applyBorder="1" applyAlignment="1" applyProtection="1">
      <alignment horizontal="center" vertical="center" wrapText="1"/>
      <protection locked="0"/>
    </xf>
    <xf numFmtId="0" fontId="0" fillId="11" borderId="1" xfId="0" applyFont="1" applyFill="1" applyBorder="1" applyAlignment="1" applyProtection="1">
      <alignment horizontal="center"/>
      <protection locked="0"/>
    </xf>
    <xf numFmtId="49" fontId="23" fillId="0" borderId="1"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18" fillId="10" borderId="1" xfId="1" quotePrefix="1" applyNumberFormat="1"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protection locked="0"/>
    </xf>
    <xf numFmtId="0" fontId="18" fillId="10" borderId="1" xfId="0" quotePrefix="1" applyFont="1" applyFill="1" applyBorder="1" applyAlignment="1" applyProtection="1">
      <alignment horizontal="center" vertical="center" wrapText="1"/>
      <protection locked="0"/>
    </xf>
    <xf numFmtId="0" fontId="0" fillId="0" borderId="1" xfId="0" applyFill="1" applyBorder="1" applyAlignment="1" applyProtection="1">
      <alignment horizontal="center"/>
      <protection locked="0"/>
    </xf>
    <xf numFmtId="0" fontId="25" fillId="10" borderId="1" xfId="0" applyFont="1" applyFill="1" applyBorder="1" applyAlignment="1" applyProtection="1">
      <alignment horizontal="center" vertical="center"/>
      <protection locked="0"/>
    </xf>
    <xf numFmtId="0" fontId="0" fillId="0" borderId="1" xfId="0" quotePrefix="1" applyNumberFormat="1" applyFill="1" applyBorder="1" applyAlignment="1" applyProtection="1">
      <alignment horizontal="center" vertical="center" wrapText="1"/>
      <protection locked="0"/>
    </xf>
    <xf numFmtId="49" fontId="0" fillId="0" borderId="2" xfId="0" applyNumberFormat="1" applyFont="1" applyFill="1" applyBorder="1" applyAlignment="1" applyProtection="1">
      <alignment horizontal="center" vertical="center" wrapText="1"/>
      <protection locked="0"/>
    </xf>
    <xf numFmtId="0" fontId="0" fillId="0" borderId="1" xfId="0" applyFont="1" applyBorder="1" applyAlignment="1" applyProtection="1">
      <alignment horizontal="center"/>
      <protection locked="0"/>
    </xf>
    <xf numFmtId="0" fontId="0" fillId="10" borderId="1" xfId="0" applyFill="1" applyBorder="1" applyProtection="1">
      <protection locked="0"/>
    </xf>
    <xf numFmtId="0" fontId="0" fillId="0" borderId="1" xfId="0" applyBorder="1" applyAlignment="1" applyProtection="1">
      <alignment horizontal="center" vertical="center"/>
      <protection locked="0"/>
    </xf>
    <xf numFmtId="49" fontId="0" fillId="0" borderId="1" xfId="0" applyNumberFormat="1" applyFill="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11"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0" fontId="18" fillId="11" borderId="1" xfId="0" applyFont="1" applyFill="1" applyBorder="1" applyAlignment="1" applyProtection="1">
      <alignment horizontal="center" vertical="center"/>
      <protection locked="0"/>
    </xf>
    <xf numFmtId="0" fontId="18" fillId="0" borderId="1" xfId="0" applyFont="1" applyBorder="1" applyAlignment="1" applyProtection="1">
      <alignment horizontal="center"/>
      <protection locked="0"/>
    </xf>
    <xf numFmtId="0" fontId="0" fillId="0" borderId="1" xfId="0" applyBorder="1" applyAlignment="1" applyProtection="1">
      <alignment horizontal="center" wrapText="1"/>
      <protection locked="0"/>
    </xf>
    <xf numFmtId="0" fontId="0" fillId="0" borderId="6" xfId="0" applyFont="1" applyBorder="1" applyAlignment="1" applyProtection="1">
      <alignment horizontal="center" vertical="center"/>
      <protection locked="0"/>
    </xf>
    <xf numFmtId="0" fontId="26" fillId="10" borderId="1" xfId="0" applyFont="1" applyFill="1" applyBorder="1" applyAlignment="1" applyProtection="1">
      <alignment horizontal="center" vertical="center" wrapText="1"/>
      <protection locked="0"/>
    </xf>
    <xf numFmtId="0" fontId="24" fillId="10" borderId="1" xfId="0" applyFont="1" applyFill="1" applyBorder="1" applyAlignment="1" applyProtection="1">
      <alignment horizontal="center" vertical="center"/>
      <protection locked="0"/>
    </xf>
    <xf numFmtId="0" fontId="0" fillId="0" borderId="1" xfId="0" applyBorder="1" applyProtection="1">
      <protection locked="0"/>
    </xf>
    <xf numFmtId="49" fontId="0" fillId="0" borderId="12" xfId="0" applyNumberFormat="1" applyFont="1" applyFill="1" applyBorder="1" applyAlignment="1" applyProtection="1">
      <alignment horizontal="center" vertical="center" wrapText="1"/>
      <protection locked="0"/>
    </xf>
    <xf numFmtId="0" fontId="27" fillId="10" borderId="1" xfId="0" applyFont="1" applyFill="1" applyBorder="1" applyAlignment="1" applyProtection="1">
      <alignment horizontal="center" vertical="center" wrapText="1"/>
      <protection locked="0"/>
    </xf>
    <xf numFmtId="0" fontId="28" fillId="10" borderId="1" xfId="0" applyFont="1" applyFill="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3" fillId="10" borderId="1" xfId="0" applyFont="1" applyFill="1" applyBorder="1" applyAlignment="1" applyProtection="1">
      <alignment horizontal="left" vertical="center" wrapText="1"/>
      <protection locked="0"/>
    </xf>
    <xf numFmtId="0" fontId="0" fillId="10" borderId="1" xfId="0" applyFont="1" applyFill="1" applyBorder="1" applyAlignment="1" applyProtection="1">
      <alignment horizontal="center" vertical="center"/>
      <protection locked="0"/>
    </xf>
    <xf numFmtId="0" fontId="0" fillId="11" borderId="1" xfId="0" applyFont="1" applyFill="1" applyBorder="1" applyProtection="1">
      <protection locked="0"/>
    </xf>
    <xf numFmtId="0" fontId="29" fillId="10" borderId="1" xfId="0" applyFont="1" applyFill="1" applyBorder="1" applyAlignment="1" applyProtection="1">
      <alignment horizontal="center" vertical="center" wrapText="1"/>
      <protection locked="0"/>
    </xf>
    <xf numFmtId="49" fontId="18" fillId="10" borderId="1" xfId="0" applyNumberFormat="1" applyFont="1" applyFill="1" applyBorder="1" applyAlignment="1" applyProtection="1">
      <alignment horizontal="center" wrapText="1"/>
      <protection locked="0"/>
    </xf>
    <xf numFmtId="49" fontId="22" fillId="0" borderId="1" xfId="0" applyNumberFormat="1" applyFont="1" applyFill="1" applyBorder="1" applyAlignment="1" applyProtection="1">
      <alignment horizontal="center" vertical="center" wrapText="1"/>
      <protection locked="0"/>
    </xf>
    <xf numFmtId="0" fontId="30" fillId="10" borderId="1" xfId="0" applyFont="1" applyFill="1" applyBorder="1" applyAlignment="1" applyProtection="1">
      <alignment horizontal="center" vertical="center" wrapText="1"/>
      <protection locked="0"/>
    </xf>
    <xf numFmtId="49" fontId="31" fillId="10" borderId="1" xfId="0" applyNumberFormat="1" applyFont="1" applyFill="1" applyBorder="1" applyAlignment="1" applyProtection="1">
      <alignment horizontal="center" vertical="center" wrapText="1"/>
      <protection locked="0"/>
    </xf>
    <xf numFmtId="49" fontId="20" fillId="0" borderId="13" xfId="0" applyNumberFormat="1" applyFont="1" applyFill="1" applyBorder="1" applyAlignment="1" applyProtection="1">
      <alignment horizontal="center" vertical="center" wrapText="1"/>
      <protection locked="0"/>
    </xf>
    <xf numFmtId="0" fontId="0" fillId="10" borderId="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protection locked="0"/>
    </xf>
    <xf numFmtId="0" fontId="32" fillId="10" borderId="1" xfId="0"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wrapText="1"/>
      <protection locked="0"/>
    </xf>
    <xf numFmtId="49" fontId="18" fillId="0" borderId="2" xfId="0" applyNumberFormat="1" applyFont="1" applyFill="1" applyBorder="1" applyAlignment="1" applyProtection="1">
      <alignment horizontal="center" vertical="center" wrapText="1"/>
      <protection locked="0"/>
    </xf>
    <xf numFmtId="0" fontId="18" fillId="11" borderId="1" xfId="0" applyFont="1" applyFill="1" applyBorder="1" applyProtection="1">
      <protection locked="0"/>
    </xf>
    <xf numFmtId="0" fontId="18" fillId="10" borderId="1" xfId="0" applyFont="1" applyFill="1" applyBorder="1" applyProtection="1">
      <protection locked="0"/>
    </xf>
    <xf numFmtId="0" fontId="0"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protection locked="0"/>
    </xf>
    <xf numFmtId="0" fontId="33" fillId="10" borderId="1" xfId="0" applyFont="1" applyFill="1" applyBorder="1" applyAlignment="1" applyProtection="1">
      <alignment horizontal="center" vertical="center" wrapText="1"/>
      <protection locked="0"/>
    </xf>
    <xf numFmtId="0" fontId="33" fillId="10" borderId="14" xfId="0" applyFont="1" applyFill="1" applyBorder="1" applyAlignment="1" applyProtection="1">
      <alignment horizontal="left" vertical="center" wrapText="1"/>
      <protection locked="0"/>
    </xf>
    <xf numFmtId="0" fontId="34" fillId="10" borderId="1" xfId="0" applyFont="1" applyFill="1" applyBorder="1" applyAlignment="1" applyProtection="1">
      <alignment horizontal="center" vertical="center" wrapText="1"/>
      <protection locked="0"/>
    </xf>
    <xf numFmtId="0" fontId="22" fillId="10" borderId="1" xfId="0" applyFont="1" applyFill="1" applyBorder="1" applyAlignment="1" applyProtection="1">
      <alignment horizontal="center" vertical="center" wrapText="1"/>
      <protection locked="0"/>
    </xf>
    <xf numFmtId="0" fontId="22" fillId="10" borderId="1" xfId="0" applyFont="1" applyFill="1" applyBorder="1" applyAlignment="1" applyProtection="1">
      <alignment horizontal="center" vertical="center"/>
      <protection locked="0"/>
    </xf>
    <xf numFmtId="164" fontId="22" fillId="10" borderId="1" xfId="0" applyNumberFormat="1" applyFont="1" applyFill="1" applyBorder="1" applyAlignment="1" applyProtection="1">
      <alignment horizontal="center" vertical="center" wrapText="1"/>
      <protection locked="0"/>
    </xf>
    <xf numFmtId="0" fontId="22" fillId="10" borderId="1" xfId="0" applyFont="1" applyFill="1" applyBorder="1" applyAlignment="1" applyProtection="1">
      <alignment horizontal="left" vertical="center" wrapText="1"/>
      <protection locked="0"/>
    </xf>
    <xf numFmtId="49" fontId="18" fillId="10" borderId="1" xfId="0" applyNumberFormat="1" applyFont="1" applyFill="1" applyBorder="1" applyAlignment="1" applyProtection="1">
      <alignment horizontal="center" vertical="center"/>
      <protection locked="0"/>
    </xf>
    <xf numFmtId="0" fontId="18" fillId="10" borderId="1" xfId="0" quotePrefix="1" applyNumberFormat="1" applyFont="1" applyFill="1" applyBorder="1" applyAlignment="1" applyProtection="1">
      <alignment horizontal="center" vertical="center"/>
      <protection locked="0"/>
    </xf>
    <xf numFmtId="0" fontId="18" fillId="10" borderId="0" xfId="0" quotePrefix="1" applyNumberFormat="1" applyFont="1" applyFill="1" applyProtection="1">
      <protection locked="0"/>
    </xf>
    <xf numFmtId="0" fontId="34" fillId="10" borderId="1" xfId="1" applyFont="1" applyFill="1" applyBorder="1" applyAlignment="1" applyProtection="1">
      <alignment horizontal="center" vertical="center" wrapText="1"/>
      <protection locked="0"/>
    </xf>
    <xf numFmtId="49" fontId="22" fillId="10"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25" fillId="10" borderId="1" xfId="0" applyFont="1" applyFill="1" applyBorder="1" applyAlignment="1" applyProtection="1">
      <alignment horizontal="center" vertical="center" wrapText="1"/>
      <protection locked="0"/>
    </xf>
    <xf numFmtId="0" fontId="3" fillId="0" borderId="0" xfId="0" applyFont="1" applyAlignment="1" applyProtection="1">
      <alignment horizontal="left"/>
      <protection locked="0"/>
    </xf>
    <xf numFmtId="0" fontId="1" fillId="3" borderId="1" xfId="0" applyFont="1" applyFill="1" applyBorder="1" applyAlignment="1">
      <alignment horizontal="center" vertical="center"/>
    </xf>
    <xf numFmtId="0" fontId="3" fillId="0" borderId="0" xfId="0" applyFont="1" applyAlignment="1">
      <alignment horizontal="center"/>
    </xf>
    <xf numFmtId="0" fontId="2" fillId="0" borderId="0" xfId="0" applyFont="1" applyFill="1" applyBorder="1" applyAlignment="1">
      <alignment horizontal="left" vertical="center" wrapText="1"/>
    </xf>
    <xf numFmtId="0" fontId="1" fillId="3" borderId="1" xfId="0" applyFont="1" applyFill="1" applyBorder="1" applyAlignment="1">
      <alignment horizontal="left" vertical="center"/>
    </xf>
    <xf numFmtId="0" fontId="3" fillId="0" borderId="0" xfId="0" applyFont="1" applyAlignment="1">
      <alignment horizontal="left"/>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16" workbookViewId="0">
      <selection activeCell="A2" sqref="A2:B2"/>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1" style="1" bestFit="1" customWidth="1"/>
    <col min="13" max="13" width="19.5703125" style="1" customWidth="1"/>
    <col min="14" max="16384" width="9.140625" style="1"/>
  </cols>
  <sheetData>
    <row r="1" spans="1:14" ht="60" customHeight="1">
      <c r="A1" s="179" t="s">
        <v>1580</v>
      </c>
      <c r="B1" s="179"/>
      <c r="C1" s="179"/>
      <c r="D1" s="179"/>
      <c r="E1" s="179"/>
      <c r="F1" s="179"/>
      <c r="G1" s="179"/>
      <c r="H1" s="179"/>
      <c r="I1" s="179"/>
      <c r="J1" s="179"/>
      <c r="K1" s="179"/>
      <c r="L1" s="179"/>
      <c r="M1" s="179"/>
    </row>
    <row r="2" spans="1:14">
      <c r="A2" s="180" t="s">
        <v>0</v>
      </c>
      <c r="B2" s="180"/>
      <c r="C2" s="182" t="s">
        <v>85</v>
      </c>
      <c r="D2" s="183"/>
      <c r="E2" s="2" t="s">
        <v>1</v>
      </c>
      <c r="F2" s="196" t="s">
        <v>86</v>
      </c>
      <c r="G2" s="196"/>
      <c r="H2" s="196"/>
      <c r="I2" s="196"/>
      <c r="J2" s="196"/>
      <c r="K2" s="194" t="s">
        <v>28</v>
      </c>
      <c r="L2" s="194"/>
      <c r="M2" s="37" t="s">
        <v>87</v>
      </c>
    </row>
    <row r="3" spans="1:14" ht="7.5" customHeight="1">
      <c r="A3" s="160"/>
      <c r="B3" s="160"/>
      <c r="C3" s="160"/>
      <c r="D3" s="160"/>
      <c r="E3" s="160"/>
      <c r="F3" s="159"/>
      <c r="G3" s="159"/>
      <c r="H3" s="159"/>
      <c r="I3" s="159"/>
      <c r="J3" s="159"/>
      <c r="K3" s="161"/>
      <c r="L3" s="161"/>
      <c r="M3" s="161"/>
    </row>
    <row r="4" spans="1:14">
      <c r="A4" s="188" t="s">
        <v>2</v>
      </c>
      <c r="B4" s="189"/>
      <c r="C4" s="189"/>
      <c r="D4" s="189"/>
      <c r="E4" s="190"/>
      <c r="F4" s="159"/>
      <c r="G4" s="159"/>
      <c r="H4" s="159"/>
      <c r="I4" s="162" t="s">
        <v>64</v>
      </c>
      <c r="J4" s="162"/>
      <c r="K4" s="162"/>
      <c r="L4" s="162"/>
      <c r="M4" s="162"/>
    </row>
    <row r="5" spans="1:14" ht="18.75" customHeight="1">
      <c r="A5" s="157" t="s">
        <v>4</v>
      </c>
      <c r="B5" s="157"/>
      <c r="C5" s="191" t="s">
        <v>72</v>
      </c>
      <c r="D5" s="192"/>
      <c r="E5" s="193"/>
      <c r="F5" s="159"/>
      <c r="G5" s="159"/>
      <c r="H5" s="159"/>
      <c r="I5" s="184" t="s">
        <v>5</v>
      </c>
      <c r="J5" s="184"/>
      <c r="K5" s="185" t="s">
        <v>79</v>
      </c>
      <c r="L5" s="187"/>
      <c r="M5" s="186"/>
    </row>
    <row r="6" spans="1:14" ht="18.75" customHeight="1">
      <c r="A6" s="158" t="s">
        <v>22</v>
      </c>
      <c r="B6" s="158"/>
      <c r="C6" s="38">
        <v>9435629280</v>
      </c>
      <c r="D6" s="181" t="s">
        <v>73</v>
      </c>
      <c r="E6" s="181"/>
      <c r="F6" s="159"/>
      <c r="G6" s="159"/>
      <c r="H6" s="159"/>
      <c r="I6" s="158" t="s">
        <v>22</v>
      </c>
      <c r="J6" s="158"/>
      <c r="K6" s="185">
        <v>8822195044</v>
      </c>
      <c r="L6" s="186"/>
      <c r="M6" s="39"/>
    </row>
    <row r="7" spans="1:14">
      <c r="A7" s="156" t="s">
        <v>3</v>
      </c>
      <c r="B7" s="156"/>
      <c r="C7" s="156"/>
      <c r="D7" s="156"/>
      <c r="E7" s="156"/>
      <c r="F7" s="156"/>
      <c r="G7" s="156"/>
      <c r="H7" s="156"/>
      <c r="I7" s="156"/>
      <c r="J7" s="156"/>
      <c r="K7" s="156"/>
      <c r="L7" s="156"/>
      <c r="M7" s="156"/>
    </row>
    <row r="8" spans="1:14">
      <c r="A8" s="201" t="s">
        <v>25</v>
      </c>
      <c r="B8" s="202"/>
      <c r="C8" s="203"/>
      <c r="D8" s="3" t="s">
        <v>24</v>
      </c>
      <c r="E8" s="40"/>
      <c r="F8" s="166"/>
      <c r="G8" s="167"/>
      <c r="H8" s="167"/>
      <c r="I8" s="201" t="s">
        <v>26</v>
      </c>
      <c r="J8" s="202"/>
      <c r="K8" s="203"/>
      <c r="L8" s="3" t="s">
        <v>24</v>
      </c>
      <c r="M8" s="40"/>
    </row>
    <row r="9" spans="1:14">
      <c r="A9" s="171" t="s">
        <v>30</v>
      </c>
      <c r="B9" s="172"/>
      <c r="C9" s="6" t="s">
        <v>6</v>
      </c>
      <c r="D9" s="9" t="s">
        <v>12</v>
      </c>
      <c r="E9" s="5" t="s">
        <v>15</v>
      </c>
      <c r="F9" s="168"/>
      <c r="G9" s="169"/>
      <c r="H9" s="169"/>
      <c r="I9" s="171" t="s">
        <v>30</v>
      </c>
      <c r="J9" s="172"/>
      <c r="K9" s="6" t="s">
        <v>6</v>
      </c>
      <c r="L9" s="9" t="s">
        <v>12</v>
      </c>
      <c r="M9" s="5" t="s">
        <v>15</v>
      </c>
    </row>
    <row r="10" spans="1:14">
      <c r="A10" s="173" t="s">
        <v>74</v>
      </c>
      <c r="B10" s="173"/>
      <c r="C10" s="4" t="s">
        <v>18</v>
      </c>
      <c r="D10" s="51">
        <v>9957421007</v>
      </c>
      <c r="E10" s="39"/>
      <c r="F10" s="168"/>
      <c r="G10" s="169"/>
      <c r="H10" s="169"/>
      <c r="I10" s="173" t="s">
        <v>80</v>
      </c>
      <c r="J10" s="173"/>
      <c r="K10" s="4" t="s">
        <v>18</v>
      </c>
      <c r="L10" s="51">
        <v>8472895510</v>
      </c>
      <c r="M10" s="39"/>
    </row>
    <row r="11" spans="1:14">
      <c r="A11" s="173" t="s">
        <v>75</v>
      </c>
      <c r="B11" s="173"/>
      <c r="C11" s="4" t="s">
        <v>19</v>
      </c>
      <c r="D11" s="51">
        <v>9859456720</v>
      </c>
      <c r="E11" s="39"/>
      <c r="F11" s="168"/>
      <c r="G11" s="169"/>
      <c r="H11" s="169"/>
      <c r="I11" s="174" t="s">
        <v>81</v>
      </c>
      <c r="J11" s="175"/>
      <c r="K11" s="20" t="s">
        <v>18</v>
      </c>
      <c r="L11" s="51">
        <v>9508261829</v>
      </c>
      <c r="M11" s="39"/>
    </row>
    <row r="12" spans="1:14">
      <c r="A12" s="173" t="s">
        <v>76</v>
      </c>
      <c r="B12" s="173"/>
      <c r="C12" s="4" t="s">
        <v>20</v>
      </c>
      <c r="D12" s="51">
        <v>9864148744</v>
      </c>
      <c r="E12" s="52" t="s">
        <v>78</v>
      </c>
      <c r="F12" s="168"/>
      <c r="G12" s="169"/>
      <c r="H12" s="169"/>
      <c r="I12" s="173" t="s">
        <v>82</v>
      </c>
      <c r="J12" s="173"/>
      <c r="K12" s="4" t="s">
        <v>20</v>
      </c>
      <c r="L12" s="51">
        <v>9854664862</v>
      </c>
      <c r="M12" s="52" t="s">
        <v>84</v>
      </c>
    </row>
    <row r="13" spans="1:14">
      <c r="A13" s="173" t="s">
        <v>77</v>
      </c>
      <c r="B13" s="173"/>
      <c r="C13" s="4" t="s">
        <v>21</v>
      </c>
      <c r="D13" s="51">
        <v>7896404590</v>
      </c>
      <c r="E13" s="39"/>
      <c r="F13" s="168"/>
      <c r="G13" s="169"/>
      <c r="H13" s="169"/>
      <c r="I13" s="173" t="s">
        <v>83</v>
      </c>
      <c r="J13" s="173"/>
      <c r="K13" s="4" t="s">
        <v>21</v>
      </c>
      <c r="L13" s="51">
        <v>9707638578</v>
      </c>
      <c r="M13" s="39"/>
    </row>
    <row r="14" spans="1:14">
      <c r="A14" s="176" t="s">
        <v>23</v>
      </c>
      <c r="B14" s="177"/>
      <c r="C14" s="178"/>
      <c r="D14" s="200"/>
      <c r="E14" s="200"/>
      <c r="F14" s="168"/>
      <c r="G14" s="169"/>
      <c r="H14" s="169"/>
      <c r="I14" s="170"/>
      <c r="J14" s="170"/>
      <c r="K14" s="170"/>
      <c r="L14" s="170"/>
      <c r="M14" s="170"/>
      <c r="N14" s="8"/>
    </row>
    <row r="15" spans="1:14">
      <c r="A15" s="165"/>
      <c r="B15" s="165"/>
      <c r="C15" s="165"/>
      <c r="D15" s="165"/>
      <c r="E15" s="165"/>
      <c r="F15" s="165"/>
      <c r="G15" s="165"/>
      <c r="H15" s="165"/>
      <c r="I15" s="165"/>
      <c r="J15" s="165"/>
      <c r="K15" s="165"/>
      <c r="L15" s="165"/>
      <c r="M15" s="165"/>
    </row>
    <row r="16" spans="1:14">
      <c r="A16" s="164" t="s">
        <v>48</v>
      </c>
      <c r="B16" s="164"/>
      <c r="C16" s="164"/>
      <c r="D16" s="164"/>
      <c r="E16" s="164"/>
      <c r="F16" s="164"/>
      <c r="G16" s="164"/>
      <c r="H16" s="164"/>
      <c r="I16" s="164"/>
      <c r="J16" s="164"/>
      <c r="K16" s="164"/>
      <c r="L16" s="164"/>
      <c r="M16" s="164"/>
    </row>
    <row r="17" spans="1:13" ht="32.25" customHeight="1">
      <c r="A17" s="198" t="s">
        <v>60</v>
      </c>
      <c r="B17" s="198"/>
      <c r="C17" s="198"/>
      <c r="D17" s="198"/>
      <c r="E17" s="198"/>
      <c r="F17" s="198"/>
      <c r="G17" s="198"/>
      <c r="H17" s="198"/>
      <c r="I17" s="198"/>
      <c r="J17" s="198"/>
      <c r="K17" s="198"/>
      <c r="L17" s="198"/>
      <c r="M17" s="198"/>
    </row>
    <row r="18" spans="1:13">
      <c r="A18" s="163" t="s">
        <v>61</v>
      </c>
      <c r="B18" s="163"/>
      <c r="C18" s="163"/>
      <c r="D18" s="163"/>
      <c r="E18" s="163"/>
      <c r="F18" s="163"/>
      <c r="G18" s="163"/>
      <c r="H18" s="163"/>
      <c r="I18" s="163"/>
      <c r="J18" s="163"/>
      <c r="K18" s="163"/>
      <c r="L18" s="163"/>
      <c r="M18" s="163"/>
    </row>
    <row r="19" spans="1:13">
      <c r="A19" s="163" t="s">
        <v>49</v>
      </c>
      <c r="B19" s="163"/>
      <c r="C19" s="163"/>
      <c r="D19" s="163"/>
      <c r="E19" s="163"/>
      <c r="F19" s="163"/>
      <c r="G19" s="163"/>
      <c r="H19" s="163"/>
      <c r="I19" s="163"/>
      <c r="J19" s="163"/>
      <c r="K19" s="163"/>
      <c r="L19" s="163"/>
      <c r="M19" s="163"/>
    </row>
    <row r="20" spans="1:13">
      <c r="A20" s="163" t="s">
        <v>43</v>
      </c>
      <c r="B20" s="163"/>
      <c r="C20" s="163"/>
      <c r="D20" s="163"/>
      <c r="E20" s="163"/>
      <c r="F20" s="163"/>
      <c r="G20" s="163"/>
      <c r="H20" s="163"/>
      <c r="I20" s="163"/>
      <c r="J20" s="163"/>
      <c r="K20" s="163"/>
      <c r="L20" s="163"/>
      <c r="M20" s="163"/>
    </row>
    <row r="21" spans="1:13">
      <c r="A21" s="163" t="s">
        <v>50</v>
      </c>
      <c r="B21" s="163"/>
      <c r="C21" s="163"/>
      <c r="D21" s="163"/>
      <c r="E21" s="163"/>
      <c r="F21" s="163"/>
      <c r="G21" s="163"/>
      <c r="H21" s="163"/>
      <c r="I21" s="163"/>
      <c r="J21" s="163"/>
      <c r="K21" s="163"/>
      <c r="L21" s="163"/>
      <c r="M21" s="163"/>
    </row>
    <row r="22" spans="1:13">
      <c r="A22" s="163" t="s">
        <v>44</v>
      </c>
      <c r="B22" s="163"/>
      <c r="C22" s="163"/>
      <c r="D22" s="163"/>
      <c r="E22" s="163"/>
      <c r="F22" s="163"/>
      <c r="G22" s="163"/>
      <c r="H22" s="163"/>
      <c r="I22" s="163"/>
      <c r="J22" s="163"/>
      <c r="K22" s="163"/>
      <c r="L22" s="163"/>
      <c r="M22" s="163"/>
    </row>
    <row r="23" spans="1:13">
      <c r="A23" s="199" t="s">
        <v>53</v>
      </c>
      <c r="B23" s="199"/>
      <c r="C23" s="199"/>
      <c r="D23" s="199"/>
      <c r="E23" s="199"/>
      <c r="F23" s="199"/>
      <c r="G23" s="199"/>
      <c r="H23" s="199"/>
      <c r="I23" s="199"/>
      <c r="J23" s="199"/>
      <c r="K23" s="199"/>
      <c r="L23" s="199"/>
      <c r="M23" s="199"/>
    </row>
    <row r="24" spans="1:13">
      <c r="A24" s="163" t="s">
        <v>45</v>
      </c>
      <c r="B24" s="163"/>
      <c r="C24" s="163"/>
      <c r="D24" s="163"/>
      <c r="E24" s="163"/>
      <c r="F24" s="163"/>
      <c r="G24" s="163"/>
      <c r="H24" s="163"/>
      <c r="I24" s="163"/>
      <c r="J24" s="163"/>
      <c r="K24" s="163"/>
      <c r="L24" s="163"/>
      <c r="M24" s="163"/>
    </row>
    <row r="25" spans="1:13">
      <c r="A25" s="163" t="s">
        <v>46</v>
      </c>
      <c r="B25" s="163"/>
      <c r="C25" s="163"/>
      <c r="D25" s="163"/>
      <c r="E25" s="163"/>
      <c r="F25" s="163"/>
      <c r="G25" s="163"/>
      <c r="H25" s="163"/>
      <c r="I25" s="163"/>
      <c r="J25" s="163"/>
      <c r="K25" s="163"/>
      <c r="L25" s="163"/>
      <c r="M25" s="163"/>
    </row>
    <row r="26" spans="1:13">
      <c r="A26" s="163" t="s">
        <v>47</v>
      </c>
      <c r="B26" s="163"/>
      <c r="C26" s="163"/>
      <c r="D26" s="163"/>
      <c r="E26" s="163"/>
      <c r="F26" s="163"/>
      <c r="G26" s="163"/>
      <c r="H26" s="163"/>
      <c r="I26" s="163"/>
      <c r="J26" s="163"/>
      <c r="K26" s="163"/>
      <c r="L26" s="163"/>
      <c r="M26" s="163"/>
    </row>
    <row r="27" spans="1:13">
      <c r="A27" s="197" t="s">
        <v>51</v>
      </c>
      <c r="B27" s="197"/>
      <c r="C27" s="197"/>
      <c r="D27" s="197"/>
      <c r="E27" s="197"/>
      <c r="F27" s="197"/>
      <c r="G27" s="197"/>
      <c r="H27" s="197"/>
      <c r="I27" s="197"/>
      <c r="J27" s="197"/>
      <c r="K27" s="197"/>
      <c r="L27" s="197"/>
      <c r="M27" s="197"/>
    </row>
    <row r="28" spans="1:13">
      <c r="A28" s="163" t="s">
        <v>52</v>
      </c>
      <c r="B28" s="163"/>
      <c r="C28" s="163"/>
      <c r="D28" s="163"/>
      <c r="E28" s="163"/>
      <c r="F28" s="163"/>
      <c r="G28" s="163"/>
      <c r="H28" s="163"/>
      <c r="I28" s="163"/>
      <c r="J28" s="163"/>
      <c r="K28" s="163"/>
      <c r="L28" s="163"/>
      <c r="M28" s="163"/>
    </row>
    <row r="29" spans="1:13" ht="44.25" customHeight="1">
      <c r="A29" s="195" t="s">
        <v>62</v>
      </c>
      <c r="B29" s="195"/>
      <c r="C29" s="195"/>
      <c r="D29" s="195"/>
      <c r="E29" s="195"/>
      <c r="F29" s="195"/>
      <c r="G29" s="195"/>
      <c r="H29" s="195"/>
      <c r="I29" s="195"/>
      <c r="J29" s="195"/>
      <c r="K29" s="195"/>
      <c r="L29" s="195"/>
      <c r="M29" s="195"/>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92"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6" t="s">
        <v>1581</v>
      </c>
      <c r="B1" s="206"/>
      <c r="C1" s="206"/>
      <c r="D1" s="207"/>
      <c r="E1" s="207"/>
      <c r="F1" s="207"/>
      <c r="G1" s="207"/>
      <c r="H1" s="207"/>
      <c r="I1" s="207"/>
      <c r="J1" s="207"/>
      <c r="K1" s="207"/>
      <c r="L1" s="207"/>
      <c r="M1" s="207"/>
      <c r="N1" s="207"/>
      <c r="O1" s="207"/>
      <c r="P1" s="207"/>
      <c r="Q1" s="207"/>
      <c r="R1" s="207"/>
      <c r="S1" s="207"/>
    </row>
    <row r="2" spans="1:20" ht="16.5" customHeight="1">
      <c r="A2" s="210" t="s">
        <v>63</v>
      </c>
      <c r="B2" s="211"/>
      <c r="C2" s="211"/>
      <c r="D2" s="25" t="s">
        <v>1434</v>
      </c>
      <c r="E2" s="22"/>
      <c r="F2" s="22"/>
      <c r="G2" s="22"/>
      <c r="H2" s="22"/>
      <c r="I2" s="22"/>
      <c r="J2" s="22"/>
      <c r="K2" s="22"/>
      <c r="L2" s="22"/>
      <c r="M2" s="22"/>
      <c r="N2" s="22"/>
      <c r="O2" s="22"/>
      <c r="P2" s="22"/>
      <c r="Q2" s="22"/>
      <c r="R2" s="22"/>
      <c r="S2" s="22"/>
    </row>
    <row r="3" spans="1:20" ht="24" customHeight="1">
      <c r="A3" s="205" t="s">
        <v>14</v>
      </c>
      <c r="B3" s="208" t="s">
        <v>65</v>
      </c>
      <c r="C3" s="204" t="s">
        <v>7</v>
      </c>
      <c r="D3" s="204" t="s">
        <v>59</v>
      </c>
      <c r="E3" s="204" t="s">
        <v>16</v>
      </c>
      <c r="F3" s="212" t="s">
        <v>17</v>
      </c>
      <c r="G3" s="204" t="s">
        <v>8</v>
      </c>
      <c r="H3" s="204"/>
      <c r="I3" s="204"/>
      <c r="J3" s="204" t="s">
        <v>35</v>
      </c>
      <c r="K3" s="208" t="s">
        <v>37</v>
      </c>
      <c r="L3" s="208" t="s">
        <v>54</v>
      </c>
      <c r="M3" s="208" t="s">
        <v>55</v>
      </c>
      <c r="N3" s="208" t="s">
        <v>38</v>
      </c>
      <c r="O3" s="208" t="s">
        <v>39</v>
      </c>
      <c r="P3" s="205" t="s">
        <v>58</v>
      </c>
      <c r="Q3" s="204" t="s">
        <v>56</v>
      </c>
      <c r="R3" s="204" t="s">
        <v>36</v>
      </c>
      <c r="S3" s="204" t="s">
        <v>57</v>
      </c>
      <c r="T3" s="204" t="s">
        <v>13</v>
      </c>
    </row>
    <row r="4" spans="1:20" ht="25.5" customHeight="1">
      <c r="A4" s="205"/>
      <c r="B4" s="213"/>
      <c r="C4" s="204"/>
      <c r="D4" s="204"/>
      <c r="E4" s="204"/>
      <c r="F4" s="212"/>
      <c r="G4" s="15" t="s">
        <v>9</v>
      </c>
      <c r="H4" s="15" t="s">
        <v>10</v>
      </c>
      <c r="I4" s="11" t="s">
        <v>11</v>
      </c>
      <c r="J4" s="204"/>
      <c r="K4" s="209"/>
      <c r="L4" s="209"/>
      <c r="M4" s="209"/>
      <c r="N4" s="209"/>
      <c r="O4" s="209"/>
      <c r="P4" s="205"/>
      <c r="Q4" s="205"/>
      <c r="R4" s="204"/>
      <c r="S4" s="204"/>
      <c r="T4" s="204"/>
    </row>
    <row r="5" spans="1:20" ht="30">
      <c r="A5" s="4">
        <v>1</v>
      </c>
      <c r="B5" s="17" t="s">
        <v>66</v>
      </c>
      <c r="C5" s="53" t="s">
        <v>89</v>
      </c>
      <c r="D5" s="54" t="s">
        <v>27</v>
      </c>
      <c r="E5" s="53">
        <v>18070405808</v>
      </c>
      <c r="F5" s="53" t="s">
        <v>90</v>
      </c>
      <c r="G5" s="55">
        <v>25</v>
      </c>
      <c r="H5" s="55">
        <v>20</v>
      </c>
      <c r="I5" s="17">
        <f t="shared" ref="I5:I10" si="0">SUM(G5:H5)</f>
        <v>45</v>
      </c>
      <c r="J5" s="56" t="s">
        <v>91</v>
      </c>
      <c r="K5" s="54" t="s">
        <v>92</v>
      </c>
      <c r="L5" s="57" t="s">
        <v>93</v>
      </c>
      <c r="M5" s="58">
        <v>9401453225</v>
      </c>
      <c r="N5" s="59" t="s">
        <v>94</v>
      </c>
      <c r="O5" s="60">
        <v>9577460181</v>
      </c>
      <c r="P5" s="24" t="s">
        <v>1435</v>
      </c>
      <c r="Q5" s="18" t="s">
        <v>139</v>
      </c>
      <c r="R5" s="18">
        <v>11</v>
      </c>
      <c r="S5" s="18" t="s">
        <v>231</v>
      </c>
      <c r="T5" s="18"/>
    </row>
    <row r="6" spans="1:20">
      <c r="A6" s="4">
        <v>2</v>
      </c>
      <c r="B6" s="17" t="s">
        <v>66</v>
      </c>
      <c r="C6" s="53" t="s">
        <v>95</v>
      </c>
      <c r="D6" s="54" t="s">
        <v>27</v>
      </c>
      <c r="E6" s="53">
        <v>18070405809</v>
      </c>
      <c r="F6" s="53" t="s">
        <v>96</v>
      </c>
      <c r="G6" s="55">
        <v>15</v>
      </c>
      <c r="H6" s="55">
        <v>11</v>
      </c>
      <c r="I6" s="17">
        <f t="shared" si="0"/>
        <v>26</v>
      </c>
      <c r="J6" s="56" t="s">
        <v>97</v>
      </c>
      <c r="K6" s="54" t="s">
        <v>92</v>
      </c>
      <c r="L6" s="57" t="s">
        <v>93</v>
      </c>
      <c r="M6" s="58">
        <v>9401453225</v>
      </c>
      <c r="N6" s="59" t="s">
        <v>98</v>
      </c>
      <c r="O6" s="60">
        <v>9613395164</v>
      </c>
      <c r="P6" s="24" t="s">
        <v>1435</v>
      </c>
      <c r="Q6" s="18" t="s">
        <v>139</v>
      </c>
      <c r="R6" s="18">
        <v>8</v>
      </c>
      <c r="S6" s="18" t="s">
        <v>231</v>
      </c>
      <c r="T6" s="18"/>
    </row>
    <row r="7" spans="1:20" ht="30">
      <c r="A7" s="4">
        <v>3</v>
      </c>
      <c r="B7" s="17" t="s">
        <v>66</v>
      </c>
      <c r="C7" s="53" t="s">
        <v>99</v>
      </c>
      <c r="D7" s="54" t="s">
        <v>29</v>
      </c>
      <c r="E7" s="117" t="s">
        <v>949</v>
      </c>
      <c r="F7" s="54"/>
      <c r="G7" s="61">
        <v>25</v>
      </c>
      <c r="H7" s="61">
        <v>25</v>
      </c>
      <c r="I7" s="17">
        <f t="shared" si="0"/>
        <v>50</v>
      </c>
      <c r="J7" s="61">
        <v>7399180757</v>
      </c>
      <c r="K7" s="54" t="s">
        <v>92</v>
      </c>
      <c r="L7" s="57" t="s">
        <v>93</v>
      </c>
      <c r="M7" s="58">
        <v>9401453225</v>
      </c>
      <c r="N7" s="59" t="s">
        <v>100</v>
      </c>
      <c r="O7" s="60">
        <v>9613826149</v>
      </c>
      <c r="P7" s="24" t="s">
        <v>1435</v>
      </c>
      <c r="Q7" s="18" t="s">
        <v>139</v>
      </c>
      <c r="R7" s="18">
        <v>8</v>
      </c>
      <c r="S7" s="18" t="s">
        <v>231</v>
      </c>
      <c r="T7" s="18"/>
    </row>
    <row r="8" spans="1:20">
      <c r="A8" s="4">
        <v>4</v>
      </c>
      <c r="B8" s="17" t="s">
        <v>66</v>
      </c>
      <c r="C8" s="53" t="s">
        <v>101</v>
      </c>
      <c r="D8" s="54" t="s">
        <v>27</v>
      </c>
      <c r="E8" s="53">
        <v>18070402004</v>
      </c>
      <c r="F8" s="53" t="s">
        <v>90</v>
      </c>
      <c r="G8" s="61">
        <v>50</v>
      </c>
      <c r="H8" s="61">
        <v>38</v>
      </c>
      <c r="I8" s="17">
        <f t="shared" si="0"/>
        <v>88</v>
      </c>
      <c r="J8" s="56" t="s">
        <v>102</v>
      </c>
      <c r="K8" s="54" t="s">
        <v>103</v>
      </c>
      <c r="L8" s="62" t="s">
        <v>104</v>
      </c>
      <c r="M8" s="58">
        <v>9401453262</v>
      </c>
      <c r="N8" s="59" t="s">
        <v>105</v>
      </c>
      <c r="O8" s="63">
        <v>9678115574</v>
      </c>
      <c r="P8" s="24" t="s">
        <v>1436</v>
      </c>
      <c r="Q8" s="18" t="s">
        <v>107</v>
      </c>
      <c r="R8" s="18">
        <v>17</v>
      </c>
      <c r="S8" s="18" t="s">
        <v>231</v>
      </c>
      <c r="T8" s="18"/>
    </row>
    <row r="9" spans="1:20">
      <c r="A9" s="4">
        <v>5</v>
      </c>
      <c r="B9" s="17" t="s">
        <v>66</v>
      </c>
      <c r="C9" s="53" t="s">
        <v>106</v>
      </c>
      <c r="D9" s="54" t="s">
        <v>29</v>
      </c>
      <c r="E9" s="117" t="s">
        <v>950</v>
      </c>
      <c r="F9" s="54"/>
      <c r="G9" s="61">
        <v>18</v>
      </c>
      <c r="H9" s="61">
        <v>13</v>
      </c>
      <c r="I9" s="17">
        <f t="shared" si="0"/>
        <v>31</v>
      </c>
      <c r="J9" s="61">
        <v>8876039264</v>
      </c>
      <c r="K9" s="54" t="s">
        <v>103</v>
      </c>
      <c r="L9" s="62" t="s">
        <v>104</v>
      </c>
      <c r="M9" s="58">
        <v>9401453262</v>
      </c>
      <c r="N9" s="59" t="s">
        <v>105</v>
      </c>
      <c r="O9" s="63">
        <v>9678115574</v>
      </c>
      <c r="P9" s="24" t="s">
        <v>1436</v>
      </c>
      <c r="Q9" s="18" t="s">
        <v>107</v>
      </c>
      <c r="R9" s="18">
        <v>18</v>
      </c>
      <c r="S9" s="18" t="s">
        <v>231</v>
      </c>
      <c r="T9" s="18"/>
    </row>
    <row r="10" spans="1:20" ht="30">
      <c r="A10" s="4">
        <v>6</v>
      </c>
      <c r="B10" s="17" t="s">
        <v>66</v>
      </c>
      <c r="C10" s="53" t="s">
        <v>108</v>
      </c>
      <c r="D10" s="54" t="s">
        <v>27</v>
      </c>
      <c r="E10" s="53">
        <v>18070402003</v>
      </c>
      <c r="F10" s="53" t="s">
        <v>96</v>
      </c>
      <c r="G10" s="61">
        <v>52</v>
      </c>
      <c r="H10" s="61">
        <v>73</v>
      </c>
      <c r="I10" s="17">
        <f t="shared" si="0"/>
        <v>125</v>
      </c>
      <c r="J10" s="56" t="s">
        <v>109</v>
      </c>
      <c r="K10" s="54" t="s">
        <v>103</v>
      </c>
      <c r="L10" s="62" t="s">
        <v>104</v>
      </c>
      <c r="M10" s="58">
        <v>9401453262</v>
      </c>
      <c r="N10" s="59" t="s">
        <v>105</v>
      </c>
      <c r="O10" s="63">
        <v>9678115574</v>
      </c>
      <c r="P10" s="24" t="s">
        <v>1437</v>
      </c>
      <c r="Q10" s="18" t="s">
        <v>110</v>
      </c>
      <c r="R10" s="18">
        <v>17</v>
      </c>
      <c r="S10" s="18" t="s">
        <v>231</v>
      </c>
      <c r="T10" s="18"/>
    </row>
    <row r="11" spans="1:20">
      <c r="A11" s="4">
        <v>7</v>
      </c>
      <c r="B11" s="17" t="s">
        <v>66</v>
      </c>
      <c r="C11" s="53" t="s">
        <v>111</v>
      </c>
      <c r="D11" s="18" t="s">
        <v>29</v>
      </c>
      <c r="E11" s="117" t="s">
        <v>951</v>
      </c>
      <c r="F11" s="18"/>
      <c r="G11" s="61">
        <v>14</v>
      </c>
      <c r="H11" s="61">
        <v>15</v>
      </c>
      <c r="I11" s="17">
        <f t="shared" ref="I11" si="1">G11+H11</f>
        <v>29</v>
      </c>
      <c r="J11" s="61">
        <v>8473936185</v>
      </c>
      <c r="K11" s="54" t="s">
        <v>103</v>
      </c>
      <c r="L11" s="62" t="s">
        <v>104</v>
      </c>
      <c r="M11" s="58">
        <v>9401453262</v>
      </c>
      <c r="N11" s="59" t="s">
        <v>105</v>
      </c>
      <c r="O11" s="63">
        <v>9678115574</v>
      </c>
      <c r="P11" s="24" t="s">
        <v>1437</v>
      </c>
      <c r="Q11" s="18" t="s">
        <v>110</v>
      </c>
      <c r="R11" s="18">
        <v>17</v>
      </c>
      <c r="S11" s="18" t="s">
        <v>231</v>
      </c>
      <c r="T11" s="18"/>
    </row>
    <row r="12" spans="1:20">
      <c r="A12" s="4">
        <v>8</v>
      </c>
      <c r="B12" s="17" t="s">
        <v>66</v>
      </c>
      <c r="C12" s="53" t="s">
        <v>112</v>
      </c>
      <c r="D12" s="54" t="s">
        <v>27</v>
      </c>
      <c r="E12" s="53">
        <v>18070406201</v>
      </c>
      <c r="F12" s="53" t="s">
        <v>96</v>
      </c>
      <c r="G12" s="55">
        <v>20</v>
      </c>
      <c r="H12" s="55">
        <v>14</v>
      </c>
      <c r="I12" s="17">
        <f t="shared" ref="I12:I13" si="2">SUM(G12:H12)</f>
        <v>34</v>
      </c>
      <c r="J12" s="56" t="s">
        <v>113</v>
      </c>
      <c r="K12" s="59" t="s">
        <v>114</v>
      </c>
      <c r="L12" s="57" t="s">
        <v>115</v>
      </c>
      <c r="M12" s="58">
        <v>9401453247</v>
      </c>
      <c r="N12" s="59" t="s">
        <v>116</v>
      </c>
      <c r="O12" s="60">
        <v>8753060796</v>
      </c>
      <c r="P12" s="24" t="s">
        <v>1438</v>
      </c>
      <c r="Q12" s="18" t="s">
        <v>119</v>
      </c>
      <c r="R12" s="18">
        <v>13</v>
      </c>
      <c r="S12" s="18" t="s">
        <v>231</v>
      </c>
      <c r="T12" s="18"/>
    </row>
    <row r="13" spans="1:20">
      <c r="A13" s="4">
        <v>9</v>
      </c>
      <c r="B13" s="17" t="s">
        <v>66</v>
      </c>
      <c r="C13" s="53" t="s">
        <v>117</v>
      </c>
      <c r="D13" s="54" t="s">
        <v>27</v>
      </c>
      <c r="E13" s="53">
        <v>18070406202</v>
      </c>
      <c r="F13" s="53" t="s">
        <v>96</v>
      </c>
      <c r="G13" s="55">
        <v>28</v>
      </c>
      <c r="H13" s="55">
        <v>21</v>
      </c>
      <c r="I13" s="17">
        <f t="shared" si="2"/>
        <v>49</v>
      </c>
      <c r="J13" s="56" t="s">
        <v>118</v>
      </c>
      <c r="K13" s="59" t="s">
        <v>114</v>
      </c>
      <c r="L13" s="57" t="s">
        <v>115</v>
      </c>
      <c r="M13" s="58">
        <v>9401453247</v>
      </c>
      <c r="N13" s="59" t="s">
        <v>116</v>
      </c>
      <c r="O13" s="60">
        <v>8753060796</v>
      </c>
      <c r="P13" s="24" t="s">
        <v>1438</v>
      </c>
      <c r="Q13" s="18" t="s">
        <v>119</v>
      </c>
      <c r="R13" s="18">
        <v>13</v>
      </c>
      <c r="S13" s="18" t="s">
        <v>231</v>
      </c>
      <c r="T13" s="18"/>
    </row>
    <row r="14" spans="1:20">
      <c r="A14" s="4">
        <v>10</v>
      </c>
      <c r="B14" s="17" t="s">
        <v>66</v>
      </c>
      <c r="C14" s="53" t="s">
        <v>120</v>
      </c>
      <c r="D14" s="18" t="s">
        <v>29</v>
      </c>
      <c r="E14" s="117" t="s">
        <v>781</v>
      </c>
      <c r="F14" s="18"/>
      <c r="G14" s="61">
        <v>14</v>
      </c>
      <c r="H14" s="61">
        <v>20</v>
      </c>
      <c r="I14" s="17">
        <f t="shared" ref="I14" si="3">G14+H14</f>
        <v>34</v>
      </c>
      <c r="J14" s="61">
        <v>9613128935</v>
      </c>
      <c r="K14" s="54" t="s">
        <v>114</v>
      </c>
      <c r="L14" s="62" t="s">
        <v>115</v>
      </c>
      <c r="M14" s="58">
        <v>9401453247</v>
      </c>
      <c r="N14" s="62" t="s">
        <v>115</v>
      </c>
      <c r="O14" s="58">
        <v>9401453247</v>
      </c>
      <c r="P14" s="24" t="s">
        <v>1438</v>
      </c>
      <c r="Q14" s="18" t="s">
        <v>119</v>
      </c>
      <c r="R14" s="18">
        <v>13</v>
      </c>
      <c r="S14" s="18" t="s">
        <v>231</v>
      </c>
      <c r="T14" s="18"/>
    </row>
    <row r="15" spans="1:20" ht="30">
      <c r="A15" s="4">
        <v>11</v>
      </c>
      <c r="B15" s="17" t="s">
        <v>66</v>
      </c>
      <c r="C15" s="53" t="s">
        <v>121</v>
      </c>
      <c r="D15" s="54" t="s">
        <v>27</v>
      </c>
      <c r="E15" s="53">
        <v>18070400801</v>
      </c>
      <c r="F15" s="53" t="s">
        <v>122</v>
      </c>
      <c r="G15" s="55">
        <v>0</v>
      </c>
      <c r="H15" s="55">
        <v>60</v>
      </c>
      <c r="I15" s="17">
        <f t="shared" ref="I15:I18" si="4">SUM(G15:H15)</f>
        <v>60</v>
      </c>
      <c r="J15" s="56" t="s">
        <v>123</v>
      </c>
      <c r="K15" s="54" t="s">
        <v>124</v>
      </c>
      <c r="L15" s="60" t="s">
        <v>125</v>
      </c>
      <c r="M15" s="64">
        <v>9401453250</v>
      </c>
      <c r="N15" s="65" t="s">
        <v>126</v>
      </c>
      <c r="O15" s="60">
        <v>9613595252</v>
      </c>
      <c r="P15" s="24" t="s">
        <v>1439</v>
      </c>
      <c r="Q15" s="18" t="s">
        <v>132</v>
      </c>
      <c r="R15" s="18">
        <v>8</v>
      </c>
      <c r="S15" s="18" t="s">
        <v>231</v>
      </c>
      <c r="T15" s="18"/>
    </row>
    <row r="16" spans="1:20" ht="30">
      <c r="A16" s="4">
        <v>12</v>
      </c>
      <c r="B16" s="17" t="s">
        <v>66</v>
      </c>
      <c r="C16" s="53" t="s">
        <v>127</v>
      </c>
      <c r="D16" s="54" t="s">
        <v>29</v>
      </c>
      <c r="E16" s="117" t="s">
        <v>853</v>
      </c>
      <c r="F16" s="54"/>
      <c r="G16" s="61">
        <v>8</v>
      </c>
      <c r="H16" s="61">
        <v>8</v>
      </c>
      <c r="I16" s="17">
        <f t="shared" si="4"/>
        <v>16</v>
      </c>
      <c r="J16" s="61">
        <v>9613830631</v>
      </c>
      <c r="K16" s="54" t="s">
        <v>128</v>
      </c>
      <c r="L16" s="57" t="s">
        <v>125</v>
      </c>
      <c r="M16" s="58">
        <v>9401453250</v>
      </c>
      <c r="N16" s="65" t="s">
        <v>129</v>
      </c>
      <c r="O16" s="63">
        <v>7399974351</v>
      </c>
      <c r="P16" s="24" t="s">
        <v>1439</v>
      </c>
      <c r="Q16" s="18" t="s">
        <v>132</v>
      </c>
      <c r="R16" s="18">
        <v>8</v>
      </c>
      <c r="S16" s="18" t="s">
        <v>231</v>
      </c>
      <c r="T16" s="18"/>
    </row>
    <row r="17" spans="1:20">
      <c r="A17" s="4">
        <v>13</v>
      </c>
      <c r="B17" s="17" t="s">
        <v>66</v>
      </c>
      <c r="C17" s="66" t="s">
        <v>130</v>
      </c>
      <c r="D17" s="54" t="s">
        <v>29</v>
      </c>
      <c r="E17" s="117" t="s">
        <v>863</v>
      </c>
      <c r="F17" s="54"/>
      <c r="G17" s="61">
        <v>14</v>
      </c>
      <c r="H17" s="61">
        <v>13</v>
      </c>
      <c r="I17" s="17">
        <f t="shared" si="4"/>
        <v>27</v>
      </c>
      <c r="J17" s="67" t="s">
        <v>131</v>
      </c>
      <c r="K17" s="54" t="s">
        <v>128</v>
      </c>
      <c r="L17" s="57" t="s">
        <v>125</v>
      </c>
      <c r="M17" s="58">
        <v>9401453250</v>
      </c>
      <c r="N17" s="65" t="s">
        <v>129</v>
      </c>
      <c r="O17" s="63">
        <v>7399974351</v>
      </c>
      <c r="P17" s="24" t="s">
        <v>1439</v>
      </c>
      <c r="Q17" s="18" t="s">
        <v>132</v>
      </c>
      <c r="R17" s="18">
        <v>8</v>
      </c>
      <c r="S17" s="18" t="s">
        <v>231</v>
      </c>
      <c r="T17" s="18"/>
    </row>
    <row r="18" spans="1:20">
      <c r="A18" s="4">
        <v>14</v>
      </c>
      <c r="B18" s="17" t="s">
        <v>66</v>
      </c>
      <c r="C18" s="53" t="s">
        <v>133</v>
      </c>
      <c r="D18" s="54" t="s">
        <v>27</v>
      </c>
      <c r="E18" s="53">
        <v>18070405002</v>
      </c>
      <c r="F18" s="53" t="s">
        <v>134</v>
      </c>
      <c r="G18" s="55">
        <v>0</v>
      </c>
      <c r="H18" s="55">
        <v>187</v>
      </c>
      <c r="I18" s="17">
        <f t="shared" si="4"/>
        <v>187</v>
      </c>
      <c r="J18" s="56" t="s">
        <v>135</v>
      </c>
      <c r="K18" s="54" t="s">
        <v>136</v>
      </c>
      <c r="L18" s="57" t="s">
        <v>137</v>
      </c>
      <c r="M18" s="58">
        <v>9401453251</v>
      </c>
      <c r="N18" s="59" t="s">
        <v>138</v>
      </c>
      <c r="O18" s="60">
        <v>9864937998</v>
      </c>
      <c r="P18" s="24" t="s">
        <v>1440</v>
      </c>
      <c r="Q18" s="18" t="s">
        <v>139</v>
      </c>
      <c r="R18" s="18">
        <v>1</v>
      </c>
      <c r="S18" s="18" t="s">
        <v>231</v>
      </c>
      <c r="T18" s="18"/>
    </row>
    <row r="19" spans="1:20" ht="30">
      <c r="A19" s="4">
        <v>15</v>
      </c>
      <c r="B19" s="17" t="s">
        <v>66</v>
      </c>
      <c r="C19" s="53" t="s">
        <v>140</v>
      </c>
      <c r="D19" s="18" t="s">
        <v>27</v>
      </c>
      <c r="E19" s="53">
        <v>18070403904</v>
      </c>
      <c r="F19" s="53" t="s">
        <v>96</v>
      </c>
      <c r="G19" s="55">
        <v>11</v>
      </c>
      <c r="H19" s="55">
        <v>28</v>
      </c>
      <c r="I19" s="17">
        <f t="shared" ref="I19:I27" si="5">G19+H19</f>
        <v>39</v>
      </c>
      <c r="J19" s="56" t="s">
        <v>141</v>
      </c>
      <c r="K19" s="54" t="s">
        <v>142</v>
      </c>
      <c r="L19" s="62" t="s">
        <v>143</v>
      </c>
      <c r="M19" s="58">
        <v>9401453241</v>
      </c>
      <c r="N19" s="59" t="s">
        <v>144</v>
      </c>
      <c r="O19" s="60">
        <v>9613395587</v>
      </c>
      <c r="P19" s="24" t="s">
        <v>1441</v>
      </c>
      <c r="Q19" s="18" t="s">
        <v>88</v>
      </c>
      <c r="R19" s="18">
        <v>7</v>
      </c>
      <c r="S19" s="18" t="s">
        <v>231</v>
      </c>
      <c r="T19" s="18"/>
    </row>
    <row r="20" spans="1:20">
      <c r="A20" s="4">
        <v>16</v>
      </c>
      <c r="B20" s="17" t="s">
        <v>66</v>
      </c>
      <c r="C20" s="66" t="s">
        <v>145</v>
      </c>
      <c r="D20" s="18" t="s">
        <v>29</v>
      </c>
      <c r="E20" s="117" t="s">
        <v>654</v>
      </c>
      <c r="F20" s="54"/>
      <c r="G20" s="68">
        <v>49</v>
      </c>
      <c r="H20" s="68">
        <v>55</v>
      </c>
      <c r="I20" s="17">
        <f t="shared" si="5"/>
        <v>104</v>
      </c>
      <c r="J20" s="69" t="s">
        <v>146</v>
      </c>
      <c r="K20" s="54" t="s">
        <v>142</v>
      </c>
      <c r="L20" s="62" t="s">
        <v>143</v>
      </c>
      <c r="M20" s="58">
        <v>9401453241</v>
      </c>
      <c r="N20" s="59" t="s">
        <v>144</v>
      </c>
      <c r="O20" s="60">
        <v>9613395587</v>
      </c>
      <c r="P20" s="24" t="s">
        <v>1441</v>
      </c>
      <c r="Q20" s="18" t="s">
        <v>88</v>
      </c>
      <c r="R20" s="18">
        <v>7</v>
      </c>
      <c r="S20" s="18" t="s">
        <v>231</v>
      </c>
      <c r="T20" s="18"/>
    </row>
    <row r="21" spans="1:20">
      <c r="A21" s="4">
        <v>17</v>
      </c>
      <c r="B21" s="17" t="s">
        <v>66</v>
      </c>
      <c r="C21" s="53" t="s">
        <v>147</v>
      </c>
      <c r="D21" s="18" t="s">
        <v>27</v>
      </c>
      <c r="E21" s="53">
        <v>18070403901</v>
      </c>
      <c r="F21" s="53" t="s">
        <v>96</v>
      </c>
      <c r="G21" s="55">
        <v>11</v>
      </c>
      <c r="H21" s="55">
        <v>11</v>
      </c>
      <c r="I21" s="17">
        <f t="shared" si="5"/>
        <v>22</v>
      </c>
      <c r="J21" s="56" t="s">
        <v>148</v>
      </c>
      <c r="K21" s="54" t="s">
        <v>142</v>
      </c>
      <c r="L21" s="62" t="s">
        <v>143</v>
      </c>
      <c r="M21" s="58">
        <v>9401453241</v>
      </c>
      <c r="N21" s="59" t="s">
        <v>144</v>
      </c>
      <c r="O21" s="60">
        <v>9613395587</v>
      </c>
      <c r="P21" s="24" t="s">
        <v>1442</v>
      </c>
      <c r="Q21" s="18" t="s">
        <v>107</v>
      </c>
      <c r="R21" s="18">
        <v>8</v>
      </c>
      <c r="S21" s="18" t="s">
        <v>231</v>
      </c>
      <c r="T21" s="18"/>
    </row>
    <row r="22" spans="1:20" ht="30">
      <c r="A22" s="4">
        <v>18</v>
      </c>
      <c r="B22" s="17" t="s">
        <v>66</v>
      </c>
      <c r="C22" s="53" t="s">
        <v>149</v>
      </c>
      <c r="D22" s="18" t="s">
        <v>27</v>
      </c>
      <c r="E22" s="53">
        <v>18070403903</v>
      </c>
      <c r="F22" s="53" t="s">
        <v>96</v>
      </c>
      <c r="G22" s="55">
        <v>23</v>
      </c>
      <c r="H22" s="55">
        <v>20</v>
      </c>
      <c r="I22" s="17">
        <f t="shared" si="5"/>
        <v>43</v>
      </c>
      <c r="J22" s="56" t="s">
        <v>150</v>
      </c>
      <c r="K22" s="54" t="s">
        <v>142</v>
      </c>
      <c r="L22" s="62" t="s">
        <v>143</v>
      </c>
      <c r="M22" s="58">
        <v>9401453241</v>
      </c>
      <c r="N22" s="59" t="s">
        <v>144</v>
      </c>
      <c r="O22" s="60">
        <v>9613395587</v>
      </c>
      <c r="P22" s="24" t="s">
        <v>1442</v>
      </c>
      <c r="Q22" s="18" t="s">
        <v>107</v>
      </c>
      <c r="R22" s="18">
        <v>8</v>
      </c>
      <c r="S22" s="18" t="s">
        <v>231</v>
      </c>
      <c r="T22" s="18"/>
    </row>
    <row r="23" spans="1:20">
      <c r="A23" s="4">
        <v>19</v>
      </c>
      <c r="B23" s="17" t="s">
        <v>66</v>
      </c>
      <c r="C23" s="66" t="s">
        <v>151</v>
      </c>
      <c r="D23" s="18" t="s">
        <v>29</v>
      </c>
      <c r="E23" s="117" t="s">
        <v>952</v>
      </c>
      <c r="F23" s="54"/>
      <c r="G23" s="68">
        <v>37</v>
      </c>
      <c r="H23" s="68">
        <v>28</v>
      </c>
      <c r="I23" s="17">
        <f t="shared" si="5"/>
        <v>65</v>
      </c>
      <c r="J23" s="70" t="s">
        <v>152</v>
      </c>
      <c r="K23" s="54" t="s">
        <v>142</v>
      </c>
      <c r="L23" s="62" t="s">
        <v>143</v>
      </c>
      <c r="M23" s="58">
        <v>9401453241</v>
      </c>
      <c r="N23" s="59" t="s">
        <v>144</v>
      </c>
      <c r="O23" s="60">
        <v>9613395587</v>
      </c>
      <c r="P23" s="24" t="s">
        <v>1442</v>
      </c>
      <c r="Q23" s="18" t="s">
        <v>107</v>
      </c>
      <c r="R23" s="18">
        <v>7</v>
      </c>
      <c r="S23" s="18" t="s">
        <v>231</v>
      </c>
      <c r="T23" s="18"/>
    </row>
    <row r="24" spans="1:20">
      <c r="A24" s="4">
        <v>20</v>
      </c>
      <c r="B24" s="17" t="s">
        <v>66</v>
      </c>
      <c r="C24" s="53" t="s">
        <v>153</v>
      </c>
      <c r="D24" s="18" t="s">
        <v>27</v>
      </c>
      <c r="E24" s="53">
        <v>18070404502</v>
      </c>
      <c r="F24" s="53" t="s">
        <v>134</v>
      </c>
      <c r="G24" s="55">
        <v>108</v>
      </c>
      <c r="H24" s="55">
        <v>69</v>
      </c>
      <c r="I24" s="17">
        <f t="shared" si="5"/>
        <v>177</v>
      </c>
      <c r="J24" s="56" t="s">
        <v>154</v>
      </c>
      <c r="K24" s="60" t="s">
        <v>155</v>
      </c>
      <c r="L24" s="57" t="s">
        <v>156</v>
      </c>
      <c r="M24" s="54"/>
      <c r="N24" s="59" t="s">
        <v>157</v>
      </c>
      <c r="O24" s="60">
        <v>9613229324</v>
      </c>
      <c r="P24" s="24" t="s">
        <v>1443</v>
      </c>
      <c r="Q24" s="18" t="s">
        <v>110</v>
      </c>
      <c r="R24" s="18">
        <v>16</v>
      </c>
      <c r="S24" s="18" t="s">
        <v>231</v>
      </c>
      <c r="T24" s="18"/>
    </row>
    <row r="25" spans="1:20">
      <c r="A25" s="4">
        <v>21</v>
      </c>
      <c r="B25" s="17" t="s">
        <v>66</v>
      </c>
      <c r="C25" s="53" t="s">
        <v>158</v>
      </c>
      <c r="D25" s="18" t="s">
        <v>27</v>
      </c>
      <c r="E25" s="53">
        <v>18070404503</v>
      </c>
      <c r="F25" s="53" t="s">
        <v>96</v>
      </c>
      <c r="G25" s="55">
        <v>15</v>
      </c>
      <c r="H25" s="55">
        <v>20</v>
      </c>
      <c r="I25" s="17">
        <f t="shared" si="5"/>
        <v>35</v>
      </c>
      <c r="J25" s="56" t="s">
        <v>159</v>
      </c>
      <c r="K25" s="60" t="s">
        <v>155</v>
      </c>
      <c r="L25" s="57" t="s">
        <v>156</v>
      </c>
      <c r="M25" s="54"/>
      <c r="N25" s="59" t="s">
        <v>157</v>
      </c>
      <c r="O25" s="60">
        <v>9613229324</v>
      </c>
      <c r="P25" s="24" t="s">
        <v>1444</v>
      </c>
      <c r="Q25" s="18" t="s">
        <v>119</v>
      </c>
      <c r="R25" s="18">
        <v>17</v>
      </c>
      <c r="S25" s="18" t="s">
        <v>231</v>
      </c>
      <c r="T25" s="18"/>
    </row>
    <row r="26" spans="1:20">
      <c r="A26" s="4">
        <v>22</v>
      </c>
      <c r="B26" s="17" t="s">
        <v>66</v>
      </c>
      <c r="C26" s="53" t="s">
        <v>160</v>
      </c>
      <c r="D26" s="18" t="s">
        <v>27</v>
      </c>
      <c r="E26" s="53">
        <v>18070404504</v>
      </c>
      <c r="F26" s="53" t="s">
        <v>96</v>
      </c>
      <c r="G26" s="55">
        <v>7</v>
      </c>
      <c r="H26" s="55">
        <v>9</v>
      </c>
      <c r="I26" s="17">
        <f t="shared" si="5"/>
        <v>16</v>
      </c>
      <c r="J26" s="56" t="s">
        <v>161</v>
      </c>
      <c r="K26" s="60" t="s">
        <v>155</v>
      </c>
      <c r="L26" s="57" t="s">
        <v>156</v>
      </c>
      <c r="M26" s="54"/>
      <c r="N26" s="59" t="s">
        <v>157</v>
      </c>
      <c r="O26" s="60">
        <v>9613229324</v>
      </c>
      <c r="P26" s="24" t="s">
        <v>1444</v>
      </c>
      <c r="Q26" s="18" t="s">
        <v>119</v>
      </c>
      <c r="R26" s="18">
        <v>17</v>
      </c>
      <c r="S26" s="18" t="s">
        <v>231</v>
      </c>
      <c r="T26" s="18"/>
    </row>
    <row r="27" spans="1:20">
      <c r="A27" s="4">
        <v>23</v>
      </c>
      <c r="B27" s="17" t="s">
        <v>66</v>
      </c>
      <c r="C27" s="53" t="s">
        <v>162</v>
      </c>
      <c r="D27" s="18" t="s">
        <v>27</v>
      </c>
      <c r="E27" s="53">
        <v>18070404505</v>
      </c>
      <c r="F27" s="53" t="s">
        <v>96</v>
      </c>
      <c r="G27" s="55">
        <v>15</v>
      </c>
      <c r="H27" s="55">
        <v>20</v>
      </c>
      <c r="I27" s="17">
        <f t="shared" si="5"/>
        <v>35</v>
      </c>
      <c r="J27" s="56" t="s">
        <v>163</v>
      </c>
      <c r="K27" s="60" t="s">
        <v>155</v>
      </c>
      <c r="L27" s="57" t="s">
        <v>156</v>
      </c>
      <c r="M27" s="54"/>
      <c r="N27" s="59" t="s">
        <v>157</v>
      </c>
      <c r="O27" s="60">
        <v>9613229324</v>
      </c>
      <c r="P27" s="24" t="s">
        <v>1444</v>
      </c>
      <c r="Q27" s="18" t="s">
        <v>119</v>
      </c>
      <c r="R27" s="18">
        <v>17</v>
      </c>
      <c r="S27" s="18" t="s">
        <v>231</v>
      </c>
      <c r="T27" s="18"/>
    </row>
    <row r="28" spans="1:20">
      <c r="A28" s="4">
        <v>24</v>
      </c>
      <c r="B28" s="17" t="s">
        <v>66</v>
      </c>
      <c r="C28" s="53" t="s">
        <v>164</v>
      </c>
      <c r="D28" s="54" t="s">
        <v>29</v>
      </c>
      <c r="E28" s="117" t="s">
        <v>855</v>
      </c>
      <c r="F28" s="53"/>
      <c r="G28" s="61">
        <v>23</v>
      </c>
      <c r="H28" s="61">
        <v>26</v>
      </c>
      <c r="I28" s="17">
        <f t="shared" ref="I28" si="6">SUM(G28:H28)</f>
        <v>49</v>
      </c>
      <c r="J28" s="61">
        <v>9508680942</v>
      </c>
      <c r="K28" s="60" t="s">
        <v>155</v>
      </c>
      <c r="L28" s="57" t="s">
        <v>156</v>
      </c>
      <c r="M28" s="54"/>
      <c r="N28" s="59" t="s">
        <v>165</v>
      </c>
      <c r="O28" s="71">
        <v>8822262192</v>
      </c>
      <c r="P28" s="24" t="s">
        <v>1444</v>
      </c>
      <c r="Q28" s="18" t="s">
        <v>119</v>
      </c>
      <c r="R28" s="18">
        <v>17</v>
      </c>
      <c r="S28" s="18" t="s">
        <v>231</v>
      </c>
      <c r="T28" s="18"/>
    </row>
    <row r="29" spans="1:20">
      <c r="A29" s="4">
        <v>25</v>
      </c>
      <c r="B29" s="17" t="s">
        <v>66</v>
      </c>
      <c r="C29" s="53" t="s">
        <v>166</v>
      </c>
      <c r="D29" s="18" t="s">
        <v>27</v>
      </c>
      <c r="E29" s="53">
        <v>18070404001</v>
      </c>
      <c r="F29" s="53" t="s">
        <v>96</v>
      </c>
      <c r="G29" s="55">
        <v>59</v>
      </c>
      <c r="H29" s="55">
        <v>51</v>
      </c>
      <c r="I29" s="17">
        <f t="shared" ref="I29:I53" si="7">G29+H29</f>
        <v>110</v>
      </c>
      <c r="J29" s="56" t="s">
        <v>167</v>
      </c>
      <c r="K29" s="59" t="s">
        <v>168</v>
      </c>
      <c r="L29" s="57" t="s">
        <v>169</v>
      </c>
      <c r="M29" s="58">
        <v>9401453223</v>
      </c>
      <c r="N29" s="57" t="s">
        <v>169</v>
      </c>
      <c r="O29" s="58">
        <v>9401453223</v>
      </c>
      <c r="P29" s="24" t="s">
        <v>1445</v>
      </c>
      <c r="Q29" s="18" t="s">
        <v>132</v>
      </c>
      <c r="R29" s="18">
        <v>3</v>
      </c>
      <c r="S29" s="18" t="s">
        <v>231</v>
      </c>
      <c r="T29" s="18"/>
    </row>
    <row r="30" spans="1:20">
      <c r="A30" s="4">
        <v>26</v>
      </c>
      <c r="B30" s="17" t="s">
        <v>66</v>
      </c>
      <c r="C30" s="53" t="s">
        <v>170</v>
      </c>
      <c r="D30" s="18" t="s">
        <v>29</v>
      </c>
      <c r="E30" s="117" t="s">
        <v>815</v>
      </c>
      <c r="F30" s="18"/>
      <c r="G30" s="61">
        <v>23</v>
      </c>
      <c r="H30" s="61">
        <v>22</v>
      </c>
      <c r="I30" s="17">
        <f t="shared" si="7"/>
        <v>45</v>
      </c>
      <c r="J30" s="61">
        <v>9508665877</v>
      </c>
      <c r="K30" s="61" t="s">
        <v>171</v>
      </c>
      <c r="L30" s="57" t="s">
        <v>169</v>
      </c>
      <c r="M30" s="58">
        <v>9401453223</v>
      </c>
      <c r="N30" s="57" t="s">
        <v>169</v>
      </c>
      <c r="O30" s="58">
        <v>9401453223</v>
      </c>
      <c r="P30" s="24" t="s">
        <v>1445</v>
      </c>
      <c r="Q30" s="18" t="s">
        <v>132</v>
      </c>
      <c r="R30" s="18">
        <v>3</v>
      </c>
      <c r="S30" s="18" t="s">
        <v>231</v>
      </c>
      <c r="T30" s="18"/>
    </row>
    <row r="31" spans="1:20">
      <c r="A31" s="4">
        <v>27</v>
      </c>
      <c r="B31" s="17" t="s">
        <v>66</v>
      </c>
      <c r="C31" s="53" t="s">
        <v>174</v>
      </c>
      <c r="D31" s="18" t="s">
        <v>27</v>
      </c>
      <c r="E31" s="53">
        <v>18070402501</v>
      </c>
      <c r="F31" s="53" t="s">
        <v>96</v>
      </c>
      <c r="G31" s="55">
        <v>65</v>
      </c>
      <c r="H31" s="55">
        <v>51</v>
      </c>
      <c r="I31" s="17">
        <f t="shared" si="7"/>
        <v>116</v>
      </c>
      <c r="J31" s="56" t="s">
        <v>175</v>
      </c>
      <c r="K31" s="54" t="s">
        <v>176</v>
      </c>
      <c r="L31" s="62" t="s">
        <v>177</v>
      </c>
      <c r="M31" s="58">
        <v>9401453238</v>
      </c>
      <c r="N31" s="59" t="s">
        <v>178</v>
      </c>
      <c r="O31" s="63">
        <v>7896172627</v>
      </c>
      <c r="P31" s="24" t="s">
        <v>1446</v>
      </c>
      <c r="Q31" s="18" t="s">
        <v>139</v>
      </c>
      <c r="R31" s="18">
        <v>16</v>
      </c>
      <c r="S31" s="18" t="s">
        <v>231</v>
      </c>
      <c r="T31" s="18"/>
    </row>
    <row r="32" spans="1:20">
      <c r="A32" s="4">
        <v>28</v>
      </c>
      <c r="B32" s="17" t="s">
        <v>66</v>
      </c>
      <c r="C32" s="66" t="s">
        <v>179</v>
      </c>
      <c r="D32" s="18" t="s">
        <v>29</v>
      </c>
      <c r="E32" s="117" t="s">
        <v>953</v>
      </c>
      <c r="F32" s="18"/>
      <c r="G32" s="74">
        <v>18</v>
      </c>
      <c r="H32" s="74">
        <v>20</v>
      </c>
      <c r="I32" s="17">
        <f t="shared" si="7"/>
        <v>38</v>
      </c>
      <c r="J32" s="72" t="s">
        <v>180</v>
      </c>
      <c r="K32" s="54" t="s">
        <v>181</v>
      </c>
      <c r="L32" s="75" t="s">
        <v>177</v>
      </c>
      <c r="M32" s="58">
        <v>9401453238</v>
      </c>
      <c r="N32" s="59" t="s">
        <v>182</v>
      </c>
      <c r="O32" s="63">
        <v>7399905814</v>
      </c>
      <c r="P32" s="24" t="s">
        <v>1446</v>
      </c>
      <c r="Q32" s="18" t="s">
        <v>139</v>
      </c>
      <c r="R32" s="18">
        <v>15</v>
      </c>
      <c r="S32" s="18" t="s">
        <v>231</v>
      </c>
      <c r="T32" s="18"/>
    </row>
    <row r="33" spans="1:20">
      <c r="A33" s="4">
        <v>29</v>
      </c>
      <c r="B33" s="17" t="s">
        <v>66</v>
      </c>
      <c r="C33" s="53" t="s">
        <v>183</v>
      </c>
      <c r="D33" s="18" t="s">
        <v>27</v>
      </c>
      <c r="E33" s="53">
        <v>18070402601</v>
      </c>
      <c r="F33" s="53" t="s">
        <v>96</v>
      </c>
      <c r="G33" s="55">
        <v>18</v>
      </c>
      <c r="H33" s="55">
        <v>24</v>
      </c>
      <c r="I33" s="17">
        <f t="shared" si="7"/>
        <v>42</v>
      </c>
      <c r="J33" s="56" t="s">
        <v>184</v>
      </c>
      <c r="K33" s="54" t="s">
        <v>185</v>
      </c>
      <c r="L33" s="57" t="s">
        <v>177</v>
      </c>
      <c r="M33" s="58">
        <v>9401453238</v>
      </c>
      <c r="N33" s="59" t="s">
        <v>178</v>
      </c>
      <c r="O33" s="60">
        <v>7896172627</v>
      </c>
      <c r="P33" s="24" t="s">
        <v>1447</v>
      </c>
      <c r="Q33" s="18" t="s">
        <v>132</v>
      </c>
      <c r="R33" s="18">
        <v>19</v>
      </c>
      <c r="S33" s="18" t="s">
        <v>231</v>
      </c>
      <c r="T33" s="18"/>
    </row>
    <row r="34" spans="1:20" ht="30">
      <c r="A34" s="4">
        <v>30</v>
      </c>
      <c r="B34" s="17" t="s">
        <v>66</v>
      </c>
      <c r="C34" s="53" t="s">
        <v>186</v>
      </c>
      <c r="D34" s="18" t="s">
        <v>27</v>
      </c>
      <c r="E34" s="53">
        <v>18070402602</v>
      </c>
      <c r="F34" s="53" t="s">
        <v>90</v>
      </c>
      <c r="G34" s="55">
        <v>33</v>
      </c>
      <c r="H34" s="55">
        <v>41</v>
      </c>
      <c r="I34" s="17">
        <f t="shared" si="7"/>
        <v>74</v>
      </c>
      <c r="J34" s="56" t="s">
        <v>187</v>
      </c>
      <c r="K34" s="54" t="s">
        <v>185</v>
      </c>
      <c r="L34" s="57" t="s">
        <v>177</v>
      </c>
      <c r="M34" s="58">
        <v>9401453238</v>
      </c>
      <c r="N34" s="59" t="s">
        <v>178</v>
      </c>
      <c r="O34" s="60">
        <v>7896172627</v>
      </c>
      <c r="P34" s="24" t="s">
        <v>1447</v>
      </c>
      <c r="Q34" s="18" t="s">
        <v>132</v>
      </c>
      <c r="R34" s="18">
        <v>19</v>
      </c>
      <c r="S34" s="18" t="s">
        <v>231</v>
      </c>
      <c r="T34" s="18"/>
    </row>
    <row r="35" spans="1:20">
      <c r="A35" s="4">
        <v>31</v>
      </c>
      <c r="B35" s="17" t="s">
        <v>66</v>
      </c>
      <c r="C35" s="53" t="s">
        <v>188</v>
      </c>
      <c r="D35" s="18" t="s">
        <v>27</v>
      </c>
      <c r="E35" s="53">
        <v>18070402201</v>
      </c>
      <c r="F35" s="53" t="s">
        <v>96</v>
      </c>
      <c r="G35" s="55">
        <v>66</v>
      </c>
      <c r="H35" s="55">
        <v>56</v>
      </c>
      <c r="I35" s="17">
        <f t="shared" si="7"/>
        <v>122</v>
      </c>
      <c r="J35" s="56" t="s">
        <v>189</v>
      </c>
      <c r="K35" s="54" t="s">
        <v>185</v>
      </c>
      <c r="L35" s="62" t="s">
        <v>177</v>
      </c>
      <c r="M35" s="58">
        <v>9401453238</v>
      </c>
      <c r="N35" s="59" t="s">
        <v>178</v>
      </c>
      <c r="O35" s="63">
        <v>7896172627</v>
      </c>
      <c r="P35" s="24" t="s">
        <v>1448</v>
      </c>
      <c r="Q35" s="18" t="s">
        <v>139</v>
      </c>
      <c r="R35" s="18">
        <v>18</v>
      </c>
      <c r="S35" s="18" t="s">
        <v>231</v>
      </c>
      <c r="T35" s="18"/>
    </row>
    <row r="36" spans="1:20">
      <c r="A36" s="4">
        <v>32</v>
      </c>
      <c r="B36" s="17" t="s">
        <v>66</v>
      </c>
      <c r="C36" s="76" t="s">
        <v>190</v>
      </c>
      <c r="D36" s="77" t="s">
        <v>29</v>
      </c>
      <c r="E36" s="117" t="s">
        <v>954</v>
      </c>
      <c r="F36" s="77"/>
      <c r="G36" s="55">
        <v>52</v>
      </c>
      <c r="H36" s="55">
        <v>44</v>
      </c>
      <c r="I36" s="78">
        <f t="shared" si="7"/>
        <v>96</v>
      </c>
      <c r="J36" s="55">
        <v>8761826552</v>
      </c>
      <c r="K36" s="79" t="s">
        <v>185</v>
      </c>
      <c r="L36" s="62" t="s">
        <v>177</v>
      </c>
      <c r="M36" s="58">
        <v>9401453238</v>
      </c>
      <c r="N36" s="59" t="s">
        <v>178</v>
      </c>
      <c r="O36" s="61">
        <v>7896172627</v>
      </c>
      <c r="P36" s="24" t="s">
        <v>1448</v>
      </c>
      <c r="Q36" s="18" t="s">
        <v>139</v>
      </c>
      <c r="R36" s="18">
        <v>18</v>
      </c>
      <c r="S36" s="18" t="s">
        <v>231</v>
      </c>
      <c r="T36" s="18"/>
    </row>
    <row r="37" spans="1:20" ht="30">
      <c r="A37" s="4">
        <v>33</v>
      </c>
      <c r="B37" s="17" t="s">
        <v>66</v>
      </c>
      <c r="C37" s="53" t="s">
        <v>191</v>
      </c>
      <c r="D37" s="18" t="s">
        <v>27</v>
      </c>
      <c r="E37" s="53">
        <v>18070402202</v>
      </c>
      <c r="F37" s="53" t="s">
        <v>90</v>
      </c>
      <c r="G37" s="55">
        <v>40</v>
      </c>
      <c r="H37" s="55">
        <v>27</v>
      </c>
      <c r="I37" s="17">
        <f t="shared" si="7"/>
        <v>67</v>
      </c>
      <c r="J37" s="56" t="s">
        <v>192</v>
      </c>
      <c r="K37" s="54" t="s">
        <v>185</v>
      </c>
      <c r="L37" s="62" t="s">
        <v>177</v>
      </c>
      <c r="M37" s="58">
        <v>9401453238</v>
      </c>
      <c r="N37" s="59" t="s">
        <v>178</v>
      </c>
      <c r="O37" s="63">
        <v>7896172627</v>
      </c>
      <c r="P37" s="24" t="s">
        <v>1449</v>
      </c>
      <c r="Q37" s="18" t="s">
        <v>88</v>
      </c>
      <c r="R37" s="18">
        <v>18</v>
      </c>
      <c r="S37" s="18" t="s">
        <v>231</v>
      </c>
      <c r="T37" s="18"/>
    </row>
    <row r="38" spans="1:20">
      <c r="A38" s="4">
        <v>34</v>
      </c>
      <c r="B38" s="17" t="s">
        <v>66</v>
      </c>
      <c r="C38" s="53" t="s">
        <v>193</v>
      </c>
      <c r="D38" s="18" t="s">
        <v>29</v>
      </c>
      <c r="E38" s="117" t="s">
        <v>955</v>
      </c>
      <c r="F38" s="18"/>
      <c r="G38" s="61">
        <v>56</v>
      </c>
      <c r="H38" s="61">
        <v>52</v>
      </c>
      <c r="I38" s="17">
        <f t="shared" si="7"/>
        <v>108</v>
      </c>
      <c r="J38" s="61">
        <v>9085881094</v>
      </c>
      <c r="K38" s="54" t="s">
        <v>181</v>
      </c>
      <c r="L38" s="75" t="s">
        <v>177</v>
      </c>
      <c r="M38" s="58">
        <v>9401453238</v>
      </c>
      <c r="N38" s="59" t="s">
        <v>182</v>
      </c>
      <c r="O38" s="63">
        <v>7399905814</v>
      </c>
      <c r="P38" s="24" t="s">
        <v>1449</v>
      </c>
      <c r="Q38" s="18" t="s">
        <v>88</v>
      </c>
      <c r="R38" s="18">
        <v>17</v>
      </c>
      <c r="S38" s="18" t="s">
        <v>231</v>
      </c>
      <c r="T38" s="18"/>
    </row>
    <row r="39" spans="1:20">
      <c r="A39" s="4">
        <v>35</v>
      </c>
      <c r="B39" s="17" t="s">
        <v>66</v>
      </c>
      <c r="C39" s="53" t="s">
        <v>194</v>
      </c>
      <c r="D39" s="18" t="s">
        <v>27</v>
      </c>
      <c r="E39" s="53">
        <v>18070403704</v>
      </c>
      <c r="F39" s="53" t="s">
        <v>96</v>
      </c>
      <c r="G39" s="55">
        <v>26</v>
      </c>
      <c r="H39" s="55">
        <v>25</v>
      </c>
      <c r="I39" s="17">
        <f t="shared" si="7"/>
        <v>51</v>
      </c>
      <c r="J39" s="56" t="s">
        <v>195</v>
      </c>
      <c r="K39" s="63" t="s">
        <v>196</v>
      </c>
      <c r="L39" s="62" t="s">
        <v>197</v>
      </c>
      <c r="M39" s="58">
        <v>9401453257</v>
      </c>
      <c r="N39" s="80" t="s">
        <v>198</v>
      </c>
      <c r="O39" s="60">
        <v>8011446250</v>
      </c>
      <c r="P39" s="24" t="s">
        <v>1450</v>
      </c>
      <c r="Q39" s="18" t="s">
        <v>107</v>
      </c>
      <c r="R39" s="18">
        <v>10</v>
      </c>
      <c r="S39" s="18" t="s">
        <v>231</v>
      </c>
      <c r="T39" s="18"/>
    </row>
    <row r="40" spans="1:20">
      <c r="A40" s="4">
        <v>36</v>
      </c>
      <c r="B40" s="17" t="s">
        <v>66</v>
      </c>
      <c r="C40" s="53" t="s">
        <v>199</v>
      </c>
      <c r="D40" s="18" t="s">
        <v>29</v>
      </c>
      <c r="E40" s="117" t="s">
        <v>689</v>
      </c>
      <c r="F40" s="18"/>
      <c r="G40" s="61">
        <v>33</v>
      </c>
      <c r="H40" s="61">
        <v>42</v>
      </c>
      <c r="I40" s="17">
        <f t="shared" si="7"/>
        <v>75</v>
      </c>
      <c r="J40" s="61">
        <v>9613216131</v>
      </c>
      <c r="K40" s="54" t="s">
        <v>200</v>
      </c>
      <c r="L40" s="62" t="s">
        <v>197</v>
      </c>
      <c r="M40" s="58">
        <v>9401453257</v>
      </c>
      <c r="N40" s="80" t="s">
        <v>201</v>
      </c>
      <c r="O40" s="63">
        <v>9678334993</v>
      </c>
      <c r="P40" s="24" t="s">
        <v>1450</v>
      </c>
      <c r="Q40" s="18" t="s">
        <v>107</v>
      </c>
      <c r="R40" s="18">
        <v>11</v>
      </c>
      <c r="S40" s="18" t="s">
        <v>231</v>
      </c>
      <c r="T40" s="18"/>
    </row>
    <row r="41" spans="1:20">
      <c r="A41" s="4">
        <v>37</v>
      </c>
      <c r="B41" s="17" t="s">
        <v>66</v>
      </c>
      <c r="C41" s="53" t="s">
        <v>202</v>
      </c>
      <c r="D41" s="18" t="s">
        <v>27</v>
      </c>
      <c r="E41" s="53">
        <v>18070403702</v>
      </c>
      <c r="F41" s="53" t="s">
        <v>90</v>
      </c>
      <c r="G41" s="55">
        <v>60</v>
      </c>
      <c r="H41" s="55">
        <v>58</v>
      </c>
      <c r="I41" s="17">
        <f t="shared" si="7"/>
        <v>118</v>
      </c>
      <c r="J41" s="56" t="s">
        <v>203</v>
      </c>
      <c r="K41" s="63" t="s">
        <v>196</v>
      </c>
      <c r="L41" s="62" t="s">
        <v>197</v>
      </c>
      <c r="M41" s="58">
        <v>9401453257</v>
      </c>
      <c r="N41" s="80" t="s">
        <v>198</v>
      </c>
      <c r="O41" s="60">
        <v>8011446250</v>
      </c>
      <c r="P41" s="24" t="s">
        <v>1451</v>
      </c>
      <c r="Q41" s="18" t="s">
        <v>110</v>
      </c>
      <c r="R41" s="18">
        <v>10</v>
      </c>
      <c r="S41" s="18" t="s">
        <v>231</v>
      </c>
      <c r="T41" s="18"/>
    </row>
    <row r="42" spans="1:20">
      <c r="A42" s="4">
        <v>38</v>
      </c>
      <c r="B42" s="17" t="s">
        <v>66</v>
      </c>
      <c r="C42" s="53" t="s">
        <v>204</v>
      </c>
      <c r="D42" s="18" t="s">
        <v>29</v>
      </c>
      <c r="E42" s="117" t="s">
        <v>690</v>
      </c>
      <c r="F42" s="18"/>
      <c r="G42" s="61">
        <v>26</v>
      </c>
      <c r="H42" s="61">
        <v>23</v>
      </c>
      <c r="I42" s="17">
        <f t="shared" si="7"/>
        <v>49</v>
      </c>
      <c r="J42" s="61">
        <v>8133937405</v>
      </c>
      <c r="K42" s="54" t="s">
        <v>200</v>
      </c>
      <c r="L42" s="62" t="s">
        <v>197</v>
      </c>
      <c r="M42" s="58">
        <v>9401453257</v>
      </c>
      <c r="N42" s="80" t="s">
        <v>201</v>
      </c>
      <c r="O42" s="63">
        <v>9678334993</v>
      </c>
      <c r="P42" s="24" t="s">
        <v>1451</v>
      </c>
      <c r="Q42" s="18" t="s">
        <v>110</v>
      </c>
      <c r="R42" s="18">
        <v>11</v>
      </c>
      <c r="S42" s="18" t="s">
        <v>231</v>
      </c>
      <c r="T42" s="18"/>
    </row>
    <row r="43" spans="1:20">
      <c r="A43" s="4">
        <v>39</v>
      </c>
      <c r="B43" s="17" t="s">
        <v>66</v>
      </c>
      <c r="C43" s="53" t="s">
        <v>205</v>
      </c>
      <c r="D43" s="18" t="s">
        <v>27</v>
      </c>
      <c r="E43" s="53">
        <v>18070403701</v>
      </c>
      <c r="F43" s="53" t="s">
        <v>122</v>
      </c>
      <c r="G43" s="55">
        <v>41</v>
      </c>
      <c r="H43" s="55">
        <v>38</v>
      </c>
      <c r="I43" s="17">
        <f t="shared" si="7"/>
        <v>79</v>
      </c>
      <c r="J43" s="56" t="s">
        <v>206</v>
      </c>
      <c r="K43" s="63" t="s">
        <v>200</v>
      </c>
      <c r="L43" s="62" t="s">
        <v>197</v>
      </c>
      <c r="M43" s="58">
        <v>9401453257</v>
      </c>
      <c r="N43" s="80" t="s">
        <v>198</v>
      </c>
      <c r="O43" s="60">
        <v>8011446250</v>
      </c>
      <c r="P43" s="24" t="s">
        <v>1452</v>
      </c>
      <c r="Q43" s="18" t="s">
        <v>119</v>
      </c>
      <c r="R43" s="18">
        <v>10</v>
      </c>
      <c r="S43" s="18" t="s">
        <v>231</v>
      </c>
      <c r="T43" s="18"/>
    </row>
    <row r="44" spans="1:20">
      <c r="A44" s="4">
        <v>40</v>
      </c>
      <c r="B44" s="17" t="s">
        <v>66</v>
      </c>
      <c r="C44" s="66" t="s">
        <v>207</v>
      </c>
      <c r="D44" s="18" t="s">
        <v>29</v>
      </c>
      <c r="E44" s="117" t="s">
        <v>690</v>
      </c>
      <c r="F44" s="53"/>
      <c r="G44" s="81">
        <v>21</v>
      </c>
      <c r="H44" s="81">
        <v>21</v>
      </c>
      <c r="I44" s="17">
        <f t="shared" si="7"/>
        <v>42</v>
      </c>
      <c r="J44" s="82" t="s">
        <v>208</v>
      </c>
      <c r="K44" s="63" t="s">
        <v>200</v>
      </c>
      <c r="L44" s="62" t="s">
        <v>197</v>
      </c>
      <c r="M44" s="58">
        <v>9401453257</v>
      </c>
      <c r="N44" s="80" t="s">
        <v>198</v>
      </c>
      <c r="O44" s="60">
        <v>8011446250</v>
      </c>
      <c r="P44" s="24" t="s">
        <v>1452</v>
      </c>
      <c r="Q44" s="18" t="s">
        <v>119</v>
      </c>
      <c r="R44" s="18">
        <v>10</v>
      </c>
      <c r="S44" s="18" t="s">
        <v>231</v>
      </c>
      <c r="T44" s="18"/>
    </row>
    <row r="45" spans="1:20">
      <c r="A45" s="4">
        <v>41</v>
      </c>
      <c r="B45" s="17" t="s">
        <v>66</v>
      </c>
      <c r="C45" s="53" t="s">
        <v>209</v>
      </c>
      <c r="D45" s="18" t="s">
        <v>27</v>
      </c>
      <c r="E45" s="53">
        <v>18070403712</v>
      </c>
      <c r="F45" s="53" t="s">
        <v>134</v>
      </c>
      <c r="G45" s="55">
        <v>81</v>
      </c>
      <c r="H45" s="55">
        <v>62</v>
      </c>
      <c r="I45" s="17">
        <f t="shared" si="7"/>
        <v>143</v>
      </c>
      <c r="J45" s="56" t="s">
        <v>210</v>
      </c>
      <c r="K45" s="63" t="s">
        <v>200</v>
      </c>
      <c r="L45" s="62" t="s">
        <v>197</v>
      </c>
      <c r="M45" s="58">
        <v>9401453257</v>
      </c>
      <c r="N45" s="80" t="s">
        <v>198</v>
      </c>
      <c r="O45" s="60">
        <v>8011446250</v>
      </c>
      <c r="P45" s="24" t="s">
        <v>1452</v>
      </c>
      <c r="Q45" s="18" t="s">
        <v>119</v>
      </c>
      <c r="R45" s="18">
        <v>10</v>
      </c>
      <c r="S45" s="18" t="s">
        <v>231</v>
      </c>
      <c r="T45" s="18"/>
    </row>
    <row r="46" spans="1:20">
      <c r="A46" s="4">
        <v>42</v>
      </c>
      <c r="B46" s="17" t="s">
        <v>66</v>
      </c>
      <c r="C46" s="53" t="s">
        <v>211</v>
      </c>
      <c r="D46" s="18" t="s">
        <v>27</v>
      </c>
      <c r="E46" s="53">
        <v>18070403707</v>
      </c>
      <c r="F46" s="53" t="s">
        <v>96</v>
      </c>
      <c r="G46" s="55">
        <v>9</v>
      </c>
      <c r="H46" s="55">
        <v>5</v>
      </c>
      <c r="I46" s="17">
        <f t="shared" si="7"/>
        <v>14</v>
      </c>
      <c r="J46" s="56" t="s">
        <v>212</v>
      </c>
      <c r="K46" s="63" t="s">
        <v>200</v>
      </c>
      <c r="L46" s="62" t="s">
        <v>197</v>
      </c>
      <c r="M46" s="58">
        <v>9401453257</v>
      </c>
      <c r="N46" s="80" t="s">
        <v>198</v>
      </c>
      <c r="O46" s="60">
        <v>8011446250</v>
      </c>
      <c r="P46" s="24" t="s">
        <v>1453</v>
      </c>
      <c r="Q46" s="18" t="s">
        <v>132</v>
      </c>
      <c r="R46" s="18">
        <v>10</v>
      </c>
      <c r="S46" s="18" t="s">
        <v>231</v>
      </c>
      <c r="T46" s="18"/>
    </row>
    <row r="47" spans="1:20">
      <c r="A47" s="4">
        <v>43</v>
      </c>
      <c r="B47" s="17" t="s">
        <v>66</v>
      </c>
      <c r="C47" s="53" t="s">
        <v>213</v>
      </c>
      <c r="D47" s="18" t="s">
        <v>29</v>
      </c>
      <c r="E47" s="117" t="s">
        <v>691</v>
      </c>
      <c r="F47" s="18"/>
      <c r="G47" s="61">
        <v>24</v>
      </c>
      <c r="H47" s="61">
        <v>30</v>
      </c>
      <c r="I47" s="17">
        <f t="shared" si="7"/>
        <v>54</v>
      </c>
      <c r="J47" s="61">
        <v>8753946559</v>
      </c>
      <c r="K47" s="63" t="s">
        <v>200</v>
      </c>
      <c r="L47" s="62" t="s">
        <v>197</v>
      </c>
      <c r="M47" s="58">
        <v>9401453257</v>
      </c>
      <c r="N47" s="80" t="s">
        <v>201</v>
      </c>
      <c r="O47" s="63">
        <v>9678334993</v>
      </c>
      <c r="P47" s="24" t="s">
        <v>1453</v>
      </c>
      <c r="Q47" s="18" t="s">
        <v>132</v>
      </c>
      <c r="R47" s="18">
        <v>10</v>
      </c>
      <c r="S47" s="18" t="s">
        <v>231</v>
      </c>
      <c r="T47" s="18"/>
    </row>
    <row r="48" spans="1:20" ht="30">
      <c r="A48" s="4">
        <v>44</v>
      </c>
      <c r="B48" s="17" t="s">
        <v>66</v>
      </c>
      <c r="C48" s="53" t="s">
        <v>214</v>
      </c>
      <c r="D48" s="18" t="s">
        <v>27</v>
      </c>
      <c r="E48" s="53">
        <v>18070403705</v>
      </c>
      <c r="F48" s="53" t="s">
        <v>96</v>
      </c>
      <c r="G48" s="55">
        <v>10</v>
      </c>
      <c r="H48" s="55">
        <v>18</v>
      </c>
      <c r="I48" s="17">
        <f t="shared" si="7"/>
        <v>28</v>
      </c>
      <c r="J48" s="56" t="s">
        <v>215</v>
      </c>
      <c r="K48" s="63" t="s">
        <v>200</v>
      </c>
      <c r="L48" s="62" t="s">
        <v>197</v>
      </c>
      <c r="M48" s="58">
        <v>9401453257</v>
      </c>
      <c r="N48" s="80" t="s">
        <v>198</v>
      </c>
      <c r="O48" s="60">
        <v>8011446250</v>
      </c>
      <c r="P48" s="24" t="s">
        <v>1453</v>
      </c>
      <c r="Q48" s="18" t="s">
        <v>132</v>
      </c>
      <c r="R48" s="18">
        <v>10</v>
      </c>
      <c r="S48" s="18" t="s">
        <v>231</v>
      </c>
      <c r="T48" s="18"/>
    </row>
    <row r="49" spans="1:20">
      <c r="A49" s="4">
        <v>45</v>
      </c>
      <c r="B49" s="17" t="s">
        <v>66</v>
      </c>
      <c r="C49" s="53" t="s">
        <v>216</v>
      </c>
      <c r="D49" s="18" t="s">
        <v>27</v>
      </c>
      <c r="E49" s="53">
        <v>18070402303</v>
      </c>
      <c r="F49" s="53" t="s">
        <v>90</v>
      </c>
      <c r="G49" s="55">
        <v>50</v>
      </c>
      <c r="H49" s="55">
        <v>39</v>
      </c>
      <c r="I49" s="17">
        <f t="shared" si="7"/>
        <v>89</v>
      </c>
      <c r="J49" s="56" t="s">
        <v>217</v>
      </c>
      <c r="K49" s="79" t="s">
        <v>218</v>
      </c>
      <c r="L49" s="75" t="s">
        <v>219</v>
      </c>
      <c r="M49" s="58">
        <v>9401453226</v>
      </c>
      <c r="N49" s="53" t="s">
        <v>220</v>
      </c>
      <c r="O49" s="61">
        <v>9085191154</v>
      </c>
      <c r="P49" s="24" t="s">
        <v>1454</v>
      </c>
      <c r="Q49" s="18" t="s">
        <v>139</v>
      </c>
      <c r="R49" s="18">
        <v>11</v>
      </c>
      <c r="S49" s="18" t="s">
        <v>231</v>
      </c>
      <c r="T49" s="18"/>
    </row>
    <row r="50" spans="1:20">
      <c r="A50" s="4">
        <v>46</v>
      </c>
      <c r="B50" s="17" t="s">
        <v>66</v>
      </c>
      <c r="C50" s="66" t="s">
        <v>221</v>
      </c>
      <c r="D50" s="54" t="s">
        <v>29</v>
      </c>
      <c r="E50" s="117" t="s">
        <v>648</v>
      </c>
      <c r="F50" s="54"/>
      <c r="G50" s="81">
        <v>28</v>
      </c>
      <c r="H50" s="81">
        <v>25</v>
      </c>
      <c r="I50" s="17">
        <f t="shared" si="7"/>
        <v>53</v>
      </c>
      <c r="J50" s="70" t="s">
        <v>222</v>
      </c>
      <c r="K50" s="54" t="s">
        <v>218</v>
      </c>
      <c r="L50" s="57" t="s">
        <v>219</v>
      </c>
      <c r="M50" s="58">
        <v>9401453226</v>
      </c>
      <c r="N50" s="59" t="s">
        <v>220</v>
      </c>
      <c r="O50" s="60">
        <v>9085191154</v>
      </c>
      <c r="P50" s="24" t="s">
        <v>1455</v>
      </c>
      <c r="Q50" s="18" t="s">
        <v>88</v>
      </c>
      <c r="R50" s="18">
        <v>11</v>
      </c>
      <c r="S50" s="18" t="s">
        <v>231</v>
      </c>
      <c r="T50" s="18"/>
    </row>
    <row r="51" spans="1:20">
      <c r="A51" s="4">
        <v>47</v>
      </c>
      <c r="B51" s="17" t="s">
        <v>66</v>
      </c>
      <c r="C51" s="53" t="s">
        <v>223</v>
      </c>
      <c r="D51" s="54" t="s">
        <v>27</v>
      </c>
      <c r="E51" s="53">
        <v>18070402301</v>
      </c>
      <c r="F51" s="53" t="s">
        <v>96</v>
      </c>
      <c r="G51" s="55">
        <v>30</v>
      </c>
      <c r="H51" s="55">
        <v>31</v>
      </c>
      <c r="I51" s="17">
        <f t="shared" si="7"/>
        <v>61</v>
      </c>
      <c r="J51" s="56" t="s">
        <v>224</v>
      </c>
      <c r="K51" s="54" t="s">
        <v>218</v>
      </c>
      <c r="L51" s="57" t="s">
        <v>219</v>
      </c>
      <c r="M51" s="58">
        <v>9401453226</v>
      </c>
      <c r="N51" s="59" t="s">
        <v>225</v>
      </c>
      <c r="O51" s="60">
        <v>9859591905</v>
      </c>
      <c r="P51" s="24" t="s">
        <v>1456</v>
      </c>
      <c r="Q51" s="18" t="s">
        <v>107</v>
      </c>
      <c r="R51" s="18">
        <v>10</v>
      </c>
      <c r="S51" s="18" t="s">
        <v>231</v>
      </c>
      <c r="T51" s="18"/>
    </row>
    <row r="52" spans="1:20" ht="30">
      <c r="A52" s="4">
        <v>48</v>
      </c>
      <c r="B52" s="17" t="s">
        <v>66</v>
      </c>
      <c r="C52" s="53" t="s">
        <v>226</v>
      </c>
      <c r="D52" s="54" t="s">
        <v>27</v>
      </c>
      <c r="E52" s="53">
        <v>18070402302</v>
      </c>
      <c r="F52" s="53" t="s">
        <v>96</v>
      </c>
      <c r="G52" s="55">
        <v>15</v>
      </c>
      <c r="H52" s="55">
        <v>13</v>
      </c>
      <c r="I52" s="17">
        <f t="shared" si="7"/>
        <v>28</v>
      </c>
      <c r="J52" s="56" t="s">
        <v>227</v>
      </c>
      <c r="K52" s="54" t="s">
        <v>218</v>
      </c>
      <c r="L52" s="57" t="s">
        <v>219</v>
      </c>
      <c r="M52" s="58">
        <v>9401453226</v>
      </c>
      <c r="N52" s="59" t="s">
        <v>228</v>
      </c>
      <c r="O52" s="60">
        <v>8254982040</v>
      </c>
      <c r="P52" s="24" t="s">
        <v>1456</v>
      </c>
      <c r="Q52" s="18" t="s">
        <v>107</v>
      </c>
      <c r="R52" s="18">
        <v>10</v>
      </c>
      <c r="S52" s="18" t="s">
        <v>231</v>
      </c>
      <c r="T52" s="18"/>
    </row>
    <row r="53" spans="1:20">
      <c r="A53" s="4">
        <v>49</v>
      </c>
      <c r="B53" s="17" t="s">
        <v>66</v>
      </c>
      <c r="C53" s="66" t="s">
        <v>229</v>
      </c>
      <c r="D53" s="54" t="s">
        <v>29</v>
      </c>
      <c r="E53" s="117" t="s">
        <v>650</v>
      </c>
      <c r="F53" s="54"/>
      <c r="G53" s="81">
        <v>9</v>
      </c>
      <c r="H53" s="81">
        <v>12</v>
      </c>
      <c r="I53" s="17">
        <f t="shared" si="7"/>
        <v>21</v>
      </c>
      <c r="J53" s="70" t="s">
        <v>230</v>
      </c>
      <c r="K53" s="54" t="s">
        <v>218</v>
      </c>
      <c r="L53" s="57" t="s">
        <v>219</v>
      </c>
      <c r="M53" s="58">
        <v>9401453226</v>
      </c>
      <c r="N53" s="59" t="s">
        <v>220</v>
      </c>
      <c r="O53" s="60">
        <v>9085191154</v>
      </c>
      <c r="P53" s="24" t="s">
        <v>1456</v>
      </c>
      <c r="Q53" s="18" t="s">
        <v>107</v>
      </c>
      <c r="R53" s="18">
        <v>10</v>
      </c>
      <c r="S53" s="18" t="s">
        <v>231</v>
      </c>
      <c r="T53" s="18"/>
    </row>
    <row r="54" spans="1:20">
      <c r="A54" s="4">
        <v>50</v>
      </c>
      <c r="B54" s="17" t="s">
        <v>67</v>
      </c>
      <c r="C54" s="53" t="s">
        <v>232</v>
      </c>
      <c r="D54" s="54" t="s">
        <v>27</v>
      </c>
      <c r="E54" s="53">
        <v>18070405803</v>
      </c>
      <c r="F54" s="83" t="s">
        <v>96</v>
      </c>
      <c r="G54" s="55">
        <v>27</v>
      </c>
      <c r="H54" s="55">
        <v>27</v>
      </c>
      <c r="I54" s="17">
        <f t="shared" ref="I54:I55" si="8">SUM(G54:H54)</f>
        <v>54</v>
      </c>
      <c r="J54" s="56" t="s">
        <v>233</v>
      </c>
      <c r="K54" s="54" t="s">
        <v>92</v>
      </c>
      <c r="L54" s="57" t="s">
        <v>93</v>
      </c>
      <c r="M54" s="58">
        <v>9401453225</v>
      </c>
      <c r="N54" s="59" t="s">
        <v>98</v>
      </c>
      <c r="O54" s="60">
        <v>9613395164</v>
      </c>
      <c r="P54" s="24" t="s">
        <v>1435</v>
      </c>
      <c r="Q54" s="18" t="s">
        <v>139</v>
      </c>
      <c r="R54" s="18">
        <v>8</v>
      </c>
      <c r="S54" s="18" t="s">
        <v>320</v>
      </c>
      <c r="T54" s="18"/>
    </row>
    <row r="55" spans="1:20">
      <c r="A55" s="4">
        <v>51</v>
      </c>
      <c r="B55" s="17" t="s">
        <v>67</v>
      </c>
      <c r="C55" s="53" t="s">
        <v>234</v>
      </c>
      <c r="D55" s="54" t="s">
        <v>27</v>
      </c>
      <c r="E55" s="53">
        <v>18070405804</v>
      </c>
      <c r="F55" s="83" t="s">
        <v>96</v>
      </c>
      <c r="G55" s="55">
        <v>26</v>
      </c>
      <c r="H55" s="55">
        <v>12</v>
      </c>
      <c r="I55" s="17">
        <f t="shared" si="8"/>
        <v>38</v>
      </c>
      <c r="J55" s="56" t="s">
        <v>235</v>
      </c>
      <c r="K55" s="54" t="s">
        <v>92</v>
      </c>
      <c r="L55" s="62" t="s">
        <v>236</v>
      </c>
      <c r="M55" s="58"/>
      <c r="N55" s="59" t="s">
        <v>237</v>
      </c>
      <c r="O55" s="71">
        <v>9707803897</v>
      </c>
      <c r="P55" s="24" t="s">
        <v>1435</v>
      </c>
      <c r="Q55" s="18" t="s">
        <v>139</v>
      </c>
      <c r="R55" s="18">
        <v>8</v>
      </c>
      <c r="S55" s="18" t="s">
        <v>320</v>
      </c>
      <c r="T55" s="18"/>
    </row>
    <row r="56" spans="1:20">
      <c r="A56" s="4">
        <v>52</v>
      </c>
      <c r="B56" s="17" t="s">
        <v>67</v>
      </c>
      <c r="C56" s="66" t="s">
        <v>238</v>
      </c>
      <c r="D56" s="18" t="s">
        <v>29</v>
      </c>
      <c r="E56" s="117" t="s">
        <v>956</v>
      </c>
      <c r="F56" s="18"/>
      <c r="G56" s="81">
        <v>17</v>
      </c>
      <c r="H56" s="81">
        <v>20</v>
      </c>
      <c r="I56" s="17">
        <f t="shared" ref="I56" si="9">G56+H56</f>
        <v>37</v>
      </c>
      <c r="J56" s="82" t="s">
        <v>239</v>
      </c>
      <c r="K56" s="54" t="s">
        <v>92</v>
      </c>
      <c r="L56" s="57" t="s">
        <v>93</v>
      </c>
      <c r="M56" s="58">
        <v>9401453225</v>
      </c>
      <c r="N56" s="59" t="s">
        <v>94</v>
      </c>
      <c r="O56" s="60">
        <v>9577460181</v>
      </c>
      <c r="P56" s="24" t="s">
        <v>1435</v>
      </c>
      <c r="Q56" s="18" t="s">
        <v>139</v>
      </c>
      <c r="R56" s="18">
        <v>8</v>
      </c>
      <c r="S56" s="18" t="s">
        <v>320</v>
      </c>
      <c r="T56" s="18"/>
    </row>
    <row r="57" spans="1:20">
      <c r="A57" s="4">
        <v>53</v>
      </c>
      <c r="B57" s="17" t="s">
        <v>67</v>
      </c>
      <c r="C57" s="53" t="s">
        <v>240</v>
      </c>
      <c r="D57" s="54" t="s">
        <v>27</v>
      </c>
      <c r="E57" s="53">
        <v>18070405801</v>
      </c>
      <c r="F57" s="83" t="s">
        <v>96</v>
      </c>
      <c r="G57" s="55">
        <v>20</v>
      </c>
      <c r="H57" s="55">
        <v>19</v>
      </c>
      <c r="I57" s="17">
        <f t="shared" ref="I57" si="10">SUM(G57:H57)</f>
        <v>39</v>
      </c>
      <c r="J57" s="56" t="s">
        <v>241</v>
      </c>
      <c r="K57" s="54" t="s">
        <v>92</v>
      </c>
      <c r="L57" s="57" t="s">
        <v>93</v>
      </c>
      <c r="M57" s="58">
        <v>9401453225</v>
      </c>
      <c r="N57" s="59" t="s">
        <v>94</v>
      </c>
      <c r="O57" s="60">
        <v>9613826149</v>
      </c>
      <c r="P57" s="24" t="s">
        <v>1436</v>
      </c>
      <c r="Q57" s="18" t="s">
        <v>107</v>
      </c>
      <c r="R57" s="18">
        <v>7</v>
      </c>
      <c r="S57" s="18" t="s">
        <v>320</v>
      </c>
      <c r="T57" s="18"/>
    </row>
    <row r="58" spans="1:20">
      <c r="A58" s="4">
        <v>54</v>
      </c>
      <c r="B58" s="17" t="s">
        <v>67</v>
      </c>
      <c r="C58" s="66" t="s">
        <v>242</v>
      </c>
      <c r="D58" s="18" t="s">
        <v>29</v>
      </c>
      <c r="E58" s="117" t="s">
        <v>957</v>
      </c>
      <c r="F58" s="53"/>
      <c r="G58" s="81">
        <v>21</v>
      </c>
      <c r="H58" s="81">
        <v>19</v>
      </c>
      <c r="I58" s="17">
        <f t="shared" ref="I58:I59" si="11">G58+H58</f>
        <v>40</v>
      </c>
      <c r="J58" s="82" t="s">
        <v>243</v>
      </c>
      <c r="K58" s="54" t="s">
        <v>92</v>
      </c>
      <c r="L58" s="62" t="s">
        <v>93</v>
      </c>
      <c r="M58" s="58">
        <v>9401453225</v>
      </c>
      <c r="N58" s="54" t="s">
        <v>100</v>
      </c>
      <c r="O58" s="54">
        <v>9613826149</v>
      </c>
      <c r="P58" s="24" t="s">
        <v>1436</v>
      </c>
      <c r="Q58" s="18" t="s">
        <v>107</v>
      </c>
      <c r="R58" s="18">
        <v>8</v>
      </c>
      <c r="S58" s="18" t="s">
        <v>320</v>
      </c>
      <c r="T58" s="18"/>
    </row>
    <row r="59" spans="1:20">
      <c r="A59" s="4">
        <v>55</v>
      </c>
      <c r="B59" s="17" t="s">
        <v>67</v>
      </c>
      <c r="C59" s="53" t="s">
        <v>245</v>
      </c>
      <c r="D59" s="18" t="s">
        <v>27</v>
      </c>
      <c r="E59" s="53">
        <v>18070406001</v>
      </c>
      <c r="F59" s="53" t="s">
        <v>96</v>
      </c>
      <c r="G59" s="55">
        <v>12</v>
      </c>
      <c r="H59" s="55">
        <v>8</v>
      </c>
      <c r="I59" s="17">
        <f t="shared" si="11"/>
        <v>20</v>
      </c>
      <c r="J59" s="56" t="s">
        <v>246</v>
      </c>
      <c r="K59" s="54" t="s">
        <v>92</v>
      </c>
      <c r="L59" s="62" t="s">
        <v>93</v>
      </c>
      <c r="M59" s="58">
        <v>9401453225</v>
      </c>
      <c r="N59" s="59" t="s">
        <v>94</v>
      </c>
      <c r="O59" s="63">
        <v>9577460181</v>
      </c>
      <c r="P59" s="24" t="s">
        <v>1436</v>
      </c>
      <c r="Q59" s="18" t="s">
        <v>107</v>
      </c>
      <c r="R59" s="18">
        <v>8</v>
      </c>
      <c r="S59" s="18" t="s">
        <v>320</v>
      </c>
      <c r="T59" s="18"/>
    </row>
    <row r="60" spans="1:20">
      <c r="A60" s="4">
        <v>56</v>
      </c>
      <c r="B60" s="17" t="s">
        <v>67</v>
      </c>
      <c r="C60" s="53" t="s">
        <v>247</v>
      </c>
      <c r="D60" s="54" t="s">
        <v>27</v>
      </c>
      <c r="E60" s="53">
        <v>18070403206</v>
      </c>
      <c r="F60" s="83" t="s">
        <v>134</v>
      </c>
      <c r="G60" s="55">
        <v>70</v>
      </c>
      <c r="H60" s="55">
        <v>70</v>
      </c>
      <c r="I60" s="17">
        <f>SUM(G60:H60)</f>
        <v>140</v>
      </c>
      <c r="J60" s="56" t="s">
        <v>248</v>
      </c>
      <c r="K60" s="79" t="s">
        <v>249</v>
      </c>
      <c r="L60" s="84" t="s">
        <v>250</v>
      </c>
      <c r="M60" s="58">
        <v>9401453260</v>
      </c>
      <c r="N60" s="59" t="s">
        <v>251</v>
      </c>
      <c r="O60" s="60">
        <v>9085772958</v>
      </c>
      <c r="P60" s="24" t="s">
        <v>1437</v>
      </c>
      <c r="Q60" s="18" t="s">
        <v>110</v>
      </c>
      <c r="R60" s="18">
        <v>5</v>
      </c>
      <c r="S60" s="18" t="s">
        <v>320</v>
      </c>
      <c r="T60" s="18"/>
    </row>
    <row r="61" spans="1:20">
      <c r="A61" s="4">
        <v>57</v>
      </c>
      <c r="B61" s="17" t="s">
        <v>67</v>
      </c>
      <c r="C61" s="53" t="s">
        <v>252</v>
      </c>
      <c r="D61" s="54" t="s">
        <v>27</v>
      </c>
      <c r="E61" s="53">
        <v>18070403204</v>
      </c>
      <c r="F61" s="83" t="s">
        <v>90</v>
      </c>
      <c r="G61" s="55">
        <v>20</v>
      </c>
      <c r="H61" s="55">
        <v>12</v>
      </c>
      <c r="I61" s="17">
        <f t="shared" ref="I61:I66" si="12">SUM(G61:H61)</f>
        <v>32</v>
      </c>
      <c r="J61" s="56" t="s">
        <v>253</v>
      </c>
      <c r="K61" s="79" t="s">
        <v>249</v>
      </c>
      <c r="L61" s="84" t="s">
        <v>250</v>
      </c>
      <c r="M61" s="58">
        <v>9401453260</v>
      </c>
      <c r="N61" s="59" t="s">
        <v>251</v>
      </c>
      <c r="O61" s="60">
        <v>9085772958</v>
      </c>
      <c r="P61" s="24" t="s">
        <v>1438</v>
      </c>
      <c r="Q61" s="18" t="s">
        <v>119</v>
      </c>
      <c r="R61" s="18">
        <v>5</v>
      </c>
      <c r="S61" s="18" t="s">
        <v>320</v>
      </c>
      <c r="T61" s="18"/>
    </row>
    <row r="62" spans="1:20">
      <c r="A62" s="4">
        <v>58</v>
      </c>
      <c r="B62" s="17" t="s">
        <v>67</v>
      </c>
      <c r="C62" s="53" t="s">
        <v>254</v>
      </c>
      <c r="D62" s="18" t="s">
        <v>29</v>
      </c>
      <c r="E62" s="117" t="s">
        <v>889</v>
      </c>
      <c r="F62" s="54"/>
      <c r="G62" s="61">
        <v>26</v>
      </c>
      <c r="H62" s="61">
        <v>30</v>
      </c>
      <c r="I62" s="17">
        <f t="shared" si="12"/>
        <v>56</v>
      </c>
      <c r="J62" s="61"/>
      <c r="K62" s="79" t="s">
        <v>249</v>
      </c>
      <c r="L62" s="84" t="s">
        <v>250</v>
      </c>
      <c r="M62" s="58">
        <v>9401453260</v>
      </c>
      <c r="N62" s="59" t="s">
        <v>255</v>
      </c>
      <c r="O62" s="60">
        <v>8822054567</v>
      </c>
      <c r="P62" s="24" t="s">
        <v>1438</v>
      </c>
      <c r="Q62" s="18" t="s">
        <v>119</v>
      </c>
      <c r="R62" s="18">
        <v>6</v>
      </c>
      <c r="S62" s="18" t="s">
        <v>320</v>
      </c>
      <c r="T62" s="18"/>
    </row>
    <row r="63" spans="1:20">
      <c r="A63" s="4">
        <v>59</v>
      </c>
      <c r="B63" s="17" t="s">
        <v>67</v>
      </c>
      <c r="C63" s="53" t="s">
        <v>256</v>
      </c>
      <c r="D63" s="18" t="s">
        <v>29</v>
      </c>
      <c r="E63" s="117" t="s">
        <v>958</v>
      </c>
      <c r="F63" s="54"/>
      <c r="G63" s="61">
        <v>11</v>
      </c>
      <c r="H63" s="61">
        <v>9</v>
      </c>
      <c r="I63" s="17">
        <f t="shared" si="12"/>
        <v>20</v>
      </c>
      <c r="J63" s="61">
        <v>9577720165</v>
      </c>
      <c r="K63" s="79" t="s">
        <v>249</v>
      </c>
      <c r="L63" s="84" t="s">
        <v>250</v>
      </c>
      <c r="M63" s="58">
        <v>9401453260</v>
      </c>
      <c r="N63" s="59" t="s">
        <v>255</v>
      </c>
      <c r="O63" s="60">
        <v>8822054567</v>
      </c>
      <c r="P63" s="24" t="s">
        <v>1438</v>
      </c>
      <c r="Q63" s="18" t="s">
        <v>119</v>
      </c>
      <c r="R63" s="18">
        <v>6</v>
      </c>
      <c r="S63" s="18" t="s">
        <v>320</v>
      </c>
      <c r="T63" s="18"/>
    </row>
    <row r="64" spans="1:20">
      <c r="A64" s="4">
        <v>60</v>
      </c>
      <c r="B64" s="17" t="s">
        <v>67</v>
      </c>
      <c r="C64" s="53" t="s">
        <v>257</v>
      </c>
      <c r="D64" s="18" t="s">
        <v>27</v>
      </c>
      <c r="E64" s="73"/>
      <c r="F64" s="83" t="s">
        <v>96</v>
      </c>
      <c r="G64" s="76">
        <v>42</v>
      </c>
      <c r="H64" s="76">
        <v>40</v>
      </c>
      <c r="I64" s="17">
        <f t="shared" si="12"/>
        <v>82</v>
      </c>
      <c r="J64" s="72"/>
      <c r="K64" s="59" t="s">
        <v>258</v>
      </c>
      <c r="L64" s="57" t="s">
        <v>259</v>
      </c>
      <c r="M64" s="58">
        <v>9401453258</v>
      </c>
      <c r="N64" s="59" t="s">
        <v>260</v>
      </c>
      <c r="O64" s="60">
        <v>8254879747</v>
      </c>
      <c r="P64" s="24" t="s">
        <v>1439</v>
      </c>
      <c r="Q64" s="18" t="s">
        <v>132</v>
      </c>
      <c r="R64" s="18">
        <v>17</v>
      </c>
      <c r="S64" s="18" t="s">
        <v>320</v>
      </c>
      <c r="T64" s="18"/>
    </row>
    <row r="65" spans="1:20">
      <c r="A65" s="4">
        <v>61</v>
      </c>
      <c r="B65" s="17" t="s">
        <v>67</v>
      </c>
      <c r="C65" s="85" t="s">
        <v>261</v>
      </c>
      <c r="D65" s="54" t="s">
        <v>27</v>
      </c>
      <c r="E65" s="85">
        <v>18070204503</v>
      </c>
      <c r="F65" s="86" t="s">
        <v>122</v>
      </c>
      <c r="G65" s="55">
        <v>33</v>
      </c>
      <c r="H65" s="55">
        <v>32</v>
      </c>
      <c r="I65" s="17">
        <f t="shared" si="12"/>
        <v>65</v>
      </c>
      <c r="J65" s="87" t="s">
        <v>262</v>
      </c>
      <c r="K65" s="59" t="s">
        <v>258</v>
      </c>
      <c r="L65" s="57" t="s">
        <v>259</v>
      </c>
      <c r="M65" s="58">
        <v>9401453258</v>
      </c>
      <c r="N65" s="59" t="s">
        <v>260</v>
      </c>
      <c r="O65" s="60">
        <v>8254879747</v>
      </c>
      <c r="P65" s="24" t="s">
        <v>1439</v>
      </c>
      <c r="Q65" s="18" t="s">
        <v>132</v>
      </c>
      <c r="R65" s="18">
        <v>17</v>
      </c>
      <c r="S65" s="18" t="s">
        <v>320</v>
      </c>
      <c r="T65" s="18"/>
    </row>
    <row r="66" spans="1:20" ht="30">
      <c r="A66" s="4">
        <v>62</v>
      </c>
      <c r="B66" s="17" t="s">
        <v>67</v>
      </c>
      <c r="C66" s="53" t="s">
        <v>263</v>
      </c>
      <c r="D66" s="54" t="s">
        <v>27</v>
      </c>
      <c r="E66" s="53">
        <v>18070402903</v>
      </c>
      <c r="F66" s="83" t="s">
        <v>90</v>
      </c>
      <c r="G66" s="55">
        <v>28</v>
      </c>
      <c r="H66" s="55">
        <v>52</v>
      </c>
      <c r="I66" s="17">
        <f t="shared" si="12"/>
        <v>80</v>
      </c>
      <c r="J66" s="56" t="s">
        <v>264</v>
      </c>
      <c r="K66" s="54" t="s">
        <v>136</v>
      </c>
      <c r="L66" s="57" t="s">
        <v>137</v>
      </c>
      <c r="M66" s="58">
        <v>9401453251</v>
      </c>
      <c r="N66" s="59" t="s">
        <v>138</v>
      </c>
      <c r="O66" s="60">
        <v>9864937998</v>
      </c>
      <c r="P66" s="24" t="s">
        <v>1440</v>
      </c>
      <c r="Q66" s="18" t="s">
        <v>139</v>
      </c>
      <c r="R66" s="18">
        <v>4</v>
      </c>
      <c r="S66" s="18" t="s">
        <v>320</v>
      </c>
      <c r="T66" s="18"/>
    </row>
    <row r="67" spans="1:20">
      <c r="A67" s="4">
        <v>63</v>
      </c>
      <c r="B67" s="17" t="s">
        <v>67</v>
      </c>
      <c r="C67" s="53" t="s">
        <v>265</v>
      </c>
      <c r="D67" s="18" t="s">
        <v>29</v>
      </c>
      <c r="E67" s="117" t="s">
        <v>906</v>
      </c>
      <c r="F67" s="18"/>
      <c r="G67" s="61">
        <v>19</v>
      </c>
      <c r="H67" s="61">
        <v>18</v>
      </c>
      <c r="I67" s="17">
        <f t="shared" ref="I67" si="13">G67+H67</f>
        <v>37</v>
      </c>
      <c r="J67" s="61">
        <v>9797679476</v>
      </c>
      <c r="K67" s="54" t="s">
        <v>136</v>
      </c>
      <c r="L67" s="57" t="s">
        <v>137</v>
      </c>
      <c r="M67" s="58">
        <v>9401453251</v>
      </c>
      <c r="N67" s="59" t="s">
        <v>244</v>
      </c>
      <c r="O67" s="60">
        <v>8822852210</v>
      </c>
      <c r="P67" s="24" t="s">
        <v>1440</v>
      </c>
      <c r="Q67" s="18" t="s">
        <v>139</v>
      </c>
      <c r="R67" s="18">
        <v>3</v>
      </c>
      <c r="S67" s="18" t="s">
        <v>320</v>
      </c>
      <c r="T67" s="18"/>
    </row>
    <row r="68" spans="1:20" ht="30">
      <c r="A68" s="4">
        <v>64</v>
      </c>
      <c r="B68" s="17" t="s">
        <v>67</v>
      </c>
      <c r="C68" s="53" t="s">
        <v>266</v>
      </c>
      <c r="D68" s="54" t="s">
        <v>27</v>
      </c>
      <c r="E68" s="53">
        <v>18070402909</v>
      </c>
      <c r="F68" s="83" t="s">
        <v>134</v>
      </c>
      <c r="G68" s="55">
        <v>32</v>
      </c>
      <c r="H68" s="55">
        <v>46</v>
      </c>
      <c r="I68" s="17">
        <f t="shared" ref="I68" si="14">SUM(G68:H68)</f>
        <v>78</v>
      </c>
      <c r="J68" s="56" t="s">
        <v>267</v>
      </c>
      <c r="K68" s="54" t="s">
        <v>136</v>
      </c>
      <c r="L68" s="57" t="s">
        <v>137</v>
      </c>
      <c r="M68" s="58">
        <v>9401453251</v>
      </c>
      <c r="N68" s="59" t="s">
        <v>138</v>
      </c>
      <c r="O68" s="60">
        <v>9864937998</v>
      </c>
      <c r="P68" s="24" t="s">
        <v>1441</v>
      </c>
      <c r="Q68" s="18" t="s">
        <v>88</v>
      </c>
      <c r="R68" s="18">
        <v>4</v>
      </c>
      <c r="S68" s="18" t="s">
        <v>320</v>
      </c>
      <c r="T68" s="18"/>
    </row>
    <row r="69" spans="1:20">
      <c r="A69" s="4">
        <v>65</v>
      </c>
      <c r="B69" s="17" t="s">
        <v>67</v>
      </c>
      <c r="C69" s="53" t="s">
        <v>268</v>
      </c>
      <c r="D69" s="18" t="s">
        <v>29</v>
      </c>
      <c r="E69" s="117" t="s">
        <v>959</v>
      </c>
      <c r="F69" s="18"/>
      <c r="G69" s="61">
        <v>22</v>
      </c>
      <c r="H69" s="61">
        <v>20</v>
      </c>
      <c r="I69" s="17">
        <f t="shared" ref="I69" si="15">G69+H69</f>
        <v>42</v>
      </c>
      <c r="J69" s="61">
        <v>9707745068</v>
      </c>
      <c r="K69" s="54" t="s">
        <v>136</v>
      </c>
      <c r="L69" s="57" t="s">
        <v>137</v>
      </c>
      <c r="M69" s="58">
        <v>9401453251</v>
      </c>
      <c r="N69" s="59" t="s">
        <v>244</v>
      </c>
      <c r="O69" s="60">
        <v>8822852210</v>
      </c>
      <c r="P69" s="24" t="s">
        <v>1441</v>
      </c>
      <c r="Q69" s="18" t="s">
        <v>88</v>
      </c>
      <c r="R69" s="18">
        <v>3</v>
      </c>
      <c r="S69" s="18" t="s">
        <v>320</v>
      </c>
      <c r="T69" s="18"/>
    </row>
    <row r="70" spans="1:20" ht="30">
      <c r="A70" s="4">
        <v>66</v>
      </c>
      <c r="B70" s="17" t="s">
        <v>67</v>
      </c>
      <c r="C70" s="53" t="s">
        <v>269</v>
      </c>
      <c r="D70" s="54" t="s">
        <v>27</v>
      </c>
      <c r="E70" s="53">
        <v>18070201103</v>
      </c>
      <c r="F70" s="53" t="s">
        <v>134</v>
      </c>
      <c r="G70" s="61">
        <v>93</v>
      </c>
      <c r="H70" s="61">
        <v>107</v>
      </c>
      <c r="I70" s="17">
        <f t="shared" ref="I70:I76" si="16">SUM(G70:H70)</f>
        <v>200</v>
      </c>
      <c r="J70" s="88"/>
      <c r="K70" s="54" t="s">
        <v>270</v>
      </c>
      <c r="L70" s="62" t="s">
        <v>271</v>
      </c>
      <c r="M70" s="89"/>
      <c r="N70" s="63" t="s">
        <v>272</v>
      </c>
      <c r="O70" s="63">
        <v>9854247283</v>
      </c>
      <c r="P70" s="24" t="s">
        <v>1442</v>
      </c>
      <c r="Q70" s="18" t="s">
        <v>107</v>
      </c>
      <c r="R70" s="18">
        <v>18</v>
      </c>
      <c r="S70" s="18" t="s">
        <v>320</v>
      </c>
      <c r="T70" s="18"/>
    </row>
    <row r="71" spans="1:20">
      <c r="A71" s="4">
        <v>67</v>
      </c>
      <c r="B71" s="17" t="s">
        <v>67</v>
      </c>
      <c r="C71" s="61" t="s">
        <v>273</v>
      </c>
      <c r="D71" s="54" t="s">
        <v>27</v>
      </c>
      <c r="E71" s="53">
        <v>18070201503</v>
      </c>
      <c r="F71" s="53" t="s">
        <v>90</v>
      </c>
      <c r="G71" s="55">
        <v>89</v>
      </c>
      <c r="H71" s="55">
        <v>77</v>
      </c>
      <c r="I71" s="17">
        <f t="shared" si="16"/>
        <v>166</v>
      </c>
      <c r="J71" s="90"/>
      <c r="K71" s="54" t="s">
        <v>270</v>
      </c>
      <c r="L71" s="62" t="s">
        <v>271</v>
      </c>
      <c r="M71" s="89"/>
      <c r="N71" s="63" t="s">
        <v>272</v>
      </c>
      <c r="O71" s="63">
        <v>9854247283</v>
      </c>
      <c r="P71" s="24" t="s">
        <v>1443</v>
      </c>
      <c r="Q71" s="18" t="s">
        <v>110</v>
      </c>
      <c r="R71" s="18">
        <v>18</v>
      </c>
      <c r="S71" s="18" t="s">
        <v>320</v>
      </c>
      <c r="T71" s="18"/>
    </row>
    <row r="72" spans="1:20" ht="30">
      <c r="A72" s="4">
        <v>68</v>
      </c>
      <c r="B72" s="17" t="s">
        <v>67</v>
      </c>
      <c r="C72" s="53" t="s">
        <v>274</v>
      </c>
      <c r="D72" s="54" t="s">
        <v>27</v>
      </c>
      <c r="E72" s="85">
        <v>18070204502</v>
      </c>
      <c r="F72" s="85" t="s">
        <v>134</v>
      </c>
      <c r="G72" s="55">
        <v>164</v>
      </c>
      <c r="H72" s="55">
        <v>92</v>
      </c>
      <c r="I72" s="17">
        <f t="shared" si="16"/>
        <v>256</v>
      </c>
      <c r="J72" s="56" t="s">
        <v>275</v>
      </c>
      <c r="K72" s="59" t="s">
        <v>258</v>
      </c>
      <c r="L72" s="57" t="s">
        <v>259</v>
      </c>
      <c r="M72" s="58">
        <v>9401453258</v>
      </c>
      <c r="N72" s="59" t="s">
        <v>260</v>
      </c>
      <c r="O72" s="60">
        <v>8254879747</v>
      </c>
      <c r="P72" s="24" t="s">
        <v>1444</v>
      </c>
      <c r="Q72" s="18" t="s">
        <v>119</v>
      </c>
      <c r="R72" s="18">
        <v>17</v>
      </c>
      <c r="S72" s="18" t="s">
        <v>320</v>
      </c>
      <c r="T72" s="18"/>
    </row>
    <row r="73" spans="1:20" ht="30">
      <c r="A73" s="4">
        <v>69</v>
      </c>
      <c r="B73" s="17" t="s">
        <v>67</v>
      </c>
      <c r="C73" s="53" t="s">
        <v>274</v>
      </c>
      <c r="D73" s="54" t="s">
        <v>27</v>
      </c>
      <c r="E73" s="85">
        <v>18070204502</v>
      </c>
      <c r="F73" s="85" t="s">
        <v>134</v>
      </c>
      <c r="G73" s="55"/>
      <c r="H73" s="91"/>
      <c r="I73" s="17">
        <f t="shared" si="16"/>
        <v>0</v>
      </c>
      <c r="J73" s="56" t="s">
        <v>275</v>
      </c>
      <c r="K73" s="59" t="s">
        <v>258</v>
      </c>
      <c r="L73" s="57" t="s">
        <v>259</v>
      </c>
      <c r="M73" s="58">
        <v>9401453258</v>
      </c>
      <c r="N73" s="59" t="s">
        <v>260</v>
      </c>
      <c r="O73" s="60">
        <v>8254879747</v>
      </c>
      <c r="P73" s="24" t="s">
        <v>1445</v>
      </c>
      <c r="Q73" s="18" t="s">
        <v>132</v>
      </c>
      <c r="R73" s="18">
        <v>17</v>
      </c>
      <c r="S73" s="18" t="s">
        <v>320</v>
      </c>
      <c r="T73" s="18"/>
    </row>
    <row r="74" spans="1:20">
      <c r="A74" s="4">
        <v>70</v>
      </c>
      <c r="B74" s="17" t="s">
        <v>67</v>
      </c>
      <c r="C74" s="92" t="s">
        <v>276</v>
      </c>
      <c r="D74" s="54" t="s">
        <v>27</v>
      </c>
      <c r="E74" s="85">
        <v>18070208901</v>
      </c>
      <c r="F74" s="85" t="s">
        <v>96</v>
      </c>
      <c r="G74" s="55">
        <v>25</v>
      </c>
      <c r="H74" s="55">
        <v>19</v>
      </c>
      <c r="I74" s="17">
        <f t="shared" si="16"/>
        <v>44</v>
      </c>
      <c r="J74" s="56" t="s">
        <v>277</v>
      </c>
      <c r="K74" s="54" t="s">
        <v>278</v>
      </c>
      <c r="L74" s="57" t="s">
        <v>279</v>
      </c>
      <c r="M74" s="93">
        <v>9864125851</v>
      </c>
      <c r="N74" s="59" t="s">
        <v>280</v>
      </c>
      <c r="O74" s="60">
        <v>9577314753</v>
      </c>
      <c r="P74" s="24" t="s">
        <v>1446</v>
      </c>
      <c r="Q74" s="18" t="s">
        <v>139</v>
      </c>
      <c r="R74" s="18">
        <v>15</v>
      </c>
      <c r="S74" s="18" t="s">
        <v>320</v>
      </c>
      <c r="T74" s="18"/>
    </row>
    <row r="75" spans="1:20" ht="30">
      <c r="A75" s="4">
        <v>71</v>
      </c>
      <c r="B75" s="17" t="s">
        <v>67</v>
      </c>
      <c r="C75" s="92" t="s">
        <v>281</v>
      </c>
      <c r="D75" s="54" t="s">
        <v>27</v>
      </c>
      <c r="E75" s="85">
        <v>18070208902</v>
      </c>
      <c r="F75" s="85" t="s">
        <v>90</v>
      </c>
      <c r="G75" s="55">
        <v>39</v>
      </c>
      <c r="H75" s="55">
        <v>33</v>
      </c>
      <c r="I75" s="17">
        <f t="shared" si="16"/>
        <v>72</v>
      </c>
      <c r="J75" s="56" t="s">
        <v>282</v>
      </c>
      <c r="K75" s="54" t="s">
        <v>278</v>
      </c>
      <c r="L75" s="57" t="s">
        <v>279</v>
      </c>
      <c r="M75" s="93">
        <v>9864125851</v>
      </c>
      <c r="N75" s="59" t="s">
        <v>280</v>
      </c>
      <c r="O75" s="60">
        <v>9577314753</v>
      </c>
      <c r="P75" s="24" t="s">
        <v>1446</v>
      </c>
      <c r="Q75" s="18" t="s">
        <v>139</v>
      </c>
      <c r="R75" s="18">
        <v>15</v>
      </c>
      <c r="S75" s="18" t="s">
        <v>320</v>
      </c>
      <c r="T75" s="18"/>
    </row>
    <row r="76" spans="1:20">
      <c r="A76" s="4">
        <v>72</v>
      </c>
      <c r="B76" s="17" t="s">
        <v>67</v>
      </c>
      <c r="C76" s="53" t="s">
        <v>283</v>
      </c>
      <c r="D76" s="54" t="s">
        <v>27</v>
      </c>
      <c r="E76" s="53">
        <v>18070402801</v>
      </c>
      <c r="F76" s="53" t="s">
        <v>96</v>
      </c>
      <c r="G76" s="55">
        <v>21</v>
      </c>
      <c r="H76" s="55">
        <v>32</v>
      </c>
      <c r="I76" s="17">
        <f t="shared" si="16"/>
        <v>53</v>
      </c>
      <c r="J76" s="56" t="s">
        <v>284</v>
      </c>
      <c r="K76" s="54" t="s">
        <v>92</v>
      </c>
      <c r="L76" s="57" t="s">
        <v>93</v>
      </c>
      <c r="M76" s="58">
        <v>9401453225</v>
      </c>
      <c r="N76" s="59" t="s">
        <v>98</v>
      </c>
      <c r="O76" s="60">
        <v>9613395164</v>
      </c>
      <c r="P76" s="24" t="s">
        <v>1447</v>
      </c>
      <c r="Q76" s="18" t="s">
        <v>132</v>
      </c>
      <c r="R76" s="18">
        <v>8</v>
      </c>
      <c r="S76" s="18" t="s">
        <v>320</v>
      </c>
      <c r="T76" s="18"/>
    </row>
    <row r="77" spans="1:20">
      <c r="A77" s="4">
        <v>73</v>
      </c>
      <c r="B77" s="17" t="s">
        <v>67</v>
      </c>
      <c r="C77" s="53" t="s">
        <v>285</v>
      </c>
      <c r="D77" s="18" t="s">
        <v>29</v>
      </c>
      <c r="E77" s="117" t="s">
        <v>913</v>
      </c>
      <c r="F77" s="18"/>
      <c r="G77" s="61">
        <v>30</v>
      </c>
      <c r="H77" s="61">
        <v>43</v>
      </c>
      <c r="I77" s="17">
        <f t="shared" ref="I77" si="17">G77+H77</f>
        <v>73</v>
      </c>
      <c r="J77" s="61">
        <v>9577174367</v>
      </c>
      <c r="K77" s="79" t="s">
        <v>92</v>
      </c>
      <c r="L77" s="84" t="s">
        <v>93</v>
      </c>
      <c r="M77" s="58">
        <v>9401453225</v>
      </c>
      <c r="N77" s="59" t="s">
        <v>94</v>
      </c>
      <c r="O77" s="55">
        <v>9577460181</v>
      </c>
      <c r="P77" s="24" t="s">
        <v>1447</v>
      </c>
      <c r="Q77" s="18" t="s">
        <v>132</v>
      </c>
      <c r="R77" s="18">
        <v>6</v>
      </c>
      <c r="S77" s="18" t="s">
        <v>320</v>
      </c>
      <c r="T77" s="18"/>
    </row>
    <row r="78" spans="1:20">
      <c r="A78" s="4">
        <v>74</v>
      </c>
      <c r="B78" s="17" t="s">
        <v>67</v>
      </c>
      <c r="C78" s="53" t="s">
        <v>286</v>
      </c>
      <c r="D78" s="54" t="s">
        <v>27</v>
      </c>
      <c r="E78" s="53">
        <v>18070404005</v>
      </c>
      <c r="F78" s="53" t="s">
        <v>96</v>
      </c>
      <c r="G78" s="55">
        <v>22</v>
      </c>
      <c r="H78" s="55">
        <v>15</v>
      </c>
      <c r="I78" s="17">
        <f t="shared" ref="I78" si="18">SUM(G78:H78)</f>
        <v>37</v>
      </c>
      <c r="J78" s="56" t="s">
        <v>287</v>
      </c>
      <c r="K78" s="59" t="s">
        <v>168</v>
      </c>
      <c r="L78" s="57" t="s">
        <v>169</v>
      </c>
      <c r="M78" s="58">
        <v>9401453223</v>
      </c>
      <c r="N78" s="57" t="s">
        <v>169</v>
      </c>
      <c r="O78" s="58">
        <v>9401453223</v>
      </c>
      <c r="P78" s="24" t="s">
        <v>1448</v>
      </c>
      <c r="Q78" s="18" t="s">
        <v>139</v>
      </c>
      <c r="R78" s="18">
        <v>3</v>
      </c>
      <c r="S78" s="18" t="s">
        <v>320</v>
      </c>
      <c r="T78" s="18"/>
    </row>
    <row r="79" spans="1:20">
      <c r="A79" s="4">
        <v>75</v>
      </c>
      <c r="B79" s="17" t="s">
        <v>67</v>
      </c>
      <c r="C79" s="53" t="s">
        <v>172</v>
      </c>
      <c r="D79" s="18" t="s">
        <v>29</v>
      </c>
      <c r="E79" s="117" t="s">
        <v>816</v>
      </c>
      <c r="F79" s="18"/>
      <c r="G79" s="61">
        <v>18</v>
      </c>
      <c r="H79" s="61">
        <v>17</v>
      </c>
      <c r="I79" s="17">
        <f t="shared" ref="I79:I80" si="19">G79+H79</f>
        <v>35</v>
      </c>
      <c r="J79" s="72" t="s">
        <v>173</v>
      </c>
      <c r="K79" s="59" t="s">
        <v>168</v>
      </c>
      <c r="L79" s="57" t="s">
        <v>169</v>
      </c>
      <c r="M79" s="58">
        <v>9401453223</v>
      </c>
      <c r="N79" s="57" t="s">
        <v>169</v>
      </c>
      <c r="O79" s="58">
        <v>9401453223</v>
      </c>
      <c r="P79" s="24" t="s">
        <v>1448</v>
      </c>
      <c r="Q79" s="18" t="s">
        <v>139</v>
      </c>
      <c r="R79" s="18">
        <v>4</v>
      </c>
      <c r="S79" s="18" t="s">
        <v>320</v>
      </c>
      <c r="T79" s="18"/>
    </row>
    <row r="80" spans="1:20">
      <c r="A80" s="4">
        <v>76</v>
      </c>
      <c r="B80" s="17" t="s">
        <v>67</v>
      </c>
      <c r="C80" s="53" t="s">
        <v>288</v>
      </c>
      <c r="D80" s="18" t="s">
        <v>29</v>
      </c>
      <c r="E80" s="117" t="s">
        <v>960</v>
      </c>
      <c r="F80" s="18"/>
      <c r="G80" s="61">
        <v>24</v>
      </c>
      <c r="H80" s="61">
        <v>39</v>
      </c>
      <c r="I80" s="17">
        <f t="shared" si="19"/>
        <v>63</v>
      </c>
      <c r="J80" s="61">
        <v>9508638420</v>
      </c>
      <c r="K80" s="59" t="s">
        <v>168</v>
      </c>
      <c r="L80" s="57" t="s">
        <v>169</v>
      </c>
      <c r="M80" s="58">
        <v>9401453223</v>
      </c>
      <c r="N80" s="57" t="s">
        <v>169</v>
      </c>
      <c r="O80" s="58">
        <v>9401453223</v>
      </c>
      <c r="P80" s="24" t="s">
        <v>1448</v>
      </c>
      <c r="Q80" s="18" t="s">
        <v>139</v>
      </c>
      <c r="R80" s="18">
        <v>3</v>
      </c>
      <c r="S80" s="18" t="s">
        <v>320</v>
      </c>
      <c r="T80" s="18"/>
    </row>
    <row r="81" spans="1:20">
      <c r="A81" s="4">
        <v>77</v>
      </c>
      <c r="B81" s="17" t="s">
        <v>67</v>
      </c>
      <c r="C81" s="53" t="s">
        <v>289</v>
      </c>
      <c r="D81" s="54" t="s">
        <v>27</v>
      </c>
      <c r="E81" s="53">
        <v>18070405601</v>
      </c>
      <c r="F81" s="53" t="s">
        <v>90</v>
      </c>
      <c r="G81" s="55">
        <v>55</v>
      </c>
      <c r="H81" s="55">
        <v>95</v>
      </c>
      <c r="I81" s="17">
        <f t="shared" ref="I81:I82" si="20">SUM(G81:H81)</f>
        <v>150</v>
      </c>
      <c r="J81" s="56" t="s">
        <v>290</v>
      </c>
      <c r="K81" s="54" t="s">
        <v>128</v>
      </c>
      <c r="L81" s="57" t="s">
        <v>125</v>
      </c>
      <c r="M81" s="58">
        <v>9401453250</v>
      </c>
      <c r="N81" s="59" t="s">
        <v>291</v>
      </c>
      <c r="O81" s="60">
        <v>9859316443</v>
      </c>
      <c r="P81" s="24" t="s">
        <v>1449</v>
      </c>
      <c r="Q81" s="18" t="s">
        <v>88</v>
      </c>
      <c r="R81" s="18">
        <v>6</v>
      </c>
      <c r="S81" s="18" t="s">
        <v>320</v>
      </c>
      <c r="T81" s="18"/>
    </row>
    <row r="82" spans="1:20">
      <c r="A82" s="4">
        <v>78</v>
      </c>
      <c r="B82" s="17" t="s">
        <v>67</v>
      </c>
      <c r="C82" s="53" t="s">
        <v>292</v>
      </c>
      <c r="D82" s="54" t="s">
        <v>27</v>
      </c>
      <c r="E82" s="53">
        <v>18070405602</v>
      </c>
      <c r="F82" s="53" t="s">
        <v>96</v>
      </c>
      <c r="G82" s="55">
        <v>41</v>
      </c>
      <c r="H82" s="55">
        <v>39</v>
      </c>
      <c r="I82" s="17">
        <f t="shared" si="20"/>
        <v>80</v>
      </c>
      <c r="J82" s="56" t="s">
        <v>293</v>
      </c>
      <c r="K82" s="54" t="s">
        <v>128</v>
      </c>
      <c r="L82" s="57" t="s">
        <v>125</v>
      </c>
      <c r="M82" s="58">
        <v>9401453250</v>
      </c>
      <c r="N82" s="59" t="s">
        <v>291</v>
      </c>
      <c r="O82" s="60">
        <v>9859316443</v>
      </c>
      <c r="P82" s="24" t="s">
        <v>1450</v>
      </c>
      <c r="Q82" s="18" t="s">
        <v>107</v>
      </c>
      <c r="R82" s="18">
        <v>6</v>
      </c>
      <c r="S82" s="18" t="s">
        <v>320</v>
      </c>
      <c r="T82" s="18"/>
    </row>
    <row r="83" spans="1:20">
      <c r="A83" s="4">
        <v>79</v>
      </c>
      <c r="B83" s="17" t="s">
        <v>67</v>
      </c>
      <c r="C83" s="53" t="s">
        <v>294</v>
      </c>
      <c r="D83" s="18" t="s">
        <v>29</v>
      </c>
      <c r="E83" s="117" t="s">
        <v>961</v>
      </c>
      <c r="F83" s="18"/>
      <c r="G83" s="61">
        <v>9</v>
      </c>
      <c r="H83" s="61">
        <v>10</v>
      </c>
      <c r="I83" s="17">
        <f t="shared" ref="I83:I84" si="21">G83+H83</f>
        <v>19</v>
      </c>
      <c r="J83" s="61">
        <v>9613971324</v>
      </c>
      <c r="K83" s="54" t="s">
        <v>295</v>
      </c>
      <c r="L83" s="57" t="s">
        <v>125</v>
      </c>
      <c r="M83" s="58">
        <v>9401453250</v>
      </c>
      <c r="N83" s="65" t="s">
        <v>296</v>
      </c>
      <c r="O83" s="63">
        <v>9854540636</v>
      </c>
      <c r="P83" s="24" t="s">
        <v>1450</v>
      </c>
      <c r="Q83" s="18" t="s">
        <v>107</v>
      </c>
      <c r="R83" s="18">
        <v>8</v>
      </c>
      <c r="S83" s="18" t="s">
        <v>320</v>
      </c>
      <c r="T83" s="18"/>
    </row>
    <row r="84" spans="1:20">
      <c r="A84" s="4">
        <v>80</v>
      </c>
      <c r="B84" s="17" t="s">
        <v>67</v>
      </c>
      <c r="C84" s="53" t="s">
        <v>297</v>
      </c>
      <c r="D84" s="18" t="s">
        <v>29</v>
      </c>
      <c r="E84" s="117" t="s">
        <v>962</v>
      </c>
      <c r="F84" s="18"/>
      <c r="G84" s="61">
        <v>11</v>
      </c>
      <c r="H84" s="61">
        <v>11</v>
      </c>
      <c r="I84" s="17">
        <f t="shared" si="21"/>
        <v>22</v>
      </c>
      <c r="J84" s="61">
        <v>9854721058</v>
      </c>
      <c r="K84" s="54" t="s">
        <v>295</v>
      </c>
      <c r="L84" s="57" t="s">
        <v>125</v>
      </c>
      <c r="M84" s="58">
        <v>9401453250</v>
      </c>
      <c r="N84" s="65" t="s">
        <v>296</v>
      </c>
      <c r="O84" s="63">
        <v>9854540636</v>
      </c>
      <c r="P84" s="24" t="s">
        <v>1450</v>
      </c>
      <c r="Q84" s="18" t="s">
        <v>107</v>
      </c>
      <c r="R84" s="18">
        <v>7</v>
      </c>
      <c r="S84" s="18" t="s">
        <v>320</v>
      </c>
      <c r="T84" s="18"/>
    </row>
    <row r="85" spans="1:20">
      <c r="A85" s="4">
        <v>81</v>
      </c>
      <c r="B85" s="17" t="s">
        <v>67</v>
      </c>
      <c r="C85" s="85" t="s">
        <v>298</v>
      </c>
      <c r="D85" s="54" t="s">
        <v>27</v>
      </c>
      <c r="E85" s="85">
        <v>18070214002</v>
      </c>
      <c r="F85" s="85" t="s">
        <v>96</v>
      </c>
      <c r="G85" s="55">
        <v>13</v>
      </c>
      <c r="H85" s="55">
        <v>12</v>
      </c>
      <c r="I85" s="17">
        <f t="shared" ref="I85:I86" si="22">SUM(G85:H85)</f>
        <v>25</v>
      </c>
      <c r="J85" s="87" t="s">
        <v>299</v>
      </c>
      <c r="K85" s="59" t="s">
        <v>258</v>
      </c>
      <c r="L85" s="57" t="s">
        <v>259</v>
      </c>
      <c r="M85" s="58">
        <v>9401453258</v>
      </c>
      <c r="N85" s="59" t="s">
        <v>260</v>
      </c>
      <c r="O85" s="60">
        <v>8254879747</v>
      </c>
      <c r="P85" s="24" t="s">
        <v>1451</v>
      </c>
      <c r="Q85" s="18" t="s">
        <v>110</v>
      </c>
      <c r="R85" s="18">
        <v>12</v>
      </c>
      <c r="S85" s="18" t="s">
        <v>320</v>
      </c>
      <c r="T85" s="18"/>
    </row>
    <row r="86" spans="1:20">
      <c r="A86" s="4">
        <v>82</v>
      </c>
      <c r="B86" s="17" t="s">
        <v>67</v>
      </c>
      <c r="C86" s="85" t="s">
        <v>300</v>
      </c>
      <c r="D86" s="54" t="s">
        <v>27</v>
      </c>
      <c r="E86" s="85">
        <v>18070214003</v>
      </c>
      <c r="F86" s="85" t="s">
        <v>96</v>
      </c>
      <c r="G86" s="55">
        <v>55</v>
      </c>
      <c r="H86" s="55">
        <v>59</v>
      </c>
      <c r="I86" s="17">
        <f t="shared" si="22"/>
        <v>114</v>
      </c>
      <c r="J86" s="87" t="s">
        <v>301</v>
      </c>
      <c r="K86" s="59" t="s">
        <v>258</v>
      </c>
      <c r="L86" s="57" t="s">
        <v>259</v>
      </c>
      <c r="M86" s="58">
        <v>9401453258</v>
      </c>
      <c r="N86" s="59" t="s">
        <v>260</v>
      </c>
      <c r="O86" s="60">
        <v>8254879747</v>
      </c>
      <c r="P86" s="24" t="s">
        <v>1451</v>
      </c>
      <c r="Q86" s="18" t="s">
        <v>110</v>
      </c>
      <c r="R86" s="18">
        <v>12</v>
      </c>
      <c r="S86" s="18" t="s">
        <v>320</v>
      </c>
      <c r="T86" s="18"/>
    </row>
    <row r="87" spans="1:20">
      <c r="A87" s="4">
        <v>83</v>
      </c>
      <c r="B87" s="17" t="s">
        <v>67</v>
      </c>
      <c r="C87" s="53" t="s">
        <v>302</v>
      </c>
      <c r="D87" s="18" t="s">
        <v>29</v>
      </c>
      <c r="E87" s="117" t="s">
        <v>963</v>
      </c>
      <c r="F87" s="18"/>
      <c r="G87" s="61">
        <v>18</v>
      </c>
      <c r="H87" s="61">
        <v>15</v>
      </c>
      <c r="I87" s="17">
        <f t="shared" ref="I87" si="23">G87+H87</f>
        <v>33</v>
      </c>
      <c r="J87" s="61"/>
      <c r="K87" s="59" t="s">
        <v>258</v>
      </c>
      <c r="L87" s="57" t="s">
        <v>259</v>
      </c>
      <c r="M87" s="58">
        <v>9401453258</v>
      </c>
      <c r="N87" s="59" t="s">
        <v>260</v>
      </c>
      <c r="O87" s="60">
        <v>8254879747</v>
      </c>
      <c r="P87" s="24" t="s">
        <v>1451</v>
      </c>
      <c r="Q87" s="18" t="s">
        <v>110</v>
      </c>
      <c r="R87" s="18">
        <v>12</v>
      </c>
      <c r="S87" s="18" t="s">
        <v>320</v>
      </c>
      <c r="T87" s="18"/>
    </row>
    <row r="88" spans="1:20">
      <c r="A88" s="4">
        <v>84</v>
      </c>
      <c r="B88" s="17" t="s">
        <v>67</v>
      </c>
      <c r="C88" s="85" t="s">
        <v>303</v>
      </c>
      <c r="D88" s="54" t="s">
        <v>27</v>
      </c>
      <c r="E88" s="85">
        <v>18070214004</v>
      </c>
      <c r="F88" s="85" t="s">
        <v>96</v>
      </c>
      <c r="G88" s="55">
        <v>34</v>
      </c>
      <c r="H88" s="55">
        <v>30</v>
      </c>
      <c r="I88" s="17">
        <f t="shared" ref="I88:I89" si="24">SUM(G88:H88)</f>
        <v>64</v>
      </c>
      <c r="J88" s="87" t="s">
        <v>304</v>
      </c>
      <c r="K88" s="59" t="s">
        <v>258</v>
      </c>
      <c r="L88" s="57" t="s">
        <v>259</v>
      </c>
      <c r="M88" s="58">
        <v>9401453258</v>
      </c>
      <c r="N88" s="59" t="s">
        <v>260</v>
      </c>
      <c r="O88" s="60">
        <v>8254879747</v>
      </c>
      <c r="P88" s="24" t="s">
        <v>1452</v>
      </c>
      <c r="Q88" s="18" t="s">
        <v>119</v>
      </c>
      <c r="R88" s="18">
        <v>12</v>
      </c>
      <c r="S88" s="18" t="s">
        <v>320</v>
      </c>
      <c r="T88" s="18"/>
    </row>
    <row r="89" spans="1:20" ht="30">
      <c r="A89" s="4">
        <v>85</v>
      </c>
      <c r="B89" s="17" t="s">
        <v>67</v>
      </c>
      <c r="C89" s="85" t="s">
        <v>305</v>
      </c>
      <c r="D89" s="54" t="s">
        <v>27</v>
      </c>
      <c r="E89" s="85">
        <v>18070214005</v>
      </c>
      <c r="F89" s="85" t="s">
        <v>96</v>
      </c>
      <c r="G89" s="55">
        <v>18</v>
      </c>
      <c r="H89" s="55">
        <v>18</v>
      </c>
      <c r="I89" s="17">
        <f t="shared" si="24"/>
        <v>36</v>
      </c>
      <c r="J89" s="87" t="s">
        <v>306</v>
      </c>
      <c r="K89" s="59" t="s">
        <v>258</v>
      </c>
      <c r="L89" s="57" t="s">
        <v>259</v>
      </c>
      <c r="M89" s="58">
        <v>9401453258</v>
      </c>
      <c r="N89" s="59" t="s">
        <v>260</v>
      </c>
      <c r="O89" s="60">
        <v>8254879747</v>
      </c>
      <c r="P89" s="24" t="s">
        <v>1453</v>
      </c>
      <c r="Q89" s="18" t="s">
        <v>132</v>
      </c>
      <c r="R89" s="18">
        <v>11</v>
      </c>
      <c r="S89" s="18" t="s">
        <v>320</v>
      </c>
      <c r="T89" s="18"/>
    </row>
    <row r="90" spans="1:20">
      <c r="A90" s="4">
        <v>86</v>
      </c>
      <c r="B90" s="17" t="s">
        <v>67</v>
      </c>
      <c r="C90" s="53" t="s">
        <v>307</v>
      </c>
      <c r="D90" s="18" t="s">
        <v>29</v>
      </c>
      <c r="E90" s="117" t="s">
        <v>964</v>
      </c>
      <c r="F90" s="18"/>
      <c r="G90" s="61">
        <v>24</v>
      </c>
      <c r="H90" s="61">
        <v>26</v>
      </c>
      <c r="I90" s="17">
        <f t="shared" ref="I90:I96" si="25">G90+H90</f>
        <v>50</v>
      </c>
      <c r="J90" s="61">
        <v>9859476480</v>
      </c>
      <c r="K90" s="59" t="s">
        <v>258</v>
      </c>
      <c r="L90" s="57" t="s">
        <v>259</v>
      </c>
      <c r="M90" s="58">
        <v>9401453258</v>
      </c>
      <c r="N90" s="59" t="s">
        <v>260</v>
      </c>
      <c r="O90" s="60">
        <v>8254879747</v>
      </c>
      <c r="P90" s="24" t="s">
        <v>1453</v>
      </c>
      <c r="Q90" s="18" t="s">
        <v>132</v>
      </c>
      <c r="R90" s="18">
        <v>12</v>
      </c>
      <c r="S90" s="18" t="s">
        <v>320</v>
      </c>
      <c r="T90" s="18"/>
    </row>
    <row r="91" spans="1:20">
      <c r="A91" s="4">
        <v>87</v>
      </c>
      <c r="B91" s="17" t="s">
        <v>67</v>
      </c>
      <c r="C91" s="53" t="s">
        <v>308</v>
      </c>
      <c r="D91" s="54" t="s">
        <v>27</v>
      </c>
      <c r="E91" s="53">
        <v>18070402308</v>
      </c>
      <c r="F91" s="53" t="s">
        <v>134</v>
      </c>
      <c r="G91" s="55">
        <v>102</v>
      </c>
      <c r="H91" s="55">
        <v>90</v>
      </c>
      <c r="I91" s="17">
        <f t="shared" si="25"/>
        <v>192</v>
      </c>
      <c r="J91" s="56" t="s">
        <v>309</v>
      </c>
      <c r="K91" s="54" t="s">
        <v>218</v>
      </c>
      <c r="L91" s="57" t="s">
        <v>219</v>
      </c>
      <c r="M91" s="58">
        <v>9401453226</v>
      </c>
      <c r="N91" s="59" t="s">
        <v>225</v>
      </c>
      <c r="O91" s="60">
        <v>9859591905</v>
      </c>
      <c r="P91" s="24" t="s">
        <v>1454</v>
      </c>
      <c r="Q91" s="18" t="s">
        <v>139</v>
      </c>
      <c r="R91" s="18">
        <v>11</v>
      </c>
      <c r="S91" s="18" t="s">
        <v>320</v>
      </c>
      <c r="T91" s="18"/>
    </row>
    <row r="92" spans="1:20" ht="30">
      <c r="A92" s="4">
        <v>88</v>
      </c>
      <c r="B92" s="17" t="s">
        <v>67</v>
      </c>
      <c r="C92" s="53" t="s">
        <v>310</v>
      </c>
      <c r="D92" s="54" t="s">
        <v>27</v>
      </c>
      <c r="E92" s="53">
        <v>18070402316</v>
      </c>
      <c r="F92" s="53" t="s">
        <v>134</v>
      </c>
      <c r="G92" s="55">
        <v>30</v>
      </c>
      <c r="H92" s="55">
        <v>35</v>
      </c>
      <c r="I92" s="17">
        <f t="shared" si="25"/>
        <v>65</v>
      </c>
      <c r="J92" s="56" t="s">
        <v>311</v>
      </c>
      <c r="K92" s="54" t="s">
        <v>218</v>
      </c>
      <c r="L92" s="57" t="s">
        <v>219</v>
      </c>
      <c r="M92" s="58">
        <v>9401453226</v>
      </c>
      <c r="N92" s="59" t="s">
        <v>228</v>
      </c>
      <c r="O92" s="60">
        <v>8254982040</v>
      </c>
      <c r="P92" s="24" t="s">
        <v>1455</v>
      </c>
      <c r="Q92" s="18" t="s">
        <v>88</v>
      </c>
      <c r="R92" s="18">
        <v>10</v>
      </c>
      <c r="S92" s="18" t="s">
        <v>320</v>
      </c>
      <c r="T92" s="18"/>
    </row>
    <row r="93" spans="1:20">
      <c r="A93" s="4">
        <v>89</v>
      </c>
      <c r="B93" s="17" t="s">
        <v>67</v>
      </c>
      <c r="C93" s="66" t="s">
        <v>312</v>
      </c>
      <c r="D93" s="54" t="s">
        <v>29</v>
      </c>
      <c r="E93" s="117" t="s">
        <v>650</v>
      </c>
      <c r="F93" s="54"/>
      <c r="G93" s="81">
        <v>33</v>
      </c>
      <c r="H93" s="81">
        <v>30</v>
      </c>
      <c r="I93" s="17">
        <f t="shared" si="25"/>
        <v>63</v>
      </c>
      <c r="J93" s="72" t="s">
        <v>313</v>
      </c>
      <c r="K93" s="54" t="s">
        <v>218</v>
      </c>
      <c r="L93" s="57" t="s">
        <v>219</v>
      </c>
      <c r="M93" s="58">
        <v>9401453226</v>
      </c>
      <c r="N93" s="59" t="s">
        <v>220</v>
      </c>
      <c r="O93" s="60">
        <v>9085191154</v>
      </c>
      <c r="P93" s="24" t="s">
        <v>1455</v>
      </c>
      <c r="Q93" s="18" t="s">
        <v>88</v>
      </c>
      <c r="R93" s="18">
        <v>10</v>
      </c>
      <c r="S93" s="18" t="s">
        <v>320</v>
      </c>
      <c r="T93" s="18"/>
    </row>
    <row r="94" spans="1:20">
      <c r="A94" s="4">
        <v>90</v>
      </c>
      <c r="B94" s="17" t="s">
        <v>67</v>
      </c>
      <c r="C94" s="53" t="s">
        <v>314</v>
      </c>
      <c r="D94" s="54" t="s">
        <v>27</v>
      </c>
      <c r="E94" s="53">
        <v>18070402306</v>
      </c>
      <c r="F94" s="53" t="s">
        <v>96</v>
      </c>
      <c r="G94" s="55">
        <v>32</v>
      </c>
      <c r="H94" s="55">
        <v>24</v>
      </c>
      <c r="I94" s="17">
        <f t="shared" si="25"/>
        <v>56</v>
      </c>
      <c r="J94" s="56" t="s">
        <v>315</v>
      </c>
      <c r="K94" s="54" t="s">
        <v>218</v>
      </c>
      <c r="L94" s="57" t="s">
        <v>219</v>
      </c>
      <c r="M94" s="58">
        <v>9401453226</v>
      </c>
      <c r="N94" s="59" t="s">
        <v>225</v>
      </c>
      <c r="O94" s="60">
        <v>9859591905</v>
      </c>
      <c r="P94" s="24" t="s">
        <v>1456</v>
      </c>
      <c r="Q94" s="18" t="s">
        <v>107</v>
      </c>
      <c r="R94" s="18">
        <v>10</v>
      </c>
      <c r="S94" s="18" t="s">
        <v>320</v>
      </c>
      <c r="T94" s="18"/>
    </row>
    <row r="95" spans="1:20">
      <c r="A95" s="4">
        <v>91</v>
      </c>
      <c r="B95" s="17" t="s">
        <v>67</v>
      </c>
      <c r="C95" s="53" t="s">
        <v>316</v>
      </c>
      <c r="D95" s="54" t="s">
        <v>27</v>
      </c>
      <c r="E95" s="53">
        <v>18070402307</v>
      </c>
      <c r="F95" s="53" t="s">
        <v>96</v>
      </c>
      <c r="G95" s="55">
        <v>16</v>
      </c>
      <c r="H95" s="55">
        <v>17</v>
      </c>
      <c r="I95" s="17">
        <f t="shared" si="25"/>
        <v>33</v>
      </c>
      <c r="J95" s="56" t="s">
        <v>317</v>
      </c>
      <c r="K95" s="54" t="s">
        <v>218</v>
      </c>
      <c r="L95" s="57" t="s">
        <v>219</v>
      </c>
      <c r="M95" s="58">
        <v>9401453226</v>
      </c>
      <c r="N95" s="59" t="s">
        <v>225</v>
      </c>
      <c r="O95" s="60">
        <v>9859591905</v>
      </c>
      <c r="P95" s="24" t="s">
        <v>1456</v>
      </c>
      <c r="Q95" s="18" t="s">
        <v>107</v>
      </c>
      <c r="R95" s="18">
        <v>10</v>
      </c>
      <c r="S95" s="18" t="s">
        <v>320</v>
      </c>
      <c r="T95" s="18"/>
    </row>
    <row r="96" spans="1:20">
      <c r="A96" s="4">
        <v>92</v>
      </c>
      <c r="B96" s="17" t="s">
        <v>67</v>
      </c>
      <c r="C96" s="66" t="s">
        <v>318</v>
      </c>
      <c r="D96" s="54" t="s">
        <v>29</v>
      </c>
      <c r="E96" s="117" t="s">
        <v>653</v>
      </c>
      <c r="F96" s="54"/>
      <c r="G96" s="81">
        <v>19</v>
      </c>
      <c r="H96" s="81">
        <v>20</v>
      </c>
      <c r="I96" s="17">
        <f t="shared" si="25"/>
        <v>39</v>
      </c>
      <c r="J96" s="72" t="s">
        <v>319</v>
      </c>
      <c r="K96" s="54" t="s">
        <v>218</v>
      </c>
      <c r="L96" s="57" t="s">
        <v>219</v>
      </c>
      <c r="M96" s="58">
        <v>9401453226</v>
      </c>
      <c r="N96" s="59" t="s">
        <v>220</v>
      </c>
      <c r="O96" s="60">
        <v>9085191154</v>
      </c>
      <c r="P96" s="24" t="s">
        <v>1456</v>
      </c>
      <c r="Q96" s="18" t="s">
        <v>107</v>
      </c>
      <c r="R96" s="18">
        <v>10</v>
      </c>
      <c r="S96" s="18" t="s">
        <v>320</v>
      </c>
      <c r="T96" s="18"/>
    </row>
    <row r="97" spans="1:20">
      <c r="A97" s="4">
        <v>93</v>
      </c>
      <c r="B97" s="17"/>
      <c r="C97" s="18"/>
      <c r="D97" s="18"/>
      <c r="E97" s="19"/>
      <c r="F97" s="18"/>
      <c r="G97" s="19"/>
      <c r="H97" s="19"/>
      <c r="I97" s="17">
        <f t="shared" ref="I97:I133" si="26">+G97+H97</f>
        <v>0</v>
      </c>
      <c r="J97" s="18"/>
      <c r="K97" s="18"/>
      <c r="L97" s="18"/>
      <c r="M97" s="18"/>
      <c r="N97" s="18"/>
      <c r="O97" s="18"/>
      <c r="P97" s="24"/>
      <c r="Q97" s="18"/>
      <c r="R97" s="18"/>
      <c r="S97" s="18"/>
      <c r="T97" s="18"/>
    </row>
    <row r="98" spans="1:20">
      <c r="A98" s="4">
        <v>94</v>
      </c>
      <c r="B98" s="17"/>
      <c r="C98" s="18"/>
      <c r="D98" s="18"/>
      <c r="E98" s="19"/>
      <c r="F98" s="18"/>
      <c r="G98" s="19"/>
      <c r="H98" s="19"/>
      <c r="I98" s="17">
        <f t="shared" si="26"/>
        <v>0</v>
      </c>
      <c r="J98" s="18"/>
      <c r="K98" s="18"/>
      <c r="L98" s="18"/>
      <c r="M98" s="18"/>
      <c r="N98" s="18"/>
      <c r="O98" s="18"/>
      <c r="P98" s="24"/>
      <c r="Q98" s="18"/>
      <c r="R98" s="18"/>
      <c r="S98" s="18"/>
      <c r="T98" s="18"/>
    </row>
    <row r="99" spans="1:20">
      <c r="A99" s="4">
        <v>95</v>
      </c>
      <c r="B99" s="17"/>
      <c r="C99" s="18"/>
      <c r="D99" s="18"/>
      <c r="E99" s="19"/>
      <c r="F99" s="18"/>
      <c r="G99" s="19"/>
      <c r="H99" s="19"/>
      <c r="I99" s="17">
        <f t="shared" si="26"/>
        <v>0</v>
      </c>
      <c r="J99" s="18"/>
      <c r="K99" s="18"/>
      <c r="L99" s="18"/>
      <c r="M99" s="18"/>
      <c r="N99" s="18"/>
      <c r="O99" s="18"/>
      <c r="P99" s="24"/>
      <c r="Q99" s="18"/>
      <c r="R99" s="18"/>
      <c r="S99" s="18"/>
      <c r="T99" s="18"/>
    </row>
    <row r="100" spans="1:20">
      <c r="A100" s="4">
        <v>96</v>
      </c>
      <c r="B100" s="17"/>
      <c r="C100" s="18"/>
      <c r="D100" s="18"/>
      <c r="E100" s="19"/>
      <c r="F100" s="18"/>
      <c r="G100" s="19"/>
      <c r="H100" s="19"/>
      <c r="I100" s="17">
        <f t="shared" si="26"/>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26"/>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26"/>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26"/>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26"/>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26"/>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26"/>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26"/>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26"/>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26"/>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26"/>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26"/>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26"/>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26"/>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26"/>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26"/>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26"/>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26"/>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26"/>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6"/>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6"/>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6"/>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6"/>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6"/>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6"/>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6"/>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6"/>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6"/>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6"/>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6"/>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6"/>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6"/>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6"/>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6"/>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27">+G134+H134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27"/>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27"/>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27"/>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27"/>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27"/>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27"/>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27"/>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27"/>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27"/>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27"/>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27"/>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27"/>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27"/>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27"/>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27"/>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27"/>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27"/>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27"/>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27"/>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27"/>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27"/>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27"/>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27"/>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27"/>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27"/>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27"/>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27"/>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27"/>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27"/>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27"/>
        <v>0</v>
      </c>
      <c r="J164" s="18"/>
      <c r="K164" s="18"/>
      <c r="L164" s="18"/>
      <c r="M164" s="18"/>
      <c r="N164" s="18"/>
      <c r="O164" s="18"/>
      <c r="P164" s="24"/>
      <c r="Q164" s="18"/>
      <c r="R164" s="18"/>
      <c r="S164" s="18"/>
      <c r="T164" s="18"/>
    </row>
    <row r="165" spans="1:20">
      <c r="A165" s="3" t="s">
        <v>11</v>
      </c>
      <c r="B165" s="41"/>
      <c r="C165" s="3">
        <f>COUNTIFS(C5:C164,"*")</f>
        <v>92</v>
      </c>
      <c r="D165" s="3"/>
      <c r="E165" s="13"/>
      <c r="F165" s="3"/>
      <c r="G165" s="13">
        <f>SUM(G5:G164)</f>
        <v>2936</v>
      </c>
      <c r="H165" s="13">
        <f>SUM(H5:H164)</f>
        <v>3073</v>
      </c>
      <c r="I165" s="13">
        <f>SUM(I5:I164)</f>
        <v>6009</v>
      </c>
      <c r="J165" s="3"/>
      <c r="K165" s="7"/>
      <c r="L165" s="21"/>
      <c r="M165" s="21"/>
      <c r="N165" s="7"/>
      <c r="O165" s="7"/>
      <c r="P165" s="14"/>
      <c r="Q165" s="3"/>
      <c r="R165" s="3"/>
      <c r="S165" s="3"/>
      <c r="T165" s="12"/>
    </row>
    <row r="166" spans="1:20">
      <c r="A166" s="46" t="s">
        <v>66</v>
      </c>
      <c r="B166" s="10">
        <f>COUNTIF(B$5:B$164,"Team 1")</f>
        <v>49</v>
      </c>
      <c r="C166" s="46" t="s">
        <v>29</v>
      </c>
      <c r="D166" s="10">
        <f>COUNTIF(D5:D164,"Anganwadi")</f>
        <v>34</v>
      </c>
    </row>
    <row r="167" spans="1:20">
      <c r="A167" s="46" t="s">
        <v>67</v>
      </c>
      <c r="B167" s="10">
        <f>COUNTIF(B$6:B$164,"Team 2")</f>
        <v>43</v>
      </c>
      <c r="C167" s="46" t="s">
        <v>27</v>
      </c>
      <c r="D167" s="10">
        <f>COUNTIF(D5:D164,"School")</f>
        <v>58</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121" activePane="bottomRight" state="frozen"/>
      <selection pane="topRight" activeCell="C1" sqref="C1"/>
      <selection pane="bottomLeft" activeCell="A5" sqref="A5"/>
      <selection pane="bottomRight" activeCell="D129" sqref="D129"/>
    </sheetView>
  </sheetViews>
  <sheetFormatPr defaultRowHeight="16.5"/>
  <cols>
    <col min="1" max="1" width="10" style="1" customWidth="1"/>
    <col min="2" max="2" width="13.140625" style="1" customWidth="1"/>
    <col min="3" max="3" width="25.85546875" style="1" customWidth="1"/>
    <col min="4" max="4" width="17.42578125" style="152"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6" t="s">
        <v>1581</v>
      </c>
      <c r="B1" s="206"/>
      <c r="C1" s="206"/>
      <c r="D1" s="207"/>
      <c r="E1" s="207"/>
      <c r="F1" s="207"/>
      <c r="G1" s="207"/>
      <c r="H1" s="207"/>
      <c r="I1" s="207"/>
      <c r="J1" s="207"/>
      <c r="K1" s="207"/>
      <c r="L1" s="207"/>
      <c r="M1" s="207"/>
      <c r="N1" s="207"/>
      <c r="O1" s="207"/>
      <c r="P1" s="207"/>
      <c r="Q1" s="207"/>
      <c r="R1" s="207"/>
      <c r="S1" s="207"/>
    </row>
    <row r="2" spans="1:20">
      <c r="A2" s="210" t="s">
        <v>63</v>
      </c>
      <c r="B2" s="211"/>
      <c r="C2" s="211"/>
      <c r="D2" s="25" t="s">
        <v>1457</v>
      </c>
      <c r="E2" s="22"/>
      <c r="F2" s="22"/>
      <c r="G2" s="22"/>
      <c r="H2" s="22"/>
      <c r="I2" s="22"/>
      <c r="J2" s="22"/>
      <c r="K2" s="22"/>
      <c r="L2" s="22"/>
      <c r="M2" s="22"/>
      <c r="N2" s="22"/>
      <c r="O2" s="22"/>
      <c r="P2" s="22"/>
      <c r="Q2" s="22"/>
      <c r="R2" s="22"/>
      <c r="S2" s="22"/>
    </row>
    <row r="3" spans="1:20" ht="24" customHeight="1">
      <c r="A3" s="205" t="s">
        <v>14</v>
      </c>
      <c r="B3" s="208" t="s">
        <v>65</v>
      </c>
      <c r="C3" s="204" t="s">
        <v>7</v>
      </c>
      <c r="D3" s="204" t="s">
        <v>59</v>
      </c>
      <c r="E3" s="204" t="s">
        <v>16</v>
      </c>
      <c r="F3" s="212" t="s">
        <v>17</v>
      </c>
      <c r="G3" s="204" t="s">
        <v>8</v>
      </c>
      <c r="H3" s="204"/>
      <c r="I3" s="204"/>
      <c r="J3" s="204" t="s">
        <v>35</v>
      </c>
      <c r="K3" s="208" t="s">
        <v>37</v>
      </c>
      <c r="L3" s="208" t="s">
        <v>54</v>
      </c>
      <c r="M3" s="208" t="s">
        <v>55</v>
      </c>
      <c r="N3" s="208" t="s">
        <v>38</v>
      </c>
      <c r="O3" s="208" t="s">
        <v>39</v>
      </c>
      <c r="P3" s="205" t="s">
        <v>58</v>
      </c>
      <c r="Q3" s="204" t="s">
        <v>56</v>
      </c>
      <c r="R3" s="204" t="s">
        <v>36</v>
      </c>
      <c r="S3" s="204" t="s">
        <v>57</v>
      </c>
      <c r="T3" s="204" t="s">
        <v>13</v>
      </c>
    </row>
    <row r="4" spans="1:20" ht="25.5" customHeight="1">
      <c r="A4" s="205"/>
      <c r="B4" s="213"/>
      <c r="C4" s="204"/>
      <c r="D4" s="204"/>
      <c r="E4" s="204"/>
      <c r="F4" s="212"/>
      <c r="G4" s="23" t="s">
        <v>9</v>
      </c>
      <c r="H4" s="23" t="s">
        <v>10</v>
      </c>
      <c r="I4" s="23" t="s">
        <v>11</v>
      </c>
      <c r="J4" s="204"/>
      <c r="K4" s="209"/>
      <c r="L4" s="209"/>
      <c r="M4" s="209"/>
      <c r="N4" s="209"/>
      <c r="O4" s="209"/>
      <c r="P4" s="205"/>
      <c r="Q4" s="205"/>
      <c r="R4" s="204"/>
      <c r="S4" s="204"/>
      <c r="T4" s="204"/>
    </row>
    <row r="5" spans="1:20" ht="30">
      <c r="A5" s="4">
        <v>1</v>
      </c>
      <c r="B5" s="17" t="s">
        <v>66</v>
      </c>
      <c r="C5" s="53" t="s">
        <v>321</v>
      </c>
      <c r="D5" s="54" t="s">
        <v>27</v>
      </c>
      <c r="E5" s="53">
        <v>18070401501</v>
      </c>
      <c r="F5" s="53" t="s">
        <v>96</v>
      </c>
      <c r="G5" s="55">
        <v>25</v>
      </c>
      <c r="H5" s="55">
        <v>30</v>
      </c>
      <c r="I5" s="17">
        <f>G5+H5</f>
        <v>55</v>
      </c>
      <c r="J5" s="56" t="s">
        <v>322</v>
      </c>
      <c r="K5" s="54" t="s">
        <v>323</v>
      </c>
      <c r="L5" s="57" t="s">
        <v>324</v>
      </c>
      <c r="M5" s="58">
        <v>9401453243</v>
      </c>
      <c r="N5" s="59" t="s">
        <v>325</v>
      </c>
      <c r="O5" s="63">
        <v>8749808921</v>
      </c>
      <c r="P5" s="24" t="s">
        <v>1458</v>
      </c>
      <c r="Q5" s="18" t="s">
        <v>110</v>
      </c>
      <c r="R5" s="18">
        <v>6</v>
      </c>
      <c r="S5" s="18" t="s">
        <v>231</v>
      </c>
      <c r="T5" s="18"/>
    </row>
    <row r="6" spans="1:20">
      <c r="A6" s="4">
        <v>2</v>
      </c>
      <c r="B6" s="17" t="s">
        <v>66</v>
      </c>
      <c r="C6" s="53" t="s">
        <v>326</v>
      </c>
      <c r="D6" s="54" t="s">
        <v>29</v>
      </c>
      <c r="E6" s="117" t="s">
        <v>887</v>
      </c>
      <c r="F6" s="54"/>
      <c r="G6" s="61">
        <v>30</v>
      </c>
      <c r="H6" s="61">
        <v>26</v>
      </c>
      <c r="I6" s="17">
        <f t="shared" ref="I6:I11" si="0">G6+H6</f>
        <v>56</v>
      </c>
      <c r="J6" s="61">
        <v>9957271093</v>
      </c>
      <c r="K6" s="59" t="s">
        <v>323</v>
      </c>
      <c r="L6" s="57" t="s">
        <v>324</v>
      </c>
      <c r="M6" s="58">
        <v>9401453243</v>
      </c>
      <c r="N6" s="59" t="s">
        <v>327</v>
      </c>
      <c r="O6" s="63">
        <v>9854907746</v>
      </c>
      <c r="P6" s="24" t="s">
        <v>1458</v>
      </c>
      <c r="Q6" s="18" t="s">
        <v>110</v>
      </c>
      <c r="R6" s="18">
        <v>6</v>
      </c>
      <c r="S6" s="18" t="s">
        <v>231</v>
      </c>
      <c r="T6" s="18"/>
    </row>
    <row r="7" spans="1:20">
      <c r="A7" s="4">
        <v>3</v>
      </c>
      <c r="B7" s="17" t="s">
        <v>66</v>
      </c>
      <c r="C7" s="53" t="s">
        <v>328</v>
      </c>
      <c r="D7" s="54" t="s">
        <v>29</v>
      </c>
      <c r="E7" s="117" t="s">
        <v>673</v>
      </c>
      <c r="F7" s="54"/>
      <c r="G7" s="61">
        <v>14</v>
      </c>
      <c r="H7" s="61">
        <v>17</v>
      </c>
      <c r="I7" s="17">
        <f t="shared" si="0"/>
        <v>31</v>
      </c>
      <c r="J7" s="61">
        <v>9854429674</v>
      </c>
      <c r="K7" s="59" t="s">
        <v>323</v>
      </c>
      <c r="L7" s="57" t="s">
        <v>324</v>
      </c>
      <c r="M7" s="58">
        <v>9401453243</v>
      </c>
      <c r="N7" s="59" t="s">
        <v>327</v>
      </c>
      <c r="O7" s="63">
        <v>9854907746</v>
      </c>
      <c r="P7" s="24" t="s">
        <v>1458</v>
      </c>
      <c r="Q7" s="18" t="s">
        <v>110</v>
      </c>
      <c r="R7" s="18">
        <v>6</v>
      </c>
      <c r="S7" s="18" t="s">
        <v>231</v>
      </c>
      <c r="T7" s="18"/>
    </row>
    <row r="8" spans="1:20">
      <c r="A8" s="4">
        <v>4</v>
      </c>
      <c r="B8" s="17" t="s">
        <v>66</v>
      </c>
      <c r="C8" s="53" t="s">
        <v>166</v>
      </c>
      <c r="D8" s="54" t="s">
        <v>27</v>
      </c>
      <c r="E8" s="53">
        <v>18070404001</v>
      </c>
      <c r="F8" s="53" t="s">
        <v>96</v>
      </c>
      <c r="G8" s="55">
        <v>59</v>
      </c>
      <c r="H8" s="55">
        <v>51</v>
      </c>
      <c r="I8" s="17">
        <f t="shared" si="0"/>
        <v>110</v>
      </c>
      <c r="J8" s="56" t="s">
        <v>167</v>
      </c>
      <c r="K8" s="59" t="s">
        <v>168</v>
      </c>
      <c r="L8" s="57" t="s">
        <v>169</v>
      </c>
      <c r="M8" s="58">
        <v>9401453223</v>
      </c>
      <c r="N8" s="57" t="s">
        <v>169</v>
      </c>
      <c r="O8" s="58">
        <v>9401453223</v>
      </c>
      <c r="P8" s="24" t="s">
        <v>1459</v>
      </c>
      <c r="Q8" s="18" t="s">
        <v>119</v>
      </c>
      <c r="R8" s="18">
        <v>3</v>
      </c>
      <c r="S8" s="18" t="s">
        <v>231</v>
      </c>
      <c r="T8" s="18"/>
    </row>
    <row r="9" spans="1:20">
      <c r="A9" s="4">
        <v>5</v>
      </c>
      <c r="B9" s="17" t="s">
        <v>66</v>
      </c>
      <c r="C9" s="53" t="s">
        <v>153</v>
      </c>
      <c r="D9" s="54" t="s">
        <v>27</v>
      </c>
      <c r="E9" s="53">
        <v>18070404502</v>
      </c>
      <c r="F9" s="53" t="s">
        <v>134</v>
      </c>
      <c r="G9" s="55">
        <v>108</v>
      </c>
      <c r="H9" s="55">
        <v>69</v>
      </c>
      <c r="I9" s="17">
        <f t="shared" si="0"/>
        <v>177</v>
      </c>
      <c r="J9" s="56" t="s">
        <v>154</v>
      </c>
      <c r="K9" s="60" t="s">
        <v>155</v>
      </c>
      <c r="L9" s="57" t="s">
        <v>156</v>
      </c>
      <c r="M9" s="54"/>
      <c r="N9" s="59" t="s">
        <v>157</v>
      </c>
      <c r="O9" s="60">
        <v>9613229324</v>
      </c>
      <c r="P9" s="24" t="s">
        <v>1460</v>
      </c>
      <c r="Q9" s="18" t="s">
        <v>132</v>
      </c>
      <c r="R9" s="18">
        <v>16</v>
      </c>
      <c r="S9" s="18" t="s">
        <v>231</v>
      </c>
      <c r="T9" s="18"/>
    </row>
    <row r="10" spans="1:20">
      <c r="A10" s="4">
        <v>6</v>
      </c>
      <c r="B10" s="17" t="s">
        <v>66</v>
      </c>
      <c r="C10" s="53" t="s">
        <v>174</v>
      </c>
      <c r="D10" s="54" t="s">
        <v>27</v>
      </c>
      <c r="E10" s="53">
        <v>18070402501</v>
      </c>
      <c r="F10" s="53" t="s">
        <v>96</v>
      </c>
      <c r="G10" s="55">
        <v>65</v>
      </c>
      <c r="H10" s="55">
        <v>51</v>
      </c>
      <c r="I10" s="17">
        <f t="shared" si="0"/>
        <v>116</v>
      </c>
      <c r="J10" s="74">
        <v>9707717069</v>
      </c>
      <c r="K10" s="54" t="s">
        <v>176</v>
      </c>
      <c r="L10" s="62" t="s">
        <v>177</v>
      </c>
      <c r="M10" s="58">
        <v>9401453238</v>
      </c>
      <c r="N10" s="59" t="s">
        <v>178</v>
      </c>
      <c r="O10" s="63">
        <v>7896172627</v>
      </c>
      <c r="P10" s="24" t="s">
        <v>1461</v>
      </c>
      <c r="Q10" s="18" t="s">
        <v>139</v>
      </c>
      <c r="R10" s="18">
        <v>16</v>
      </c>
      <c r="S10" s="18" t="s">
        <v>231</v>
      </c>
      <c r="T10" s="18"/>
    </row>
    <row r="11" spans="1:20">
      <c r="A11" s="4">
        <v>7</v>
      </c>
      <c r="B11" s="17" t="s">
        <v>66</v>
      </c>
      <c r="C11" s="148" t="s">
        <v>1432</v>
      </c>
      <c r="D11" s="54" t="s">
        <v>29</v>
      </c>
      <c r="E11" s="117" t="s">
        <v>1433</v>
      </c>
      <c r="F11" s="18"/>
      <c r="G11" s="54">
        <v>43</v>
      </c>
      <c r="H11" s="54">
        <v>41</v>
      </c>
      <c r="I11" s="17">
        <f t="shared" si="0"/>
        <v>84</v>
      </c>
      <c r="J11" s="74">
        <v>8822272853</v>
      </c>
      <c r="K11" s="54" t="s">
        <v>176</v>
      </c>
      <c r="L11" s="62" t="s">
        <v>177</v>
      </c>
      <c r="M11" s="58">
        <v>9401453238</v>
      </c>
      <c r="N11" s="59" t="s">
        <v>178</v>
      </c>
      <c r="O11" s="63">
        <v>7896172627</v>
      </c>
      <c r="P11" s="24" t="s">
        <v>1461</v>
      </c>
      <c r="Q11" s="18" t="s">
        <v>139</v>
      </c>
      <c r="R11" s="18">
        <v>19</v>
      </c>
      <c r="S11" s="18" t="s">
        <v>231</v>
      </c>
      <c r="T11" s="18"/>
    </row>
    <row r="12" spans="1:20">
      <c r="A12" s="4">
        <v>8</v>
      </c>
      <c r="B12" s="17" t="s">
        <v>66</v>
      </c>
      <c r="C12" s="85" t="s">
        <v>333</v>
      </c>
      <c r="D12" s="54" t="s">
        <v>27</v>
      </c>
      <c r="E12" s="85">
        <v>18070511604</v>
      </c>
      <c r="F12" s="85" t="s">
        <v>96</v>
      </c>
      <c r="G12" s="55">
        <v>16</v>
      </c>
      <c r="H12" s="55">
        <v>18</v>
      </c>
      <c r="I12" s="17">
        <f t="shared" ref="I12:I16" si="1">G12+H12</f>
        <v>34</v>
      </c>
      <c r="J12" s="87" t="s">
        <v>334</v>
      </c>
      <c r="K12" s="54" t="s">
        <v>258</v>
      </c>
      <c r="L12" s="57" t="s">
        <v>259</v>
      </c>
      <c r="M12" s="58">
        <v>9401453258</v>
      </c>
      <c r="N12" s="59" t="s">
        <v>335</v>
      </c>
      <c r="O12" s="63">
        <v>9859892279</v>
      </c>
      <c r="P12" s="24" t="s">
        <v>1462</v>
      </c>
      <c r="Q12" s="18" t="s">
        <v>107</v>
      </c>
      <c r="R12" s="18">
        <v>13</v>
      </c>
      <c r="S12" s="18" t="s">
        <v>231</v>
      </c>
      <c r="T12" s="18"/>
    </row>
    <row r="13" spans="1:20">
      <c r="A13" s="4">
        <v>9</v>
      </c>
      <c r="B13" s="17" t="s">
        <v>66</v>
      </c>
      <c r="C13" s="53" t="s">
        <v>336</v>
      </c>
      <c r="D13" s="54" t="s">
        <v>27</v>
      </c>
      <c r="E13" s="85">
        <v>18070203103</v>
      </c>
      <c r="F13" s="85" t="s">
        <v>96</v>
      </c>
      <c r="G13" s="55">
        <v>18</v>
      </c>
      <c r="H13" s="55">
        <v>12</v>
      </c>
      <c r="I13" s="17">
        <f t="shared" si="1"/>
        <v>30</v>
      </c>
      <c r="J13" s="56" t="s">
        <v>337</v>
      </c>
      <c r="K13" s="54" t="s">
        <v>338</v>
      </c>
      <c r="L13" s="57" t="s">
        <v>339</v>
      </c>
      <c r="M13" s="58">
        <v>9401453259</v>
      </c>
      <c r="N13" s="59" t="s">
        <v>340</v>
      </c>
      <c r="O13" s="60">
        <v>9859892279</v>
      </c>
      <c r="P13" s="24" t="s">
        <v>1462</v>
      </c>
      <c r="Q13" s="18" t="s">
        <v>107</v>
      </c>
      <c r="R13" s="18">
        <v>17</v>
      </c>
      <c r="S13" s="18" t="s">
        <v>231</v>
      </c>
      <c r="T13" s="18"/>
    </row>
    <row r="14" spans="1:20">
      <c r="A14" s="4">
        <v>10</v>
      </c>
      <c r="B14" s="17" t="s">
        <v>66</v>
      </c>
      <c r="C14" s="53" t="s">
        <v>341</v>
      </c>
      <c r="D14" s="54" t="s">
        <v>27</v>
      </c>
      <c r="E14" s="85">
        <v>18070503102</v>
      </c>
      <c r="F14" s="85" t="s">
        <v>90</v>
      </c>
      <c r="G14" s="55">
        <v>25</v>
      </c>
      <c r="H14" s="55">
        <v>30</v>
      </c>
      <c r="I14" s="17">
        <f t="shared" si="1"/>
        <v>55</v>
      </c>
      <c r="J14" s="56" t="s">
        <v>342</v>
      </c>
      <c r="K14" s="54" t="s">
        <v>338</v>
      </c>
      <c r="L14" s="57" t="s">
        <v>339</v>
      </c>
      <c r="M14" s="58">
        <v>9401453259</v>
      </c>
      <c r="N14" s="59" t="s">
        <v>340</v>
      </c>
      <c r="O14" s="60">
        <v>9859892279</v>
      </c>
      <c r="P14" s="24" t="s">
        <v>1462</v>
      </c>
      <c r="Q14" s="18" t="s">
        <v>107</v>
      </c>
      <c r="R14" s="18">
        <v>17</v>
      </c>
      <c r="S14" s="18" t="s">
        <v>231</v>
      </c>
      <c r="T14" s="18"/>
    </row>
    <row r="15" spans="1:20">
      <c r="A15" s="4">
        <v>11</v>
      </c>
      <c r="B15" s="17" t="s">
        <v>66</v>
      </c>
      <c r="C15" s="53" t="s">
        <v>343</v>
      </c>
      <c r="D15" s="54" t="s">
        <v>29</v>
      </c>
      <c r="E15" s="117" t="s">
        <v>888</v>
      </c>
      <c r="F15" s="18"/>
      <c r="G15" s="61">
        <v>19</v>
      </c>
      <c r="H15" s="61">
        <v>26</v>
      </c>
      <c r="I15" s="17">
        <f t="shared" si="1"/>
        <v>45</v>
      </c>
      <c r="J15" s="61">
        <v>9957280102</v>
      </c>
      <c r="K15" s="79" t="s">
        <v>338</v>
      </c>
      <c r="L15" s="84" t="s">
        <v>339</v>
      </c>
      <c r="M15" s="58">
        <v>9401453259</v>
      </c>
      <c r="N15" s="59" t="s">
        <v>344</v>
      </c>
      <c r="O15" s="55">
        <v>9954689487</v>
      </c>
      <c r="P15" s="24" t="s">
        <v>1462</v>
      </c>
      <c r="Q15" s="18" t="s">
        <v>107</v>
      </c>
      <c r="R15" s="18">
        <v>17</v>
      </c>
      <c r="S15" s="18" t="s">
        <v>231</v>
      </c>
      <c r="T15" s="18"/>
    </row>
    <row r="16" spans="1:20">
      <c r="A16" s="4">
        <v>12</v>
      </c>
      <c r="B16" s="17" t="s">
        <v>66</v>
      </c>
      <c r="C16" s="85" t="s">
        <v>345</v>
      </c>
      <c r="D16" s="54" t="s">
        <v>27</v>
      </c>
      <c r="E16" s="85">
        <v>18070201603</v>
      </c>
      <c r="F16" s="85" t="s">
        <v>90</v>
      </c>
      <c r="G16" s="55">
        <v>125</v>
      </c>
      <c r="H16" s="55">
        <v>145</v>
      </c>
      <c r="I16" s="17">
        <f t="shared" si="1"/>
        <v>270</v>
      </c>
      <c r="J16" s="87" t="s">
        <v>346</v>
      </c>
      <c r="K16" s="59" t="s">
        <v>347</v>
      </c>
      <c r="L16" s="57" t="s">
        <v>348</v>
      </c>
      <c r="M16" s="58">
        <v>9401453246</v>
      </c>
      <c r="N16" s="65" t="s">
        <v>349</v>
      </c>
      <c r="O16" s="60">
        <v>9864854003</v>
      </c>
      <c r="P16" s="24" t="s">
        <v>1463</v>
      </c>
      <c r="Q16" s="18" t="s">
        <v>110</v>
      </c>
      <c r="R16" s="18">
        <v>18</v>
      </c>
      <c r="S16" s="18" t="s">
        <v>231</v>
      </c>
      <c r="T16" s="18"/>
    </row>
    <row r="17" spans="1:20">
      <c r="A17" s="4">
        <v>13</v>
      </c>
      <c r="B17" s="17" t="s">
        <v>66</v>
      </c>
      <c r="C17" s="85" t="s">
        <v>345</v>
      </c>
      <c r="D17" s="54" t="s">
        <v>27</v>
      </c>
      <c r="E17" s="85">
        <v>18070201603</v>
      </c>
      <c r="F17" s="85" t="s">
        <v>90</v>
      </c>
      <c r="G17" s="19"/>
      <c r="H17" s="19"/>
      <c r="I17" s="17">
        <f t="shared" ref="I17" si="2">+G17+H17</f>
        <v>0</v>
      </c>
      <c r="J17" s="87" t="s">
        <v>346</v>
      </c>
      <c r="K17" s="59" t="s">
        <v>347</v>
      </c>
      <c r="L17" s="57" t="s">
        <v>348</v>
      </c>
      <c r="M17" s="58">
        <v>9401453246</v>
      </c>
      <c r="N17" s="65" t="s">
        <v>349</v>
      </c>
      <c r="O17" s="60">
        <v>9864854003</v>
      </c>
      <c r="P17" s="24" t="s">
        <v>1464</v>
      </c>
      <c r="Q17" s="18" t="s">
        <v>119</v>
      </c>
      <c r="R17" s="18">
        <v>18</v>
      </c>
      <c r="S17" s="18" t="s">
        <v>231</v>
      </c>
      <c r="T17" s="18"/>
    </row>
    <row r="18" spans="1:20">
      <c r="A18" s="4">
        <v>14</v>
      </c>
      <c r="B18" s="17" t="s">
        <v>66</v>
      </c>
      <c r="C18" s="53" t="s">
        <v>350</v>
      </c>
      <c r="D18" s="54" t="s">
        <v>27</v>
      </c>
      <c r="E18" s="94">
        <v>18070000104</v>
      </c>
      <c r="F18" s="94" t="s">
        <v>134</v>
      </c>
      <c r="G18" s="61">
        <v>66</v>
      </c>
      <c r="H18" s="61">
        <v>118</v>
      </c>
      <c r="I18" s="17">
        <f t="shared" ref="I18:I35" si="3">G18+H18</f>
        <v>184</v>
      </c>
      <c r="J18" s="56" t="s">
        <v>351</v>
      </c>
      <c r="K18" s="59" t="s">
        <v>347</v>
      </c>
      <c r="L18" s="57" t="s">
        <v>348</v>
      </c>
      <c r="M18" s="58">
        <v>9401453246</v>
      </c>
      <c r="N18" s="65" t="s">
        <v>349</v>
      </c>
      <c r="O18" s="60">
        <v>9864854003</v>
      </c>
      <c r="P18" s="24" t="s">
        <v>1465</v>
      </c>
      <c r="Q18" s="18" t="s">
        <v>132</v>
      </c>
      <c r="R18" s="18">
        <v>18</v>
      </c>
      <c r="S18" s="18" t="s">
        <v>231</v>
      </c>
      <c r="T18" s="18"/>
    </row>
    <row r="19" spans="1:20">
      <c r="A19" s="4">
        <v>15</v>
      </c>
      <c r="B19" s="17" t="s">
        <v>66</v>
      </c>
      <c r="C19" s="53" t="s">
        <v>352</v>
      </c>
      <c r="D19" s="54" t="s">
        <v>27</v>
      </c>
      <c r="E19" s="53">
        <v>18070403804</v>
      </c>
      <c r="F19" s="53" t="s">
        <v>96</v>
      </c>
      <c r="G19" s="55">
        <v>155</v>
      </c>
      <c r="H19" s="55">
        <v>122</v>
      </c>
      <c r="I19" s="17">
        <f t="shared" si="3"/>
        <v>277</v>
      </c>
      <c r="J19" s="56" t="s">
        <v>353</v>
      </c>
      <c r="K19" s="54" t="s">
        <v>354</v>
      </c>
      <c r="L19" s="62" t="s">
        <v>355</v>
      </c>
      <c r="M19" s="54"/>
      <c r="N19" s="59" t="s">
        <v>356</v>
      </c>
      <c r="O19" s="63">
        <v>9577281835</v>
      </c>
      <c r="P19" s="24" t="s">
        <v>1466</v>
      </c>
      <c r="Q19" s="18" t="s">
        <v>139</v>
      </c>
      <c r="R19" s="18">
        <v>11</v>
      </c>
      <c r="S19" s="18" t="s">
        <v>231</v>
      </c>
      <c r="T19" s="18"/>
    </row>
    <row r="20" spans="1:20">
      <c r="A20" s="4">
        <v>16</v>
      </c>
      <c r="B20" s="17" t="s">
        <v>66</v>
      </c>
      <c r="C20" s="53" t="s">
        <v>352</v>
      </c>
      <c r="D20" s="54" t="s">
        <v>27</v>
      </c>
      <c r="E20" s="53">
        <v>18070403804</v>
      </c>
      <c r="F20" s="53" t="s">
        <v>96</v>
      </c>
      <c r="G20" s="95"/>
      <c r="H20" s="95"/>
      <c r="I20" s="17">
        <f t="shared" si="3"/>
        <v>0</v>
      </c>
      <c r="J20" s="56" t="s">
        <v>353</v>
      </c>
      <c r="K20" s="54" t="s">
        <v>354</v>
      </c>
      <c r="L20" s="62" t="s">
        <v>355</v>
      </c>
      <c r="M20" s="54"/>
      <c r="N20" s="59" t="s">
        <v>356</v>
      </c>
      <c r="O20" s="63">
        <v>9577281835</v>
      </c>
      <c r="P20" s="24" t="s">
        <v>1467</v>
      </c>
      <c r="Q20" s="18" t="s">
        <v>88</v>
      </c>
      <c r="R20" s="18">
        <v>11</v>
      </c>
      <c r="S20" s="18" t="s">
        <v>231</v>
      </c>
      <c r="T20" s="18"/>
    </row>
    <row r="21" spans="1:20">
      <c r="A21" s="4">
        <v>17</v>
      </c>
      <c r="B21" s="17" t="s">
        <v>66</v>
      </c>
      <c r="C21" s="53" t="s">
        <v>424</v>
      </c>
      <c r="D21" s="54" t="s">
        <v>27</v>
      </c>
      <c r="E21" s="53">
        <v>18070403802</v>
      </c>
      <c r="F21" s="54" t="s">
        <v>134</v>
      </c>
      <c r="G21" s="55">
        <v>89</v>
      </c>
      <c r="H21" s="55">
        <v>75</v>
      </c>
      <c r="I21" s="17">
        <f t="shared" si="3"/>
        <v>164</v>
      </c>
      <c r="J21" s="56" t="s">
        <v>425</v>
      </c>
      <c r="K21" s="54" t="s">
        <v>354</v>
      </c>
      <c r="L21" s="57" t="s">
        <v>355</v>
      </c>
      <c r="M21" s="54"/>
      <c r="N21" s="65" t="s">
        <v>376</v>
      </c>
      <c r="O21" s="60">
        <v>8752993768</v>
      </c>
      <c r="P21" s="24" t="s">
        <v>1468</v>
      </c>
      <c r="Q21" s="18" t="s">
        <v>107</v>
      </c>
      <c r="R21" s="18">
        <v>14</v>
      </c>
      <c r="S21" s="18" t="s">
        <v>231</v>
      </c>
      <c r="T21" s="18"/>
    </row>
    <row r="22" spans="1:20">
      <c r="A22" s="4">
        <v>18</v>
      </c>
      <c r="B22" s="17" t="s">
        <v>66</v>
      </c>
      <c r="C22" s="53" t="s">
        <v>357</v>
      </c>
      <c r="D22" s="54" t="s">
        <v>27</v>
      </c>
      <c r="E22" s="53">
        <v>18070403202</v>
      </c>
      <c r="F22" s="53" t="s">
        <v>122</v>
      </c>
      <c r="G22" s="55">
        <v>23</v>
      </c>
      <c r="H22" s="55">
        <v>22</v>
      </c>
      <c r="I22" s="17">
        <f t="shared" si="3"/>
        <v>45</v>
      </c>
      <c r="J22" s="56" t="s">
        <v>358</v>
      </c>
      <c r="K22" s="79" t="s">
        <v>249</v>
      </c>
      <c r="L22" s="84" t="s">
        <v>250</v>
      </c>
      <c r="M22" s="58">
        <v>9401453260</v>
      </c>
      <c r="N22" s="59" t="s">
        <v>251</v>
      </c>
      <c r="O22" s="61">
        <v>9085772958</v>
      </c>
      <c r="P22" s="24" t="s">
        <v>1469</v>
      </c>
      <c r="Q22" s="18" t="s">
        <v>110</v>
      </c>
      <c r="R22" s="18">
        <v>6</v>
      </c>
      <c r="S22" s="18" t="s">
        <v>231</v>
      </c>
      <c r="T22" s="18"/>
    </row>
    <row r="23" spans="1:20">
      <c r="A23" s="4">
        <v>19</v>
      </c>
      <c r="B23" s="17" t="s">
        <v>66</v>
      </c>
      <c r="C23" s="53" t="s">
        <v>359</v>
      </c>
      <c r="D23" s="54" t="s">
        <v>27</v>
      </c>
      <c r="E23" s="53">
        <v>18070403203</v>
      </c>
      <c r="F23" s="53" t="s">
        <v>96</v>
      </c>
      <c r="G23" s="55">
        <v>10</v>
      </c>
      <c r="H23" s="55">
        <v>9</v>
      </c>
      <c r="I23" s="17">
        <f t="shared" si="3"/>
        <v>19</v>
      </c>
      <c r="J23" s="56" t="s">
        <v>360</v>
      </c>
      <c r="K23" s="79" t="s">
        <v>249</v>
      </c>
      <c r="L23" s="84" t="s">
        <v>250</v>
      </c>
      <c r="M23" s="58">
        <v>9401453260</v>
      </c>
      <c r="N23" s="59" t="s">
        <v>251</v>
      </c>
      <c r="O23" s="61">
        <v>9085772958</v>
      </c>
      <c r="P23" s="24" t="s">
        <v>1469</v>
      </c>
      <c r="Q23" s="18" t="s">
        <v>110</v>
      </c>
      <c r="R23" s="18">
        <v>6</v>
      </c>
      <c r="S23" s="18" t="s">
        <v>231</v>
      </c>
      <c r="T23" s="18"/>
    </row>
    <row r="24" spans="1:20" ht="30">
      <c r="A24" s="4">
        <v>20</v>
      </c>
      <c r="B24" s="17" t="s">
        <v>66</v>
      </c>
      <c r="C24" s="53" t="s">
        <v>361</v>
      </c>
      <c r="D24" s="54" t="s">
        <v>27</v>
      </c>
      <c r="E24" s="53">
        <v>18070403205</v>
      </c>
      <c r="F24" s="53" t="s">
        <v>96</v>
      </c>
      <c r="G24" s="55">
        <v>12</v>
      </c>
      <c r="H24" s="55">
        <v>18</v>
      </c>
      <c r="I24" s="17">
        <f t="shared" si="3"/>
        <v>30</v>
      </c>
      <c r="J24" s="56" t="s">
        <v>362</v>
      </c>
      <c r="K24" s="79" t="s">
        <v>249</v>
      </c>
      <c r="L24" s="84" t="s">
        <v>250</v>
      </c>
      <c r="M24" s="58">
        <v>9401453260</v>
      </c>
      <c r="N24" s="59" t="s">
        <v>251</v>
      </c>
      <c r="O24" s="61">
        <v>9085772958</v>
      </c>
      <c r="P24" s="24" t="s">
        <v>1469</v>
      </c>
      <c r="Q24" s="18" t="s">
        <v>110</v>
      </c>
      <c r="R24" s="18">
        <v>5</v>
      </c>
      <c r="S24" s="18" t="s">
        <v>231</v>
      </c>
      <c r="T24" s="18"/>
    </row>
    <row r="25" spans="1:20">
      <c r="A25" s="4">
        <v>21</v>
      </c>
      <c r="B25" s="17" t="s">
        <v>66</v>
      </c>
      <c r="C25" s="53" t="s">
        <v>254</v>
      </c>
      <c r="D25" s="54" t="s">
        <v>29</v>
      </c>
      <c r="E25" s="117" t="s">
        <v>889</v>
      </c>
      <c r="F25" s="18"/>
      <c r="G25" s="61">
        <v>26</v>
      </c>
      <c r="H25" s="61">
        <v>30</v>
      </c>
      <c r="I25" s="17">
        <f t="shared" si="3"/>
        <v>56</v>
      </c>
      <c r="J25" s="61"/>
      <c r="K25" s="79" t="s">
        <v>249</v>
      </c>
      <c r="L25" s="84" t="s">
        <v>250</v>
      </c>
      <c r="M25" s="58">
        <v>9401453260</v>
      </c>
      <c r="N25" s="59" t="s">
        <v>251</v>
      </c>
      <c r="O25" s="61">
        <v>9085772958</v>
      </c>
      <c r="P25" s="24" t="s">
        <v>1469</v>
      </c>
      <c r="Q25" s="18" t="s">
        <v>110</v>
      </c>
      <c r="R25" s="18">
        <v>5</v>
      </c>
      <c r="S25" s="18" t="s">
        <v>231</v>
      </c>
      <c r="T25" s="18"/>
    </row>
    <row r="26" spans="1:20">
      <c r="A26" s="4">
        <v>22</v>
      </c>
      <c r="B26" s="17" t="s">
        <v>66</v>
      </c>
      <c r="C26" s="53" t="s">
        <v>363</v>
      </c>
      <c r="D26" s="54" t="s">
        <v>27</v>
      </c>
      <c r="E26" s="53">
        <v>18070401402</v>
      </c>
      <c r="F26" s="53" t="s">
        <v>96</v>
      </c>
      <c r="G26" s="55">
        <v>14</v>
      </c>
      <c r="H26" s="55">
        <v>14</v>
      </c>
      <c r="I26" s="17">
        <f t="shared" si="3"/>
        <v>28</v>
      </c>
      <c r="J26" s="56" t="s">
        <v>364</v>
      </c>
      <c r="K26" s="59" t="s">
        <v>367</v>
      </c>
      <c r="L26" s="57" t="s">
        <v>368</v>
      </c>
      <c r="M26" s="58">
        <v>9401453229</v>
      </c>
      <c r="N26" s="59" t="s">
        <v>369</v>
      </c>
      <c r="O26" s="60">
        <v>9613128934</v>
      </c>
      <c r="P26" s="24" t="s">
        <v>1470</v>
      </c>
      <c r="Q26" s="18" t="s">
        <v>119</v>
      </c>
      <c r="R26" s="18">
        <v>7</v>
      </c>
      <c r="S26" s="18" t="s">
        <v>231</v>
      </c>
      <c r="T26" s="18"/>
    </row>
    <row r="27" spans="1:20">
      <c r="A27" s="4">
        <v>23</v>
      </c>
      <c r="B27" s="17" t="s">
        <v>66</v>
      </c>
      <c r="C27" s="53" t="s">
        <v>365</v>
      </c>
      <c r="D27" s="54" t="s">
        <v>29</v>
      </c>
      <c r="E27" s="117" t="s">
        <v>890</v>
      </c>
      <c r="F27" s="97"/>
      <c r="G27" s="61">
        <v>27</v>
      </c>
      <c r="H27" s="61">
        <v>31</v>
      </c>
      <c r="I27" s="17">
        <f t="shared" si="3"/>
        <v>58</v>
      </c>
      <c r="J27" s="61">
        <v>9846827438</v>
      </c>
      <c r="K27" s="59" t="s">
        <v>367</v>
      </c>
      <c r="L27" s="57" t="s">
        <v>368</v>
      </c>
      <c r="M27" s="58">
        <v>9401453229</v>
      </c>
      <c r="N27" s="59" t="s">
        <v>369</v>
      </c>
      <c r="O27" s="60">
        <v>9613128934</v>
      </c>
      <c r="P27" s="24" t="s">
        <v>1470</v>
      </c>
      <c r="Q27" s="18" t="s">
        <v>119</v>
      </c>
      <c r="R27" s="18">
        <v>7</v>
      </c>
      <c r="S27" s="18" t="s">
        <v>231</v>
      </c>
      <c r="T27" s="18"/>
    </row>
    <row r="28" spans="1:20">
      <c r="A28" s="4">
        <v>24</v>
      </c>
      <c r="B28" s="17" t="s">
        <v>66</v>
      </c>
      <c r="C28" s="53" t="s">
        <v>366</v>
      </c>
      <c r="D28" s="54" t="s">
        <v>29</v>
      </c>
      <c r="E28" s="117" t="s">
        <v>891</v>
      </c>
      <c r="F28" s="97"/>
      <c r="G28" s="61">
        <v>18</v>
      </c>
      <c r="H28" s="61">
        <v>25</v>
      </c>
      <c r="I28" s="17">
        <f t="shared" si="3"/>
        <v>43</v>
      </c>
      <c r="J28" s="61">
        <v>7577801680</v>
      </c>
      <c r="K28" s="59" t="s">
        <v>367</v>
      </c>
      <c r="L28" s="57" t="s">
        <v>368</v>
      </c>
      <c r="M28" s="58">
        <v>9401453229</v>
      </c>
      <c r="N28" s="59" t="s">
        <v>369</v>
      </c>
      <c r="O28" s="60">
        <v>9613128934</v>
      </c>
      <c r="P28" s="24" t="s">
        <v>1470</v>
      </c>
      <c r="Q28" s="18" t="s">
        <v>119</v>
      </c>
      <c r="R28" s="18">
        <v>7</v>
      </c>
      <c r="S28" s="18" t="s">
        <v>231</v>
      </c>
      <c r="T28" s="18"/>
    </row>
    <row r="29" spans="1:20">
      <c r="A29" s="4">
        <v>25</v>
      </c>
      <c r="B29" s="17" t="s">
        <v>66</v>
      </c>
      <c r="C29" s="53" t="s">
        <v>370</v>
      </c>
      <c r="D29" s="54" t="s">
        <v>27</v>
      </c>
      <c r="E29" s="53">
        <v>18070403807</v>
      </c>
      <c r="F29" s="53" t="s">
        <v>96</v>
      </c>
      <c r="G29" s="55">
        <v>16</v>
      </c>
      <c r="H29" s="55">
        <v>17</v>
      </c>
      <c r="I29" s="17">
        <f t="shared" si="3"/>
        <v>33</v>
      </c>
      <c r="J29" s="56" t="s">
        <v>371</v>
      </c>
      <c r="K29" s="54" t="s">
        <v>354</v>
      </c>
      <c r="L29" s="57" t="s">
        <v>355</v>
      </c>
      <c r="M29" s="54"/>
      <c r="N29" s="65" t="s">
        <v>376</v>
      </c>
      <c r="O29" s="60">
        <v>8752993768</v>
      </c>
      <c r="P29" s="24" t="s">
        <v>1471</v>
      </c>
      <c r="Q29" s="18" t="s">
        <v>132</v>
      </c>
      <c r="R29" s="18">
        <v>12</v>
      </c>
      <c r="S29" s="18" t="s">
        <v>231</v>
      </c>
      <c r="T29" s="18"/>
    </row>
    <row r="30" spans="1:20">
      <c r="A30" s="4">
        <v>26</v>
      </c>
      <c r="B30" s="17" t="s">
        <v>66</v>
      </c>
      <c r="C30" s="53" t="s">
        <v>372</v>
      </c>
      <c r="D30" s="54" t="s">
        <v>27</v>
      </c>
      <c r="E30" s="53">
        <v>18070403801</v>
      </c>
      <c r="F30" s="53" t="s">
        <v>96</v>
      </c>
      <c r="G30" s="55">
        <v>14</v>
      </c>
      <c r="H30" s="55">
        <v>32</v>
      </c>
      <c r="I30" s="17">
        <f t="shared" si="3"/>
        <v>46</v>
      </c>
      <c r="J30" s="56" t="s">
        <v>373</v>
      </c>
      <c r="K30" s="54" t="s">
        <v>354</v>
      </c>
      <c r="L30" s="57" t="s">
        <v>355</v>
      </c>
      <c r="M30" s="54"/>
      <c r="N30" s="65" t="s">
        <v>376</v>
      </c>
      <c r="O30" s="60">
        <v>8752993768</v>
      </c>
      <c r="P30" s="24" t="s">
        <v>1471</v>
      </c>
      <c r="Q30" s="18" t="s">
        <v>132</v>
      </c>
      <c r="R30" s="18">
        <v>12</v>
      </c>
      <c r="S30" s="18" t="s">
        <v>231</v>
      </c>
      <c r="T30" s="18"/>
    </row>
    <row r="31" spans="1:20">
      <c r="A31" s="4">
        <v>27</v>
      </c>
      <c r="B31" s="17" t="s">
        <v>66</v>
      </c>
      <c r="C31" s="66" t="s">
        <v>374</v>
      </c>
      <c r="D31" s="54" t="s">
        <v>29</v>
      </c>
      <c r="E31" s="117" t="s">
        <v>892</v>
      </c>
      <c r="F31" s="54"/>
      <c r="G31" s="81">
        <v>18</v>
      </c>
      <c r="H31" s="81">
        <v>27</v>
      </c>
      <c r="I31" s="17">
        <f t="shared" si="3"/>
        <v>45</v>
      </c>
      <c r="J31" s="98" t="s">
        <v>375</v>
      </c>
      <c r="K31" s="54" t="s">
        <v>354</v>
      </c>
      <c r="L31" s="57" t="s">
        <v>355</v>
      </c>
      <c r="M31" s="54"/>
      <c r="N31" s="65" t="s">
        <v>376</v>
      </c>
      <c r="O31" s="60">
        <v>8752993768</v>
      </c>
      <c r="P31" s="24" t="s">
        <v>1471</v>
      </c>
      <c r="Q31" s="18" t="s">
        <v>132</v>
      </c>
      <c r="R31" s="18">
        <v>12</v>
      </c>
      <c r="S31" s="18" t="s">
        <v>231</v>
      </c>
      <c r="T31" s="18"/>
    </row>
    <row r="32" spans="1:20">
      <c r="A32" s="4">
        <v>28</v>
      </c>
      <c r="B32" s="17" t="s">
        <v>66</v>
      </c>
      <c r="C32" s="53" t="s">
        <v>377</v>
      </c>
      <c r="D32" s="54" t="s">
        <v>29</v>
      </c>
      <c r="E32" s="117" t="s">
        <v>897</v>
      </c>
      <c r="F32" s="54"/>
      <c r="G32" s="61">
        <v>32</v>
      </c>
      <c r="H32" s="61">
        <v>29</v>
      </c>
      <c r="I32" s="17">
        <f t="shared" si="3"/>
        <v>61</v>
      </c>
      <c r="J32" s="61">
        <v>8751092209</v>
      </c>
      <c r="K32" s="54" t="s">
        <v>379</v>
      </c>
      <c r="L32" s="57" t="s">
        <v>380</v>
      </c>
      <c r="M32" s="58"/>
      <c r="N32" s="59" t="s">
        <v>381</v>
      </c>
      <c r="O32" s="60">
        <v>9859244332</v>
      </c>
      <c r="P32" s="24" t="s">
        <v>1472</v>
      </c>
      <c r="Q32" s="18" t="s">
        <v>139</v>
      </c>
      <c r="R32" s="18">
        <v>8</v>
      </c>
      <c r="S32" s="18" t="s">
        <v>231</v>
      </c>
      <c r="T32" s="18"/>
    </row>
    <row r="33" spans="1:20">
      <c r="A33" s="4">
        <v>29</v>
      </c>
      <c r="B33" s="17" t="s">
        <v>66</v>
      </c>
      <c r="C33" s="53" t="s">
        <v>378</v>
      </c>
      <c r="D33" s="54" t="s">
        <v>29</v>
      </c>
      <c r="E33" s="117" t="s">
        <v>894</v>
      </c>
      <c r="F33" s="54"/>
      <c r="G33" s="61">
        <v>28</v>
      </c>
      <c r="H33" s="61">
        <v>22</v>
      </c>
      <c r="I33" s="17">
        <f t="shared" si="3"/>
        <v>50</v>
      </c>
      <c r="J33" s="61">
        <v>9854766018</v>
      </c>
      <c r="K33" s="54" t="s">
        <v>379</v>
      </c>
      <c r="L33" s="57" t="s">
        <v>380</v>
      </c>
      <c r="M33" s="58"/>
      <c r="N33" s="59" t="s">
        <v>381</v>
      </c>
      <c r="O33" s="60">
        <v>9859244332</v>
      </c>
      <c r="P33" s="24" t="s">
        <v>1472</v>
      </c>
      <c r="Q33" s="18" t="s">
        <v>139</v>
      </c>
      <c r="R33" s="18">
        <v>8</v>
      </c>
      <c r="S33" s="18" t="s">
        <v>231</v>
      </c>
      <c r="T33" s="18"/>
    </row>
    <row r="34" spans="1:20">
      <c r="A34" s="4">
        <v>30</v>
      </c>
      <c r="B34" s="17" t="s">
        <v>66</v>
      </c>
      <c r="C34" s="53" t="s">
        <v>382</v>
      </c>
      <c r="D34" s="54" t="s">
        <v>29</v>
      </c>
      <c r="E34" s="117" t="s">
        <v>893</v>
      </c>
      <c r="F34" s="54"/>
      <c r="G34" s="61">
        <v>30</v>
      </c>
      <c r="H34" s="61">
        <v>35</v>
      </c>
      <c r="I34" s="17">
        <f t="shared" si="3"/>
        <v>65</v>
      </c>
      <c r="J34" s="61">
        <v>9613368340</v>
      </c>
      <c r="K34" s="17" t="s">
        <v>385</v>
      </c>
      <c r="L34" s="62" t="s">
        <v>386</v>
      </c>
      <c r="M34" s="99">
        <v>9401453240</v>
      </c>
      <c r="N34" s="59" t="s">
        <v>387</v>
      </c>
      <c r="O34" s="63">
        <v>7399670140</v>
      </c>
      <c r="P34" s="24" t="s">
        <v>1473</v>
      </c>
      <c r="Q34" s="18" t="s">
        <v>88</v>
      </c>
      <c r="R34" s="18">
        <v>8</v>
      </c>
      <c r="S34" s="18" t="s">
        <v>231</v>
      </c>
      <c r="T34" s="18"/>
    </row>
    <row r="35" spans="1:20">
      <c r="A35" s="4">
        <v>31</v>
      </c>
      <c r="B35" s="17" t="s">
        <v>66</v>
      </c>
      <c r="C35" s="53" t="s">
        <v>383</v>
      </c>
      <c r="D35" s="54" t="s">
        <v>29</v>
      </c>
      <c r="E35" s="117" t="s">
        <v>895</v>
      </c>
      <c r="F35" s="54"/>
      <c r="G35" s="61">
        <v>28</v>
      </c>
      <c r="H35" s="61">
        <v>27</v>
      </c>
      <c r="I35" s="17">
        <f t="shared" si="3"/>
        <v>55</v>
      </c>
      <c r="J35" s="61">
        <v>9707291705</v>
      </c>
      <c r="K35" s="17" t="s">
        <v>385</v>
      </c>
      <c r="L35" s="62" t="s">
        <v>386</v>
      </c>
      <c r="M35" s="99">
        <v>9401453240</v>
      </c>
      <c r="N35" s="59" t="s">
        <v>387</v>
      </c>
      <c r="O35" s="63">
        <v>7399670140</v>
      </c>
      <c r="P35" s="24" t="s">
        <v>1473</v>
      </c>
      <c r="Q35" s="18" t="s">
        <v>88</v>
      </c>
      <c r="R35" s="18">
        <v>8</v>
      </c>
      <c r="S35" s="18" t="s">
        <v>231</v>
      </c>
      <c r="T35" s="18"/>
    </row>
    <row r="36" spans="1:20">
      <c r="A36" s="4">
        <v>32</v>
      </c>
      <c r="B36" s="17" t="s">
        <v>66</v>
      </c>
      <c r="C36" s="53" t="s">
        <v>384</v>
      </c>
      <c r="D36" s="54" t="s">
        <v>29</v>
      </c>
      <c r="E36" s="117" t="s">
        <v>896</v>
      </c>
      <c r="F36" s="54"/>
      <c r="G36" s="61">
        <v>47</v>
      </c>
      <c r="H36" s="61">
        <v>36</v>
      </c>
      <c r="I36" s="17">
        <f t="shared" ref="I36" si="4">SUM(G36:H36)</f>
        <v>83</v>
      </c>
      <c r="J36" s="61">
        <v>9854405060</v>
      </c>
      <c r="K36" s="17" t="s">
        <v>385</v>
      </c>
      <c r="L36" s="62" t="s">
        <v>386</v>
      </c>
      <c r="M36" s="99">
        <v>9401453240</v>
      </c>
      <c r="N36" s="59" t="s">
        <v>387</v>
      </c>
      <c r="O36" s="63">
        <v>7399670140</v>
      </c>
      <c r="P36" s="24" t="s">
        <v>1473</v>
      </c>
      <c r="Q36" s="18" t="s">
        <v>88</v>
      </c>
      <c r="R36" s="18">
        <v>8</v>
      </c>
      <c r="S36" s="18" t="s">
        <v>231</v>
      </c>
      <c r="T36" s="18"/>
    </row>
    <row r="37" spans="1:20">
      <c r="A37" s="4">
        <v>33</v>
      </c>
      <c r="B37" s="17" t="s">
        <v>66</v>
      </c>
      <c r="C37" s="53" t="s">
        <v>388</v>
      </c>
      <c r="D37" s="54" t="s">
        <v>29</v>
      </c>
      <c r="E37" s="117" t="s">
        <v>899</v>
      </c>
      <c r="F37" s="54"/>
      <c r="G37" s="61">
        <v>50</v>
      </c>
      <c r="H37" s="61">
        <v>40</v>
      </c>
      <c r="I37" s="17">
        <f t="shared" ref="I37:I60" si="5">G37+H37</f>
        <v>90</v>
      </c>
      <c r="J37" s="61">
        <v>9678092158</v>
      </c>
      <c r="K37" s="17" t="s">
        <v>391</v>
      </c>
      <c r="L37" s="62" t="s">
        <v>392</v>
      </c>
      <c r="M37" s="99">
        <v>9613264785</v>
      </c>
      <c r="N37" s="59" t="s">
        <v>393</v>
      </c>
      <c r="O37" s="63">
        <v>9678223157</v>
      </c>
      <c r="P37" s="24" t="s">
        <v>1474</v>
      </c>
      <c r="Q37" s="18" t="s">
        <v>107</v>
      </c>
      <c r="R37" s="18">
        <v>6</v>
      </c>
      <c r="S37" s="18" t="s">
        <v>231</v>
      </c>
      <c r="T37" s="18"/>
    </row>
    <row r="38" spans="1:20">
      <c r="A38" s="4">
        <v>34</v>
      </c>
      <c r="B38" s="17" t="s">
        <v>66</v>
      </c>
      <c r="C38" s="53" t="s">
        <v>389</v>
      </c>
      <c r="D38" s="54" t="s">
        <v>29</v>
      </c>
      <c r="E38" s="117" t="s">
        <v>898</v>
      </c>
      <c r="F38" s="54"/>
      <c r="G38" s="61">
        <v>37</v>
      </c>
      <c r="H38" s="61">
        <v>23</v>
      </c>
      <c r="I38" s="17">
        <f t="shared" si="5"/>
        <v>60</v>
      </c>
      <c r="J38" s="61">
        <v>9577278326</v>
      </c>
      <c r="K38" s="17" t="s">
        <v>391</v>
      </c>
      <c r="L38" s="62" t="s">
        <v>392</v>
      </c>
      <c r="M38" s="99">
        <v>9613264785</v>
      </c>
      <c r="N38" s="59" t="s">
        <v>393</v>
      </c>
      <c r="O38" s="63">
        <v>9678223157</v>
      </c>
      <c r="P38" s="24" t="s">
        <v>1474</v>
      </c>
      <c r="Q38" s="18" t="s">
        <v>107</v>
      </c>
      <c r="R38" s="18">
        <v>6</v>
      </c>
      <c r="S38" s="18" t="s">
        <v>231</v>
      </c>
      <c r="T38" s="18"/>
    </row>
    <row r="39" spans="1:20">
      <c r="A39" s="4">
        <v>35</v>
      </c>
      <c r="B39" s="17" t="s">
        <v>66</v>
      </c>
      <c r="C39" s="53" t="s">
        <v>390</v>
      </c>
      <c r="D39" s="54" t="s">
        <v>29</v>
      </c>
      <c r="E39" s="117" t="s">
        <v>686</v>
      </c>
      <c r="F39" s="54"/>
      <c r="G39" s="61">
        <v>11</v>
      </c>
      <c r="H39" s="61">
        <v>18</v>
      </c>
      <c r="I39" s="17">
        <f t="shared" si="5"/>
        <v>29</v>
      </c>
      <c r="J39" s="61">
        <v>9508830946</v>
      </c>
      <c r="K39" s="17" t="s">
        <v>391</v>
      </c>
      <c r="L39" s="62" t="s">
        <v>392</v>
      </c>
      <c r="M39" s="99">
        <v>9613264785</v>
      </c>
      <c r="N39" s="59" t="s">
        <v>393</v>
      </c>
      <c r="O39" s="63">
        <v>9678223157</v>
      </c>
      <c r="P39" s="24" t="s">
        <v>1474</v>
      </c>
      <c r="Q39" s="18" t="s">
        <v>107</v>
      </c>
      <c r="R39" s="18">
        <v>6</v>
      </c>
      <c r="S39" s="18" t="s">
        <v>231</v>
      </c>
      <c r="T39" s="18"/>
    </row>
    <row r="40" spans="1:20">
      <c r="A40" s="4">
        <v>36</v>
      </c>
      <c r="B40" s="17" t="s">
        <v>66</v>
      </c>
      <c r="C40" s="53" t="s">
        <v>394</v>
      </c>
      <c r="D40" s="54" t="s">
        <v>29</v>
      </c>
      <c r="E40" s="117" t="s">
        <v>900</v>
      </c>
      <c r="F40" s="54"/>
      <c r="G40" s="61">
        <v>23</v>
      </c>
      <c r="H40" s="61">
        <v>32</v>
      </c>
      <c r="I40" s="17">
        <f t="shared" si="5"/>
        <v>55</v>
      </c>
      <c r="J40" s="61">
        <v>9577308375</v>
      </c>
      <c r="K40" s="18" t="s">
        <v>385</v>
      </c>
      <c r="L40" s="57" t="s">
        <v>386</v>
      </c>
      <c r="M40" s="99">
        <v>9401453240</v>
      </c>
      <c r="N40" s="59" t="s">
        <v>387</v>
      </c>
      <c r="O40" s="100">
        <v>7399670140</v>
      </c>
      <c r="P40" s="24" t="s">
        <v>1475</v>
      </c>
      <c r="Q40" s="18" t="s">
        <v>110</v>
      </c>
      <c r="R40" s="18">
        <v>12</v>
      </c>
      <c r="S40" s="18" t="s">
        <v>231</v>
      </c>
      <c r="T40" s="18"/>
    </row>
    <row r="41" spans="1:20">
      <c r="A41" s="4">
        <v>37</v>
      </c>
      <c r="B41" s="17" t="s">
        <v>66</v>
      </c>
      <c r="C41" s="53" t="s">
        <v>395</v>
      </c>
      <c r="D41" s="54" t="s">
        <v>29</v>
      </c>
      <c r="E41" s="117" t="s">
        <v>901</v>
      </c>
      <c r="F41" s="54"/>
      <c r="G41" s="61">
        <v>30</v>
      </c>
      <c r="H41" s="61">
        <v>38</v>
      </c>
      <c r="I41" s="17">
        <f t="shared" si="5"/>
        <v>68</v>
      </c>
      <c r="J41" s="61">
        <v>9613306483</v>
      </c>
      <c r="K41" s="18" t="s">
        <v>385</v>
      </c>
      <c r="L41" s="57" t="s">
        <v>386</v>
      </c>
      <c r="M41" s="99">
        <v>9401453240</v>
      </c>
      <c r="N41" s="59" t="s">
        <v>387</v>
      </c>
      <c r="O41" s="100">
        <v>7399670140</v>
      </c>
      <c r="P41" s="24" t="s">
        <v>1475</v>
      </c>
      <c r="Q41" s="18" t="s">
        <v>110</v>
      </c>
      <c r="R41" s="18">
        <v>12</v>
      </c>
      <c r="S41" s="18" t="s">
        <v>231</v>
      </c>
      <c r="T41" s="18"/>
    </row>
    <row r="42" spans="1:20">
      <c r="A42" s="4">
        <v>38</v>
      </c>
      <c r="B42" s="17" t="s">
        <v>66</v>
      </c>
      <c r="C42" s="53" t="s">
        <v>396</v>
      </c>
      <c r="D42" s="54" t="s">
        <v>29</v>
      </c>
      <c r="E42" s="117" t="s">
        <v>902</v>
      </c>
      <c r="F42" s="54"/>
      <c r="G42" s="61">
        <v>43</v>
      </c>
      <c r="H42" s="61">
        <v>36</v>
      </c>
      <c r="I42" s="17">
        <f t="shared" si="5"/>
        <v>79</v>
      </c>
      <c r="J42" s="61">
        <v>9508730297</v>
      </c>
      <c r="K42" s="18" t="s">
        <v>397</v>
      </c>
      <c r="L42" s="57" t="s">
        <v>398</v>
      </c>
      <c r="M42" s="58">
        <v>9401453224</v>
      </c>
      <c r="N42" s="59" t="s">
        <v>399</v>
      </c>
      <c r="O42" s="100">
        <v>8486931354</v>
      </c>
      <c r="P42" s="24" t="s">
        <v>1476</v>
      </c>
      <c r="Q42" s="18" t="s">
        <v>139</v>
      </c>
      <c r="R42" s="18">
        <v>3</v>
      </c>
      <c r="S42" s="18" t="s">
        <v>231</v>
      </c>
      <c r="T42" s="18"/>
    </row>
    <row r="43" spans="1:20">
      <c r="A43" s="4">
        <v>39</v>
      </c>
      <c r="B43" s="17" t="s">
        <v>66</v>
      </c>
      <c r="C43" s="53" t="s">
        <v>400</v>
      </c>
      <c r="D43" s="54" t="s">
        <v>29</v>
      </c>
      <c r="E43" s="117" t="s">
        <v>903</v>
      </c>
      <c r="F43" s="54"/>
      <c r="G43" s="61">
        <v>24</v>
      </c>
      <c r="H43" s="61">
        <v>19</v>
      </c>
      <c r="I43" s="17">
        <f t="shared" si="5"/>
        <v>43</v>
      </c>
      <c r="J43" s="61">
        <v>9864932894</v>
      </c>
      <c r="K43" s="18" t="s">
        <v>397</v>
      </c>
      <c r="L43" s="57" t="s">
        <v>398</v>
      </c>
      <c r="M43" s="58">
        <v>9401453224</v>
      </c>
      <c r="N43" s="59" t="s">
        <v>399</v>
      </c>
      <c r="O43" s="100">
        <v>8486931354</v>
      </c>
      <c r="P43" s="24" t="s">
        <v>1476</v>
      </c>
      <c r="Q43" s="18" t="s">
        <v>139</v>
      </c>
      <c r="R43" s="18">
        <v>3</v>
      </c>
      <c r="S43" s="18" t="s">
        <v>231</v>
      </c>
      <c r="T43" s="18"/>
    </row>
    <row r="44" spans="1:20">
      <c r="A44" s="4">
        <v>40</v>
      </c>
      <c r="B44" s="17" t="s">
        <v>66</v>
      </c>
      <c r="C44" s="53" t="s">
        <v>401</v>
      </c>
      <c r="D44" s="54" t="s">
        <v>29</v>
      </c>
      <c r="E44" s="117" t="s">
        <v>904</v>
      </c>
      <c r="F44" s="54"/>
      <c r="G44" s="61">
        <v>21</v>
      </c>
      <c r="H44" s="61">
        <v>27</v>
      </c>
      <c r="I44" s="17">
        <f t="shared" si="5"/>
        <v>48</v>
      </c>
      <c r="J44" s="61">
        <v>8822636633</v>
      </c>
      <c r="K44" s="18" t="s">
        <v>397</v>
      </c>
      <c r="L44" s="57" t="s">
        <v>398</v>
      </c>
      <c r="M44" s="58">
        <v>9401453224</v>
      </c>
      <c r="N44" s="59" t="s">
        <v>402</v>
      </c>
      <c r="O44" s="100">
        <v>9707309792</v>
      </c>
      <c r="P44" s="24" t="s">
        <v>1476</v>
      </c>
      <c r="Q44" s="18" t="s">
        <v>139</v>
      </c>
      <c r="R44" s="18">
        <v>3</v>
      </c>
      <c r="S44" s="18" t="s">
        <v>231</v>
      </c>
      <c r="T44" s="18"/>
    </row>
    <row r="45" spans="1:20">
      <c r="A45" s="4">
        <v>41</v>
      </c>
      <c r="B45" s="17" t="s">
        <v>66</v>
      </c>
      <c r="C45" s="53" t="s">
        <v>403</v>
      </c>
      <c r="D45" s="54" t="s">
        <v>29</v>
      </c>
      <c r="E45" s="117" t="s">
        <v>905</v>
      </c>
      <c r="F45" s="54"/>
      <c r="G45" s="61">
        <v>23</v>
      </c>
      <c r="H45" s="61">
        <v>15</v>
      </c>
      <c r="I45" s="17">
        <f t="shared" si="5"/>
        <v>38</v>
      </c>
      <c r="J45" s="61">
        <v>9508561211</v>
      </c>
      <c r="K45" s="18" t="s">
        <v>397</v>
      </c>
      <c r="L45" s="57" t="s">
        <v>398</v>
      </c>
      <c r="M45" s="58">
        <v>9401453224</v>
      </c>
      <c r="N45" s="59" t="s">
        <v>402</v>
      </c>
      <c r="O45" s="100">
        <v>9707309792</v>
      </c>
      <c r="P45" s="24" t="s">
        <v>1476</v>
      </c>
      <c r="Q45" s="18" t="s">
        <v>139</v>
      </c>
      <c r="R45" s="18">
        <v>3</v>
      </c>
      <c r="S45" s="18" t="s">
        <v>231</v>
      </c>
      <c r="T45" s="18"/>
    </row>
    <row r="46" spans="1:20">
      <c r="A46" s="4">
        <v>42</v>
      </c>
      <c r="B46" s="17" t="s">
        <v>66</v>
      </c>
      <c r="C46" s="53" t="s">
        <v>265</v>
      </c>
      <c r="D46" s="54" t="s">
        <v>29</v>
      </c>
      <c r="E46" s="117" t="s">
        <v>906</v>
      </c>
      <c r="F46" s="54"/>
      <c r="G46" s="61">
        <v>19</v>
      </c>
      <c r="H46" s="61">
        <v>18</v>
      </c>
      <c r="I46" s="17">
        <f t="shared" si="5"/>
        <v>37</v>
      </c>
      <c r="J46" s="61">
        <v>9797679476</v>
      </c>
      <c r="K46" s="18" t="s">
        <v>397</v>
      </c>
      <c r="L46" s="57" t="s">
        <v>398</v>
      </c>
      <c r="M46" s="58">
        <v>9401453224</v>
      </c>
      <c r="N46" s="59" t="s">
        <v>402</v>
      </c>
      <c r="O46" s="100">
        <v>9707309792</v>
      </c>
      <c r="P46" s="24" t="s">
        <v>1477</v>
      </c>
      <c r="Q46" s="18" t="s">
        <v>88</v>
      </c>
      <c r="R46" s="18">
        <v>3</v>
      </c>
      <c r="S46" s="18" t="s">
        <v>231</v>
      </c>
      <c r="T46" s="18"/>
    </row>
    <row r="47" spans="1:20">
      <c r="A47" s="4">
        <v>43</v>
      </c>
      <c r="B47" s="17" t="s">
        <v>66</v>
      </c>
      <c r="C47" s="53" t="s">
        <v>404</v>
      </c>
      <c r="D47" s="54" t="s">
        <v>29</v>
      </c>
      <c r="E47" s="117" t="s">
        <v>907</v>
      </c>
      <c r="F47" s="18"/>
      <c r="G47" s="61">
        <v>27</v>
      </c>
      <c r="H47" s="61">
        <v>27</v>
      </c>
      <c r="I47" s="17">
        <f t="shared" si="5"/>
        <v>54</v>
      </c>
      <c r="J47" s="61">
        <v>7035253470</v>
      </c>
      <c r="K47" s="59" t="s">
        <v>397</v>
      </c>
      <c r="L47" s="57" t="s">
        <v>169</v>
      </c>
      <c r="M47" s="58">
        <v>9401453223</v>
      </c>
      <c r="N47" s="59" t="s">
        <v>405</v>
      </c>
      <c r="O47" s="60">
        <v>9707475112</v>
      </c>
      <c r="P47" s="24" t="s">
        <v>1477</v>
      </c>
      <c r="Q47" s="18" t="s">
        <v>88</v>
      </c>
      <c r="R47" s="18">
        <v>6</v>
      </c>
      <c r="S47" s="18" t="s">
        <v>231</v>
      </c>
      <c r="T47" s="18"/>
    </row>
    <row r="48" spans="1:20">
      <c r="A48" s="4">
        <v>44</v>
      </c>
      <c r="B48" s="17" t="s">
        <v>66</v>
      </c>
      <c r="C48" s="53" t="s">
        <v>406</v>
      </c>
      <c r="D48" s="54" t="s">
        <v>29</v>
      </c>
      <c r="E48" s="117" t="s">
        <v>908</v>
      </c>
      <c r="F48" s="18"/>
      <c r="G48" s="61">
        <v>8</v>
      </c>
      <c r="H48" s="61">
        <v>11</v>
      </c>
      <c r="I48" s="17">
        <f t="shared" si="5"/>
        <v>19</v>
      </c>
      <c r="J48" s="61">
        <v>9859464808</v>
      </c>
      <c r="K48" s="59" t="s">
        <v>397</v>
      </c>
      <c r="L48" s="57" t="s">
        <v>169</v>
      </c>
      <c r="M48" s="58">
        <v>9401453223</v>
      </c>
      <c r="N48" s="59" t="s">
        <v>405</v>
      </c>
      <c r="O48" s="60">
        <v>9707475112</v>
      </c>
      <c r="P48" s="24" t="s">
        <v>1477</v>
      </c>
      <c r="Q48" s="18" t="s">
        <v>88</v>
      </c>
      <c r="R48" s="18">
        <v>6</v>
      </c>
      <c r="S48" s="18" t="s">
        <v>231</v>
      </c>
      <c r="T48" s="18"/>
    </row>
    <row r="49" spans="1:20">
      <c r="A49" s="4">
        <v>45</v>
      </c>
      <c r="B49" s="17" t="s">
        <v>66</v>
      </c>
      <c r="C49" s="53" t="s">
        <v>407</v>
      </c>
      <c r="D49" s="54" t="s">
        <v>29</v>
      </c>
      <c r="E49" s="117" t="s">
        <v>909</v>
      </c>
      <c r="F49" s="54"/>
      <c r="G49" s="61">
        <v>17</v>
      </c>
      <c r="H49" s="61">
        <v>15</v>
      </c>
      <c r="I49" s="17">
        <f t="shared" si="5"/>
        <v>32</v>
      </c>
      <c r="J49" s="61">
        <v>9613267011</v>
      </c>
      <c r="K49" s="54" t="s">
        <v>92</v>
      </c>
      <c r="L49" s="57" t="s">
        <v>93</v>
      </c>
      <c r="M49" s="58">
        <v>9401453225</v>
      </c>
      <c r="N49" s="59" t="s">
        <v>98</v>
      </c>
      <c r="O49" s="63">
        <v>9613395164</v>
      </c>
      <c r="P49" s="24" t="s">
        <v>1478</v>
      </c>
      <c r="Q49" s="18" t="s">
        <v>107</v>
      </c>
      <c r="R49" s="18">
        <v>7</v>
      </c>
      <c r="S49" s="18" t="s">
        <v>231</v>
      </c>
      <c r="T49" s="18"/>
    </row>
    <row r="50" spans="1:20">
      <c r="A50" s="4">
        <v>46</v>
      </c>
      <c r="B50" s="17" t="s">
        <v>66</v>
      </c>
      <c r="C50" s="53" t="s">
        <v>408</v>
      </c>
      <c r="D50" s="54" t="s">
        <v>29</v>
      </c>
      <c r="E50" s="117" t="s">
        <v>910</v>
      </c>
      <c r="F50" s="54"/>
      <c r="G50" s="61">
        <v>38</v>
      </c>
      <c r="H50" s="61">
        <v>35</v>
      </c>
      <c r="I50" s="17">
        <f t="shared" si="5"/>
        <v>73</v>
      </c>
      <c r="J50" s="61">
        <v>9613264569</v>
      </c>
      <c r="K50" s="54" t="s">
        <v>92</v>
      </c>
      <c r="L50" s="57" t="s">
        <v>93</v>
      </c>
      <c r="M50" s="58">
        <v>9401453225</v>
      </c>
      <c r="N50" s="59" t="s">
        <v>98</v>
      </c>
      <c r="O50" s="63">
        <v>9613395164</v>
      </c>
      <c r="P50" s="24" t="s">
        <v>1478</v>
      </c>
      <c r="Q50" s="18" t="s">
        <v>107</v>
      </c>
      <c r="R50" s="18">
        <v>8</v>
      </c>
      <c r="S50" s="18" t="s">
        <v>231</v>
      </c>
      <c r="T50" s="18"/>
    </row>
    <row r="51" spans="1:20">
      <c r="A51" s="4">
        <v>47</v>
      </c>
      <c r="B51" s="17" t="s">
        <v>66</v>
      </c>
      <c r="C51" s="101" t="s">
        <v>409</v>
      </c>
      <c r="D51" s="54" t="s">
        <v>29</v>
      </c>
      <c r="E51" s="117" t="s">
        <v>911</v>
      </c>
      <c r="F51" s="73"/>
      <c r="G51" s="101">
        <v>70</v>
      </c>
      <c r="H51" s="101">
        <v>43</v>
      </c>
      <c r="I51" s="17">
        <f t="shared" si="5"/>
        <v>113</v>
      </c>
      <c r="J51" s="102" t="s">
        <v>410</v>
      </c>
      <c r="K51" s="17" t="s">
        <v>391</v>
      </c>
      <c r="L51" s="62" t="s">
        <v>392</v>
      </c>
      <c r="M51" s="99">
        <v>9613264785</v>
      </c>
      <c r="N51" s="59" t="s">
        <v>393</v>
      </c>
      <c r="O51" s="63">
        <v>9678223157</v>
      </c>
      <c r="P51" s="24" t="s">
        <v>1479</v>
      </c>
      <c r="Q51" s="18" t="s">
        <v>110</v>
      </c>
      <c r="R51" s="18">
        <v>6</v>
      </c>
      <c r="S51" s="18" t="s">
        <v>231</v>
      </c>
      <c r="T51" s="18"/>
    </row>
    <row r="52" spans="1:20">
      <c r="A52" s="4">
        <v>48</v>
      </c>
      <c r="B52" s="17" t="s">
        <v>66</v>
      </c>
      <c r="C52" s="101" t="s">
        <v>411</v>
      </c>
      <c r="D52" s="54" t="s">
        <v>29</v>
      </c>
      <c r="E52" s="117" t="s">
        <v>670</v>
      </c>
      <c r="F52" s="73"/>
      <c r="G52" s="101">
        <v>24</v>
      </c>
      <c r="H52" s="101">
        <v>21</v>
      </c>
      <c r="I52" s="17">
        <f t="shared" si="5"/>
        <v>45</v>
      </c>
      <c r="J52" s="101">
        <v>7399360269</v>
      </c>
      <c r="K52" s="17" t="s">
        <v>391</v>
      </c>
      <c r="L52" s="62" t="s">
        <v>392</v>
      </c>
      <c r="M52" s="99">
        <v>9613264785</v>
      </c>
      <c r="N52" s="59" t="s">
        <v>393</v>
      </c>
      <c r="O52" s="63">
        <v>9678223157</v>
      </c>
      <c r="P52" s="24" t="s">
        <v>1479</v>
      </c>
      <c r="Q52" s="18" t="s">
        <v>110</v>
      </c>
      <c r="R52" s="18">
        <v>7</v>
      </c>
      <c r="S52" s="18" t="s">
        <v>231</v>
      </c>
      <c r="T52" s="18"/>
    </row>
    <row r="53" spans="1:20">
      <c r="A53" s="4">
        <v>49</v>
      </c>
      <c r="B53" s="17" t="s">
        <v>66</v>
      </c>
      <c r="C53" s="101" t="s">
        <v>412</v>
      </c>
      <c r="D53" s="54" t="s">
        <v>29</v>
      </c>
      <c r="E53" s="117" t="s">
        <v>671</v>
      </c>
      <c r="F53" s="73"/>
      <c r="G53" s="101">
        <v>16</v>
      </c>
      <c r="H53" s="101">
        <v>15</v>
      </c>
      <c r="I53" s="17">
        <f t="shared" si="5"/>
        <v>31</v>
      </c>
      <c r="J53" s="101">
        <v>9613448076</v>
      </c>
      <c r="K53" s="17" t="s">
        <v>391</v>
      </c>
      <c r="L53" s="62" t="s">
        <v>392</v>
      </c>
      <c r="M53" s="99">
        <v>9613264785</v>
      </c>
      <c r="N53" s="59" t="s">
        <v>393</v>
      </c>
      <c r="O53" s="63">
        <v>9678223157</v>
      </c>
      <c r="P53" s="24" t="s">
        <v>1480</v>
      </c>
      <c r="Q53" s="18" t="s">
        <v>119</v>
      </c>
      <c r="R53" s="18">
        <v>7</v>
      </c>
      <c r="S53" s="18" t="s">
        <v>231</v>
      </c>
      <c r="T53" s="18"/>
    </row>
    <row r="54" spans="1:20">
      <c r="A54" s="4">
        <v>50</v>
      </c>
      <c r="B54" s="17" t="s">
        <v>66</v>
      </c>
      <c r="C54" s="101" t="s">
        <v>413</v>
      </c>
      <c r="D54" s="54" t="s">
        <v>29</v>
      </c>
      <c r="E54" s="117" t="s">
        <v>670</v>
      </c>
      <c r="F54" s="73"/>
      <c r="G54" s="101">
        <v>26</v>
      </c>
      <c r="H54" s="101">
        <v>27</v>
      </c>
      <c r="I54" s="17">
        <f t="shared" si="5"/>
        <v>53</v>
      </c>
      <c r="J54" s="102"/>
      <c r="K54" s="17" t="s">
        <v>391</v>
      </c>
      <c r="L54" s="62" t="s">
        <v>392</v>
      </c>
      <c r="M54" s="99">
        <v>9613264785</v>
      </c>
      <c r="N54" s="59" t="s">
        <v>393</v>
      </c>
      <c r="O54" s="63">
        <v>9678223157</v>
      </c>
      <c r="P54" s="24" t="s">
        <v>1480</v>
      </c>
      <c r="Q54" s="18" t="s">
        <v>119</v>
      </c>
      <c r="R54" s="18">
        <v>7</v>
      </c>
      <c r="S54" s="18" t="s">
        <v>231</v>
      </c>
      <c r="T54" s="18"/>
    </row>
    <row r="55" spans="1:20">
      <c r="A55" s="4">
        <v>51</v>
      </c>
      <c r="B55" s="17" t="s">
        <v>66</v>
      </c>
      <c r="C55" s="101" t="s">
        <v>414</v>
      </c>
      <c r="D55" s="54" t="s">
        <v>29</v>
      </c>
      <c r="E55" s="117" t="s">
        <v>702</v>
      </c>
      <c r="F55" s="73"/>
      <c r="G55" s="101">
        <v>21</v>
      </c>
      <c r="H55" s="101">
        <v>15</v>
      </c>
      <c r="I55" s="17">
        <f t="shared" si="5"/>
        <v>36</v>
      </c>
      <c r="J55" s="101">
        <v>8822039271</v>
      </c>
      <c r="K55" s="18" t="s">
        <v>385</v>
      </c>
      <c r="L55" s="57" t="s">
        <v>386</v>
      </c>
      <c r="M55" s="99">
        <v>9401453240</v>
      </c>
      <c r="N55" s="59" t="s">
        <v>387</v>
      </c>
      <c r="O55" s="100">
        <v>7399670140</v>
      </c>
      <c r="P55" s="24" t="s">
        <v>1480</v>
      </c>
      <c r="Q55" s="18" t="s">
        <v>119</v>
      </c>
      <c r="R55" s="18">
        <v>12</v>
      </c>
      <c r="S55" s="18" t="s">
        <v>231</v>
      </c>
      <c r="T55" s="18"/>
    </row>
    <row r="56" spans="1:20">
      <c r="A56" s="4">
        <v>52</v>
      </c>
      <c r="B56" s="17" t="s">
        <v>66</v>
      </c>
      <c r="C56" s="101" t="s">
        <v>912</v>
      </c>
      <c r="D56" s="54" t="s">
        <v>29</v>
      </c>
      <c r="E56" s="117" t="s">
        <v>704</v>
      </c>
      <c r="F56" s="73"/>
      <c r="G56" s="101">
        <v>24</v>
      </c>
      <c r="H56" s="101">
        <v>26</v>
      </c>
      <c r="I56" s="17">
        <f t="shared" si="5"/>
        <v>50</v>
      </c>
      <c r="J56" s="101">
        <v>9577263246</v>
      </c>
      <c r="K56" s="18" t="s">
        <v>385</v>
      </c>
      <c r="L56" s="57" t="s">
        <v>386</v>
      </c>
      <c r="M56" s="99">
        <v>9401453240</v>
      </c>
      <c r="N56" s="59" t="s">
        <v>387</v>
      </c>
      <c r="O56" s="100">
        <v>7399670140</v>
      </c>
      <c r="P56" s="24" t="s">
        <v>1480</v>
      </c>
      <c r="Q56" s="18" t="s">
        <v>119</v>
      </c>
      <c r="R56" s="18">
        <v>11</v>
      </c>
      <c r="S56" s="18" t="s">
        <v>231</v>
      </c>
      <c r="T56" s="18"/>
    </row>
    <row r="57" spans="1:20" ht="30">
      <c r="A57" s="4">
        <v>53</v>
      </c>
      <c r="B57" s="17" t="s">
        <v>67</v>
      </c>
      <c r="C57" s="104" t="s">
        <v>415</v>
      </c>
      <c r="D57" s="54" t="s">
        <v>29</v>
      </c>
      <c r="E57" s="117" t="s">
        <v>706</v>
      </c>
      <c r="F57" s="73"/>
      <c r="G57" s="101">
        <v>19</v>
      </c>
      <c r="H57" s="101">
        <v>19</v>
      </c>
      <c r="I57" s="17">
        <f t="shared" si="5"/>
        <v>38</v>
      </c>
      <c r="J57" s="101">
        <v>7399106183</v>
      </c>
      <c r="K57" s="18" t="s">
        <v>385</v>
      </c>
      <c r="L57" s="57" t="s">
        <v>386</v>
      </c>
      <c r="M57" s="99">
        <v>9401453240</v>
      </c>
      <c r="N57" s="59" t="s">
        <v>387</v>
      </c>
      <c r="O57" s="100">
        <v>7399670140</v>
      </c>
      <c r="P57" s="24" t="s">
        <v>1480</v>
      </c>
      <c r="Q57" s="18" t="s">
        <v>119</v>
      </c>
      <c r="R57" s="18">
        <v>12</v>
      </c>
      <c r="S57" s="18" t="s">
        <v>231</v>
      </c>
      <c r="T57" s="18"/>
    </row>
    <row r="58" spans="1:20" ht="30">
      <c r="A58" s="4">
        <v>54</v>
      </c>
      <c r="B58" s="17" t="s">
        <v>67</v>
      </c>
      <c r="C58" s="53" t="s">
        <v>416</v>
      </c>
      <c r="D58" s="54" t="s">
        <v>27</v>
      </c>
      <c r="E58" s="53">
        <v>18070405810</v>
      </c>
      <c r="F58" s="53" t="s">
        <v>96</v>
      </c>
      <c r="G58" s="55">
        <v>10</v>
      </c>
      <c r="H58" s="55">
        <v>7</v>
      </c>
      <c r="I58" s="17">
        <f t="shared" si="5"/>
        <v>17</v>
      </c>
      <c r="J58" s="56" t="s">
        <v>417</v>
      </c>
      <c r="K58" s="54" t="s">
        <v>92</v>
      </c>
      <c r="L58" s="57" t="s">
        <v>93</v>
      </c>
      <c r="M58" s="58">
        <v>9401453225</v>
      </c>
      <c r="N58" s="59" t="s">
        <v>100</v>
      </c>
      <c r="O58" s="100">
        <v>9613826149</v>
      </c>
      <c r="P58" s="24" t="s">
        <v>1458</v>
      </c>
      <c r="Q58" s="18" t="s">
        <v>110</v>
      </c>
      <c r="R58" s="18">
        <v>8</v>
      </c>
      <c r="S58" s="18" t="s">
        <v>320</v>
      </c>
      <c r="T58" s="18"/>
    </row>
    <row r="59" spans="1:20">
      <c r="A59" s="4">
        <v>55</v>
      </c>
      <c r="B59" s="17" t="s">
        <v>67</v>
      </c>
      <c r="C59" s="53" t="s">
        <v>418</v>
      </c>
      <c r="D59" s="54" t="s">
        <v>27</v>
      </c>
      <c r="E59" s="53">
        <v>18070405805</v>
      </c>
      <c r="F59" s="53" t="s">
        <v>96</v>
      </c>
      <c r="G59" s="55">
        <v>18</v>
      </c>
      <c r="H59" s="55">
        <v>13</v>
      </c>
      <c r="I59" s="17">
        <f t="shared" si="5"/>
        <v>31</v>
      </c>
      <c r="J59" s="56" t="s">
        <v>419</v>
      </c>
      <c r="K59" s="54" t="s">
        <v>92</v>
      </c>
      <c r="L59" s="57" t="s">
        <v>93</v>
      </c>
      <c r="M59" s="58">
        <v>9401453225</v>
      </c>
      <c r="N59" s="59" t="s">
        <v>100</v>
      </c>
      <c r="O59" s="100">
        <v>9613826149</v>
      </c>
      <c r="P59" s="24" t="s">
        <v>1458</v>
      </c>
      <c r="Q59" s="18" t="s">
        <v>110</v>
      </c>
      <c r="R59" s="18">
        <v>8</v>
      </c>
      <c r="S59" s="18" t="s">
        <v>320</v>
      </c>
      <c r="T59" s="18"/>
    </row>
    <row r="60" spans="1:20">
      <c r="A60" s="4">
        <v>56</v>
      </c>
      <c r="B60" s="17" t="s">
        <v>67</v>
      </c>
      <c r="C60" s="53" t="s">
        <v>420</v>
      </c>
      <c r="D60" s="54" t="s">
        <v>27</v>
      </c>
      <c r="E60" s="53">
        <v>18070405806</v>
      </c>
      <c r="F60" s="53" t="s">
        <v>96</v>
      </c>
      <c r="G60" s="55">
        <v>16</v>
      </c>
      <c r="H60" s="55">
        <v>17</v>
      </c>
      <c r="I60" s="17">
        <f t="shared" si="5"/>
        <v>33</v>
      </c>
      <c r="J60" s="56" t="s">
        <v>421</v>
      </c>
      <c r="K60" s="54" t="s">
        <v>92</v>
      </c>
      <c r="L60" s="57" t="s">
        <v>93</v>
      </c>
      <c r="M60" s="58">
        <v>9401453225</v>
      </c>
      <c r="N60" s="59" t="s">
        <v>422</v>
      </c>
      <c r="O60" s="100">
        <v>9613400655</v>
      </c>
      <c r="P60" s="24" t="s">
        <v>1458</v>
      </c>
      <c r="Q60" s="18" t="s">
        <v>110</v>
      </c>
      <c r="R60" s="18">
        <v>8</v>
      </c>
      <c r="S60" s="18" t="s">
        <v>320</v>
      </c>
      <c r="T60" s="18"/>
    </row>
    <row r="61" spans="1:20">
      <c r="A61" s="4">
        <v>57</v>
      </c>
      <c r="B61" s="17" t="s">
        <v>67</v>
      </c>
      <c r="C61" s="73" t="s">
        <v>285</v>
      </c>
      <c r="D61" s="54" t="s">
        <v>29</v>
      </c>
      <c r="E61" s="117" t="s">
        <v>913</v>
      </c>
      <c r="F61" s="54"/>
      <c r="G61" s="81">
        <v>20</v>
      </c>
      <c r="H61" s="81">
        <v>25</v>
      </c>
      <c r="I61" s="17">
        <v>45</v>
      </c>
      <c r="J61" s="82" t="s">
        <v>423</v>
      </c>
      <c r="K61" s="54" t="s">
        <v>92</v>
      </c>
      <c r="L61" s="57" t="s">
        <v>93</v>
      </c>
      <c r="M61" s="58">
        <v>9401453225</v>
      </c>
      <c r="N61" s="59" t="s">
        <v>94</v>
      </c>
      <c r="O61" s="60">
        <v>9577460181</v>
      </c>
      <c r="P61" s="24" t="s">
        <v>1458</v>
      </c>
      <c r="Q61" s="18" t="s">
        <v>110</v>
      </c>
      <c r="R61" s="18">
        <v>7</v>
      </c>
      <c r="S61" s="18" t="s">
        <v>320</v>
      </c>
      <c r="T61" s="18"/>
    </row>
    <row r="62" spans="1:20">
      <c r="A62" s="4">
        <v>58</v>
      </c>
      <c r="B62" s="17" t="s">
        <v>67</v>
      </c>
      <c r="C62" s="53" t="s">
        <v>426</v>
      </c>
      <c r="D62" s="54" t="s">
        <v>27</v>
      </c>
      <c r="E62" s="53">
        <v>18070400601</v>
      </c>
      <c r="F62" s="53" t="s">
        <v>96</v>
      </c>
      <c r="G62" s="55">
        <v>16</v>
      </c>
      <c r="H62" s="55">
        <v>9</v>
      </c>
      <c r="I62" s="17">
        <f>G62+H62</f>
        <v>25</v>
      </c>
      <c r="J62" s="56" t="s">
        <v>427</v>
      </c>
      <c r="K62" s="54" t="s">
        <v>428</v>
      </c>
      <c r="L62" s="105" t="s">
        <v>429</v>
      </c>
      <c r="M62" s="58">
        <v>9401453230</v>
      </c>
      <c r="N62" s="65" t="s">
        <v>430</v>
      </c>
      <c r="O62" s="60">
        <v>9707528063</v>
      </c>
      <c r="P62" s="24" t="s">
        <v>1459</v>
      </c>
      <c r="Q62" s="18" t="s">
        <v>119</v>
      </c>
      <c r="R62" s="18">
        <v>9</v>
      </c>
      <c r="S62" s="18" t="s">
        <v>320</v>
      </c>
      <c r="T62" s="18"/>
    </row>
    <row r="63" spans="1:20">
      <c r="A63" s="4">
        <v>59</v>
      </c>
      <c r="B63" s="17" t="s">
        <v>67</v>
      </c>
      <c r="C63" s="53" t="s">
        <v>431</v>
      </c>
      <c r="D63" s="54" t="s">
        <v>27</v>
      </c>
      <c r="E63" s="53">
        <v>18070400604</v>
      </c>
      <c r="F63" s="53" t="s">
        <v>96</v>
      </c>
      <c r="G63" s="55">
        <v>13</v>
      </c>
      <c r="H63" s="55">
        <v>15</v>
      </c>
      <c r="I63" s="17">
        <f>G63+H63</f>
        <v>28</v>
      </c>
      <c r="J63" s="56" t="s">
        <v>432</v>
      </c>
      <c r="K63" s="54" t="s">
        <v>428</v>
      </c>
      <c r="L63" s="105" t="s">
        <v>429</v>
      </c>
      <c r="M63" s="58">
        <v>9401453230</v>
      </c>
      <c r="N63" s="65" t="s">
        <v>430</v>
      </c>
      <c r="O63" s="60">
        <v>9707528063</v>
      </c>
      <c r="P63" s="24" t="s">
        <v>1459</v>
      </c>
      <c r="Q63" s="18" t="s">
        <v>119</v>
      </c>
      <c r="R63" s="18">
        <v>9</v>
      </c>
      <c r="S63" s="18" t="s">
        <v>320</v>
      </c>
      <c r="T63" s="18"/>
    </row>
    <row r="64" spans="1:20">
      <c r="A64" s="4">
        <v>60</v>
      </c>
      <c r="B64" s="17" t="s">
        <v>67</v>
      </c>
      <c r="C64" s="76" t="s">
        <v>433</v>
      </c>
      <c r="D64" s="106" t="s">
        <v>29</v>
      </c>
      <c r="E64" s="117" t="s">
        <v>914</v>
      </c>
      <c r="F64" s="106"/>
      <c r="G64" s="55">
        <v>25</v>
      </c>
      <c r="H64" s="55">
        <v>15</v>
      </c>
      <c r="I64" s="17">
        <f t="shared" ref="I64:I65" si="6">SUM(G64:H64)</f>
        <v>40</v>
      </c>
      <c r="J64" s="55">
        <v>9707278031</v>
      </c>
      <c r="K64" s="59" t="s">
        <v>428</v>
      </c>
      <c r="L64" s="105" t="s">
        <v>429</v>
      </c>
      <c r="M64" s="58">
        <v>9401453230</v>
      </c>
      <c r="N64" s="65" t="s">
        <v>434</v>
      </c>
      <c r="O64" s="60">
        <v>9707659558</v>
      </c>
      <c r="P64" s="24" t="s">
        <v>1459</v>
      </c>
      <c r="Q64" s="18" t="s">
        <v>119</v>
      </c>
      <c r="R64" s="18">
        <v>7</v>
      </c>
      <c r="S64" s="18" t="s">
        <v>320</v>
      </c>
      <c r="T64" s="18"/>
    </row>
    <row r="65" spans="1:20">
      <c r="A65" s="4">
        <v>61</v>
      </c>
      <c r="B65" s="17" t="s">
        <v>67</v>
      </c>
      <c r="C65" s="76" t="s">
        <v>435</v>
      </c>
      <c r="D65" s="54" t="s">
        <v>29</v>
      </c>
      <c r="E65" s="117" t="s">
        <v>915</v>
      </c>
      <c r="F65" s="54"/>
      <c r="G65" s="55">
        <v>21</v>
      </c>
      <c r="H65" s="55">
        <v>17</v>
      </c>
      <c r="I65" s="17">
        <f t="shared" si="6"/>
        <v>38</v>
      </c>
      <c r="J65" s="55">
        <v>7399305283</v>
      </c>
      <c r="K65" s="59" t="s">
        <v>428</v>
      </c>
      <c r="L65" s="105" t="s">
        <v>429</v>
      </c>
      <c r="M65" s="58">
        <v>9401453230</v>
      </c>
      <c r="N65" s="65" t="s">
        <v>436</v>
      </c>
      <c r="O65" s="60">
        <v>9508262150</v>
      </c>
      <c r="P65" s="24" t="s">
        <v>1459</v>
      </c>
      <c r="Q65" s="18" t="s">
        <v>119</v>
      </c>
      <c r="R65" s="18">
        <v>8</v>
      </c>
      <c r="S65" s="18" t="s">
        <v>320</v>
      </c>
      <c r="T65" s="18"/>
    </row>
    <row r="66" spans="1:20">
      <c r="A66" s="4">
        <v>62</v>
      </c>
      <c r="B66" s="17" t="s">
        <v>67</v>
      </c>
      <c r="C66" s="53" t="s">
        <v>1338</v>
      </c>
      <c r="D66" s="54" t="s">
        <v>27</v>
      </c>
      <c r="E66" s="19"/>
      <c r="F66" s="53" t="s">
        <v>134</v>
      </c>
      <c r="G66" s="53">
        <v>36</v>
      </c>
      <c r="H66" s="53">
        <v>16</v>
      </c>
      <c r="I66" s="17">
        <f t="shared" ref="I66:I67" si="7">G66+H66</f>
        <v>52</v>
      </c>
      <c r="J66" s="18"/>
      <c r="K66" s="54" t="s">
        <v>338</v>
      </c>
      <c r="L66" s="57" t="s">
        <v>339</v>
      </c>
      <c r="M66" s="58">
        <v>9401453259</v>
      </c>
      <c r="N66" s="59" t="s">
        <v>340</v>
      </c>
      <c r="O66" s="60">
        <v>9859892279</v>
      </c>
      <c r="P66" s="24" t="s">
        <v>1460</v>
      </c>
      <c r="Q66" s="18" t="s">
        <v>132</v>
      </c>
      <c r="R66" s="150">
        <v>17</v>
      </c>
      <c r="S66" s="18" t="s">
        <v>320</v>
      </c>
      <c r="T66" s="18"/>
    </row>
    <row r="67" spans="1:20">
      <c r="A67" s="4">
        <v>63</v>
      </c>
      <c r="B67" s="17" t="s">
        <v>67</v>
      </c>
      <c r="C67" s="53" t="s">
        <v>1339</v>
      </c>
      <c r="D67" s="54" t="s">
        <v>27</v>
      </c>
      <c r="E67" s="19"/>
      <c r="F67" s="53" t="s">
        <v>90</v>
      </c>
      <c r="G67" s="53">
        <v>48</v>
      </c>
      <c r="H67" s="53">
        <v>30</v>
      </c>
      <c r="I67" s="17">
        <f t="shared" si="7"/>
        <v>78</v>
      </c>
      <c r="J67" s="18"/>
      <c r="K67" s="54" t="s">
        <v>338</v>
      </c>
      <c r="L67" s="57" t="s">
        <v>339</v>
      </c>
      <c r="M67" s="58">
        <v>9401453259</v>
      </c>
      <c r="N67" s="59" t="s">
        <v>340</v>
      </c>
      <c r="O67" s="60">
        <v>9859892279</v>
      </c>
      <c r="P67" s="24" t="s">
        <v>1460</v>
      </c>
      <c r="Q67" s="18" t="s">
        <v>132</v>
      </c>
      <c r="R67" s="150">
        <v>17</v>
      </c>
      <c r="S67" s="148"/>
      <c r="T67" s="18"/>
    </row>
    <row r="68" spans="1:20">
      <c r="A68" s="4">
        <v>64</v>
      </c>
      <c r="B68" s="17" t="s">
        <v>67</v>
      </c>
      <c r="C68" s="92" t="s">
        <v>276</v>
      </c>
      <c r="D68" s="54" t="s">
        <v>27</v>
      </c>
      <c r="E68" s="85">
        <v>18070208901</v>
      </c>
      <c r="F68" s="85" t="s">
        <v>96</v>
      </c>
      <c r="G68" s="55">
        <v>25</v>
      </c>
      <c r="H68" s="55">
        <v>19</v>
      </c>
      <c r="I68" s="17">
        <f t="shared" ref="I68:I69" si="8">SUM(G68:H68)</f>
        <v>44</v>
      </c>
      <c r="J68" s="56" t="s">
        <v>277</v>
      </c>
      <c r="K68" s="54" t="s">
        <v>278</v>
      </c>
      <c r="L68" s="57" t="s">
        <v>279</v>
      </c>
      <c r="M68" s="93">
        <v>9864125851</v>
      </c>
      <c r="N68" s="59" t="s">
        <v>280</v>
      </c>
      <c r="O68" s="60">
        <v>9577314753</v>
      </c>
      <c r="P68" s="24" t="s">
        <v>1461</v>
      </c>
      <c r="Q68" s="18" t="s">
        <v>139</v>
      </c>
      <c r="R68" s="18">
        <v>15</v>
      </c>
      <c r="S68" s="18" t="s">
        <v>320</v>
      </c>
      <c r="T68" s="18"/>
    </row>
    <row r="69" spans="1:20" ht="30">
      <c r="A69" s="4">
        <v>65</v>
      </c>
      <c r="B69" s="17" t="s">
        <v>67</v>
      </c>
      <c r="C69" s="92" t="s">
        <v>281</v>
      </c>
      <c r="D69" s="54" t="s">
        <v>27</v>
      </c>
      <c r="E69" s="85">
        <v>18070208902</v>
      </c>
      <c r="F69" s="85" t="s">
        <v>90</v>
      </c>
      <c r="G69" s="55">
        <v>39</v>
      </c>
      <c r="H69" s="55">
        <v>33</v>
      </c>
      <c r="I69" s="17">
        <f t="shared" si="8"/>
        <v>72</v>
      </c>
      <c r="J69" s="56" t="s">
        <v>282</v>
      </c>
      <c r="K69" s="54" t="s">
        <v>278</v>
      </c>
      <c r="L69" s="57" t="s">
        <v>279</v>
      </c>
      <c r="M69" s="93">
        <v>9864125851</v>
      </c>
      <c r="N69" s="59" t="s">
        <v>280</v>
      </c>
      <c r="O69" s="60">
        <v>9577314753</v>
      </c>
      <c r="P69" s="24" t="s">
        <v>1461</v>
      </c>
      <c r="Q69" s="18" t="s">
        <v>139</v>
      </c>
      <c r="R69" s="18">
        <v>15</v>
      </c>
      <c r="S69" s="18" t="s">
        <v>320</v>
      </c>
      <c r="T69" s="18"/>
    </row>
    <row r="70" spans="1:20">
      <c r="A70" s="4">
        <v>66</v>
      </c>
      <c r="B70" s="17" t="s">
        <v>67</v>
      </c>
      <c r="C70" s="85" t="s">
        <v>441</v>
      </c>
      <c r="D70" s="54" t="s">
        <v>27</v>
      </c>
      <c r="E70" s="85">
        <v>18070201302</v>
      </c>
      <c r="F70" s="85" t="s">
        <v>96</v>
      </c>
      <c r="G70" s="55">
        <v>8</v>
      </c>
      <c r="H70" s="55">
        <v>8</v>
      </c>
      <c r="I70" s="17">
        <f t="shared" ref="I70:I81" si="9">G70+H70</f>
        <v>16</v>
      </c>
      <c r="J70" s="87" t="s">
        <v>442</v>
      </c>
      <c r="K70" s="79" t="s">
        <v>443</v>
      </c>
      <c r="L70" s="103" t="s">
        <v>444</v>
      </c>
      <c r="M70" s="58">
        <v>9401453234</v>
      </c>
      <c r="N70" s="59" t="s">
        <v>445</v>
      </c>
      <c r="O70" s="55">
        <v>9613229128</v>
      </c>
      <c r="P70" s="24" t="s">
        <v>1462</v>
      </c>
      <c r="Q70" s="18" t="s">
        <v>107</v>
      </c>
      <c r="R70" s="18">
        <v>18</v>
      </c>
      <c r="S70" s="18" t="s">
        <v>320</v>
      </c>
      <c r="T70" s="18"/>
    </row>
    <row r="71" spans="1:20">
      <c r="A71" s="4">
        <v>67</v>
      </c>
      <c r="B71" s="17" t="s">
        <v>67</v>
      </c>
      <c r="C71" s="76" t="s">
        <v>446</v>
      </c>
      <c r="D71" s="54" t="s">
        <v>29</v>
      </c>
      <c r="E71" s="117" t="s">
        <v>917</v>
      </c>
      <c r="F71" s="54"/>
      <c r="G71" s="55">
        <v>27</v>
      </c>
      <c r="H71" s="55">
        <v>26</v>
      </c>
      <c r="I71" s="17">
        <f t="shared" si="9"/>
        <v>53</v>
      </c>
      <c r="J71" s="82"/>
      <c r="K71" s="54" t="s">
        <v>443</v>
      </c>
      <c r="L71" s="101" t="s">
        <v>444</v>
      </c>
      <c r="M71" s="58">
        <v>9401453234</v>
      </c>
      <c r="N71" s="59" t="s">
        <v>447</v>
      </c>
      <c r="O71" s="60">
        <v>8011081143</v>
      </c>
      <c r="P71" s="24" t="s">
        <v>1462</v>
      </c>
      <c r="Q71" s="18" t="s">
        <v>107</v>
      </c>
      <c r="R71" s="18">
        <v>17</v>
      </c>
      <c r="S71" s="18" t="s">
        <v>320</v>
      </c>
      <c r="T71" s="18"/>
    </row>
    <row r="72" spans="1:20">
      <c r="A72" s="4">
        <v>68</v>
      </c>
      <c r="B72" s="17" t="s">
        <v>67</v>
      </c>
      <c r="C72" s="74" t="s">
        <v>448</v>
      </c>
      <c r="D72" s="54" t="s">
        <v>29</v>
      </c>
      <c r="E72" s="117" t="s">
        <v>918</v>
      </c>
      <c r="F72" s="18"/>
      <c r="G72" s="81">
        <v>19</v>
      </c>
      <c r="H72" s="81">
        <v>25</v>
      </c>
      <c r="I72" s="17">
        <f t="shared" si="9"/>
        <v>44</v>
      </c>
      <c r="J72" s="74">
        <v>9577041574</v>
      </c>
      <c r="K72" s="79" t="s">
        <v>443</v>
      </c>
      <c r="L72" s="108" t="s">
        <v>444</v>
      </c>
      <c r="M72" s="58">
        <v>9401453234</v>
      </c>
      <c r="N72" s="59" t="s">
        <v>445</v>
      </c>
      <c r="O72" s="55">
        <v>9613229128</v>
      </c>
      <c r="P72" s="24" t="s">
        <v>1462</v>
      </c>
      <c r="Q72" s="18" t="s">
        <v>107</v>
      </c>
      <c r="R72" s="18">
        <v>18</v>
      </c>
      <c r="S72" s="18" t="s">
        <v>320</v>
      </c>
      <c r="T72" s="18"/>
    </row>
    <row r="73" spans="1:20">
      <c r="A73" s="4">
        <v>69</v>
      </c>
      <c r="B73" s="17" t="s">
        <v>67</v>
      </c>
      <c r="C73" s="74" t="s">
        <v>449</v>
      </c>
      <c r="D73" s="54" t="s">
        <v>29</v>
      </c>
      <c r="E73" s="117" t="s">
        <v>919</v>
      </c>
      <c r="F73" s="18"/>
      <c r="G73" s="81">
        <v>18</v>
      </c>
      <c r="H73" s="81">
        <v>13</v>
      </c>
      <c r="I73" s="17">
        <f t="shared" si="9"/>
        <v>31</v>
      </c>
      <c r="J73" s="74">
        <v>9706362723</v>
      </c>
      <c r="K73" s="79" t="s">
        <v>443</v>
      </c>
      <c r="L73" s="108" t="s">
        <v>444</v>
      </c>
      <c r="M73" s="58">
        <v>9401453234</v>
      </c>
      <c r="N73" s="59" t="s">
        <v>445</v>
      </c>
      <c r="O73" s="55">
        <v>9613229128</v>
      </c>
      <c r="P73" s="24" t="s">
        <v>1462</v>
      </c>
      <c r="Q73" s="18" t="s">
        <v>107</v>
      </c>
      <c r="R73" s="18">
        <v>18</v>
      </c>
      <c r="S73" s="18" t="s">
        <v>320</v>
      </c>
      <c r="T73" s="18"/>
    </row>
    <row r="74" spans="1:20">
      <c r="A74" s="4">
        <v>70</v>
      </c>
      <c r="B74" s="17" t="s">
        <v>67</v>
      </c>
      <c r="C74" s="53" t="s">
        <v>450</v>
      </c>
      <c r="D74" s="54" t="s">
        <v>27</v>
      </c>
      <c r="E74" s="53">
        <v>18070405201</v>
      </c>
      <c r="F74" s="53" t="s">
        <v>90</v>
      </c>
      <c r="G74" s="55">
        <v>20</v>
      </c>
      <c r="H74" s="55">
        <v>21</v>
      </c>
      <c r="I74" s="17">
        <f t="shared" si="9"/>
        <v>41</v>
      </c>
      <c r="J74" s="56" t="s">
        <v>451</v>
      </c>
      <c r="K74" s="74" t="s">
        <v>200</v>
      </c>
      <c r="L74" s="57" t="s">
        <v>197</v>
      </c>
      <c r="M74" s="58">
        <v>9401453257</v>
      </c>
      <c r="N74" s="80" t="s">
        <v>201</v>
      </c>
      <c r="O74" s="100">
        <v>9678334993</v>
      </c>
      <c r="P74" s="24" t="s">
        <v>1463</v>
      </c>
      <c r="Q74" s="18" t="s">
        <v>110</v>
      </c>
      <c r="R74" s="18">
        <v>16</v>
      </c>
      <c r="S74" s="18" t="s">
        <v>320</v>
      </c>
      <c r="T74" s="18"/>
    </row>
    <row r="75" spans="1:20" ht="30">
      <c r="A75" s="4">
        <v>71</v>
      </c>
      <c r="B75" s="17" t="s">
        <v>67</v>
      </c>
      <c r="C75" s="53" t="s">
        <v>452</v>
      </c>
      <c r="D75" s="54" t="s">
        <v>27</v>
      </c>
      <c r="E75" s="53">
        <v>18070405202</v>
      </c>
      <c r="F75" s="53" t="s">
        <v>96</v>
      </c>
      <c r="G75" s="55">
        <v>22</v>
      </c>
      <c r="H75" s="55">
        <v>39</v>
      </c>
      <c r="I75" s="17">
        <f t="shared" si="9"/>
        <v>61</v>
      </c>
      <c r="J75" s="56" t="s">
        <v>453</v>
      </c>
      <c r="K75" s="74" t="s">
        <v>200</v>
      </c>
      <c r="L75" s="57" t="s">
        <v>197</v>
      </c>
      <c r="M75" s="58">
        <v>9401453257</v>
      </c>
      <c r="N75" s="80" t="s">
        <v>201</v>
      </c>
      <c r="O75" s="100">
        <v>9678334993</v>
      </c>
      <c r="P75" s="24" t="s">
        <v>1463</v>
      </c>
      <c r="Q75" s="18" t="s">
        <v>110</v>
      </c>
      <c r="R75" s="18">
        <v>16</v>
      </c>
      <c r="S75" s="18" t="s">
        <v>320</v>
      </c>
      <c r="T75" s="18"/>
    </row>
    <row r="76" spans="1:20">
      <c r="A76" s="4">
        <v>72</v>
      </c>
      <c r="B76" s="17" t="s">
        <v>67</v>
      </c>
      <c r="C76" s="53" t="s">
        <v>454</v>
      </c>
      <c r="D76" s="54" t="s">
        <v>29</v>
      </c>
      <c r="E76" s="117" t="s">
        <v>920</v>
      </c>
      <c r="F76" s="18"/>
      <c r="G76" s="61">
        <v>22</v>
      </c>
      <c r="H76" s="61">
        <v>23</v>
      </c>
      <c r="I76" s="17">
        <f t="shared" si="9"/>
        <v>45</v>
      </c>
      <c r="J76" s="61">
        <v>9854951290</v>
      </c>
      <c r="K76" s="101" t="s">
        <v>200</v>
      </c>
      <c r="L76" s="62" t="s">
        <v>197</v>
      </c>
      <c r="M76" s="58">
        <v>9401453257</v>
      </c>
      <c r="N76" s="59" t="s">
        <v>455</v>
      </c>
      <c r="O76" s="63">
        <v>9613322263</v>
      </c>
      <c r="P76" s="24" t="s">
        <v>1463</v>
      </c>
      <c r="Q76" s="18" t="s">
        <v>110</v>
      </c>
      <c r="R76" s="18">
        <v>14</v>
      </c>
      <c r="S76" s="18" t="s">
        <v>320</v>
      </c>
      <c r="T76" s="18"/>
    </row>
    <row r="77" spans="1:20" ht="30">
      <c r="A77" s="4">
        <v>73</v>
      </c>
      <c r="B77" s="17" t="s">
        <v>67</v>
      </c>
      <c r="C77" s="53" t="s">
        <v>456</v>
      </c>
      <c r="D77" s="54" t="s">
        <v>27</v>
      </c>
      <c r="E77" s="53">
        <v>18070405004</v>
      </c>
      <c r="F77" s="53" t="s">
        <v>122</v>
      </c>
      <c r="G77" s="55">
        <v>79</v>
      </c>
      <c r="H77" s="55">
        <v>65</v>
      </c>
      <c r="I77" s="17">
        <f t="shared" si="9"/>
        <v>144</v>
      </c>
      <c r="J77" s="56" t="s">
        <v>457</v>
      </c>
      <c r="K77" s="54" t="s">
        <v>397</v>
      </c>
      <c r="L77" s="57" t="s">
        <v>398</v>
      </c>
      <c r="M77" s="58">
        <v>9401453224</v>
      </c>
      <c r="N77" s="59" t="s">
        <v>405</v>
      </c>
      <c r="O77" s="100">
        <v>9707475112</v>
      </c>
      <c r="P77" s="24" t="s">
        <v>1464</v>
      </c>
      <c r="Q77" s="18" t="s">
        <v>119</v>
      </c>
      <c r="R77" s="18">
        <v>3.5</v>
      </c>
      <c r="S77" s="18" t="s">
        <v>320</v>
      </c>
      <c r="T77" s="18"/>
    </row>
    <row r="78" spans="1:20">
      <c r="A78" s="4">
        <v>74</v>
      </c>
      <c r="B78" s="17" t="s">
        <v>67</v>
      </c>
      <c r="C78" s="53" t="s">
        <v>458</v>
      </c>
      <c r="D78" s="54" t="s">
        <v>27</v>
      </c>
      <c r="E78" s="53">
        <v>18070405001</v>
      </c>
      <c r="F78" s="53" t="s">
        <v>96</v>
      </c>
      <c r="G78" s="55">
        <v>17</v>
      </c>
      <c r="H78" s="55">
        <v>19</v>
      </c>
      <c r="I78" s="17">
        <f t="shared" si="9"/>
        <v>36</v>
      </c>
      <c r="J78" s="56" t="s">
        <v>459</v>
      </c>
      <c r="K78" s="54" t="s">
        <v>397</v>
      </c>
      <c r="L78" s="57" t="s">
        <v>398</v>
      </c>
      <c r="M78" s="58">
        <v>9401453224</v>
      </c>
      <c r="N78" s="59" t="s">
        <v>244</v>
      </c>
      <c r="O78" s="100">
        <v>8822852210</v>
      </c>
      <c r="P78" s="24" t="s">
        <v>1465</v>
      </c>
      <c r="Q78" s="18" t="s">
        <v>132</v>
      </c>
      <c r="R78" s="18">
        <v>3</v>
      </c>
      <c r="S78" s="18" t="s">
        <v>320</v>
      </c>
      <c r="T78" s="18"/>
    </row>
    <row r="79" spans="1:20" ht="30">
      <c r="A79" s="4">
        <v>75</v>
      </c>
      <c r="B79" s="17" t="s">
        <v>67</v>
      </c>
      <c r="C79" s="53" t="s">
        <v>460</v>
      </c>
      <c r="D79" s="54" t="s">
        <v>29</v>
      </c>
      <c r="E79" s="117" t="s">
        <v>921</v>
      </c>
      <c r="F79" s="54"/>
      <c r="G79" s="61">
        <v>19</v>
      </c>
      <c r="H79" s="61">
        <v>10</v>
      </c>
      <c r="I79" s="17">
        <f t="shared" si="9"/>
        <v>29</v>
      </c>
      <c r="J79" s="61">
        <v>9859408231</v>
      </c>
      <c r="K79" s="18" t="s">
        <v>397</v>
      </c>
      <c r="L79" s="57" t="s">
        <v>398</v>
      </c>
      <c r="M79" s="58">
        <v>9401453224</v>
      </c>
      <c r="N79" s="59" t="s">
        <v>461</v>
      </c>
      <c r="O79" s="100">
        <v>9707653528</v>
      </c>
      <c r="P79" s="24" t="s">
        <v>1465</v>
      </c>
      <c r="Q79" s="18" t="s">
        <v>132</v>
      </c>
      <c r="R79" s="18">
        <v>5</v>
      </c>
      <c r="S79" s="18" t="s">
        <v>320</v>
      </c>
      <c r="T79" s="18"/>
    </row>
    <row r="80" spans="1:20" ht="30">
      <c r="A80" s="4">
        <v>76</v>
      </c>
      <c r="B80" s="17" t="s">
        <v>67</v>
      </c>
      <c r="C80" s="53" t="s">
        <v>463</v>
      </c>
      <c r="D80" s="54" t="s">
        <v>29</v>
      </c>
      <c r="E80" s="117" t="s">
        <v>922</v>
      </c>
      <c r="F80" s="54"/>
      <c r="G80" s="61">
        <v>15</v>
      </c>
      <c r="H80" s="61">
        <v>25</v>
      </c>
      <c r="I80" s="17">
        <f t="shared" si="9"/>
        <v>40</v>
      </c>
      <c r="J80" s="61">
        <v>8749819375</v>
      </c>
      <c r="K80" s="61" t="s">
        <v>462</v>
      </c>
      <c r="L80" s="65"/>
      <c r="M80" s="60"/>
      <c r="N80" s="65"/>
      <c r="O80" s="60"/>
      <c r="P80" s="24" t="s">
        <v>1465</v>
      </c>
      <c r="Q80" s="18" t="s">
        <v>132</v>
      </c>
      <c r="R80" s="18">
        <v>4</v>
      </c>
      <c r="S80" s="18" t="s">
        <v>320</v>
      </c>
      <c r="T80" s="18"/>
    </row>
    <row r="81" spans="1:20" ht="30">
      <c r="A81" s="4">
        <v>77</v>
      </c>
      <c r="B81" s="17" t="s">
        <v>67</v>
      </c>
      <c r="C81" s="53" t="s">
        <v>464</v>
      </c>
      <c r="D81" s="54" t="s">
        <v>27</v>
      </c>
      <c r="E81" s="53">
        <v>18070400702</v>
      </c>
      <c r="F81" s="53" t="s">
        <v>96</v>
      </c>
      <c r="G81" s="55">
        <v>45</v>
      </c>
      <c r="H81" s="55">
        <v>64</v>
      </c>
      <c r="I81" s="17">
        <f t="shared" si="9"/>
        <v>109</v>
      </c>
      <c r="J81" s="56" t="s">
        <v>465</v>
      </c>
      <c r="K81" s="54" t="s">
        <v>136</v>
      </c>
      <c r="L81" s="57" t="s">
        <v>466</v>
      </c>
      <c r="M81" s="81">
        <v>9435644570</v>
      </c>
      <c r="N81" s="59" t="s">
        <v>402</v>
      </c>
      <c r="O81" s="60">
        <v>9707309792</v>
      </c>
      <c r="P81" s="24" t="s">
        <v>1466</v>
      </c>
      <c r="Q81" s="18" t="s">
        <v>139</v>
      </c>
      <c r="R81" s="18">
        <v>3</v>
      </c>
      <c r="S81" s="18" t="s">
        <v>320</v>
      </c>
      <c r="T81" s="18"/>
    </row>
    <row r="82" spans="1:20">
      <c r="A82" s="4">
        <v>78</v>
      </c>
      <c r="B82" s="17" t="s">
        <v>67</v>
      </c>
      <c r="C82" s="53" t="s">
        <v>467</v>
      </c>
      <c r="D82" s="54" t="s">
        <v>29</v>
      </c>
      <c r="E82" s="117" t="s">
        <v>923</v>
      </c>
      <c r="F82" s="54"/>
      <c r="G82" s="61">
        <v>29</v>
      </c>
      <c r="H82" s="61">
        <v>27</v>
      </c>
      <c r="I82" s="17">
        <f t="shared" ref="I82" si="10">SUM(G82:H82)</f>
        <v>56</v>
      </c>
      <c r="J82" s="61">
        <v>9508709353</v>
      </c>
      <c r="K82" s="54" t="s">
        <v>136</v>
      </c>
      <c r="L82" s="57" t="s">
        <v>137</v>
      </c>
      <c r="M82" s="58">
        <v>9401453251</v>
      </c>
      <c r="N82" s="59" t="s">
        <v>468</v>
      </c>
      <c r="O82" s="60">
        <v>9613454887</v>
      </c>
      <c r="P82" s="24" t="s">
        <v>1466</v>
      </c>
      <c r="Q82" s="18" t="s">
        <v>139</v>
      </c>
      <c r="R82" s="18">
        <v>3</v>
      </c>
      <c r="S82" s="18" t="s">
        <v>320</v>
      </c>
      <c r="T82" s="18"/>
    </row>
    <row r="83" spans="1:20" ht="30">
      <c r="A83" s="4">
        <v>79</v>
      </c>
      <c r="B83" s="17" t="s">
        <v>67</v>
      </c>
      <c r="C83" s="85" t="s">
        <v>469</v>
      </c>
      <c r="D83" s="54" t="s">
        <v>27</v>
      </c>
      <c r="E83" s="85">
        <v>18070213301</v>
      </c>
      <c r="F83" s="85" t="s">
        <v>122</v>
      </c>
      <c r="G83" s="55">
        <v>61</v>
      </c>
      <c r="H83" s="55">
        <v>73</v>
      </c>
      <c r="I83" s="17">
        <f t="shared" ref="I83:I89" si="11">G83+H83</f>
        <v>134</v>
      </c>
      <c r="J83" s="87" t="s">
        <v>470</v>
      </c>
      <c r="K83" s="59" t="s">
        <v>258</v>
      </c>
      <c r="L83" s="57" t="s">
        <v>259</v>
      </c>
      <c r="M83" s="58">
        <v>9401453258</v>
      </c>
      <c r="N83" s="59" t="s">
        <v>335</v>
      </c>
      <c r="O83" s="60">
        <v>9859892279</v>
      </c>
      <c r="P83" s="24" t="s">
        <v>1467</v>
      </c>
      <c r="Q83" s="18" t="s">
        <v>88</v>
      </c>
      <c r="R83" s="18">
        <v>14</v>
      </c>
      <c r="S83" s="18" t="s">
        <v>320</v>
      </c>
      <c r="T83" s="18"/>
    </row>
    <row r="84" spans="1:20">
      <c r="A84" s="4">
        <v>80</v>
      </c>
      <c r="B84" s="17" t="s">
        <v>67</v>
      </c>
      <c r="C84" s="104" t="s">
        <v>471</v>
      </c>
      <c r="D84" s="54" t="s">
        <v>27</v>
      </c>
      <c r="E84" s="104">
        <v>18070213302</v>
      </c>
      <c r="F84" s="85" t="s">
        <v>90</v>
      </c>
      <c r="G84" s="101">
        <v>31</v>
      </c>
      <c r="H84" s="101">
        <v>10</v>
      </c>
      <c r="I84" s="17">
        <f t="shared" si="11"/>
        <v>41</v>
      </c>
      <c r="J84" s="109">
        <v>9957472198</v>
      </c>
      <c r="K84" s="59" t="s">
        <v>258</v>
      </c>
      <c r="L84" s="57" t="s">
        <v>259</v>
      </c>
      <c r="M84" s="58">
        <v>9401453258</v>
      </c>
      <c r="N84" s="59" t="s">
        <v>335</v>
      </c>
      <c r="O84" s="60">
        <v>9859892279</v>
      </c>
      <c r="P84" s="24" t="s">
        <v>1468</v>
      </c>
      <c r="Q84" s="18" t="s">
        <v>107</v>
      </c>
      <c r="R84" s="18">
        <v>14</v>
      </c>
      <c r="S84" s="18" t="s">
        <v>320</v>
      </c>
      <c r="T84" s="18"/>
    </row>
    <row r="85" spans="1:20">
      <c r="A85" s="4">
        <v>81</v>
      </c>
      <c r="B85" s="17" t="s">
        <v>67</v>
      </c>
      <c r="C85" s="101" t="s">
        <v>472</v>
      </c>
      <c r="D85" s="54" t="s">
        <v>29</v>
      </c>
      <c r="E85" s="117" t="s">
        <v>763</v>
      </c>
      <c r="F85" s="18"/>
      <c r="G85" s="81">
        <v>16</v>
      </c>
      <c r="H85" s="81">
        <v>15</v>
      </c>
      <c r="I85" s="17">
        <f t="shared" si="11"/>
        <v>31</v>
      </c>
      <c r="J85" s="101">
        <v>8876712933</v>
      </c>
      <c r="K85" s="54" t="s">
        <v>258</v>
      </c>
      <c r="L85" s="62" t="s">
        <v>259</v>
      </c>
      <c r="M85" s="58">
        <v>9401453258</v>
      </c>
      <c r="N85" s="59" t="s">
        <v>473</v>
      </c>
      <c r="O85" s="63">
        <v>9678486408</v>
      </c>
      <c r="P85" s="24" t="s">
        <v>1468</v>
      </c>
      <c r="Q85" s="18" t="s">
        <v>107</v>
      </c>
      <c r="R85" s="18">
        <v>14</v>
      </c>
      <c r="S85" s="18" t="s">
        <v>320</v>
      </c>
      <c r="T85" s="18"/>
    </row>
    <row r="86" spans="1:20">
      <c r="A86" s="4">
        <v>82</v>
      </c>
      <c r="B86" s="17" t="s">
        <v>67</v>
      </c>
      <c r="C86" s="101" t="s">
        <v>474</v>
      </c>
      <c r="D86" s="54" t="s">
        <v>29</v>
      </c>
      <c r="E86" s="117" t="s">
        <v>764</v>
      </c>
      <c r="F86" s="18"/>
      <c r="G86" s="81">
        <v>8</v>
      </c>
      <c r="H86" s="81">
        <v>16</v>
      </c>
      <c r="I86" s="17">
        <f t="shared" si="11"/>
        <v>24</v>
      </c>
      <c r="J86" s="101">
        <v>8822190895</v>
      </c>
      <c r="K86" s="54" t="s">
        <v>258</v>
      </c>
      <c r="L86" s="62" t="s">
        <v>259</v>
      </c>
      <c r="M86" s="58">
        <v>9401453258</v>
      </c>
      <c r="N86" s="59" t="s">
        <v>473</v>
      </c>
      <c r="O86" s="63">
        <v>9678486408</v>
      </c>
      <c r="P86" s="24" t="s">
        <v>1468</v>
      </c>
      <c r="Q86" s="18" t="s">
        <v>107</v>
      </c>
      <c r="R86" s="18">
        <v>17</v>
      </c>
      <c r="S86" s="18" t="s">
        <v>320</v>
      </c>
      <c r="T86" s="18"/>
    </row>
    <row r="87" spans="1:20">
      <c r="A87" s="4">
        <v>83</v>
      </c>
      <c r="B87" s="17" t="s">
        <v>67</v>
      </c>
      <c r="C87" s="101" t="s">
        <v>475</v>
      </c>
      <c r="D87" s="54" t="s">
        <v>29</v>
      </c>
      <c r="E87" s="117" t="s">
        <v>765</v>
      </c>
      <c r="F87" s="18"/>
      <c r="G87" s="81">
        <v>9</v>
      </c>
      <c r="H87" s="81">
        <v>12</v>
      </c>
      <c r="I87" s="17">
        <f t="shared" si="11"/>
        <v>21</v>
      </c>
      <c r="J87" s="101">
        <v>8822311007</v>
      </c>
      <c r="K87" s="54" t="s">
        <v>258</v>
      </c>
      <c r="L87" s="62" t="s">
        <v>259</v>
      </c>
      <c r="M87" s="58">
        <v>9401453258</v>
      </c>
      <c r="N87" s="59" t="s">
        <v>473</v>
      </c>
      <c r="O87" s="63">
        <v>9678486408</v>
      </c>
      <c r="P87" s="24" t="s">
        <v>1468</v>
      </c>
      <c r="Q87" s="18" t="s">
        <v>107</v>
      </c>
      <c r="R87" s="18">
        <v>17</v>
      </c>
      <c r="S87" s="18" t="s">
        <v>320</v>
      </c>
      <c r="T87" s="18"/>
    </row>
    <row r="88" spans="1:20" ht="30">
      <c r="A88" s="4">
        <v>84</v>
      </c>
      <c r="B88" s="17" t="s">
        <v>67</v>
      </c>
      <c r="C88" s="53" t="s">
        <v>476</v>
      </c>
      <c r="D88" s="54" t="s">
        <v>27</v>
      </c>
      <c r="E88" s="53">
        <v>18070403408</v>
      </c>
      <c r="F88" s="53" t="s">
        <v>330</v>
      </c>
      <c r="G88" s="55">
        <v>0</v>
      </c>
      <c r="H88" s="55">
        <v>159</v>
      </c>
      <c r="I88" s="17">
        <f t="shared" si="11"/>
        <v>159</v>
      </c>
      <c r="J88" s="56" t="s">
        <v>477</v>
      </c>
      <c r="K88" s="59" t="s">
        <v>168</v>
      </c>
      <c r="L88" s="57" t="s">
        <v>169</v>
      </c>
      <c r="M88" s="58">
        <v>9401453223</v>
      </c>
      <c r="N88" s="59" t="s">
        <v>478</v>
      </c>
      <c r="O88" s="60">
        <v>9508152846</v>
      </c>
      <c r="P88" s="24" t="s">
        <v>1469</v>
      </c>
      <c r="Q88" s="18" t="s">
        <v>110</v>
      </c>
      <c r="R88" s="18">
        <v>17</v>
      </c>
      <c r="S88" s="18" t="s">
        <v>320</v>
      </c>
      <c r="T88" s="18"/>
    </row>
    <row r="89" spans="1:20" ht="30">
      <c r="A89" s="4">
        <v>85</v>
      </c>
      <c r="B89" s="17" t="s">
        <v>67</v>
      </c>
      <c r="C89" s="53" t="s">
        <v>479</v>
      </c>
      <c r="D89" s="54" t="s">
        <v>27</v>
      </c>
      <c r="E89" s="53">
        <v>18070403409</v>
      </c>
      <c r="F89" s="53" t="s">
        <v>134</v>
      </c>
      <c r="G89" s="55">
        <v>42</v>
      </c>
      <c r="H89" s="55">
        <v>30</v>
      </c>
      <c r="I89" s="17">
        <f t="shared" si="11"/>
        <v>72</v>
      </c>
      <c r="J89" s="56" t="s">
        <v>480</v>
      </c>
      <c r="K89" s="59" t="s">
        <v>168</v>
      </c>
      <c r="L89" s="57" t="s">
        <v>169</v>
      </c>
      <c r="M89" s="58">
        <v>9401453223</v>
      </c>
      <c r="N89" s="59" t="s">
        <v>478</v>
      </c>
      <c r="O89" s="60">
        <v>9508152846</v>
      </c>
      <c r="P89" s="24" t="s">
        <v>1470</v>
      </c>
      <c r="Q89" s="18" t="s">
        <v>119</v>
      </c>
      <c r="R89" s="18">
        <v>4</v>
      </c>
      <c r="S89" s="18" t="s">
        <v>320</v>
      </c>
      <c r="T89" s="18"/>
    </row>
    <row r="90" spans="1:20">
      <c r="A90" s="4">
        <v>86</v>
      </c>
      <c r="B90" s="17" t="s">
        <v>67</v>
      </c>
      <c r="C90" s="53" t="s">
        <v>481</v>
      </c>
      <c r="D90" s="54" t="s">
        <v>29</v>
      </c>
      <c r="E90" s="117" t="s">
        <v>924</v>
      </c>
      <c r="F90" s="54"/>
      <c r="G90" s="61">
        <v>15</v>
      </c>
      <c r="H90" s="61">
        <v>24</v>
      </c>
      <c r="I90" s="17">
        <f t="shared" ref="I90:I91" si="12">SUM(G90:H90)</f>
        <v>39</v>
      </c>
      <c r="J90" s="61">
        <v>9508488361</v>
      </c>
      <c r="K90" s="79" t="s">
        <v>168</v>
      </c>
      <c r="L90" s="84" t="s">
        <v>169</v>
      </c>
      <c r="M90" s="58">
        <v>9401453223</v>
      </c>
      <c r="N90" s="59" t="s">
        <v>482</v>
      </c>
      <c r="O90" s="55">
        <v>8822155250</v>
      </c>
      <c r="P90" s="24" t="s">
        <v>1470</v>
      </c>
      <c r="Q90" s="18" t="s">
        <v>119</v>
      </c>
      <c r="R90" s="18">
        <v>3</v>
      </c>
      <c r="S90" s="18" t="s">
        <v>320</v>
      </c>
      <c r="T90" s="18"/>
    </row>
    <row r="91" spans="1:20">
      <c r="A91" s="4">
        <v>87</v>
      </c>
      <c r="B91" s="17" t="s">
        <v>67</v>
      </c>
      <c r="C91" s="53" t="s">
        <v>483</v>
      </c>
      <c r="D91" s="54" t="s">
        <v>29</v>
      </c>
      <c r="E91" s="117" t="s">
        <v>656</v>
      </c>
      <c r="F91" s="54"/>
      <c r="G91" s="61">
        <v>24</v>
      </c>
      <c r="H91" s="61">
        <v>17</v>
      </c>
      <c r="I91" s="17">
        <f t="shared" si="12"/>
        <v>41</v>
      </c>
      <c r="J91" s="61">
        <v>8402992550</v>
      </c>
      <c r="K91" s="79" t="s">
        <v>168</v>
      </c>
      <c r="L91" s="84" t="s">
        <v>169</v>
      </c>
      <c r="M91" s="58">
        <v>9401453223</v>
      </c>
      <c r="N91" s="59" t="s">
        <v>482</v>
      </c>
      <c r="O91" s="55">
        <v>8822155250</v>
      </c>
      <c r="P91" s="24" t="s">
        <v>1470</v>
      </c>
      <c r="Q91" s="18" t="s">
        <v>119</v>
      </c>
      <c r="R91" s="18">
        <v>3.5</v>
      </c>
      <c r="S91" s="18" t="s">
        <v>320</v>
      </c>
      <c r="T91" s="18"/>
    </row>
    <row r="92" spans="1:20" ht="30">
      <c r="A92" s="4">
        <v>88</v>
      </c>
      <c r="B92" s="17" t="s">
        <v>67</v>
      </c>
      <c r="C92" s="53" t="s">
        <v>484</v>
      </c>
      <c r="D92" s="54" t="s">
        <v>27</v>
      </c>
      <c r="E92" s="53">
        <v>18070403509</v>
      </c>
      <c r="F92" s="53" t="s">
        <v>90</v>
      </c>
      <c r="G92" s="55">
        <v>0</v>
      </c>
      <c r="H92" s="55">
        <v>33</v>
      </c>
      <c r="I92" s="17">
        <f t="shared" ref="I92:I108" si="13">G92+H92</f>
        <v>33</v>
      </c>
      <c r="J92" s="56" t="s">
        <v>485</v>
      </c>
      <c r="K92" s="54" t="s">
        <v>486</v>
      </c>
      <c r="L92" s="57" t="s">
        <v>487</v>
      </c>
      <c r="M92" s="54"/>
      <c r="N92" s="65" t="s">
        <v>488</v>
      </c>
      <c r="O92" s="18"/>
      <c r="P92" s="24" t="s">
        <v>1471</v>
      </c>
      <c r="Q92" s="18" t="s">
        <v>132</v>
      </c>
      <c r="R92" s="18">
        <v>8</v>
      </c>
      <c r="S92" s="18" t="s">
        <v>320</v>
      </c>
      <c r="T92" s="18"/>
    </row>
    <row r="93" spans="1:20" ht="30">
      <c r="A93" s="4">
        <v>89</v>
      </c>
      <c r="B93" s="17" t="s">
        <v>67</v>
      </c>
      <c r="C93" s="53" t="s">
        <v>489</v>
      </c>
      <c r="D93" s="54" t="s">
        <v>27</v>
      </c>
      <c r="E93" s="53">
        <v>18070403512</v>
      </c>
      <c r="F93" s="53" t="s">
        <v>134</v>
      </c>
      <c r="G93" s="55">
        <v>0</v>
      </c>
      <c r="H93" s="55">
        <v>25</v>
      </c>
      <c r="I93" s="17">
        <f t="shared" si="13"/>
        <v>25</v>
      </c>
      <c r="J93" s="56" t="s">
        <v>490</v>
      </c>
      <c r="K93" s="54" t="s">
        <v>486</v>
      </c>
      <c r="L93" s="57" t="s">
        <v>487</v>
      </c>
      <c r="M93" s="54"/>
      <c r="N93" s="65" t="s">
        <v>488</v>
      </c>
      <c r="O93" s="18"/>
      <c r="P93" s="24" t="s">
        <v>1471</v>
      </c>
      <c r="Q93" s="18" t="s">
        <v>132</v>
      </c>
      <c r="R93" s="18">
        <v>8</v>
      </c>
      <c r="S93" s="18" t="s">
        <v>320</v>
      </c>
      <c r="T93" s="18"/>
    </row>
    <row r="94" spans="1:20" ht="30">
      <c r="A94" s="4">
        <v>90</v>
      </c>
      <c r="B94" s="17" t="s">
        <v>67</v>
      </c>
      <c r="C94" s="66" t="s">
        <v>491</v>
      </c>
      <c r="D94" s="54" t="s">
        <v>29</v>
      </c>
      <c r="E94" s="117" t="s">
        <v>646</v>
      </c>
      <c r="F94" s="54"/>
      <c r="G94" s="68">
        <v>11</v>
      </c>
      <c r="H94" s="68">
        <v>25</v>
      </c>
      <c r="I94" s="17">
        <f t="shared" si="13"/>
        <v>36</v>
      </c>
      <c r="J94" s="67" t="s">
        <v>492</v>
      </c>
      <c r="K94" s="54" t="s">
        <v>486</v>
      </c>
      <c r="L94" s="57" t="s">
        <v>493</v>
      </c>
      <c r="M94" s="81">
        <v>9854963601</v>
      </c>
      <c r="N94" s="65" t="s">
        <v>494</v>
      </c>
      <c r="O94" s="60">
        <v>9859447113</v>
      </c>
      <c r="P94" s="24" t="s">
        <v>1471</v>
      </c>
      <c r="Q94" s="18" t="s">
        <v>132</v>
      </c>
      <c r="R94" s="18">
        <v>9</v>
      </c>
      <c r="S94" s="18" t="s">
        <v>320</v>
      </c>
      <c r="T94" s="18"/>
    </row>
    <row r="95" spans="1:20">
      <c r="A95" s="4">
        <v>91</v>
      </c>
      <c r="B95" s="17" t="s">
        <v>67</v>
      </c>
      <c r="C95" s="66" t="s">
        <v>495</v>
      </c>
      <c r="D95" s="54" t="s">
        <v>29</v>
      </c>
      <c r="E95" s="117" t="s">
        <v>645</v>
      </c>
      <c r="F95" s="54"/>
      <c r="G95" s="110">
        <v>22</v>
      </c>
      <c r="H95" s="110">
        <v>26</v>
      </c>
      <c r="I95" s="17">
        <f t="shared" si="13"/>
        <v>48</v>
      </c>
      <c r="J95" s="67" t="s">
        <v>496</v>
      </c>
      <c r="K95" s="54" t="s">
        <v>486</v>
      </c>
      <c r="L95" s="57" t="s">
        <v>493</v>
      </c>
      <c r="M95" s="81">
        <v>9854963601</v>
      </c>
      <c r="N95" s="65" t="s">
        <v>494</v>
      </c>
      <c r="O95" s="60">
        <v>9859447113</v>
      </c>
      <c r="P95" s="24" t="s">
        <v>1471</v>
      </c>
      <c r="Q95" s="18" t="s">
        <v>132</v>
      </c>
      <c r="R95" s="18">
        <v>8</v>
      </c>
      <c r="S95" s="18" t="s">
        <v>320</v>
      </c>
      <c r="T95" s="18"/>
    </row>
    <row r="96" spans="1:20" ht="30">
      <c r="A96" s="4">
        <v>92</v>
      </c>
      <c r="B96" s="17" t="s">
        <v>67</v>
      </c>
      <c r="C96" s="85" t="s">
        <v>497</v>
      </c>
      <c r="D96" s="54" t="s">
        <v>27</v>
      </c>
      <c r="E96" s="85">
        <v>18070213304</v>
      </c>
      <c r="F96" s="85" t="s">
        <v>96</v>
      </c>
      <c r="G96" s="55">
        <v>6</v>
      </c>
      <c r="H96" s="55">
        <v>14</v>
      </c>
      <c r="I96" s="17">
        <f t="shared" si="13"/>
        <v>20</v>
      </c>
      <c r="J96" s="87" t="s">
        <v>498</v>
      </c>
      <c r="K96" s="54" t="s">
        <v>258</v>
      </c>
      <c r="L96" s="59" t="s">
        <v>499</v>
      </c>
      <c r="M96" s="60">
        <v>9678852012</v>
      </c>
      <c r="N96" s="59" t="s">
        <v>473</v>
      </c>
      <c r="O96" s="60">
        <v>9678486408</v>
      </c>
      <c r="P96" s="24" t="s">
        <v>1472</v>
      </c>
      <c r="Q96" s="18" t="s">
        <v>139</v>
      </c>
      <c r="R96" s="18">
        <v>18</v>
      </c>
      <c r="S96" s="18" t="s">
        <v>320</v>
      </c>
      <c r="T96" s="18"/>
    </row>
    <row r="97" spans="1:20">
      <c r="A97" s="4">
        <v>93</v>
      </c>
      <c r="B97" s="17" t="s">
        <v>67</v>
      </c>
      <c r="C97" s="111" t="s">
        <v>500</v>
      </c>
      <c r="D97" s="54" t="s">
        <v>27</v>
      </c>
      <c r="E97" s="85">
        <v>18070213305</v>
      </c>
      <c r="F97" s="85" t="s">
        <v>90</v>
      </c>
      <c r="G97" s="55">
        <v>25</v>
      </c>
      <c r="H97" s="55">
        <v>24</v>
      </c>
      <c r="I97" s="17">
        <f t="shared" si="13"/>
        <v>49</v>
      </c>
      <c r="J97" s="87" t="s">
        <v>501</v>
      </c>
      <c r="K97" s="54" t="s">
        <v>258</v>
      </c>
      <c r="L97" s="59" t="s">
        <v>499</v>
      </c>
      <c r="M97" s="60">
        <v>9678852012</v>
      </c>
      <c r="N97" s="59" t="s">
        <v>260</v>
      </c>
      <c r="O97" s="60">
        <v>8254879747</v>
      </c>
      <c r="P97" s="24" t="s">
        <v>1472</v>
      </c>
      <c r="Q97" s="18" t="s">
        <v>139</v>
      </c>
      <c r="R97" s="18">
        <v>18</v>
      </c>
      <c r="S97" s="18" t="s">
        <v>320</v>
      </c>
      <c r="T97" s="18"/>
    </row>
    <row r="98" spans="1:20">
      <c r="A98" s="4">
        <v>94</v>
      </c>
      <c r="B98" s="17" t="s">
        <v>67</v>
      </c>
      <c r="C98" s="111" t="s">
        <v>502</v>
      </c>
      <c r="D98" s="54" t="s">
        <v>27</v>
      </c>
      <c r="E98" s="85">
        <v>18070213303</v>
      </c>
      <c r="F98" s="85" t="s">
        <v>96</v>
      </c>
      <c r="G98" s="55">
        <v>32</v>
      </c>
      <c r="H98" s="55">
        <v>24</v>
      </c>
      <c r="I98" s="17">
        <f t="shared" si="13"/>
        <v>56</v>
      </c>
      <c r="J98" s="87" t="s">
        <v>498</v>
      </c>
      <c r="K98" s="54" t="s">
        <v>258</v>
      </c>
      <c r="L98" s="59" t="s">
        <v>499</v>
      </c>
      <c r="M98" s="60">
        <v>9678852012</v>
      </c>
      <c r="N98" s="59" t="s">
        <v>260</v>
      </c>
      <c r="O98" s="60">
        <v>8254879747</v>
      </c>
      <c r="P98" s="24" t="s">
        <v>1472</v>
      </c>
      <c r="Q98" s="18" t="s">
        <v>139</v>
      </c>
      <c r="R98" s="18">
        <v>18</v>
      </c>
      <c r="S98" s="18" t="s">
        <v>320</v>
      </c>
      <c r="T98" s="18"/>
    </row>
    <row r="99" spans="1:20">
      <c r="A99" s="4">
        <v>95</v>
      </c>
      <c r="B99" s="17" t="s">
        <v>67</v>
      </c>
      <c r="C99" s="101" t="s">
        <v>503</v>
      </c>
      <c r="D99" s="54" t="s">
        <v>29</v>
      </c>
      <c r="E99" s="117" t="s">
        <v>925</v>
      </c>
      <c r="F99" s="18"/>
      <c r="G99" s="81">
        <v>17</v>
      </c>
      <c r="H99" s="81">
        <v>19</v>
      </c>
      <c r="I99" s="17">
        <f t="shared" si="13"/>
        <v>36</v>
      </c>
      <c r="J99" s="101">
        <v>9859672717</v>
      </c>
      <c r="K99" s="54" t="s">
        <v>258</v>
      </c>
      <c r="L99" s="62" t="s">
        <v>259</v>
      </c>
      <c r="M99" s="58">
        <v>9401453258</v>
      </c>
      <c r="N99" s="65" t="s">
        <v>504</v>
      </c>
      <c r="O99" s="63">
        <v>9864427846</v>
      </c>
      <c r="P99" s="24" t="s">
        <v>1472</v>
      </c>
      <c r="Q99" s="18" t="s">
        <v>139</v>
      </c>
      <c r="R99" s="18">
        <v>18</v>
      </c>
      <c r="S99" s="18" t="s">
        <v>320</v>
      </c>
      <c r="T99" s="18"/>
    </row>
    <row r="100" spans="1:20">
      <c r="A100" s="4">
        <v>96</v>
      </c>
      <c r="B100" s="17" t="s">
        <v>67</v>
      </c>
      <c r="C100" s="53" t="s">
        <v>505</v>
      </c>
      <c r="D100" s="54" t="s">
        <v>27</v>
      </c>
      <c r="E100" s="53">
        <v>18070405203</v>
      </c>
      <c r="F100" s="54" t="s">
        <v>96</v>
      </c>
      <c r="G100" s="55">
        <v>16</v>
      </c>
      <c r="H100" s="55">
        <v>14</v>
      </c>
      <c r="I100" s="17">
        <f t="shared" si="13"/>
        <v>30</v>
      </c>
      <c r="J100" s="56" t="s">
        <v>506</v>
      </c>
      <c r="K100" s="74" t="s">
        <v>200</v>
      </c>
      <c r="L100" s="62" t="s">
        <v>197</v>
      </c>
      <c r="M100" s="58">
        <v>9401453257</v>
      </c>
      <c r="N100" s="80" t="s">
        <v>198</v>
      </c>
      <c r="O100" s="63">
        <v>8011446250</v>
      </c>
      <c r="P100" s="24" t="s">
        <v>1473</v>
      </c>
      <c r="Q100" s="18" t="s">
        <v>88</v>
      </c>
      <c r="R100" s="18">
        <v>12</v>
      </c>
      <c r="S100" s="18" t="s">
        <v>320</v>
      </c>
      <c r="T100" s="18"/>
    </row>
    <row r="101" spans="1:20">
      <c r="A101" s="4">
        <v>97</v>
      </c>
      <c r="B101" s="17" t="s">
        <v>67</v>
      </c>
      <c r="C101" s="66" t="s">
        <v>507</v>
      </c>
      <c r="D101" s="54" t="s">
        <v>29</v>
      </c>
      <c r="E101" s="117" t="s">
        <v>920</v>
      </c>
      <c r="F101" s="54"/>
      <c r="G101" s="81">
        <v>36</v>
      </c>
      <c r="H101" s="81">
        <v>30</v>
      </c>
      <c r="I101" s="17">
        <f t="shared" si="13"/>
        <v>66</v>
      </c>
      <c r="J101" s="82" t="s">
        <v>508</v>
      </c>
      <c r="K101" s="74" t="s">
        <v>200</v>
      </c>
      <c r="L101" s="62" t="s">
        <v>197</v>
      </c>
      <c r="M101" s="58">
        <v>9401453257</v>
      </c>
      <c r="N101" s="80" t="s">
        <v>198</v>
      </c>
      <c r="O101" s="63">
        <v>8011446250</v>
      </c>
      <c r="P101" s="24" t="s">
        <v>1473</v>
      </c>
      <c r="Q101" s="18" t="s">
        <v>88</v>
      </c>
      <c r="R101" s="18">
        <v>12</v>
      </c>
      <c r="S101" s="18" t="s">
        <v>320</v>
      </c>
      <c r="T101" s="18"/>
    </row>
    <row r="102" spans="1:20">
      <c r="A102" s="4">
        <v>98</v>
      </c>
      <c r="B102" s="17" t="s">
        <v>67</v>
      </c>
      <c r="C102" s="66" t="s">
        <v>509</v>
      </c>
      <c r="D102" s="54" t="s">
        <v>29</v>
      </c>
      <c r="E102" s="117" t="s">
        <v>926</v>
      </c>
      <c r="F102" s="54"/>
      <c r="G102" s="81">
        <v>62</v>
      </c>
      <c r="H102" s="81">
        <v>53</v>
      </c>
      <c r="I102" s="17">
        <f t="shared" si="13"/>
        <v>115</v>
      </c>
      <c r="J102" s="82" t="s">
        <v>510</v>
      </c>
      <c r="K102" s="74" t="s">
        <v>200</v>
      </c>
      <c r="L102" s="62" t="s">
        <v>197</v>
      </c>
      <c r="M102" s="58">
        <v>9401453257</v>
      </c>
      <c r="N102" s="80" t="s">
        <v>198</v>
      </c>
      <c r="O102" s="63">
        <v>8011446250</v>
      </c>
      <c r="P102" s="24" t="s">
        <v>1473</v>
      </c>
      <c r="Q102" s="18" t="s">
        <v>88</v>
      </c>
      <c r="R102" s="18">
        <v>12</v>
      </c>
      <c r="S102" s="18" t="s">
        <v>320</v>
      </c>
      <c r="T102" s="18"/>
    </row>
    <row r="103" spans="1:20">
      <c r="A103" s="4">
        <v>99</v>
      </c>
      <c r="B103" s="17" t="s">
        <v>67</v>
      </c>
      <c r="C103" s="53" t="s">
        <v>511</v>
      </c>
      <c r="D103" s="54" t="s">
        <v>27</v>
      </c>
      <c r="E103" s="53">
        <v>18070402101</v>
      </c>
      <c r="F103" s="53" t="s">
        <v>96</v>
      </c>
      <c r="G103" s="55">
        <v>12</v>
      </c>
      <c r="H103" s="55">
        <v>9</v>
      </c>
      <c r="I103" s="17">
        <f t="shared" si="13"/>
        <v>21</v>
      </c>
      <c r="J103" s="56" t="s">
        <v>512</v>
      </c>
      <c r="K103" s="63" t="s">
        <v>196</v>
      </c>
      <c r="L103" s="62" t="s">
        <v>197</v>
      </c>
      <c r="M103" s="58">
        <v>9401453257</v>
      </c>
      <c r="N103" s="80" t="s">
        <v>198</v>
      </c>
      <c r="O103" s="63">
        <v>8011446250</v>
      </c>
      <c r="P103" s="24" t="s">
        <v>1474</v>
      </c>
      <c r="Q103" s="18" t="s">
        <v>107</v>
      </c>
      <c r="R103" s="18">
        <v>12</v>
      </c>
      <c r="S103" s="18" t="s">
        <v>320</v>
      </c>
      <c r="T103" s="18"/>
    </row>
    <row r="104" spans="1:20">
      <c r="A104" s="4">
        <v>100</v>
      </c>
      <c r="B104" s="17" t="s">
        <v>67</v>
      </c>
      <c r="C104" s="53" t="s">
        <v>513</v>
      </c>
      <c r="D104" s="54" t="s">
        <v>27</v>
      </c>
      <c r="E104" s="53">
        <v>18070402102</v>
      </c>
      <c r="F104" s="53" t="s">
        <v>122</v>
      </c>
      <c r="G104" s="55">
        <v>39</v>
      </c>
      <c r="H104" s="55">
        <v>48</v>
      </c>
      <c r="I104" s="17">
        <f t="shared" si="13"/>
        <v>87</v>
      </c>
      <c r="J104" s="56" t="s">
        <v>514</v>
      </c>
      <c r="K104" s="63" t="s">
        <v>196</v>
      </c>
      <c r="L104" s="62" t="s">
        <v>197</v>
      </c>
      <c r="M104" s="58">
        <v>9401453257</v>
      </c>
      <c r="N104" s="80" t="s">
        <v>198</v>
      </c>
      <c r="O104" s="63">
        <v>8011446250</v>
      </c>
      <c r="P104" s="24" t="s">
        <v>1474</v>
      </c>
      <c r="Q104" s="18" t="s">
        <v>107</v>
      </c>
      <c r="R104" s="18">
        <v>12</v>
      </c>
      <c r="S104" s="18" t="s">
        <v>320</v>
      </c>
      <c r="T104" s="18"/>
    </row>
    <row r="105" spans="1:20">
      <c r="A105" s="4">
        <v>101</v>
      </c>
      <c r="B105" s="17" t="s">
        <v>67</v>
      </c>
      <c r="C105" s="66" t="s">
        <v>515</v>
      </c>
      <c r="D105" s="54" t="s">
        <v>29</v>
      </c>
      <c r="E105" s="117" t="s">
        <v>927</v>
      </c>
      <c r="F105" s="54"/>
      <c r="G105" s="81">
        <v>32</v>
      </c>
      <c r="H105" s="81">
        <v>25</v>
      </c>
      <c r="I105" s="17">
        <f t="shared" si="13"/>
        <v>57</v>
      </c>
      <c r="J105" s="82" t="s">
        <v>516</v>
      </c>
      <c r="K105" s="63" t="s">
        <v>196</v>
      </c>
      <c r="L105" s="62" t="s">
        <v>197</v>
      </c>
      <c r="M105" s="58">
        <v>9401453257</v>
      </c>
      <c r="N105" s="80" t="s">
        <v>198</v>
      </c>
      <c r="O105" s="63">
        <v>8011446250</v>
      </c>
      <c r="P105" s="24" t="s">
        <v>1474</v>
      </c>
      <c r="Q105" s="18" t="s">
        <v>107</v>
      </c>
      <c r="R105" s="18">
        <v>12</v>
      </c>
      <c r="S105" s="18" t="s">
        <v>320</v>
      </c>
      <c r="T105" s="18"/>
    </row>
    <row r="106" spans="1:20">
      <c r="A106" s="4">
        <v>102</v>
      </c>
      <c r="B106" s="17" t="s">
        <v>67</v>
      </c>
      <c r="C106" s="103" t="s">
        <v>517</v>
      </c>
      <c r="D106" s="54" t="s">
        <v>29</v>
      </c>
      <c r="E106" s="117" t="s">
        <v>928</v>
      </c>
      <c r="F106" s="73"/>
      <c r="G106" s="101">
        <v>47</v>
      </c>
      <c r="H106" s="101">
        <v>35</v>
      </c>
      <c r="I106" s="17">
        <f t="shared" si="13"/>
        <v>82</v>
      </c>
      <c r="J106" s="101">
        <v>9859113538</v>
      </c>
      <c r="K106" s="101" t="s">
        <v>518</v>
      </c>
      <c r="L106" s="75" t="s">
        <v>177</v>
      </c>
      <c r="M106" s="58">
        <v>9401453238</v>
      </c>
      <c r="N106" s="59" t="s">
        <v>182</v>
      </c>
      <c r="O106" s="63">
        <v>7399905814</v>
      </c>
      <c r="P106" s="24" t="s">
        <v>1475</v>
      </c>
      <c r="Q106" s="18" t="s">
        <v>110</v>
      </c>
      <c r="R106" s="18">
        <v>16</v>
      </c>
      <c r="S106" s="18" t="s">
        <v>320</v>
      </c>
      <c r="T106" s="18"/>
    </row>
    <row r="107" spans="1:20">
      <c r="A107" s="4">
        <v>103</v>
      </c>
      <c r="B107" s="17" t="s">
        <v>67</v>
      </c>
      <c r="C107" s="101" t="s">
        <v>179</v>
      </c>
      <c r="D107" s="54" t="s">
        <v>29</v>
      </c>
      <c r="E107" s="117" t="s">
        <v>929</v>
      </c>
      <c r="F107" s="73"/>
      <c r="G107" s="101">
        <v>20</v>
      </c>
      <c r="H107" s="101">
        <v>21</v>
      </c>
      <c r="I107" s="17">
        <f t="shared" si="13"/>
        <v>41</v>
      </c>
      <c r="J107" s="101">
        <v>9613268769</v>
      </c>
      <c r="K107" s="101" t="s">
        <v>518</v>
      </c>
      <c r="L107" s="75" t="s">
        <v>177</v>
      </c>
      <c r="M107" s="58">
        <v>9401453238</v>
      </c>
      <c r="N107" s="59" t="s">
        <v>182</v>
      </c>
      <c r="O107" s="63">
        <v>7399905814</v>
      </c>
      <c r="P107" s="24" t="s">
        <v>1475</v>
      </c>
      <c r="Q107" s="18" t="s">
        <v>110</v>
      </c>
      <c r="R107" s="18">
        <v>16</v>
      </c>
      <c r="S107" s="18" t="s">
        <v>320</v>
      </c>
      <c r="T107" s="18"/>
    </row>
    <row r="108" spans="1:20">
      <c r="A108" s="4">
        <v>104</v>
      </c>
      <c r="B108" s="17" t="s">
        <v>67</v>
      </c>
      <c r="C108" s="76" t="s">
        <v>519</v>
      </c>
      <c r="D108" s="54" t="s">
        <v>29</v>
      </c>
      <c r="E108" s="117" t="s">
        <v>930</v>
      </c>
      <c r="F108" s="18"/>
      <c r="G108" s="55">
        <v>50</v>
      </c>
      <c r="H108" s="55">
        <v>37</v>
      </c>
      <c r="I108" s="17">
        <f t="shared" si="13"/>
        <v>87</v>
      </c>
      <c r="J108" s="55">
        <v>9859838658</v>
      </c>
      <c r="K108" s="54" t="s">
        <v>181</v>
      </c>
      <c r="L108" s="75" t="s">
        <v>177</v>
      </c>
      <c r="M108" s="58">
        <v>9401453238</v>
      </c>
      <c r="N108" s="59" t="s">
        <v>182</v>
      </c>
      <c r="O108" s="63">
        <v>7399905814</v>
      </c>
      <c r="P108" s="24" t="s">
        <v>1475</v>
      </c>
      <c r="Q108" s="18" t="s">
        <v>110</v>
      </c>
      <c r="R108" s="18">
        <v>16</v>
      </c>
      <c r="S108" s="18" t="s">
        <v>320</v>
      </c>
      <c r="T108" s="18"/>
    </row>
    <row r="109" spans="1:20">
      <c r="A109" s="4">
        <v>105</v>
      </c>
      <c r="B109" s="17" t="s">
        <v>67</v>
      </c>
      <c r="C109" s="53" t="s">
        <v>374</v>
      </c>
      <c r="D109" s="54" t="s">
        <v>29</v>
      </c>
      <c r="E109" s="117" t="s">
        <v>892</v>
      </c>
      <c r="F109" s="54"/>
      <c r="G109" s="61">
        <v>44</v>
      </c>
      <c r="H109" s="61">
        <v>43</v>
      </c>
      <c r="I109" s="17">
        <f t="shared" ref="I109:I126" si="14">SUM(G109:H109)</f>
        <v>87</v>
      </c>
      <c r="J109" s="61">
        <v>8876802916</v>
      </c>
      <c r="K109" s="54" t="s">
        <v>354</v>
      </c>
      <c r="L109" s="62" t="s">
        <v>355</v>
      </c>
      <c r="M109" s="54"/>
      <c r="N109" s="59" t="s">
        <v>356</v>
      </c>
      <c r="O109" s="63">
        <v>9577281835</v>
      </c>
      <c r="P109" s="24" t="s">
        <v>1476</v>
      </c>
      <c r="Q109" s="18" t="s">
        <v>139</v>
      </c>
      <c r="R109" s="18">
        <v>8</v>
      </c>
      <c r="S109" s="18" t="s">
        <v>320</v>
      </c>
      <c r="T109" s="18"/>
    </row>
    <row r="110" spans="1:20">
      <c r="A110" s="4">
        <v>106</v>
      </c>
      <c r="B110" s="17" t="s">
        <v>67</v>
      </c>
      <c r="C110" s="53" t="s">
        <v>520</v>
      </c>
      <c r="D110" s="106" t="s">
        <v>29</v>
      </c>
      <c r="E110" s="117" t="s">
        <v>931</v>
      </c>
      <c r="F110" s="106"/>
      <c r="G110" s="61">
        <v>22</v>
      </c>
      <c r="H110" s="61">
        <v>24</v>
      </c>
      <c r="I110" s="17">
        <f t="shared" si="14"/>
        <v>46</v>
      </c>
      <c r="J110" s="61">
        <v>9577917426</v>
      </c>
      <c r="K110" s="54" t="s">
        <v>354</v>
      </c>
      <c r="L110" s="62" t="s">
        <v>355</v>
      </c>
      <c r="M110" s="54"/>
      <c r="N110" s="59" t="s">
        <v>356</v>
      </c>
      <c r="O110" s="63">
        <v>9577281835</v>
      </c>
      <c r="P110" s="24" t="s">
        <v>1476</v>
      </c>
      <c r="Q110" s="18" t="s">
        <v>139</v>
      </c>
      <c r="R110" s="18">
        <v>8</v>
      </c>
      <c r="S110" s="18" t="s">
        <v>320</v>
      </c>
      <c r="T110" s="18"/>
    </row>
    <row r="111" spans="1:20">
      <c r="A111" s="4">
        <v>107</v>
      </c>
      <c r="B111" s="17" t="s">
        <v>67</v>
      </c>
      <c r="C111" s="53" t="s">
        <v>521</v>
      </c>
      <c r="D111" s="54" t="s">
        <v>29</v>
      </c>
      <c r="E111" s="117" t="s">
        <v>932</v>
      </c>
      <c r="F111" s="54"/>
      <c r="G111" s="61">
        <v>10</v>
      </c>
      <c r="H111" s="61">
        <v>12</v>
      </c>
      <c r="I111" s="17">
        <f t="shared" si="14"/>
        <v>22</v>
      </c>
      <c r="J111" s="61">
        <v>7699283188</v>
      </c>
      <c r="K111" s="54" t="s">
        <v>522</v>
      </c>
      <c r="L111" s="57" t="s">
        <v>523</v>
      </c>
      <c r="M111" s="58">
        <v>9401453254</v>
      </c>
      <c r="N111" s="59" t="s">
        <v>524</v>
      </c>
      <c r="O111" s="60">
        <v>9957547124</v>
      </c>
      <c r="P111" s="24" t="s">
        <v>1477</v>
      </c>
      <c r="Q111" s="18" t="s">
        <v>88</v>
      </c>
      <c r="R111" s="18">
        <v>15</v>
      </c>
      <c r="S111" s="18" t="s">
        <v>320</v>
      </c>
      <c r="T111" s="18"/>
    </row>
    <row r="112" spans="1:20">
      <c r="A112" s="4">
        <v>108</v>
      </c>
      <c r="B112" s="17" t="s">
        <v>67</v>
      </c>
      <c r="C112" s="53" t="s">
        <v>525</v>
      </c>
      <c r="D112" s="54" t="s">
        <v>29</v>
      </c>
      <c r="E112" s="117" t="s">
        <v>933</v>
      </c>
      <c r="F112" s="54"/>
      <c r="G112" s="61">
        <v>12</v>
      </c>
      <c r="H112" s="61">
        <v>20</v>
      </c>
      <c r="I112" s="17">
        <f t="shared" si="14"/>
        <v>32</v>
      </c>
      <c r="J112" s="61">
        <v>8876296095</v>
      </c>
      <c r="K112" s="54" t="s">
        <v>522</v>
      </c>
      <c r="L112" s="57" t="s">
        <v>523</v>
      </c>
      <c r="M112" s="58">
        <v>9401453254</v>
      </c>
      <c r="N112" s="59" t="s">
        <v>526</v>
      </c>
      <c r="O112" s="60">
        <v>9508815290</v>
      </c>
      <c r="P112" s="24" t="s">
        <v>1477</v>
      </c>
      <c r="Q112" s="18" t="s">
        <v>88</v>
      </c>
      <c r="R112" s="18">
        <v>15</v>
      </c>
      <c r="S112" s="18" t="s">
        <v>320</v>
      </c>
      <c r="T112" s="18"/>
    </row>
    <row r="113" spans="1:20">
      <c r="A113" s="4">
        <v>109</v>
      </c>
      <c r="B113" s="17" t="s">
        <v>67</v>
      </c>
      <c r="C113" s="53" t="s">
        <v>527</v>
      </c>
      <c r="D113" s="54" t="s">
        <v>29</v>
      </c>
      <c r="E113" s="117" t="s">
        <v>934</v>
      </c>
      <c r="F113" s="54"/>
      <c r="G113" s="61">
        <v>15</v>
      </c>
      <c r="H113" s="61">
        <v>20</v>
      </c>
      <c r="I113" s="17">
        <f t="shared" si="14"/>
        <v>35</v>
      </c>
      <c r="J113" s="61">
        <v>7035983945</v>
      </c>
      <c r="K113" s="54" t="s">
        <v>522</v>
      </c>
      <c r="L113" s="57" t="s">
        <v>523</v>
      </c>
      <c r="M113" s="58">
        <v>9401453254</v>
      </c>
      <c r="N113" s="59" t="s">
        <v>524</v>
      </c>
      <c r="O113" s="60">
        <v>9957547124</v>
      </c>
      <c r="P113" s="24" t="s">
        <v>1477</v>
      </c>
      <c r="Q113" s="18" t="s">
        <v>88</v>
      </c>
      <c r="R113" s="18">
        <v>14</v>
      </c>
      <c r="S113" s="18" t="s">
        <v>320</v>
      </c>
      <c r="T113" s="18"/>
    </row>
    <row r="114" spans="1:20">
      <c r="A114" s="4">
        <v>110</v>
      </c>
      <c r="B114" s="17" t="s">
        <v>67</v>
      </c>
      <c r="C114" s="53" t="s">
        <v>528</v>
      </c>
      <c r="D114" s="54" t="s">
        <v>29</v>
      </c>
      <c r="E114" s="117" t="s">
        <v>935</v>
      </c>
      <c r="F114" s="54"/>
      <c r="G114" s="61">
        <v>17</v>
      </c>
      <c r="H114" s="61">
        <v>13</v>
      </c>
      <c r="I114" s="17">
        <f t="shared" si="14"/>
        <v>30</v>
      </c>
      <c r="J114" s="61">
        <v>8749877875</v>
      </c>
      <c r="K114" s="54" t="s">
        <v>522</v>
      </c>
      <c r="L114" s="57" t="s">
        <v>523</v>
      </c>
      <c r="M114" s="58">
        <v>9401453254</v>
      </c>
      <c r="N114" s="59" t="s">
        <v>526</v>
      </c>
      <c r="O114" s="60">
        <v>9508815290</v>
      </c>
      <c r="P114" s="24" t="s">
        <v>1477</v>
      </c>
      <c r="Q114" s="18" t="s">
        <v>88</v>
      </c>
      <c r="R114" s="18">
        <v>14</v>
      </c>
      <c r="S114" s="18" t="s">
        <v>320</v>
      </c>
      <c r="T114" s="18"/>
    </row>
    <row r="115" spans="1:20">
      <c r="A115" s="4">
        <v>111</v>
      </c>
      <c r="B115" s="17" t="s">
        <v>67</v>
      </c>
      <c r="C115" s="53" t="s">
        <v>529</v>
      </c>
      <c r="D115" s="54" t="s">
        <v>29</v>
      </c>
      <c r="E115" s="117" t="s">
        <v>936</v>
      </c>
      <c r="F115" s="54"/>
      <c r="G115" s="61">
        <v>11</v>
      </c>
      <c r="H115" s="61">
        <v>11</v>
      </c>
      <c r="I115" s="17">
        <f t="shared" si="14"/>
        <v>22</v>
      </c>
      <c r="J115" s="61">
        <v>7664896903</v>
      </c>
      <c r="K115" s="54" t="s">
        <v>522</v>
      </c>
      <c r="L115" s="57" t="s">
        <v>523</v>
      </c>
      <c r="M115" s="58">
        <v>9401453254</v>
      </c>
      <c r="N115" s="59" t="s">
        <v>526</v>
      </c>
      <c r="O115" s="60">
        <v>9508815290</v>
      </c>
      <c r="P115" s="24" t="s">
        <v>1477</v>
      </c>
      <c r="Q115" s="18" t="s">
        <v>88</v>
      </c>
      <c r="R115" s="18">
        <v>16</v>
      </c>
      <c r="S115" s="18" t="s">
        <v>320</v>
      </c>
      <c r="T115" s="18"/>
    </row>
    <row r="116" spans="1:20">
      <c r="A116" s="4">
        <v>112</v>
      </c>
      <c r="B116" s="17" t="s">
        <v>67</v>
      </c>
      <c r="C116" s="53" t="s">
        <v>530</v>
      </c>
      <c r="D116" s="54" t="s">
        <v>29</v>
      </c>
      <c r="E116" s="117" t="s">
        <v>937</v>
      </c>
      <c r="F116" s="54"/>
      <c r="G116" s="61">
        <v>36</v>
      </c>
      <c r="H116" s="61">
        <v>39</v>
      </c>
      <c r="I116" s="17">
        <f t="shared" si="14"/>
        <v>75</v>
      </c>
      <c r="J116" s="61"/>
      <c r="K116" s="54" t="s">
        <v>354</v>
      </c>
      <c r="L116" s="65" t="s">
        <v>531</v>
      </c>
      <c r="M116" s="112">
        <v>7399282245</v>
      </c>
      <c r="N116" s="65" t="s">
        <v>531</v>
      </c>
      <c r="O116" s="60">
        <v>7399282245</v>
      </c>
      <c r="P116" s="24" t="s">
        <v>1478</v>
      </c>
      <c r="Q116" s="18" t="s">
        <v>107</v>
      </c>
      <c r="R116" s="18">
        <v>17</v>
      </c>
      <c r="S116" s="18" t="s">
        <v>320</v>
      </c>
      <c r="T116" s="18"/>
    </row>
    <row r="117" spans="1:20">
      <c r="A117" s="4">
        <v>113</v>
      </c>
      <c r="B117" s="17" t="s">
        <v>67</v>
      </c>
      <c r="C117" s="53" t="s">
        <v>532</v>
      </c>
      <c r="D117" s="54" t="s">
        <v>29</v>
      </c>
      <c r="E117" s="117" t="s">
        <v>938</v>
      </c>
      <c r="F117" s="54"/>
      <c r="G117" s="61">
        <v>29</v>
      </c>
      <c r="H117" s="61">
        <v>34</v>
      </c>
      <c r="I117" s="17">
        <f t="shared" si="14"/>
        <v>63</v>
      </c>
      <c r="J117" s="61">
        <v>9954048457</v>
      </c>
      <c r="K117" s="54" t="s">
        <v>354</v>
      </c>
      <c r="L117" s="65" t="s">
        <v>531</v>
      </c>
      <c r="M117" s="112">
        <v>7399282245</v>
      </c>
      <c r="N117" s="65" t="s">
        <v>531</v>
      </c>
      <c r="O117" s="60">
        <v>7399282245</v>
      </c>
      <c r="P117" s="24" t="s">
        <v>1478</v>
      </c>
      <c r="Q117" s="18" t="s">
        <v>107</v>
      </c>
      <c r="R117" s="18">
        <v>17</v>
      </c>
      <c r="S117" s="18" t="s">
        <v>320</v>
      </c>
      <c r="T117" s="18"/>
    </row>
    <row r="118" spans="1:20">
      <c r="A118" s="4">
        <v>114</v>
      </c>
      <c r="B118" s="17" t="s">
        <v>67</v>
      </c>
      <c r="C118" s="53" t="s">
        <v>533</v>
      </c>
      <c r="D118" s="54" t="s">
        <v>29</v>
      </c>
      <c r="E118" s="117" t="s">
        <v>939</v>
      </c>
      <c r="F118" s="54"/>
      <c r="G118" s="61">
        <v>27</v>
      </c>
      <c r="H118" s="61">
        <v>13</v>
      </c>
      <c r="I118" s="17">
        <f t="shared" si="14"/>
        <v>40</v>
      </c>
      <c r="J118" s="61">
        <v>8255060862</v>
      </c>
      <c r="K118" s="54" t="s">
        <v>397</v>
      </c>
      <c r="L118" s="57" t="s">
        <v>398</v>
      </c>
      <c r="M118" s="58">
        <v>9401453224</v>
      </c>
      <c r="N118" s="59" t="s">
        <v>534</v>
      </c>
      <c r="O118" s="60">
        <v>9957397875</v>
      </c>
      <c r="P118" s="24" t="s">
        <v>1479</v>
      </c>
      <c r="Q118" s="18" t="s">
        <v>110</v>
      </c>
      <c r="R118" s="18">
        <v>5</v>
      </c>
      <c r="S118" s="18" t="s">
        <v>320</v>
      </c>
      <c r="T118" s="18"/>
    </row>
    <row r="119" spans="1:20">
      <c r="A119" s="4">
        <v>115</v>
      </c>
      <c r="B119" s="17" t="s">
        <v>67</v>
      </c>
      <c r="C119" s="53" t="s">
        <v>535</v>
      </c>
      <c r="D119" s="54" t="s">
        <v>29</v>
      </c>
      <c r="E119" s="117" t="s">
        <v>940</v>
      </c>
      <c r="F119" s="54"/>
      <c r="G119" s="61">
        <v>19</v>
      </c>
      <c r="H119" s="61">
        <v>19</v>
      </c>
      <c r="I119" s="17">
        <f t="shared" si="14"/>
        <v>38</v>
      </c>
      <c r="J119" s="61">
        <v>9864351912</v>
      </c>
      <c r="K119" s="54" t="s">
        <v>397</v>
      </c>
      <c r="L119" s="57" t="s">
        <v>398</v>
      </c>
      <c r="M119" s="58">
        <v>9401453224</v>
      </c>
      <c r="N119" s="59" t="s">
        <v>536</v>
      </c>
      <c r="O119" s="60">
        <v>9508019712</v>
      </c>
      <c r="P119" s="24" t="s">
        <v>1479</v>
      </c>
      <c r="Q119" s="18" t="s">
        <v>110</v>
      </c>
      <c r="R119" s="18">
        <v>5</v>
      </c>
      <c r="S119" s="18" t="s">
        <v>320</v>
      </c>
      <c r="T119" s="18"/>
    </row>
    <row r="120" spans="1:20" ht="30">
      <c r="A120" s="4">
        <v>116</v>
      </c>
      <c r="B120" s="17" t="s">
        <v>67</v>
      </c>
      <c r="C120" s="53" t="s">
        <v>537</v>
      </c>
      <c r="D120" s="54" t="s">
        <v>29</v>
      </c>
      <c r="E120" s="117" t="s">
        <v>941</v>
      </c>
      <c r="F120" s="54"/>
      <c r="G120" s="61">
        <v>26</v>
      </c>
      <c r="H120" s="61">
        <v>18</v>
      </c>
      <c r="I120" s="17">
        <f t="shared" si="14"/>
        <v>44</v>
      </c>
      <c r="J120" s="61">
        <v>9707551969</v>
      </c>
      <c r="K120" s="54" t="s">
        <v>397</v>
      </c>
      <c r="L120" s="57" t="s">
        <v>398</v>
      </c>
      <c r="M120" s="58">
        <v>9401453224</v>
      </c>
      <c r="N120" s="59" t="s">
        <v>536</v>
      </c>
      <c r="O120" s="60">
        <v>9508019712</v>
      </c>
      <c r="P120" s="24" t="s">
        <v>1479</v>
      </c>
      <c r="Q120" s="18" t="s">
        <v>110</v>
      </c>
      <c r="R120" s="18">
        <v>5</v>
      </c>
      <c r="S120" s="18" t="s">
        <v>320</v>
      </c>
      <c r="T120" s="18"/>
    </row>
    <row r="121" spans="1:20">
      <c r="A121" s="4">
        <v>117</v>
      </c>
      <c r="B121" s="17" t="s">
        <v>67</v>
      </c>
      <c r="C121" s="53" t="s">
        <v>538</v>
      </c>
      <c r="D121" s="54" t="s">
        <v>29</v>
      </c>
      <c r="E121" s="117" t="s">
        <v>942</v>
      </c>
      <c r="F121" s="54"/>
      <c r="G121" s="61">
        <v>15</v>
      </c>
      <c r="H121" s="61">
        <v>14</v>
      </c>
      <c r="I121" s="17">
        <f t="shared" si="14"/>
        <v>29</v>
      </c>
      <c r="J121" s="70" t="s">
        <v>539</v>
      </c>
      <c r="K121" s="54" t="s">
        <v>397</v>
      </c>
      <c r="L121" s="57" t="s">
        <v>398</v>
      </c>
      <c r="M121" s="58">
        <v>9401453224</v>
      </c>
      <c r="N121" s="59" t="s">
        <v>536</v>
      </c>
      <c r="O121" s="60">
        <v>9508019712</v>
      </c>
      <c r="P121" s="24" t="s">
        <v>1479</v>
      </c>
      <c r="Q121" s="18" t="s">
        <v>110</v>
      </c>
      <c r="R121" s="18">
        <v>3</v>
      </c>
      <c r="S121" s="18" t="s">
        <v>320</v>
      </c>
      <c r="T121" s="18"/>
    </row>
    <row r="122" spans="1:20">
      <c r="A122" s="4">
        <v>118</v>
      </c>
      <c r="B122" s="17" t="s">
        <v>67</v>
      </c>
      <c r="C122" s="53" t="s">
        <v>540</v>
      </c>
      <c r="D122" s="54" t="s">
        <v>29</v>
      </c>
      <c r="E122" s="117" t="s">
        <v>943</v>
      </c>
      <c r="F122" s="54"/>
      <c r="G122" s="61">
        <v>21</v>
      </c>
      <c r="H122" s="61">
        <v>23</v>
      </c>
      <c r="I122" s="17">
        <f t="shared" si="14"/>
        <v>44</v>
      </c>
      <c r="J122" s="61">
        <v>8253855601</v>
      </c>
      <c r="K122" s="54" t="s">
        <v>397</v>
      </c>
      <c r="L122" s="57" t="s">
        <v>398</v>
      </c>
      <c r="M122" s="58">
        <v>9401453224</v>
      </c>
      <c r="N122" s="59" t="s">
        <v>534</v>
      </c>
      <c r="O122" s="60">
        <v>9957397875</v>
      </c>
      <c r="P122" s="24" t="s">
        <v>1479</v>
      </c>
      <c r="Q122" s="18" t="s">
        <v>110</v>
      </c>
      <c r="R122" s="18">
        <v>3</v>
      </c>
      <c r="S122" s="18" t="s">
        <v>320</v>
      </c>
      <c r="T122" s="18"/>
    </row>
    <row r="123" spans="1:20">
      <c r="A123" s="4">
        <v>119</v>
      </c>
      <c r="B123" s="17" t="s">
        <v>67</v>
      </c>
      <c r="C123" s="53" t="s">
        <v>541</v>
      </c>
      <c r="D123" s="54" t="s">
        <v>29</v>
      </c>
      <c r="E123" s="117" t="s">
        <v>944</v>
      </c>
      <c r="F123" s="54"/>
      <c r="G123" s="61">
        <v>18</v>
      </c>
      <c r="H123" s="61">
        <v>24</v>
      </c>
      <c r="I123" s="17">
        <f t="shared" si="14"/>
        <v>42</v>
      </c>
      <c r="J123" s="61">
        <v>9854911799</v>
      </c>
      <c r="K123" s="54" t="s">
        <v>397</v>
      </c>
      <c r="L123" s="57" t="s">
        <v>398</v>
      </c>
      <c r="M123" s="58">
        <v>9401453224</v>
      </c>
      <c r="N123" s="59" t="s">
        <v>534</v>
      </c>
      <c r="O123" s="60">
        <v>9957397875</v>
      </c>
      <c r="P123" s="24" t="s">
        <v>1480</v>
      </c>
      <c r="Q123" s="18" t="s">
        <v>119</v>
      </c>
      <c r="R123" s="18">
        <v>4</v>
      </c>
      <c r="S123" s="18" t="s">
        <v>320</v>
      </c>
      <c r="T123" s="18"/>
    </row>
    <row r="124" spans="1:20">
      <c r="A124" s="4">
        <v>120</v>
      </c>
      <c r="B124" s="17" t="s">
        <v>67</v>
      </c>
      <c r="C124" s="53" t="s">
        <v>542</v>
      </c>
      <c r="D124" s="54" t="s">
        <v>29</v>
      </c>
      <c r="E124" s="117" t="s">
        <v>945</v>
      </c>
      <c r="F124" s="54"/>
      <c r="G124" s="61">
        <v>13</v>
      </c>
      <c r="H124" s="61">
        <v>13</v>
      </c>
      <c r="I124" s="17">
        <f t="shared" si="14"/>
        <v>26</v>
      </c>
      <c r="J124" s="61">
        <v>8749939935</v>
      </c>
      <c r="K124" s="54" t="s">
        <v>397</v>
      </c>
      <c r="L124" s="57" t="s">
        <v>398</v>
      </c>
      <c r="M124" s="58">
        <v>9401453224</v>
      </c>
      <c r="N124" s="59" t="s">
        <v>534</v>
      </c>
      <c r="O124" s="60">
        <v>9957397875</v>
      </c>
      <c r="P124" s="24" t="s">
        <v>1480</v>
      </c>
      <c r="Q124" s="18" t="s">
        <v>119</v>
      </c>
      <c r="R124" s="18">
        <v>4</v>
      </c>
      <c r="S124" s="18" t="s">
        <v>320</v>
      </c>
      <c r="T124" s="18"/>
    </row>
    <row r="125" spans="1:20" ht="30">
      <c r="A125" s="4">
        <v>121</v>
      </c>
      <c r="B125" s="17" t="s">
        <v>67</v>
      </c>
      <c r="C125" s="53" t="s">
        <v>543</v>
      </c>
      <c r="D125" s="54" t="s">
        <v>29</v>
      </c>
      <c r="E125" s="117" t="s">
        <v>946</v>
      </c>
      <c r="F125" s="54"/>
      <c r="G125" s="61">
        <v>20</v>
      </c>
      <c r="H125" s="61">
        <v>21</v>
      </c>
      <c r="I125" s="17">
        <f t="shared" si="14"/>
        <v>41</v>
      </c>
      <c r="J125" s="61">
        <v>8822039121</v>
      </c>
      <c r="K125" s="54" t="s">
        <v>397</v>
      </c>
      <c r="L125" s="57" t="s">
        <v>398</v>
      </c>
      <c r="M125" s="58">
        <v>9401453224</v>
      </c>
      <c r="N125" s="59" t="s">
        <v>534</v>
      </c>
      <c r="O125" s="60">
        <v>9957397875</v>
      </c>
      <c r="P125" s="24" t="s">
        <v>1480</v>
      </c>
      <c r="Q125" s="18" t="s">
        <v>119</v>
      </c>
      <c r="R125" s="18">
        <v>5</v>
      </c>
      <c r="S125" s="18" t="s">
        <v>320</v>
      </c>
      <c r="T125" s="18"/>
    </row>
    <row r="126" spans="1:20" ht="30">
      <c r="A126" s="4">
        <v>122</v>
      </c>
      <c r="B126" s="17" t="s">
        <v>67</v>
      </c>
      <c r="C126" s="53" t="s">
        <v>544</v>
      </c>
      <c r="D126" s="54" t="s">
        <v>29</v>
      </c>
      <c r="E126" s="117" t="s">
        <v>945</v>
      </c>
      <c r="F126" s="54"/>
      <c r="G126" s="61">
        <v>17</v>
      </c>
      <c r="H126" s="61">
        <v>18</v>
      </c>
      <c r="I126" s="17">
        <f t="shared" si="14"/>
        <v>35</v>
      </c>
      <c r="J126" s="61">
        <v>9859740896</v>
      </c>
      <c r="K126" s="54" t="s">
        <v>397</v>
      </c>
      <c r="L126" s="57" t="s">
        <v>398</v>
      </c>
      <c r="M126" s="58">
        <v>9401453224</v>
      </c>
      <c r="N126" s="59" t="s">
        <v>536</v>
      </c>
      <c r="O126" s="60">
        <v>9508019712</v>
      </c>
      <c r="P126" s="24" t="s">
        <v>1480</v>
      </c>
      <c r="Q126" s="18" t="s">
        <v>119</v>
      </c>
      <c r="R126" s="18">
        <v>4</v>
      </c>
      <c r="S126" s="18" t="s">
        <v>320</v>
      </c>
      <c r="T126" s="148"/>
    </row>
    <row r="127" spans="1:20">
      <c r="A127" s="4">
        <v>123</v>
      </c>
      <c r="B127" s="17"/>
      <c r="C127" s="18"/>
      <c r="D127" s="54"/>
      <c r="E127" s="19"/>
      <c r="F127" s="18"/>
      <c r="G127" s="19"/>
      <c r="H127" s="19"/>
      <c r="I127" s="17">
        <f t="shared" ref="I127:I134" si="15">+G127+H127</f>
        <v>0</v>
      </c>
      <c r="J127" s="18"/>
      <c r="K127" s="18"/>
      <c r="L127" s="18"/>
      <c r="M127" s="18"/>
      <c r="N127" s="18"/>
      <c r="O127" s="18"/>
      <c r="P127" s="24"/>
      <c r="Q127" s="18"/>
      <c r="R127" s="18"/>
      <c r="S127" s="18"/>
      <c r="T127" s="18"/>
    </row>
    <row r="128" spans="1:20">
      <c r="A128" s="4">
        <v>124</v>
      </c>
      <c r="B128" s="17"/>
      <c r="C128" s="18"/>
      <c r="D128" s="54"/>
      <c r="E128" s="19"/>
      <c r="F128" s="18"/>
      <c r="G128" s="19"/>
      <c r="H128" s="19"/>
      <c r="I128" s="17">
        <f t="shared" si="15"/>
        <v>0</v>
      </c>
      <c r="J128" s="18"/>
      <c r="K128" s="18"/>
      <c r="L128" s="18"/>
      <c r="M128" s="18"/>
      <c r="N128" s="18"/>
      <c r="O128" s="18"/>
      <c r="P128" s="24"/>
      <c r="Q128" s="18"/>
      <c r="R128" s="18"/>
      <c r="S128" s="18"/>
      <c r="T128" s="18"/>
    </row>
    <row r="129" spans="1:20">
      <c r="A129" s="4">
        <v>125</v>
      </c>
      <c r="B129" s="17"/>
      <c r="C129" s="18"/>
      <c r="D129" s="54"/>
      <c r="E129" s="19"/>
      <c r="F129" s="18"/>
      <c r="G129" s="19"/>
      <c r="H129" s="19"/>
      <c r="I129" s="17">
        <f t="shared" si="15"/>
        <v>0</v>
      </c>
      <c r="J129" s="18"/>
      <c r="K129" s="18"/>
      <c r="L129" s="18"/>
      <c r="M129" s="18"/>
      <c r="N129" s="18"/>
      <c r="O129" s="18"/>
      <c r="P129" s="24"/>
      <c r="Q129" s="18"/>
      <c r="R129" s="18"/>
      <c r="S129" s="18"/>
      <c r="T129" s="18"/>
    </row>
    <row r="130" spans="1:20">
      <c r="A130" s="4">
        <v>126</v>
      </c>
      <c r="B130" s="17"/>
      <c r="C130" s="18"/>
      <c r="D130" s="54"/>
      <c r="E130" s="19"/>
      <c r="F130" s="18"/>
      <c r="G130" s="19"/>
      <c r="H130" s="19"/>
      <c r="I130" s="17">
        <f t="shared" si="15"/>
        <v>0</v>
      </c>
      <c r="J130" s="18"/>
      <c r="K130" s="18"/>
      <c r="L130" s="18"/>
      <c r="M130" s="18"/>
      <c r="N130" s="18"/>
      <c r="O130" s="18"/>
      <c r="P130" s="24"/>
      <c r="Q130" s="18"/>
      <c r="R130" s="18"/>
      <c r="S130" s="18"/>
      <c r="T130" s="18"/>
    </row>
    <row r="131" spans="1:20">
      <c r="A131" s="4">
        <v>127</v>
      </c>
      <c r="B131" s="17"/>
      <c r="C131" s="18"/>
      <c r="D131" s="54"/>
      <c r="E131" s="19"/>
      <c r="F131" s="18"/>
      <c r="G131" s="19"/>
      <c r="H131" s="19"/>
      <c r="I131" s="17">
        <f t="shared" si="15"/>
        <v>0</v>
      </c>
      <c r="J131" s="18"/>
      <c r="K131" s="18"/>
      <c r="L131" s="18"/>
      <c r="M131" s="18"/>
      <c r="N131" s="18"/>
      <c r="O131" s="18"/>
      <c r="P131" s="24"/>
      <c r="Q131" s="18"/>
      <c r="R131" s="18"/>
      <c r="S131" s="18"/>
      <c r="T131" s="18"/>
    </row>
    <row r="132" spans="1:20">
      <c r="A132" s="4">
        <v>128</v>
      </c>
      <c r="B132" s="17"/>
      <c r="C132" s="18"/>
      <c r="D132" s="54"/>
      <c r="E132" s="19"/>
      <c r="F132" s="18"/>
      <c r="G132" s="19"/>
      <c r="H132" s="19"/>
      <c r="I132" s="17">
        <f t="shared" si="15"/>
        <v>0</v>
      </c>
      <c r="J132" s="18"/>
      <c r="K132" s="18"/>
      <c r="L132" s="18"/>
      <c r="M132" s="18"/>
      <c r="N132" s="18"/>
      <c r="O132" s="18"/>
      <c r="P132" s="24"/>
      <c r="Q132" s="18"/>
      <c r="R132" s="18"/>
      <c r="S132" s="18"/>
      <c r="T132" s="18"/>
    </row>
    <row r="133" spans="1:20">
      <c r="A133" s="4">
        <v>129</v>
      </c>
      <c r="B133" s="17"/>
      <c r="C133" s="18"/>
      <c r="D133" s="54"/>
      <c r="E133" s="19"/>
      <c r="F133" s="18"/>
      <c r="G133" s="19"/>
      <c r="H133" s="19"/>
      <c r="I133" s="17">
        <f t="shared" si="15"/>
        <v>0</v>
      </c>
      <c r="J133" s="18"/>
      <c r="K133" s="18"/>
      <c r="L133" s="18"/>
      <c r="M133" s="18"/>
      <c r="N133" s="18"/>
      <c r="O133" s="18"/>
      <c r="P133" s="24"/>
      <c r="Q133" s="18"/>
      <c r="R133" s="18"/>
      <c r="S133" s="18"/>
      <c r="T133" s="18"/>
    </row>
    <row r="134" spans="1:20">
      <c r="A134" s="4">
        <v>130</v>
      </c>
      <c r="B134" s="17"/>
      <c r="C134" s="18"/>
      <c r="D134" s="54"/>
      <c r="E134" s="19"/>
      <c r="F134" s="18"/>
      <c r="G134" s="19"/>
      <c r="H134" s="19"/>
      <c r="I134" s="17">
        <f t="shared" si="15"/>
        <v>0</v>
      </c>
      <c r="J134" s="18"/>
      <c r="K134" s="18"/>
      <c r="L134" s="18"/>
      <c r="M134" s="18"/>
      <c r="N134" s="18"/>
      <c r="O134" s="18"/>
      <c r="P134" s="24"/>
      <c r="Q134" s="18"/>
      <c r="R134" s="18"/>
      <c r="S134" s="18"/>
      <c r="T134" s="18"/>
    </row>
    <row r="135" spans="1:20">
      <c r="A135" s="4">
        <v>131</v>
      </c>
      <c r="B135" s="17"/>
      <c r="C135" s="18"/>
      <c r="D135" s="54"/>
      <c r="E135" s="19"/>
      <c r="F135" s="18"/>
      <c r="G135" s="19"/>
      <c r="H135" s="19"/>
      <c r="I135" s="17">
        <f t="shared" ref="I135:I164" si="16">+G135+H135</f>
        <v>0</v>
      </c>
      <c r="J135" s="18"/>
      <c r="K135" s="18"/>
      <c r="L135" s="18"/>
      <c r="M135" s="18"/>
      <c r="N135" s="18"/>
      <c r="O135" s="18"/>
      <c r="P135" s="24"/>
      <c r="Q135" s="18"/>
      <c r="R135" s="18"/>
      <c r="S135" s="18"/>
      <c r="T135" s="18"/>
    </row>
    <row r="136" spans="1:20">
      <c r="A136" s="4">
        <v>132</v>
      </c>
      <c r="B136" s="17"/>
      <c r="C136" s="18"/>
      <c r="D136" s="54"/>
      <c r="E136" s="19"/>
      <c r="F136" s="18"/>
      <c r="G136" s="19"/>
      <c r="H136" s="19"/>
      <c r="I136" s="17">
        <f t="shared" si="16"/>
        <v>0</v>
      </c>
      <c r="J136" s="18"/>
      <c r="K136" s="18"/>
      <c r="L136" s="18"/>
      <c r="M136" s="18"/>
      <c r="N136" s="18"/>
      <c r="O136" s="18"/>
      <c r="P136" s="24"/>
      <c r="Q136" s="18"/>
      <c r="R136" s="18"/>
      <c r="S136" s="18"/>
      <c r="T136" s="18"/>
    </row>
    <row r="137" spans="1:20">
      <c r="A137" s="4">
        <v>133</v>
      </c>
      <c r="B137" s="17"/>
      <c r="C137" s="18"/>
      <c r="D137" s="54"/>
      <c r="E137" s="19"/>
      <c r="F137" s="18"/>
      <c r="G137" s="19"/>
      <c r="H137" s="19"/>
      <c r="I137" s="17">
        <f t="shared" si="16"/>
        <v>0</v>
      </c>
      <c r="J137" s="18"/>
      <c r="K137" s="18"/>
      <c r="L137" s="18"/>
      <c r="M137" s="18"/>
      <c r="N137" s="18"/>
      <c r="O137" s="18"/>
      <c r="P137" s="24"/>
      <c r="Q137" s="18"/>
      <c r="R137" s="18"/>
      <c r="S137" s="18"/>
      <c r="T137" s="18"/>
    </row>
    <row r="138" spans="1:20">
      <c r="A138" s="4">
        <v>134</v>
      </c>
      <c r="B138" s="17"/>
      <c r="C138" s="18"/>
      <c r="D138" s="54"/>
      <c r="E138" s="19"/>
      <c r="F138" s="18"/>
      <c r="G138" s="19"/>
      <c r="H138" s="19"/>
      <c r="I138" s="17">
        <f t="shared" si="16"/>
        <v>0</v>
      </c>
      <c r="J138" s="18"/>
      <c r="K138" s="18"/>
      <c r="L138" s="18"/>
      <c r="M138" s="18"/>
      <c r="N138" s="18"/>
      <c r="O138" s="18"/>
      <c r="P138" s="24"/>
      <c r="Q138" s="18"/>
      <c r="R138" s="18"/>
      <c r="S138" s="18"/>
      <c r="T138" s="18"/>
    </row>
    <row r="139" spans="1:20">
      <c r="A139" s="4">
        <v>135</v>
      </c>
      <c r="B139" s="17"/>
      <c r="C139" s="18"/>
      <c r="D139" s="54"/>
      <c r="E139" s="19"/>
      <c r="F139" s="18"/>
      <c r="G139" s="19"/>
      <c r="H139" s="19"/>
      <c r="I139" s="17">
        <f t="shared" si="16"/>
        <v>0</v>
      </c>
      <c r="J139" s="18"/>
      <c r="K139" s="18"/>
      <c r="L139" s="18"/>
      <c r="M139" s="18"/>
      <c r="N139" s="18"/>
      <c r="O139" s="18"/>
      <c r="P139" s="24"/>
      <c r="Q139" s="18"/>
      <c r="R139" s="18"/>
      <c r="S139" s="18"/>
      <c r="T139" s="18"/>
    </row>
    <row r="140" spans="1:20">
      <c r="A140" s="4">
        <v>136</v>
      </c>
      <c r="B140" s="17"/>
      <c r="C140" s="18"/>
      <c r="D140" s="54"/>
      <c r="E140" s="19"/>
      <c r="F140" s="18"/>
      <c r="G140" s="19"/>
      <c r="H140" s="19"/>
      <c r="I140" s="17">
        <f t="shared" si="16"/>
        <v>0</v>
      </c>
      <c r="J140" s="18"/>
      <c r="K140" s="18"/>
      <c r="L140" s="18"/>
      <c r="M140" s="18"/>
      <c r="N140" s="18"/>
      <c r="O140" s="18"/>
      <c r="P140" s="24"/>
      <c r="Q140" s="18"/>
      <c r="R140" s="18"/>
      <c r="S140" s="18"/>
      <c r="T140" s="18"/>
    </row>
    <row r="141" spans="1:20">
      <c r="A141" s="4">
        <v>137</v>
      </c>
      <c r="B141" s="17"/>
      <c r="C141" s="18"/>
      <c r="D141" s="54"/>
      <c r="E141" s="19"/>
      <c r="F141" s="18"/>
      <c r="G141" s="19"/>
      <c r="H141" s="19"/>
      <c r="I141" s="17">
        <f t="shared" si="16"/>
        <v>0</v>
      </c>
      <c r="J141" s="18"/>
      <c r="K141" s="18"/>
      <c r="L141" s="18"/>
      <c r="M141" s="18"/>
      <c r="N141" s="18"/>
      <c r="O141" s="18"/>
      <c r="P141" s="24"/>
      <c r="Q141" s="18"/>
      <c r="R141" s="18"/>
      <c r="S141" s="18"/>
      <c r="T141" s="18"/>
    </row>
    <row r="142" spans="1:20">
      <c r="A142" s="4">
        <v>138</v>
      </c>
      <c r="B142" s="17"/>
      <c r="C142" s="18"/>
      <c r="D142" s="54"/>
      <c r="E142" s="19"/>
      <c r="F142" s="18"/>
      <c r="G142" s="19"/>
      <c r="H142" s="19"/>
      <c r="I142" s="17">
        <f t="shared" si="16"/>
        <v>0</v>
      </c>
      <c r="J142" s="18"/>
      <c r="K142" s="18"/>
      <c r="L142" s="18"/>
      <c r="M142" s="18"/>
      <c r="N142" s="18"/>
      <c r="O142" s="18"/>
      <c r="P142" s="24"/>
      <c r="Q142" s="18"/>
      <c r="R142" s="18"/>
      <c r="S142" s="18"/>
      <c r="T142" s="18"/>
    </row>
    <row r="143" spans="1:20">
      <c r="A143" s="4">
        <v>139</v>
      </c>
      <c r="B143" s="17"/>
      <c r="C143" s="18"/>
      <c r="D143" s="54"/>
      <c r="E143" s="19"/>
      <c r="F143" s="18"/>
      <c r="G143" s="19"/>
      <c r="H143" s="19"/>
      <c r="I143" s="17">
        <f t="shared" si="16"/>
        <v>0</v>
      </c>
      <c r="J143" s="18"/>
      <c r="K143" s="18"/>
      <c r="L143" s="18"/>
      <c r="M143" s="18"/>
      <c r="N143" s="18"/>
      <c r="O143" s="18"/>
      <c r="P143" s="24"/>
      <c r="Q143" s="18"/>
      <c r="R143" s="18"/>
      <c r="S143" s="18"/>
      <c r="T143" s="18"/>
    </row>
    <row r="144" spans="1:20">
      <c r="A144" s="4">
        <v>140</v>
      </c>
      <c r="B144" s="17"/>
      <c r="C144" s="18"/>
      <c r="D144" s="54"/>
      <c r="E144" s="19"/>
      <c r="F144" s="18"/>
      <c r="G144" s="19"/>
      <c r="H144" s="19"/>
      <c r="I144" s="17">
        <f t="shared" si="16"/>
        <v>0</v>
      </c>
      <c r="J144" s="18"/>
      <c r="K144" s="18"/>
      <c r="L144" s="18"/>
      <c r="M144" s="18"/>
      <c r="N144" s="18"/>
      <c r="O144" s="18"/>
      <c r="P144" s="24"/>
      <c r="Q144" s="18"/>
      <c r="R144" s="18"/>
      <c r="S144" s="18"/>
      <c r="T144" s="18"/>
    </row>
    <row r="145" spans="1:20">
      <c r="A145" s="4">
        <v>141</v>
      </c>
      <c r="B145" s="17"/>
      <c r="C145" s="18"/>
      <c r="D145" s="54"/>
      <c r="E145" s="19"/>
      <c r="F145" s="18"/>
      <c r="G145" s="19"/>
      <c r="H145" s="19"/>
      <c r="I145" s="17">
        <f t="shared" si="16"/>
        <v>0</v>
      </c>
      <c r="J145" s="18"/>
      <c r="K145" s="18"/>
      <c r="L145" s="18"/>
      <c r="M145" s="18"/>
      <c r="N145" s="18"/>
      <c r="O145" s="18"/>
      <c r="P145" s="24"/>
      <c r="Q145" s="18"/>
      <c r="R145" s="18"/>
      <c r="S145" s="18"/>
      <c r="T145" s="18"/>
    </row>
    <row r="146" spans="1:20">
      <c r="A146" s="4">
        <v>142</v>
      </c>
      <c r="B146" s="17"/>
      <c r="C146" s="18"/>
      <c r="D146" s="54"/>
      <c r="E146" s="19"/>
      <c r="F146" s="18"/>
      <c r="G146" s="19"/>
      <c r="H146" s="19"/>
      <c r="I146" s="17">
        <f t="shared" si="16"/>
        <v>0</v>
      </c>
      <c r="J146" s="18"/>
      <c r="K146" s="18"/>
      <c r="L146" s="18"/>
      <c r="M146" s="18"/>
      <c r="N146" s="18"/>
      <c r="O146" s="18"/>
      <c r="P146" s="24"/>
      <c r="Q146" s="18"/>
      <c r="R146" s="18"/>
      <c r="S146" s="18"/>
      <c r="T146" s="18"/>
    </row>
    <row r="147" spans="1:20">
      <c r="A147" s="4">
        <v>143</v>
      </c>
      <c r="B147" s="17"/>
      <c r="C147" s="18"/>
      <c r="D147" s="54"/>
      <c r="E147" s="19"/>
      <c r="F147" s="18"/>
      <c r="G147" s="19"/>
      <c r="H147" s="19"/>
      <c r="I147" s="17">
        <f t="shared" si="16"/>
        <v>0</v>
      </c>
      <c r="J147" s="18"/>
      <c r="K147" s="18"/>
      <c r="L147" s="18"/>
      <c r="M147" s="18"/>
      <c r="N147" s="18"/>
      <c r="O147" s="18"/>
      <c r="P147" s="24"/>
      <c r="Q147" s="18"/>
      <c r="R147" s="18"/>
      <c r="S147" s="18"/>
      <c r="T147" s="18"/>
    </row>
    <row r="148" spans="1:20">
      <c r="A148" s="4">
        <v>144</v>
      </c>
      <c r="B148" s="17"/>
      <c r="C148" s="18"/>
      <c r="D148" s="54"/>
      <c r="E148" s="19"/>
      <c r="F148" s="18"/>
      <c r="G148" s="19"/>
      <c r="H148" s="19"/>
      <c r="I148" s="17">
        <f t="shared" si="16"/>
        <v>0</v>
      </c>
      <c r="J148" s="18"/>
      <c r="K148" s="18"/>
      <c r="L148" s="18"/>
      <c r="M148" s="18"/>
      <c r="N148" s="18"/>
      <c r="O148" s="18"/>
      <c r="P148" s="24"/>
      <c r="Q148" s="18"/>
      <c r="R148" s="18"/>
      <c r="S148" s="18"/>
      <c r="T148" s="18"/>
    </row>
    <row r="149" spans="1:20">
      <c r="A149" s="4">
        <v>145</v>
      </c>
      <c r="B149" s="17"/>
      <c r="C149" s="18"/>
      <c r="D149" s="54"/>
      <c r="E149" s="19"/>
      <c r="F149" s="18"/>
      <c r="G149" s="19"/>
      <c r="H149" s="19"/>
      <c r="I149" s="17">
        <f t="shared" si="16"/>
        <v>0</v>
      </c>
      <c r="J149" s="18"/>
      <c r="K149" s="18"/>
      <c r="L149" s="18"/>
      <c r="M149" s="18"/>
      <c r="N149" s="18"/>
      <c r="O149" s="18"/>
      <c r="P149" s="24"/>
      <c r="Q149" s="18"/>
      <c r="R149" s="18"/>
      <c r="S149" s="18"/>
      <c r="T149" s="18"/>
    </row>
    <row r="150" spans="1:20">
      <c r="A150" s="4">
        <v>146</v>
      </c>
      <c r="B150" s="17"/>
      <c r="C150" s="18"/>
      <c r="D150" s="54"/>
      <c r="E150" s="19"/>
      <c r="F150" s="18"/>
      <c r="G150" s="19"/>
      <c r="H150" s="19"/>
      <c r="I150" s="17">
        <f t="shared" si="16"/>
        <v>0</v>
      </c>
      <c r="J150" s="18"/>
      <c r="K150" s="18"/>
      <c r="L150" s="18"/>
      <c r="M150" s="18"/>
      <c r="N150" s="18"/>
      <c r="O150" s="18"/>
      <c r="P150" s="24"/>
      <c r="Q150" s="18"/>
      <c r="R150" s="18"/>
      <c r="S150" s="18"/>
      <c r="T150" s="18"/>
    </row>
    <row r="151" spans="1:20">
      <c r="A151" s="4">
        <v>147</v>
      </c>
      <c r="B151" s="17"/>
      <c r="C151" s="18"/>
      <c r="D151" s="54"/>
      <c r="E151" s="19"/>
      <c r="F151" s="18"/>
      <c r="G151" s="19"/>
      <c r="H151" s="19"/>
      <c r="I151" s="17">
        <f t="shared" si="16"/>
        <v>0</v>
      </c>
      <c r="J151" s="18"/>
      <c r="K151" s="18"/>
      <c r="L151" s="18"/>
      <c r="M151" s="18"/>
      <c r="N151" s="18"/>
      <c r="O151" s="18"/>
      <c r="P151" s="24"/>
      <c r="Q151" s="18"/>
      <c r="R151" s="18"/>
      <c r="S151" s="18"/>
      <c r="T151" s="18"/>
    </row>
    <row r="152" spans="1:20">
      <c r="A152" s="4">
        <v>148</v>
      </c>
      <c r="B152" s="17"/>
      <c r="C152" s="18"/>
      <c r="D152" s="54"/>
      <c r="E152" s="19"/>
      <c r="F152" s="18"/>
      <c r="G152" s="19"/>
      <c r="H152" s="19"/>
      <c r="I152" s="17">
        <f t="shared" si="16"/>
        <v>0</v>
      </c>
      <c r="J152" s="18"/>
      <c r="K152" s="18"/>
      <c r="L152" s="18"/>
      <c r="M152" s="18"/>
      <c r="N152" s="18"/>
      <c r="O152" s="18"/>
      <c r="P152" s="24"/>
      <c r="Q152" s="18"/>
      <c r="R152" s="18"/>
      <c r="S152" s="18"/>
      <c r="T152" s="18"/>
    </row>
    <row r="153" spans="1:20">
      <c r="A153" s="4">
        <v>149</v>
      </c>
      <c r="B153" s="17"/>
      <c r="C153" s="18"/>
      <c r="D153" s="54"/>
      <c r="E153" s="19"/>
      <c r="F153" s="18"/>
      <c r="G153" s="19"/>
      <c r="H153" s="19"/>
      <c r="I153" s="17">
        <f t="shared" si="16"/>
        <v>0</v>
      </c>
      <c r="J153" s="18"/>
      <c r="K153" s="18"/>
      <c r="L153" s="18"/>
      <c r="M153" s="18"/>
      <c r="N153" s="18"/>
      <c r="O153" s="18"/>
      <c r="P153" s="24"/>
      <c r="Q153" s="18"/>
      <c r="R153" s="18"/>
      <c r="S153" s="18"/>
      <c r="T153" s="18"/>
    </row>
    <row r="154" spans="1:20">
      <c r="A154" s="4">
        <v>150</v>
      </c>
      <c r="B154" s="17"/>
      <c r="C154" s="18"/>
      <c r="D154" s="54"/>
      <c r="E154" s="19"/>
      <c r="F154" s="18"/>
      <c r="G154" s="19"/>
      <c r="H154" s="19"/>
      <c r="I154" s="17">
        <f t="shared" si="16"/>
        <v>0</v>
      </c>
      <c r="J154" s="18"/>
      <c r="K154" s="18"/>
      <c r="L154" s="18"/>
      <c r="M154" s="18"/>
      <c r="N154" s="18"/>
      <c r="O154" s="18"/>
      <c r="P154" s="24"/>
      <c r="Q154" s="18"/>
      <c r="R154" s="18"/>
      <c r="S154" s="18"/>
      <c r="T154" s="18"/>
    </row>
    <row r="155" spans="1:20">
      <c r="A155" s="4">
        <v>151</v>
      </c>
      <c r="B155" s="17"/>
      <c r="C155" s="18"/>
      <c r="D155" s="54"/>
      <c r="E155" s="19"/>
      <c r="F155" s="18"/>
      <c r="G155" s="19"/>
      <c r="H155" s="19"/>
      <c r="I155" s="17">
        <f t="shared" si="16"/>
        <v>0</v>
      </c>
      <c r="J155" s="18"/>
      <c r="K155" s="18"/>
      <c r="L155" s="18"/>
      <c r="M155" s="18"/>
      <c r="N155" s="18"/>
      <c r="O155" s="18"/>
      <c r="P155" s="24"/>
      <c r="Q155" s="18"/>
      <c r="R155" s="18"/>
      <c r="S155" s="18"/>
      <c r="T155" s="18"/>
    </row>
    <row r="156" spans="1:20">
      <c r="A156" s="4">
        <v>152</v>
      </c>
      <c r="B156" s="17"/>
      <c r="C156" s="18"/>
      <c r="D156" s="54"/>
      <c r="E156" s="19"/>
      <c r="F156" s="18"/>
      <c r="G156" s="19"/>
      <c r="H156" s="19"/>
      <c r="I156" s="17">
        <f t="shared" si="16"/>
        <v>0</v>
      </c>
      <c r="J156" s="18"/>
      <c r="K156" s="18"/>
      <c r="L156" s="18"/>
      <c r="M156" s="18"/>
      <c r="N156" s="18"/>
      <c r="O156" s="18"/>
      <c r="P156" s="24"/>
      <c r="Q156" s="18"/>
      <c r="R156" s="18"/>
      <c r="S156" s="18"/>
      <c r="T156" s="18"/>
    </row>
    <row r="157" spans="1:20">
      <c r="A157" s="4">
        <v>153</v>
      </c>
      <c r="B157" s="17"/>
      <c r="C157" s="18"/>
      <c r="D157" s="54"/>
      <c r="E157" s="19"/>
      <c r="F157" s="18"/>
      <c r="G157" s="19"/>
      <c r="H157" s="19"/>
      <c r="I157" s="17">
        <f t="shared" si="16"/>
        <v>0</v>
      </c>
      <c r="J157" s="18"/>
      <c r="K157" s="18"/>
      <c r="L157" s="18"/>
      <c r="M157" s="18"/>
      <c r="N157" s="18"/>
      <c r="O157" s="18"/>
      <c r="P157" s="24"/>
      <c r="Q157" s="18"/>
      <c r="R157" s="18"/>
      <c r="S157" s="18"/>
      <c r="T157" s="18"/>
    </row>
    <row r="158" spans="1:20">
      <c r="A158" s="4">
        <v>154</v>
      </c>
      <c r="B158" s="17"/>
      <c r="C158" s="18"/>
      <c r="D158" s="54"/>
      <c r="E158" s="19"/>
      <c r="F158" s="18"/>
      <c r="G158" s="19"/>
      <c r="H158" s="19"/>
      <c r="I158" s="17">
        <f t="shared" si="16"/>
        <v>0</v>
      </c>
      <c r="J158" s="18"/>
      <c r="K158" s="18"/>
      <c r="L158" s="18"/>
      <c r="M158" s="18"/>
      <c r="N158" s="18"/>
      <c r="O158" s="18"/>
      <c r="P158" s="24"/>
      <c r="Q158" s="18"/>
      <c r="R158" s="18"/>
      <c r="S158" s="18"/>
      <c r="T158" s="18"/>
    </row>
    <row r="159" spans="1:20">
      <c r="A159" s="4">
        <v>155</v>
      </c>
      <c r="B159" s="17"/>
      <c r="C159" s="18"/>
      <c r="D159" s="54"/>
      <c r="E159" s="19"/>
      <c r="F159" s="18"/>
      <c r="G159" s="19"/>
      <c r="H159" s="19"/>
      <c r="I159" s="17">
        <f t="shared" si="16"/>
        <v>0</v>
      </c>
      <c r="J159" s="18"/>
      <c r="K159" s="18"/>
      <c r="L159" s="18"/>
      <c r="M159" s="18"/>
      <c r="N159" s="18"/>
      <c r="O159" s="18"/>
      <c r="P159" s="24"/>
      <c r="Q159" s="18"/>
      <c r="R159" s="18"/>
      <c r="S159" s="18"/>
      <c r="T159" s="18"/>
    </row>
    <row r="160" spans="1:20">
      <c r="A160" s="4">
        <v>156</v>
      </c>
      <c r="B160" s="17"/>
      <c r="C160" s="18"/>
      <c r="D160" s="54"/>
      <c r="E160" s="19"/>
      <c r="F160" s="18"/>
      <c r="G160" s="19"/>
      <c r="H160" s="19"/>
      <c r="I160" s="17">
        <f t="shared" si="16"/>
        <v>0</v>
      </c>
      <c r="J160" s="18"/>
      <c r="K160" s="18"/>
      <c r="L160" s="18"/>
      <c r="M160" s="18"/>
      <c r="N160" s="18"/>
      <c r="O160" s="18"/>
      <c r="P160" s="24"/>
      <c r="Q160" s="18"/>
      <c r="R160" s="18"/>
      <c r="S160" s="18"/>
      <c r="T160" s="18"/>
    </row>
    <row r="161" spans="1:20">
      <c r="A161" s="4">
        <v>157</v>
      </c>
      <c r="B161" s="17"/>
      <c r="C161" s="18"/>
      <c r="D161" s="54"/>
      <c r="E161" s="19"/>
      <c r="F161" s="18"/>
      <c r="G161" s="19"/>
      <c r="H161" s="19"/>
      <c r="I161" s="17">
        <f t="shared" si="16"/>
        <v>0</v>
      </c>
      <c r="J161" s="18"/>
      <c r="K161" s="18"/>
      <c r="L161" s="18"/>
      <c r="M161" s="18"/>
      <c r="N161" s="18"/>
      <c r="O161" s="18"/>
      <c r="P161" s="24"/>
      <c r="Q161" s="18"/>
      <c r="R161" s="18"/>
      <c r="S161" s="18"/>
      <c r="T161" s="18"/>
    </row>
    <row r="162" spans="1:20">
      <c r="A162" s="4">
        <v>158</v>
      </c>
      <c r="B162" s="17"/>
      <c r="C162" s="18"/>
      <c r="D162" s="54"/>
      <c r="E162" s="19"/>
      <c r="F162" s="18"/>
      <c r="G162" s="19"/>
      <c r="H162" s="19"/>
      <c r="I162" s="17">
        <f t="shared" si="16"/>
        <v>0</v>
      </c>
      <c r="J162" s="18"/>
      <c r="K162" s="18"/>
      <c r="L162" s="18"/>
      <c r="M162" s="18"/>
      <c r="N162" s="18"/>
      <c r="O162" s="18"/>
      <c r="P162" s="24"/>
      <c r="Q162" s="18"/>
      <c r="R162" s="18"/>
      <c r="S162" s="18"/>
      <c r="T162" s="18"/>
    </row>
    <row r="163" spans="1:20">
      <c r="A163" s="4">
        <v>159</v>
      </c>
      <c r="B163" s="17"/>
      <c r="C163" s="18"/>
      <c r="D163" s="54"/>
      <c r="E163" s="19"/>
      <c r="F163" s="18"/>
      <c r="G163" s="19"/>
      <c r="H163" s="19"/>
      <c r="I163" s="17">
        <f t="shared" si="16"/>
        <v>0</v>
      </c>
      <c r="J163" s="18"/>
      <c r="K163" s="18"/>
      <c r="L163" s="18"/>
      <c r="M163" s="18"/>
      <c r="N163" s="18"/>
      <c r="O163" s="18"/>
      <c r="P163" s="24"/>
      <c r="Q163" s="18"/>
      <c r="R163" s="18"/>
      <c r="S163" s="18"/>
      <c r="T163" s="18"/>
    </row>
    <row r="164" spans="1:20">
      <c r="A164" s="4">
        <v>160</v>
      </c>
      <c r="B164" s="17"/>
      <c r="C164" s="18"/>
      <c r="D164" s="54"/>
      <c r="E164" s="19"/>
      <c r="F164" s="18"/>
      <c r="G164" s="19"/>
      <c r="H164" s="19"/>
      <c r="I164" s="17">
        <f t="shared" si="16"/>
        <v>0</v>
      </c>
      <c r="J164" s="18"/>
      <c r="K164" s="18"/>
      <c r="L164" s="18"/>
      <c r="M164" s="18"/>
      <c r="N164" s="18"/>
      <c r="O164" s="18"/>
      <c r="P164" s="24"/>
      <c r="Q164" s="18"/>
      <c r="R164" s="18"/>
      <c r="S164" s="18"/>
      <c r="T164" s="18"/>
    </row>
    <row r="165" spans="1:20">
      <c r="A165" s="21" t="s">
        <v>11</v>
      </c>
      <c r="B165" s="41"/>
      <c r="C165" s="21">
        <f>COUNTIFS(C5:C164,"*")</f>
        <v>122</v>
      </c>
      <c r="D165" s="151"/>
      <c r="E165" s="13"/>
      <c r="F165" s="21"/>
      <c r="G165" s="21">
        <f>SUM(G5:G164)</f>
        <v>3403</v>
      </c>
      <c r="H165" s="21">
        <f>SUM(H5:H164)</f>
        <v>3503</v>
      </c>
      <c r="I165" s="21">
        <f>SUM(I5:I164)</f>
        <v>6906</v>
      </c>
      <c r="J165" s="21"/>
      <c r="K165" s="21"/>
      <c r="L165" s="21"/>
      <c r="M165" s="21"/>
      <c r="N165" s="21"/>
      <c r="O165" s="21"/>
      <c r="P165" s="14"/>
      <c r="Q165" s="21"/>
      <c r="R165" s="21"/>
      <c r="S165" s="21"/>
      <c r="T165" s="12"/>
    </row>
    <row r="166" spans="1:20">
      <c r="A166" s="46" t="s">
        <v>66</v>
      </c>
      <c r="B166" s="10">
        <f>COUNTIF(B$5:B$164,"Team 1")</f>
        <v>52</v>
      </c>
      <c r="C166" s="46" t="s">
        <v>29</v>
      </c>
      <c r="D166" s="10">
        <f>COUNTIF(D5:D164,"Anganwadi")</f>
        <v>76</v>
      </c>
    </row>
    <row r="167" spans="1:20">
      <c r="A167" s="46" t="s">
        <v>67</v>
      </c>
      <c r="B167" s="10">
        <f>COUNTIF(B$6:B$164,"Team 2")</f>
        <v>70</v>
      </c>
      <c r="C167" s="46" t="s">
        <v>27</v>
      </c>
      <c r="D167" s="10">
        <f>COUNTIF(D5:D164,"School")</f>
        <v>46</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68:D164 D12:D65 D5:D10">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143"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55" customWidth="1"/>
    <col min="19" max="19" width="19.5703125" style="1" customWidth="1"/>
    <col min="20" max="16384" width="9.140625" style="1"/>
  </cols>
  <sheetData>
    <row r="1" spans="1:20" ht="51" customHeight="1">
      <c r="A1" s="206" t="s">
        <v>1581</v>
      </c>
      <c r="B1" s="206"/>
      <c r="C1" s="206"/>
      <c r="D1" s="207"/>
      <c r="E1" s="207"/>
      <c r="F1" s="207"/>
      <c r="G1" s="207"/>
      <c r="H1" s="207"/>
      <c r="I1" s="207"/>
      <c r="J1" s="207"/>
      <c r="K1" s="207"/>
      <c r="L1" s="207"/>
      <c r="M1" s="207"/>
      <c r="N1" s="207"/>
      <c r="O1" s="207"/>
      <c r="P1" s="207"/>
      <c r="Q1" s="207"/>
      <c r="R1" s="207"/>
      <c r="S1" s="207"/>
    </row>
    <row r="2" spans="1:20">
      <c r="A2" s="210" t="s">
        <v>63</v>
      </c>
      <c r="B2" s="211"/>
      <c r="C2" s="211"/>
      <c r="D2" s="25" t="s">
        <v>1481</v>
      </c>
      <c r="E2" s="22"/>
      <c r="F2" s="22"/>
      <c r="G2" s="22"/>
      <c r="H2" s="22"/>
      <c r="I2" s="22"/>
      <c r="J2" s="22"/>
      <c r="K2" s="22"/>
      <c r="L2" s="22"/>
      <c r="M2" s="22"/>
      <c r="N2" s="22"/>
      <c r="O2" s="22"/>
      <c r="P2" s="22"/>
      <c r="Q2" s="22"/>
      <c r="R2" s="153"/>
      <c r="S2" s="22"/>
    </row>
    <row r="3" spans="1:20" ht="24" customHeight="1">
      <c r="A3" s="205" t="s">
        <v>14</v>
      </c>
      <c r="B3" s="208" t="s">
        <v>65</v>
      </c>
      <c r="C3" s="204" t="s">
        <v>7</v>
      </c>
      <c r="D3" s="204" t="s">
        <v>59</v>
      </c>
      <c r="E3" s="204" t="s">
        <v>16</v>
      </c>
      <c r="F3" s="212" t="s">
        <v>17</v>
      </c>
      <c r="G3" s="204" t="s">
        <v>8</v>
      </c>
      <c r="H3" s="204"/>
      <c r="I3" s="204"/>
      <c r="J3" s="204" t="s">
        <v>35</v>
      </c>
      <c r="K3" s="208" t="s">
        <v>37</v>
      </c>
      <c r="L3" s="208" t="s">
        <v>54</v>
      </c>
      <c r="M3" s="208" t="s">
        <v>55</v>
      </c>
      <c r="N3" s="208" t="s">
        <v>38</v>
      </c>
      <c r="O3" s="208" t="s">
        <v>39</v>
      </c>
      <c r="P3" s="205" t="s">
        <v>58</v>
      </c>
      <c r="Q3" s="204" t="s">
        <v>56</v>
      </c>
      <c r="R3" s="208" t="s">
        <v>36</v>
      </c>
      <c r="S3" s="204" t="s">
        <v>57</v>
      </c>
      <c r="T3" s="204" t="s">
        <v>13</v>
      </c>
    </row>
    <row r="4" spans="1:20" ht="25.5" customHeight="1">
      <c r="A4" s="205"/>
      <c r="B4" s="213"/>
      <c r="C4" s="204"/>
      <c r="D4" s="204"/>
      <c r="E4" s="204"/>
      <c r="F4" s="212"/>
      <c r="G4" s="23" t="s">
        <v>9</v>
      </c>
      <c r="H4" s="23" t="s">
        <v>10</v>
      </c>
      <c r="I4" s="23" t="s">
        <v>11</v>
      </c>
      <c r="J4" s="204"/>
      <c r="K4" s="209"/>
      <c r="L4" s="209"/>
      <c r="M4" s="209"/>
      <c r="N4" s="209"/>
      <c r="O4" s="209"/>
      <c r="P4" s="205"/>
      <c r="Q4" s="205"/>
      <c r="R4" s="209"/>
      <c r="S4" s="204"/>
      <c r="T4" s="204"/>
    </row>
    <row r="5" spans="1:20" ht="30">
      <c r="A5" s="4">
        <v>1</v>
      </c>
      <c r="B5" s="17" t="s">
        <v>66</v>
      </c>
      <c r="C5" s="53" t="s">
        <v>545</v>
      </c>
      <c r="D5" s="54" t="s">
        <v>29</v>
      </c>
      <c r="E5" s="117" t="s">
        <v>814</v>
      </c>
      <c r="F5" s="54"/>
      <c r="G5" s="61">
        <v>14</v>
      </c>
      <c r="H5" s="61">
        <v>14</v>
      </c>
      <c r="I5" s="17">
        <f t="shared" ref="I5:I18" si="0">SUM(G5:H5)</f>
        <v>28</v>
      </c>
      <c r="J5" s="61">
        <v>9577792876</v>
      </c>
      <c r="K5" s="79" t="s">
        <v>168</v>
      </c>
      <c r="L5" s="84" t="s">
        <v>169</v>
      </c>
      <c r="M5" s="58">
        <v>9401453223</v>
      </c>
      <c r="N5" s="59" t="s">
        <v>546</v>
      </c>
      <c r="O5" s="55">
        <v>9508013402</v>
      </c>
      <c r="P5" s="24" t="s">
        <v>1482</v>
      </c>
      <c r="Q5" s="18" t="s">
        <v>132</v>
      </c>
      <c r="R5" s="18">
        <v>3</v>
      </c>
      <c r="S5" s="18" t="s">
        <v>231</v>
      </c>
      <c r="T5" s="18"/>
    </row>
    <row r="6" spans="1:20">
      <c r="A6" s="4">
        <v>2</v>
      </c>
      <c r="B6" s="17" t="s">
        <v>66</v>
      </c>
      <c r="C6" s="53" t="s">
        <v>170</v>
      </c>
      <c r="D6" s="54" t="s">
        <v>29</v>
      </c>
      <c r="E6" s="117" t="s">
        <v>815</v>
      </c>
      <c r="F6" s="54"/>
      <c r="G6" s="61">
        <v>23</v>
      </c>
      <c r="H6" s="61">
        <v>22</v>
      </c>
      <c r="I6" s="17">
        <f t="shared" si="0"/>
        <v>45</v>
      </c>
      <c r="J6" s="61">
        <v>9508665877</v>
      </c>
      <c r="K6" s="54" t="s">
        <v>168</v>
      </c>
      <c r="L6" s="62" t="s">
        <v>169</v>
      </c>
      <c r="M6" s="58">
        <v>9401453223</v>
      </c>
      <c r="N6" s="59" t="s">
        <v>546</v>
      </c>
      <c r="O6" s="63">
        <v>9508013402</v>
      </c>
      <c r="P6" s="24" t="s">
        <v>1482</v>
      </c>
      <c r="Q6" s="18" t="s">
        <v>132</v>
      </c>
      <c r="R6" s="18">
        <v>4</v>
      </c>
      <c r="S6" s="18" t="s">
        <v>231</v>
      </c>
      <c r="T6" s="18"/>
    </row>
    <row r="7" spans="1:20">
      <c r="A7" s="4">
        <v>3</v>
      </c>
      <c r="B7" s="17" t="s">
        <v>66</v>
      </c>
      <c r="C7" s="53" t="s">
        <v>172</v>
      </c>
      <c r="D7" s="54" t="s">
        <v>29</v>
      </c>
      <c r="E7" s="117" t="s">
        <v>816</v>
      </c>
      <c r="F7" s="54"/>
      <c r="G7" s="61">
        <v>18</v>
      </c>
      <c r="H7" s="61">
        <v>17</v>
      </c>
      <c r="I7" s="17">
        <f t="shared" si="0"/>
        <v>35</v>
      </c>
      <c r="J7" s="70" t="s">
        <v>173</v>
      </c>
      <c r="K7" s="79" t="s">
        <v>168</v>
      </c>
      <c r="L7" s="84" t="s">
        <v>169</v>
      </c>
      <c r="M7" s="58">
        <v>9401453223</v>
      </c>
      <c r="N7" s="59" t="s">
        <v>482</v>
      </c>
      <c r="O7" s="55">
        <v>8822155250</v>
      </c>
      <c r="P7" s="24" t="s">
        <v>1482</v>
      </c>
      <c r="Q7" s="18" t="s">
        <v>132</v>
      </c>
      <c r="R7" s="18">
        <v>3</v>
      </c>
      <c r="S7" s="18" t="s">
        <v>231</v>
      </c>
      <c r="T7" s="18"/>
    </row>
    <row r="8" spans="1:20">
      <c r="A8" s="4">
        <v>4</v>
      </c>
      <c r="B8" s="17" t="s">
        <v>66</v>
      </c>
      <c r="C8" s="53" t="s">
        <v>547</v>
      </c>
      <c r="D8" s="54" t="s">
        <v>29</v>
      </c>
      <c r="E8" s="117" t="s">
        <v>817</v>
      </c>
      <c r="F8" s="54"/>
      <c r="G8" s="61">
        <v>12</v>
      </c>
      <c r="H8" s="61">
        <v>16</v>
      </c>
      <c r="I8" s="17">
        <f t="shared" si="0"/>
        <v>28</v>
      </c>
      <c r="J8" s="61">
        <v>9508567093</v>
      </c>
      <c r="K8" s="79" t="s">
        <v>168</v>
      </c>
      <c r="L8" s="84" t="s">
        <v>169</v>
      </c>
      <c r="M8" s="58">
        <v>9401453223</v>
      </c>
      <c r="N8" s="59" t="s">
        <v>548</v>
      </c>
      <c r="O8" s="55">
        <v>9508880675</v>
      </c>
      <c r="P8" s="24" t="s">
        <v>1482</v>
      </c>
      <c r="Q8" s="18" t="s">
        <v>132</v>
      </c>
      <c r="R8" s="18">
        <v>4</v>
      </c>
      <c r="S8" s="18" t="s">
        <v>231</v>
      </c>
      <c r="T8" s="18"/>
    </row>
    <row r="9" spans="1:20">
      <c r="A9" s="4">
        <v>5</v>
      </c>
      <c r="B9" s="17" t="s">
        <v>66</v>
      </c>
      <c r="C9" s="53" t="s">
        <v>549</v>
      </c>
      <c r="D9" s="54" t="s">
        <v>29</v>
      </c>
      <c r="E9" s="117" t="s">
        <v>818</v>
      </c>
      <c r="F9" s="54"/>
      <c r="G9" s="61">
        <v>15</v>
      </c>
      <c r="H9" s="61">
        <v>20</v>
      </c>
      <c r="I9" s="17">
        <f t="shared" si="0"/>
        <v>35</v>
      </c>
      <c r="J9" s="61">
        <v>8752948085</v>
      </c>
      <c r="K9" s="79" t="s">
        <v>168</v>
      </c>
      <c r="L9" s="84" t="s">
        <v>169</v>
      </c>
      <c r="M9" s="58">
        <v>9401453223</v>
      </c>
      <c r="N9" s="59" t="s">
        <v>546</v>
      </c>
      <c r="O9" s="55">
        <v>9508013402</v>
      </c>
      <c r="P9" s="24" t="s">
        <v>1482</v>
      </c>
      <c r="Q9" s="18" t="s">
        <v>132</v>
      </c>
      <c r="R9" s="18">
        <v>3.5</v>
      </c>
      <c r="S9" s="18" t="s">
        <v>231</v>
      </c>
      <c r="T9" s="18"/>
    </row>
    <row r="10" spans="1:20">
      <c r="A10" s="4">
        <v>6</v>
      </c>
      <c r="B10" s="17" t="s">
        <v>66</v>
      </c>
      <c r="C10" s="53" t="s">
        <v>550</v>
      </c>
      <c r="D10" s="54" t="s">
        <v>29</v>
      </c>
      <c r="E10" s="117" t="s">
        <v>819</v>
      </c>
      <c r="F10" s="54"/>
      <c r="G10" s="61">
        <v>10</v>
      </c>
      <c r="H10" s="61">
        <v>6</v>
      </c>
      <c r="I10" s="17">
        <f t="shared" si="0"/>
        <v>16</v>
      </c>
      <c r="J10" s="61">
        <v>9706228834</v>
      </c>
      <c r="K10" s="54" t="s">
        <v>551</v>
      </c>
      <c r="L10" s="62" t="s">
        <v>552</v>
      </c>
      <c r="M10" s="58">
        <v>9401453249</v>
      </c>
      <c r="N10" s="59" t="s">
        <v>553</v>
      </c>
      <c r="O10" s="63">
        <v>8876295174</v>
      </c>
      <c r="P10" s="24" t="s">
        <v>1483</v>
      </c>
      <c r="Q10" s="18" t="s">
        <v>139</v>
      </c>
      <c r="R10" s="18">
        <v>4</v>
      </c>
      <c r="S10" s="18" t="s">
        <v>231</v>
      </c>
      <c r="T10" s="18"/>
    </row>
    <row r="11" spans="1:20" ht="30">
      <c r="A11" s="4">
        <v>7</v>
      </c>
      <c r="B11" s="17" t="s">
        <v>66</v>
      </c>
      <c r="C11" s="53" t="s">
        <v>554</v>
      </c>
      <c r="D11" s="54" t="s">
        <v>29</v>
      </c>
      <c r="E11" s="117" t="s">
        <v>820</v>
      </c>
      <c r="F11" s="54"/>
      <c r="G11" s="61">
        <v>15</v>
      </c>
      <c r="H11" s="61">
        <v>14</v>
      </c>
      <c r="I11" s="17">
        <f t="shared" si="0"/>
        <v>29</v>
      </c>
      <c r="J11" s="61">
        <v>9613769503</v>
      </c>
      <c r="K11" s="54" t="s">
        <v>551</v>
      </c>
      <c r="L11" s="62" t="s">
        <v>552</v>
      </c>
      <c r="M11" s="58">
        <v>9401453249</v>
      </c>
      <c r="N11" s="59" t="s">
        <v>553</v>
      </c>
      <c r="O11" s="63">
        <v>8876295174</v>
      </c>
      <c r="P11" s="24" t="s">
        <v>1483</v>
      </c>
      <c r="Q11" s="18" t="s">
        <v>139</v>
      </c>
      <c r="R11" s="18">
        <v>3</v>
      </c>
      <c r="S11" s="18" t="s">
        <v>231</v>
      </c>
      <c r="T11" s="18"/>
    </row>
    <row r="12" spans="1:20">
      <c r="A12" s="4">
        <v>8</v>
      </c>
      <c r="B12" s="17" t="s">
        <v>66</v>
      </c>
      <c r="C12" s="53" t="s">
        <v>555</v>
      </c>
      <c r="D12" s="54" t="s">
        <v>29</v>
      </c>
      <c r="E12" s="117" t="s">
        <v>821</v>
      </c>
      <c r="F12" s="54"/>
      <c r="G12" s="61">
        <v>12</v>
      </c>
      <c r="H12" s="61">
        <v>15</v>
      </c>
      <c r="I12" s="17">
        <f t="shared" si="0"/>
        <v>27</v>
      </c>
      <c r="J12" s="61">
        <v>8752083010</v>
      </c>
      <c r="K12" s="54" t="s">
        <v>551</v>
      </c>
      <c r="L12" s="62" t="s">
        <v>552</v>
      </c>
      <c r="M12" s="58">
        <v>9401453249</v>
      </c>
      <c r="N12" s="59" t="s">
        <v>553</v>
      </c>
      <c r="O12" s="63">
        <v>8876295174</v>
      </c>
      <c r="P12" s="24" t="s">
        <v>1483</v>
      </c>
      <c r="Q12" s="18" t="s">
        <v>139</v>
      </c>
      <c r="R12" s="18">
        <v>3</v>
      </c>
      <c r="S12" s="18" t="s">
        <v>231</v>
      </c>
      <c r="T12" s="18"/>
    </row>
    <row r="13" spans="1:20">
      <c r="A13" s="4">
        <v>9</v>
      </c>
      <c r="B13" s="17" t="s">
        <v>66</v>
      </c>
      <c r="C13" s="53" t="s">
        <v>556</v>
      </c>
      <c r="D13" s="54" t="s">
        <v>29</v>
      </c>
      <c r="E13" s="117" t="s">
        <v>822</v>
      </c>
      <c r="F13" s="54"/>
      <c r="G13" s="61">
        <v>22</v>
      </c>
      <c r="H13" s="61">
        <v>24</v>
      </c>
      <c r="I13" s="17">
        <f t="shared" si="0"/>
        <v>46</v>
      </c>
      <c r="J13" s="61">
        <v>7576086461</v>
      </c>
      <c r="K13" s="79" t="s">
        <v>168</v>
      </c>
      <c r="L13" s="84" t="s">
        <v>169</v>
      </c>
      <c r="M13" s="58">
        <v>9401453223</v>
      </c>
      <c r="N13" s="59" t="s">
        <v>482</v>
      </c>
      <c r="O13" s="55">
        <v>8822155250</v>
      </c>
      <c r="P13" s="24" t="s">
        <v>1483</v>
      </c>
      <c r="Q13" s="18" t="s">
        <v>139</v>
      </c>
      <c r="R13" s="18">
        <v>3</v>
      </c>
      <c r="S13" s="18" t="s">
        <v>231</v>
      </c>
      <c r="T13" s="18"/>
    </row>
    <row r="14" spans="1:20">
      <c r="A14" s="4">
        <v>10</v>
      </c>
      <c r="B14" s="17" t="s">
        <v>66</v>
      </c>
      <c r="C14" s="53" t="s">
        <v>557</v>
      </c>
      <c r="D14" s="54" t="s">
        <v>29</v>
      </c>
      <c r="E14" s="117" t="s">
        <v>881</v>
      </c>
      <c r="F14" s="54"/>
      <c r="G14" s="61">
        <v>26</v>
      </c>
      <c r="H14" s="61">
        <v>30</v>
      </c>
      <c r="I14" s="17">
        <f t="shared" si="0"/>
        <v>56</v>
      </c>
      <c r="J14" s="61">
        <v>9854382061</v>
      </c>
      <c r="K14" s="54" t="s">
        <v>551</v>
      </c>
      <c r="L14" s="62" t="s">
        <v>552</v>
      </c>
      <c r="M14" s="58">
        <v>9401453249</v>
      </c>
      <c r="N14" s="59" t="s">
        <v>558</v>
      </c>
      <c r="O14" s="18"/>
      <c r="P14" s="24" t="s">
        <v>1488</v>
      </c>
      <c r="Q14" s="18" t="s">
        <v>88</v>
      </c>
      <c r="R14" s="18">
        <v>6</v>
      </c>
      <c r="S14" s="18" t="s">
        <v>231</v>
      </c>
      <c r="T14" s="18"/>
    </row>
    <row r="15" spans="1:20">
      <c r="A15" s="4">
        <v>11</v>
      </c>
      <c r="B15" s="17" t="s">
        <v>66</v>
      </c>
      <c r="C15" s="53" t="s">
        <v>559</v>
      </c>
      <c r="D15" s="54" t="s">
        <v>29</v>
      </c>
      <c r="E15" s="117" t="s">
        <v>882</v>
      </c>
      <c r="F15" s="54"/>
      <c r="G15" s="61">
        <v>25</v>
      </c>
      <c r="H15" s="61">
        <v>17</v>
      </c>
      <c r="I15" s="17">
        <f t="shared" si="0"/>
        <v>42</v>
      </c>
      <c r="J15" s="61">
        <v>9859876604</v>
      </c>
      <c r="K15" s="54" t="s">
        <v>551</v>
      </c>
      <c r="L15" s="62" t="s">
        <v>552</v>
      </c>
      <c r="M15" s="58">
        <v>9401453249</v>
      </c>
      <c r="N15" s="59" t="s">
        <v>558</v>
      </c>
      <c r="O15" s="18"/>
      <c r="P15" s="24" t="s">
        <v>1488</v>
      </c>
      <c r="Q15" s="18" t="s">
        <v>88</v>
      </c>
      <c r="R15" s="18">
        <v>6</v>
      </c>
      <c r="S15" s="18" t="s">
        <v>231</v>
      </c>
      <c r="T15" s="18"/>
    </row>
    <row r="16" spans="1:20">
      <c r="A16" s="4">
        <v>12</v>
      </c>
      <c r="B16" s="17" t="s">
        <v>66</v>
      </c>
      <c r="C16" s="53" t="s">
        <v>560</v>
      </c>
      <c r="D16" s="54" t="s">
        <v>29</v>
      </c>
      <c r="E16" s="117" t="s">
        <v>880</v>
      </c>
      <c r="F16" s="54"/>
      <c r="G16" s="61">
        <v>14</v>
      </c>
      <c r="H16" s="61">
        <v>15</v>
      </c>
      <c r="I16" s="17">
        <f t="shared" si="0"/>
        <v>29</v>
      </c>
      <c r="J16" s="61">
        <v>8133937932</v>
      </c>
      <c r="K16" s="54" t="s">
        <v>551</v>
      </c>
      <c r="L16" s="62" t="s">
        <v>552</v>
      </c>
      <c r="M16" s="58">
        <v>9401453249</v>
      </c>
      <c r="N16" s="59" t="s">
        <v>558</v>
      </c>
      <c r="O16" s="18"/>
      <c r="P16" s="24" t="s">
        <v>1488</v>
      </c>
      <c r="Q16" s="18" t="s">
        <v>88</v>
      </c>
      <c r="R16" s="18">
        <v>6</v>
      </c>
      <c r="S16" s="18" t="s">
        <v>231</v>
      </c>
      <c r="T16" s="18"/>
    </row>
    <row r="17" spans="1:20">
      <c r="A17" s="4">
        <v>13</v>
      </c>
      <c r="B17" s="17" t="s">
        <v>66</v>
      </c>
      <c r="C17" s="53" t="s">
        <v>877</v>
      </c>
      <c r="D17" s="54" t="s">
        <v>29</v>
      </c>
      <c r="E17" s="117" t="s">
        <v>875</v>
      </c>
      <c r="F17" s="54"/>
      <c r="G17" s="61">
        <v>24</v>
      </c>
      <c r="H17" s="61">
        <v>64</v>
      </c>
      <c r="I17" s="17">
        <f t="shared" si="0"/>
        <v>88</v>
      </c>
      <c r="J17" s="61">
        <v>9127203083</v>
      </c>
      <c r="K17" s="54" t="s">
        <v>295</v>
      </c>
      <c r="L17" s="57" t="s">
        <v>125</v>
      </c>
      <c r="M17" s="58">
        <v>9401453250</v>
      </c>
      <c r="N17" s="65" t="s">
        <v>126</v>
      </c>
      <c r="O17" s="63">
        <v>9613595252</v>
      </c>
      <c r="P17" s="24" t="s">
        <v>1484</v>
      </c>
      <c r="Q17" s="18" t="s">
        <v>107</v>
      </c>
      <c r="R17" s="18">
        <v>9</v>
      </c>
      <c r="S17" s="18" t="s">
        <v>231</v>
      </c>
      <c r="T17" s="18"/>
    </row>
    <row r="18" spans="1:20">
      <c r="A18" s="4">
        <v>14</v>
      </c>
      <c r="B18" s="17" t="s">
        <v>66</v>
      </c>
      <c r="C18" s="53" t="s">
        <v>878</v>
      </c>
      <c r="D18" s="54" t="s">
        <v>29</v>
      </c>
      <c r="E18" s="117" t="s">
        <v>876</v>
      </c>
      <c r="F18" s="54"/>
      <c r="G18" s="61">
        <v>37</v>
      </c>
      <c r="H18" s="61">
        <v>22</v>
      </c>
      <c r="I18" s="17">
        <f t="shared" si="0"/>
        <v>59</v>
      </c>
      <c r="J18" s="61">
        <v>8822030205</v>
      </c>
      <c r="K18" s="54" t="s">
        <v>295</v>
      </c>
      <c r="L18" s="57" t="s">
        <v>125</v>
      </c>
      <c r="M18" s="58">
        <v>9401453250</v>
      </c>
      <c r="N18" s="65" t="s">
        <v>126</v>
      </c>
      <c r="O18" s="63">
        <v>9613595252</v>
      </c>
      <c r="P18" s="24" t="s">
        <v>1484</v>
      </c>
      <c r="Q18" s="18" t="s">
        <v>107</v>
      </c>
      <c r="R18" s="18">
        <v>9</v>
      </c>
      <c r="S18" s="18" t="s">
        <v>231</v>
      </c>
      <c r="T18" s="18"/>
    </row>
    <row r="19" spans="1:20">
      <c r="A19" s="4">
        <v>15</v>
      </c>
      <c r="B19" s="17" t="s">
        <v>66</v>
      </c>
      <c r="C19" s="53" t="s">
        <v>561</v>
      </c>
      <c r="D19" s="54" t="s">
        <v>29</v>
      </c>
      <c r="E19" s="117" t="s">
        <v>874</v>
      </c>
      <c r="F19" s="54"/>
      <c r="G19" s="61">
        <v>33</v>
      </c>
      <c r="H19" s="61">
        <v>30</v>
      </c>
      <c r="I19" s="17">
        <f t="shared" ref="I19:I22" si="1">G19+H19</f>
        <v>63</v>
      </c>
      <c r="J19" s="61">
        <v>9531282263</v>
      </c>
      <c r="K19" s="54" t="s">
        <v>428</v>
      </c>
      <c r="L19" s="105" t="s">
        <v>429</v>
      </c>
      <c r="M19" s="58">
        <v>9401453230</v>
      </c>
      <c r="N19" s="65" t="s">
        <v>430</v>
      </c>
      <c r="O19" s="60">
        <v>9707528063</v>
      </c>
      <c r="P19" s="24" t="s">
        <v>1485</v>
      </c>
      <c r="Q19" s="18" t="s">
        <v>110</v>
      </c>
      <c r="R19" s="18">
        <v>6</v>
      </c>
      <c r="S19" s="18" t="s">
        <v>231</v>
      </c>
      <c r="T19" s="18"/>
    </row>
    <row r="20" spans="1:20">
      <c r="A20" s="4">
        <v>16</v>
      </c>
      <c r="B20" s="17" t="s">
        <v>66</v>
      </c>
      <c r="C20" s="53" t="s">
        <v>562</v>
      </c>
      <c r="D20" s="54" t="s">
        <v>29</v>
      </c>
      <c r="E20" s="117" t="s">
        <v>805</v>
      </c>
      <c r="F20" s="54"/>
      <c r="G20" s="61">
        <v>32</v>
      </c>
      <c r="H20" s="61">
        <v>20</v>
      </c>
      <c r="I20" s="17">
        <f t="shared" si="1"/>
        <v>52</v>
      </c>
      <c r="J20" s="61">
        <v>7896472752</v>
      </c>
      <c r="K20" s="54" t="s">
        <v>428</v>
      </c>
      <c r="L20" s="105" t="s">
        <v>429</v>
      </c>
      <c r="M20" s="58">
        <v>9401453230</v>
      </c>
      <c r="N20" s="65" t="s">
        <v>430</v>
      </c>
      <c r="O20" s="60">
        <v>9707528063</v>
      </c>
      <c r="P20" s="24" t="s">
        <v>1485</v>
      </c>
      <c r="Q20" s="18" t="s">
        <v>110</v>
      </c>
      <c r="R20" s="18">
        <v>5</v>
      </c>
      <c r="S20" s="18" t="s">
        <v>231</v>
      </c>
      <c r="T20" s="18"/>
    </row>
    <row r="21" spans="1:20">
      <c r="A21" s="4">
        <v>17</v>
      </c>
      <c r="B21" s="17" t="s">
        <v>66</v>
      </c>
      <c r="C21" s="53" t="s">
        <v>563</v>
      </c>
      <c r="D21" s="54" t="s">
        <v>29</v>
      </c>
      <c r="E21" s="117" t="s">
        <v>808</v>
      </c>
      <c r="F21" s="54"/>
      <c r="G21" s="61">
        <v>37</v>
      </c>
      <c r="H21" s="61">
        <v>28</v>
      </c>
      <c r="I21" s="17">
        <f t="shared" si="1"/>
        <v>65</v>
      </c>
      <c r="J21" s="61">
        <v>8753089932</v>
      </c>
      <c r="K21" s="54" t="s">
        <v>428</v>
      </c>
      <c r="L21" s="105" t="s">
        <v>429</v>
      </c>
      <c r="M21" s="58">
        <v>9401453230</v>
      </c>
      <c r="N21" s="65" t="s">
        <v>430</v>
      </c>
      <c r="O21" s="60">
        <v>9707528063</v>
      </c>
      <c r="P21" s="24" t="s">
        <v>1486</v>
      </c>
      <c r="Q21" s="18" t="s">
        <v>119</v>
      </c>
      <c r="R21" s="18">
        <v>6</v>
      </c>
      <c r="S21" s="18" t="s">
        <v>231</v>
      </c>
      <c r="T21" s="18"/>
    </row>
    <row r="22" spans="1:20">
      <c r="A22" s="4">
        <v>18</v>
      </c>
      <c r="B22" s="17" t="s">
        <v>66</v>
      </c>
      <c r="C22" s="53" t="s">
        <v>564</v>
      </c>
      <c r="D22" s="54" t="s">
        <v>29</v>
      </c>
      <c r="E22" s="117" t="s">
        <v>873</v>
      </c>
      <c r="F22" s="54"/>
      <c r="G22" s="61">
        <v>39</v>
      </c>
      <c r="H22" s="61">
        <v>32</v>
      </c>
      <c r="I22" s="17">
        <f t="shared" si="1"/>
        <v>71</v>
      </c>
      <c r="J22" s="61">
        <v>8404096246</v>
      </c>
      <c r="K22" s="54" t="s">
        <v>428</v>
      </c>
      <c r="L22" s="105" t="s">
        <v>429</v>
      </c>
      <c r="M22" s="58">
        <v>9401453230</v>
      </c>
      <c r="N22" s="65" t="s">
        <v>430</v>
      </c>
      <c r="O22" s="60">
        <v>9707528063</v>
      </c>
      <c r="P22" s="24" t="s">
        <v>1486</v>
      </c>
      <c r="Q22" s="18" t="s">
        <v>119</v>
      </c>
      <c r="R22" s="18">
        <v>5</v>
      </c>
      <c r="S22" s="18" t="s">
        <v>231</v>
      </c>
      <c r="T22" s="18"/>
    </row>
    <row r="23" spans="1:20">
      <c r="A23" s="4">
        <v>19</v>
      </c>
      <c r="B23" s="17" t="s">
        <v>66</v>
      </c>
      <c r="C23" s="76" t="s">
        <v>565</v>
      </c>
      <c r="D23" s="54" t="s">
        <v>29</v>
      </c>
      <c r="E23" s="117" t="s">
        <v>872</v>
      </c>
      <c r="F23" s="54"/>
      <c r="G23" s="55">
        <v>24</v>
      </c>
      <c r="H23" s="55">
        <v>27</v>
      </c>
      <c r="I23" s="17">
        <f t="shared" ref="I23:I36" si="2">SUM(G23:H23)</f>
        <v>51</v>
      </c>
      <c r="J23" s="55">
        <v>7896765049</v>
      </c>
      <c r="K23" s="59" t="s">
        <v>566</v>
      </c>
      <c r="L23" s="57" t="s">
        <v>523</v>
      </c>
      <c r="M23" s="58">
        <v>9401453254</v>
      </c>
      <c r="N23" s="59" t="s">
        <v>567</v>
      </c>
      <c r="O23" s="60">
        <v>9678851846</v>
      </c>
      <c r="P23" s="24" t="s">
        <v>1487</v>
      </c>
      <c r="Q23" s="18" t="s">
        <v>132</v>
      </c>
      <c r="R23" s="18">
        <v>11</v>
      </c>
      <c r="S23" s="18" t="s">
        <v>231</v>
      </c>
      <c r="T23" s="18"/>
    </row>
    <row r="24" spans="1:20">
      <c r="A24" s="4">
        <v>20</v>
      </c>
      <c r="B24" s="17" t="s">
        <v>66</v>
      </c>
      <c r="C24" s="76" t="s">
        <v>568</v>
      </c>
      <c r="D24" s="54" t="s">
        <v>29</v>
      </c>
      <c r="E24" s="117" t="s">
        <v>871</v>
      </c>
      <c r="F24" s="54"/>
      <c r="G24" s="55">
        <v>22</v>
      </c>
      <c r="H24" s="55">
        <v>15</v>
      </c>
      <c r="I24" s="17">
        <f t="shared" si="2"/>
        <v>37</v>
      </c>
      <c r="J24" s="55">
        <v>9707059432</v>
      </c>
      <c r="K24" s="59" t="s">
        <v>566</v>
      </c>
      <c r="L24" s="57" t="s">
        <v>523</v>
      </c>
      <c r="M24" s="58">
        <v>9401453254</v>
      </c>
      <c r="N24" s="59" t="s">
        <v>567</v>
      </c>
      <c r="O24" s="60">
        <v>9678851846</v>
      </c>
      <c r="P24" s="24" t="s">
        <v>1487</v>
      </c>
      <c r="Q24" s="18" t="s">
        <v>132</v>
      </c>
      <c r="R24" s="18">
        <v>11</v>
      </c>
      <c r="S24" s="18" t="s">
        <v>231</v>
      </c>
      <c r="T24" s="18"/>
    </row>
    <row r="25" spans="1:20">
      <c r="A25" s="4">
        <v>21</v>
      </c>
      <c r="B25" s="17" t="s">
        <v>66</v>
      </c>
      <c r="C25" s="76" t="s">
        <v>569</v>
      </c>
      <c r="D25" s="54" t="s">
        <v>29</v>
      </c>
      <c r="E25" s="117" t="s">
        <v>879</v>
      </c>
      <c r="F25" s="54"/>
      <c r="G25" s="55">
        <v>18</v>
      </c>
      <c r="H25" s="55">
        <v>20</v>
      </c>
      <c r="I25" s="17">
        <f t="shared" si="2"/>
        <v>38</v>
      </c>
      <c r="J25" s="55">
        <v>8721075192</v>
      </c>
      <c r="K25" s="59" t="s">
        <v>566</v>
      </c>
      <c r="L25" s="57" t="s">
        <v>523</v>
      </c>
      <c r="M25" s="58">
        <v>9401453254</v>
      </c>
      <c r="N25" s="59" t="s">
        <v>567</v>
      </c>
      <c r="O25" s="60">
        <v>9678851846</v>
      </c>
      <c r="P25" s="24" t="s">
        <v>1487</v>
      </c>
      <c r="Q25" s="18" t="s">
        <v>132</v>
      </c>
      <c r="R25" s="18">
        <v>12</v>
      </c>
      <c r="S25" s="18" t="s">
        <v>231</v>
      </c>
      <c r="T25" s="18"/>
    </row>
    <row r="26" spans="1:20">
      <c r="A26" s="4">
        <v>22</v>
      </c>
      <c r="B26" s="17" t="s">
        <v>66</v>
      </c>
      <c r="C26" s="53" t="s">
        <v>570</v>
      </c>
      <c r="D26" s="54" t="s">
        <v>29</v>
      </c>
      <c r="E26" s="117" t="s">
        <v>854</v>
      </c>
      <c r="F26" s="53"/>
      <c r="G26" s="61">
        <v>36</v>
      </c>
      <c r="H26" s="61">
        <v>32</v>
      </c>
      <c r="I26" s="17">
        <f t="shared" si="2"/>
        <v>68</v>
      </c>
      <c r="J26" s="61">
        <v>7399942734</v>
      </c>
      <c r="K26" s="60" t="s">
        <v>155</v>
      </c>
      <c r="L26" s="57" t="s">
        <v>156</v>
      </c>
      <c r="M26" s="54"/>
      <c r="N26" s="59" t="s">
        <v>157</v>
      </c>
      <c r="O26" s="60">
        <v>9613229324</v>
      </c>
      <c r="P26" s="24" t="s">
        <v>1489</v>
      </c>
      <c r="Q26" s="18" t="s">
        <v>139</v>
      </c>
      <c r="R26" s="18">
        <v>17</v>
      </c>
      <c r="S26" s="18" t="s">
        <v>231</v>
      </c>
      <c r="T26" s="18"/>
    </row>
    <row r="27" spans="1:20" ht="30">
      <c r="A27" s="4">
        <v>23</v>
      </c>
      <c r="B27" s="17" t="s">
        <v>66</v>
      </c>
      <c r="C27" s="53" t="s">
        <v>571</v>
      </c>
      <c r="D27" s="54" t="s">
        <v>29</v>
      </c>
      <c r="E27" s="117" t="s">
        <v>856</v>
      </c>
      <c r="F27" s="53"/>
      <c r="G27" s="61">
        <v>26</v>
      </c>
      <c r="H27" s="61">
        <v>34</v>
      </c>
      <c r="I27" s="17">
        <f t="shared" si="2"/>
        <v>60</v>
      </c>
      <c r="J27" s="61">
        <v>9859885714</v>
      </c>
      <c r="K27" s="60" t="s">
        <v>155</v>
      </c>
      <c r="L27" s="57" t="s">
        <v>156</v>
      </c>
      <c r="M27" s="54"/>
      <c r="N27" s="59" t="s">
        <v>157</v>
      </c>
      <c r="O27" s="60">
        <v>9613229324</v>
      </c>
      <c r="P27" s="24" t="s">
        <v>1489</v>
      </c>
      <c r="Q27" s="18" t="s">
        <v>139</v>
      </c>
      <c r="R27" s="18">
        <v>17</v>
      </c>
      <c r="S27" s="18" t="s">
        <v>231</v>
      </c>
      <c r="T27" s="18"/>
    </row>
    <row r="28" spans="1:20">
      <c r="A28" s="4">
        <v>24</v>
      </c>
      <c r="B28" s="17" t="s">
        <v>66</v>
      </c>
      <c r="C28" s="53" t="s">
        <v>572</v>
      </c>
      <c r="D28" s="54" t="s">
        <v>29</v>
      </c>
      <c r="E28" s="117" t="s">
        <v>857</v>
      </c>
      <c r="F28" s="53"/>
      <c r="G28" s="61">
        <v>25</v>
      </c>
      <c r="H28" s="61">
        <v>30</v>
      </c>
      <c r="I28" s="17">
        <f t="shared" si="2"/>
        <v>55</v>
      </c>
      <c r="J28" s="61">
        <v>9613395597</v>
      </c>
      <c r="K28" s="60" t="s">
        <v>155</v>
      </c>
      <c r="L28" s="57" t="s">
        <v>156</v>
      </c>
      <c r="M28" s="54"/>
      <c r="N28" s="59" t="s">
        <v>165</v>
      </c>
      <c r="O28" s="71">
        <v>8822262192</v>
      </c>
      <c r="P28" s="24" t="s">
        <v>1489</v>
      </c>
      <c r="Q28" s="18" t="s">
        <v>139</v>
      </c>
      <c r="R28" s="18">
        <v>17</v>
      </c>
      <c r="S28" s="18" t="s">
        <v>231</v>
      </c>
      <c r="T28" s="18"/>
    </row>
    <row r="29" spans="1:20">
      <c r="A29" s="4">
        <v>25</v>
      </c>
      <c r="B29" s="17" t="s">
        <v>66</v>
      </c>
      <c r="C29" s="76" t="s">
        <v>573</v>
      </c>
      <c r="D29" s="54" t="s">
        <v>29</v>
      </c>
      <c r="E29" s="117" t="s">
        <v>859</v>
      </c>
      <c r="F29" s="53"/>
      <c r="G29" s="55">
        <v>17</v>
      </c>
      <c r="H29" s="55">
        <v>22</v>
      </c>
      <c r="I29" s="17">
        <f t="shared" si="2"/>
        <v>39</v>
      </c>
      <c r="J29" s="55"/>
      <c r="K29" s="54" t="s">
        <v>574</v>
      </c>
      <c r="L29" s="57" t="s">
        <v>575</v>
      </c>
      <c r="M29" s="58">
        <v>9401453244</v>
      </c>
      <c r="N29" s="59" t="s">
        <v>576</v>
      </c>
      <c r="O29" s="60">
        <v>7399812732</v>
      </c>
      <c r="P29" s="24" t="s">
        <v>1490</v>
      </c>
      <c r="Q29" s="18" t="s">
        <v>88</v>
      </c>
      <c r="R29" s="18">
        <v>7</v>
      </c>
      <c r="S29" s="18" t="s">
        <v>231</v>
      </c>
      <c r="T29" s="18"/>
    </row>
    <row r="30" spans="1:20">
      <c r="A30" s="4">
        <v>26</v>
      </c>
      <c r="B30" s="17" t="s">
        <v>66</v>
      </c>
      <c r="C30" s="76" t="s">
        <v>577</v>
      </c>
      <c r="D30" s="54" t="s">
        <v>29</v>
      </c>
      <c r="E30" s="117" t="s">
        <v>860</v>
      </c>
      <c r="F30" s="53"/>
      <c r="G30" s="55">
        <v>19</v>
      </c>
      <c r="H30" s="55">
        <v>23</v>
      </c>
      <c r="I30" s="17">
        <f t="shared" si="2"/>
        <v>42</v>
      </c>
      <c r="J30" s="55"/>
      <c r="K30" s="54" t="s">
        <v>574</v>
      </c>
      <c r="L30" s="57" t="s">
        <v>575</v>
      </c>
      <c r="M30" s="58">
        <v>9401453244</v>
      </c>
      <c r="N30" s="59" t="s">
        <v>576</v>
      </c>
      <c r="O30" s="60">
        <v>7399812732</v>
      </c>
      <c r="P30" s="24" t="s">
        <v>1490</v>
      </c>
      <c r="Q30" s="18" t="s">
        <v>88</v>
      </c>
      <c r="R30" s="18">
        <v>7</v>
      </c>
      <c r="S30" s="18" t="s">
        <v>231</v>
      </c>
      <c r="T30" s="18"/>
    </row>
    <row r="31" spans="1:20">
      <c r="A31" s="4">
        <v>27</v>
      </c>
      <c r="B31" s="17" t="s">
        <v>66</v>
      </c>
      <c r="C31" s="76" t="s">
        <v>578</v>
      </c>
      <c r="D31" s="54" t="s">
        <v>29</v>
      </c>
      <c r="E31" s="117" t="s">
        <v>861</v>
      </c>
      <c r="F31" s="54"/>
      <c r="G31" s="55">
        <v>12</v>
      </c>
      <c r="H31" s="55">
        <v>15</v>
      </c>
      <c r="I31" s="17">
        <f t="shared" si="2"/>
        <v>27</v>
      </c>
      <c r="J31" s="55"/>
      <c r="K31" s="54" t="s">
        <v>574</v>
      </c>
      <c r="L31" s="57" t="s">
        <v>575</v>
      </c>
      <c r="M31" s="58">
        <v>9401453244</v>
      </c>
      <c r="N31" s="59" t="s">
        <v>579</v>
      </c>
      <c r="O31" s="60">
        <v>9577934551</v>
      </c>
      <c r="P31" s="24" t="s">
        <v>1490</v>
      </c>
      <c r="Q31" s="18" t="s">
        <v>88</v>
      </c>
      <c r="R31" s="18">
        <v>7</v>
      </c>
      <c r="S31" s="18" t="s">
        <v>231</v>
      </c>
      <c r="T31" s="18"/>
    </row>
    <row r="32" spans="1:20">
      <c r="A32" s="4">
        <v>28</v>
      </c>
      <c r="B32" s="17" t="s">
        <v>66</v>
      </c>
      <c r="C32" s="76" t="s">
        <v>580</v>
      </c>
      <c r="D32" s="54" t="s">
        <v>29</v>
      </c>
      <c r="E32" s="117" t="s">
        <v>862</v>
      </c>
      <c r="F32" s="54"/>
      <c r="G32" s="55">
        <v>15</v>
      </c>
      <c r="H32" s="55">
        <v>20</v>
      </c>
      <c r="I32" s="17">
        <f t="shared" si="2"/>
        <v>35</v>
      </c>
      <c r="J32" s="55">
        <v>9859575359</v>
      </c>
      <c r="K32" s="54" t="s">
        <v>574</v>
      </c>
      <c r="L32" s="57" t="s">
        <v>575</v>
      </c>
      <c r="M32" s="58">
        <v>9401453244</v>
      </c>
      <c r="N32" s="59" t="s">
        <v>579</v>
      </c>
      <c r="O32" s="60">
        <v>9577934551</v>
      </c>
      <c r="P32" s="24" t="s">
        <v>1490</v>
      </c>
      <c r="Q32" s="18" t="s">
        <v>88</v>
      </c>
      <c r="R32" s="18">
        <v>8</v>
      </c>
      <c r="S32" s="18" t="s">
        <v>231</v>
      </c>
      <c r="T32" s="18"/>
    </row>
    <row r="33" spans="1:20">
      <c r="A33" s="4">
        <v>29</v>
      </c>
      <c r="B33" s="17" t="s">
        <v>66</v>
      </c>
      <c r="C33" s="53" t="s">
        <v>870</v>
      </c>
      <c r="D33" s="54" t="s">
        <v>29</v>
      </c>
      <c r="E33" s="117" t="s">
        <v>869</v>
      </c>
      <c r="F33" s="54"/>
      <c r="G33" s="61">
        <v>19</v>
      </c>
      <c r="H33" s="61">
        <v>9</v>
      </c>
      <c r="I33" s="17">
        <f t="shared" si="2"/>
        <v>28</v>
      </c>
      <c r="J33" s="61">
        <v>8876867542</v>
      </c>
      <c r="K33" s="54" t="s">
        <v>574</v>
      </c>
      <c r="L33" s="57" t="s">
        <v>575</v>
      </c>
      <c r="M33" s="58">
        <v>9401453244</v>
      </c>
      <c r="N33" s="59" t="s">
        <v>579</v>
      </c>
      <c r="O33" s="60">
        <v>9577934551</v>
      </c>
      <c r="P33" s="24" t="s">
        <v>1491</v>
      </c>
      <c r="Q33" s="18" t="s">
        <v>107</v>
      </c>
      <c r="R33" s="18">
        <v>8</v>
      </c>
      <c r="S33" s="18" t="s">
        <v>231</v>
      </c>
      <c r="T33" s="18"/>
    </row>
    <row r="34" spans="1:20">
      <c r="A34" s="4">
        <v>30</v>
      </c>
      <c r="B34" s="17" t="s">
        <v>66</v>
      </c>
      <c r="C34" s="117" t="s">
        <v>867</v>
      </c>
      <c r="D34" s="54" t="s">
        <v>29</v>
      </c>
      <c r="E34" s="117" t="s">
        <v>868</v>
      </c>
      <c r="F34" s="54"/>
      <c r="G34" s="61">
        <v>12</v>
      </c>
      <c r="H34" s="61">
        <v>8</v>
      </c>
      <c r="I34" s="17">
        <f t="shared" si="2"/>
        <v>20</v>
      </c>
      <c r="J34" s="61">
        <v>7399111392</v>
      </c>
      <c r="K34" s="54" t="s">
        <v>574</v>
      </c>
      <c r="L34" s="57" t="s">
        <v>575</v>
      </c>
      <c r="M34" s="58">
        <v>9401453244</v>
      </c>
      <c r="N34" s="59" t="s">
        <v>579</v>
      </c>
      <c r="O34" s="60">
        <v>9577934551</v>
      </c>
      <c r="P34" s="24" t="s">
        <v>1491</v>
      </c>
      <c r="Q34" s="18" t="s">
        <v>107</v>
      </c>
      <c r="R34" s="18">
        <v>8</v>
      </c>
      <c r="S34" s="18" t="s">
        <v>231</v>
      </c>
      <c r="T34" s="18"/>
    </row>
    <row r="35" spans="1:20">
      <c r="A35" s="4">
        <v>31</v>
      </c>
      <c r="B35" s="17" t="s">
        <v>66</v>
      </c>
      <c r="C35" s="53" t="s">
        <v>581</v>
      </c>
      <c r="D35" s="54" t="s">
        <v>29</v>
      </c>
      <c r="E35" s="117" t="s">
        <v>864</v>
      </c>
      <c r="F35" s="54"/>
      <c r="G35" s="61">
        <v>14</v>
      </c>
      <c r="H35" s="61">
        <v>7</v>
      </c>
      <c r="I35" s="17">
        <f t="shared" si="2"/>
        <v>21</v>
      </c>
      <c r="J35" s="61"/>
      <c r="K35" s="54" t="s">
        <v>574</v>
      </c>
      <c r="L35" s="57" t="s">
        <v>575</v>
      </c>
      <c r="M35" s="58">
        <v>9401453244</v>
      </c>
      <c r="N35" s="59" t="s">
        <v>576</v>
      </c>
      <c r="O35" s="60">
        <v>7399812732</v>
      </c>
      <c r="P35" s="24" t="s">
        <v>1491</v>
      </c>
      <c r="Q35" s="18" t="s">
        <v>107</v>
      </c>
      <c r="R35" s="18">
        <v>8</v>
      </c>
      <c r="S35" s="18" t="s">
        <v>231</v>
      </c>
      <c r="T35" s="18"/>
    </row>
    <row r="36" spans="1:20">
      <c r="A36" s="4">
        <v>32</v>
      </c>
      <c r="B36" s="17" t="s">
        <v>66</v>
      </c>
      <c r="C36" s="53" t="s">
        <v>866</v>
      </c>
      <c r="D36" s="113" t="s">
        <v>29</v>
      </c>
      <c r="E36" s="117" t="s">
        <v>865</v>
      </c>
      <c r="F36" s="113"/>
      <c r="G36" s="61">
        <v>21</v>
      </c>
      <c r="H36" s="61">
        <v>11</v>
      </c>
      <c r="I36" s="17">
        <f t="shared" si="2"/>
        <v>32</v>
      </c>
      <c r="J36" s="61"/>
      <c r="K36" s="54" t="s">
        <v>574</v>
      </c>
      <c r="L36" s="57" t="s">
        <v>575</v>
      </c>
      <c r="M36" s="58">
        <v>9401453244</v>
      </c>
      <c r="N36" s="59" t="s">
        <v>576</v>
      </c>
      <c r="O36" s="60">
        <v>7399812732</v>
      </c>
      <c r="P36" s="24" t="s">
        <v>1491</v>
      </c>
      <c r="Q36" s="18" t="s">
        <v>107</v>
      </c>
      <c r="R36" s="18">
        <v>7</v>
      </c>
      <c r="S36" s="18" t="s">
        <v>231</v>
      </c>
      <c r="T36" s="18"/>
    </row>
    <row r="37" spans="1:20">
      <c r="A37" s="4">
        <v>33</v>
      </c>
      <c r="B37" s="17" t="s">
        <v>66</v>
      </c>
      <c r="C37" s="66" t="s">
        <v>634</v>
      </c>
      <c r="D37" s="54" t="s">
        <v>29</v>
      </c>
      <c r="E37" s="117" t="s">
        <v>635</v>
      </c>
      <c r="F37" s="54"/>
      <c r="G37" s="61">
        <v>46</v>
      </c>
      <c r="H37" s="61">
        <v>48</v>
      </c>
      <c r="I37" s="17">
        <f>G37+H37</f>
        <v>94</v>
      </c>
      <c r="J37" s="61">
        <v>9508722461</v>
      </c>
      <c r="K37" s="54" t="s">
        <v>582</v>
      </c>
      <c r="L37" s="62" t="s">
        <v>487</v>
      </c>
      <c r="M37" s="54"/>
      <c r="N37" s="65" t="s">
        <v>488</v>
      </c>
      <c r="O37" s="63">
        <v>7399540778</v>
      </c>
      <c r="P37" s="24" t="s">
        <v>1492</v>
      </c>
      <c r="Q37" s="18" t="s">
        <v>110</v>
      </c>
      <c r="R37" s="18">
        <v>8</v>
      </c>
      <c r="S37" s="18" t="s">
        <v>231</v>
      </c>
      <c r="T37" s="18"/>
    </row>
    <row r="38" spans="1:20">
      <c r="A38" s="4">
        <v>34</v>
      </c>
      <c r="B38" s="17" t="s">
        <v>66</v>
      </c>
      <c r="C38" s="66" t="s">
        <v>636</v>
      </c>
      <c r="D38" s="54" t="s">
        <v>29</v>
      </c>
      <c r="E38" s="117" t="s">
        <v>637</v>
      </c>
      <c r="F38" s="54"/>
      <c r="G38" s="61">
        <v>27</v>
      </c>
      <c r="H38" s="61">
        <v>25</v>
      </c>
      <c r="I38" s="17">
        <f t="shared" ref="I38:I78" si="3">G38+H38</f>
        <v>52</v>
      </c>
      <c r="J38" s="61">
        <v>9508666766</v>
      </c>
      <c r="K38" s="54" t="s">
        <v>582</v>
      </c>
      <c r="L38" s="62" t="s">
        <v>487</v>
      </c>
      <c r="M38" s="54"/>
      <c r="N38" s="65" t="s">
        <v>488</v>
      </c>
      <c r="O38" s="63">
        <v>7399540778</v>
      </c>
      <c r="P38" s="24" t="s">
        <v>1492</v>
      </c>
      <c r="Q38" s="18" t="s">
        <v>110</v>
      </c>
      <c r="R38" s="18">
        <v>8</v>
      </c>
      <c r="S38" s="18" t="s">
        <v>231</v>
      </c>
      <c r="T38" s="18"/>
    </row>
    <row r="39" spans="1:20">
      <c r="A39" s="4">
        <v>35</v>
      </c>
      <c r="B39" s="17" t="s">
        <v>66</v>
      </c>
      <c r="C39" s="66" t="s">
        <v>638</v>
      </c>
      <c r="D39" s="54" t="s">
        <v>29</v>
      </c>
      <c r="E39" s="117" t="s">
        <v>639</v>
      </c>
      <c r="F39" s="54"/>
      <c r="G39" s="61">
        <v>28</v>
      </c>
      <c r="H39" s="61">
        <v>25</v>
      </c>
      <c r="I39" s="17">
        <f t="shared" si="3"/>
        <v>53</v>
      </c>
      <c r="J39" s="61">
        <v>9859476469</v>
      </c>
      <c r="K39" s="54" t="s">
        <v>582</v>
      </c>
      <c r="L39" s="62" t="s">
        <v>487</v>
      </c>
      <c r="M39" s="54"/>
      <c r="N39" s="65" t="s">
        <v>488</v>
      </c>
      <c r="O39" s="63">
        <v>7399540778</v>
      </c>
      <c r="P39" s="24" t="s">
        <v>1493</v>
      </c>
      <c r="Q39" s="18" t="s">
        <v>119</v>
      </c>
      <c r="R39" s="18">
        <v>8</v>
      </c>
      <c r="S39" s="18" t="s">
        <v>231</v>
      </c>
      <c r="T39" s="18"/>
    </row>
    <row r="40" spans="1:20">
      <c r="A40" s="4">
        <v>36</v>
      </c>
      <c r="B40" s="17" t="s">
        <v>66</v>
      </c>
      <c r="C40" s="66" t="s">
        <v>640</v>
      </c>
      <c r="D40" s="54" t="s">
        <v>29</v>
      </c>
      <c r="E40" s="117" t="s">
        <v>641</v>
      </c>
      <c r="F40" s="54"/>
      <c r="G40" s="61">
        <v>34</v>
      </c>
      <c r="H40" s="61">
        <v>23</v>
      </c>
      <c r="I40" s="17">
        <f t="shared" si="3"/>
        <v>57</v>
      </c>
      <c r="J40" s="61">
        <v>7035843392</v>
      </c>
      <c r="K40" s="54" t="s">
        <v>582</v>
      </c>
      <c r="L40" s="62" t="s">
        <v>487</v>
      </c>
      <c r="M40" s="54"/>
      <c r="N40" s="65" t="s">
        <v>488</v>
      </c>
      <c r="O40" s="63">
        <v>7399540778</v>
      </c>
      <c r="P40" s="24" t="s">
        <v>1493</v>
      </c>
      <c r="Q40" s="18" t="s">
        <v>119</v>
      </c>
      <c r="R40" s="18">
        <v>7</v>
      </c>
      <c r="S40" s="18" t="s">
        <v>231</v>
      </c>
      <c r="T40" s="18"/>
    </row>
    <row r="41" spans="1:20">
      <c r="A41" s="4">
        <v>37</v>
      </c>
      <c r="B41" s="17" t="s">
        <v>66</v>
      </c>
      <c r="C41" s="66" t="s">
        <v>642</v>
      </c>
      <c r="D41" s="54" t="s">
        <v>29</v>
      </c>
      <c r="E41" s="117" t="s">
        <v>643</v>
      </c>
      <c r="F41" s="54"/>
      <c r="G41" s="61">
        <v>21</v>
      </c>
      <c r="H41" s="61">
        <v>21</v>
      </c>
      <c r="I41" s="17">
        <f t="shared" si="3"/>
        <v>42</v>
      </c>
      <c r="J41" s="61">
        <v>9854334143</v>
      </c>
      <c r="K41" s="54" t="s">
        <v>582</v>
      </c>
      <c r="L41" s="62" t="s">
        <v>487</v>
      </c>
      <c r="M41" s="54"/>
      <c r="N41" s="65" t="s">
        <v>488</v>
      </c>
      <c r="O41" s="63">
        <v>7399540778</v>
      </c>
      <c r="P41" s="24" t="s">
        <v>1493</v>
      </c>
      <c r="Q41" s="18" t="s">
        <v>119</v>
      </c>
      <c r="R41" s="18">
        <v>7</v>
      </c>
      <c r="S41" s="18" t="s">
        <v>231</v>
      </c>
      <c r="T41" s="18"/>
    </row>
    <row r="42" spans="1:20">
      <c r="A42" s="4">
        <v>38</v>
      </c>
      <c r="B42" s="17" t="s">
        <v>66</v>
      </c>
      <c r="C42" s="53" t="s">
        <v>583</v>
      </c>
      <c r="D42" s="54" t="s">
        <v>29</v>
      </c>
      <c r="E42" s="117" t="s">
        <v>644</v>
      </c>
      <c r="F42" s="18"/>
      <c r="G42" s="61">
        <v>13</v>
      </c>
      <c r="H42" s="61">
        <v>14</v>
      </c>
      <c r="I42" s="17">
        <f t="shared" si="3"/>
        <v>27</v>
      </c>
      <c r="J42" s="61">
        <v>7035843392</v>
      </c>
      <c r="K42" s="54" t="s">
        <v>582</v>
      </c>
      <c r="L42" s="62" t="s">
        <v>493</v>
      </c>
      <c r="M42" s="99">
        <v>9854963601</v>
      </c>
      <c r="N42" s="65" t="s">
        <v>494</v>
      </c>
      <c r="O42" s="63">
        <v>9859447113</v>
      </c>
      <c r="P42" s="24" t="s">
        <v>1494</v>
      </c>
      <c r="Q42" s="18" t="s">
        <v>132</v>
      </c>
      <c r="R42" s="18">
        <v>7</v>
      </c>
      <c r="S42" s="18" t="s">
        <v>231</v>
      </c>
      <c r="T42" s="18"/>
    </row>
    <row r="43" spans="1:20">
      <c r="A43" s="4">
        <v>39</v>
      </c>
      <c r="B43" s="17" t="s">
        <v>66</v>
      </c>
      <c r="C43" s="53" t="s">
        <v>584</v>
      </c>
      <c r="D43" s="54" t="s">
        <v>29</v>
      </c>
      <c r="E43" s="117" t="s">
        <v>647</v>
      </c>
      <c r="F43" s="18"/>
      <c r="G43" s="61">
        <v>11</v>
      </c>
      <c r="H43" s="61">
        <v>16</v>
      </c>
      <c r="I43" s="17">
        <f t="shared" si="3"/>
        <v>27</v>
      </c>
      <c r="J43" s="61">
        <v>7399624436</v>
      </c>
      <c r="K43" s="54" t="s">
        <v>582</v>
      </c>
      <c r="L43" s="62" t="s">
        <v>493</v>
      </c>
      <c r="M43" s="99">
        <v>9854963601</v>
      </c>
      <c r="N43" s="65" t="s">
        <v>494</v>
      </c>
      <c r="O43" s="63">
        <v>9859447113</v>
      </c>
      <c r="P43" s="24" t="s">
        <v>1494</v>
      </c>
      <c r="Q43" s="18" t="s">
        <v>132</v>
      </c>
      <c r="R43" s="18">
        <v>8</v>
      </c>
      <c r="S43" s="18" t="s">
        <v>231</v>
      </c>
      <c r="T43" s="18"/>
    </row>
    <row r="44" spans="1:20">
      <c r="A44" s="4">
        <v>40</v>
      </c>
      <c r="B44" s="17" t="s">
        <v>66</v>
      </c>
      <c r="C44" s="53" t="s">
        <v>585</v>
      </c>
      <c r="D44" s="54" t="s">
        <v>29</v>
      </c>
      <c r="E44" s="117" t="s">
        <v>646</v>
      </c>
      <c r="F44" s="18"/>
      <c r="G44" s="61">
        <v>23</v>
      </c>
      <c r="H44" s="61">
        <v>16</v>
      </c>
      <c r="I44" s="17">
        <f t="shared" si="3"/>
        <v>39</v>
      </c>
      <c r="J44" s="61">
        <v>9613730073</v>
      </c>
      <c r="K44" s="54" t="s">
        <v>582</v>
      </c>
      <c r="L44" s="62" t="s">
        <v>493</v>
      </c>
      <c r="M44" s="99">
        <v>9854963601</v>
      </c>
      <c r="N44" s="65" t="s">
        <v>494</v>
      </c>
      <c r="O44" s="63">
        <v>9859447113</v>
      </c>
      <c r="P44" s="24" t="s">
        <v>1494</v>
      </c>
      <c r="Q44" s="18" t="s">
        <v>132</v>
      </c>
      <c r="R44" s="18">
        <v>8</v>
      </c>
      <c r="S44" s="18" t="s">
        <v>231</v>
      </c>
      <c r="T44" s="18"/>
    </row>
    <row r="45" spans="1:20">
      <c r="A45" s="4">
        <v>41</v>
      </c>
      <c r="B45" s="17" t="s">
        <v>66</v>
      </c>
      <c r="C45" s="53" t="s">
        <v>586</v>
      </c>
      <c r="D45" s="54" t="s">
        <v>29</v>
      </c>
      <c r="E45" s="117" t="s">
        <v>645</v>
      </c>
      <c r="F45" s="18"/>
      <c r="G45" s="61">
        <v>31</v>
      </c>
      <c r="H45" s="61">
        <v>15</v>
      </c>
      <c r="I45" s="17">
        <f t="shared" si="3"/>
        <v>46</v>
      </c>
      <c r="J45" s="61">
        <v>9864697876</v>
      </c>
      <c r="K45" s="54" t="s">
        <v>582</v>
      </c>
      <c r="L45" s="62" t="s">
        <v>493</v>
      </c>
      <c r="M45" s="99">
        <v>9854963601</v>
      </c>
      <c r="N45" s="65" t="s">
        <v>494</v>
      </c>
      <c r="O45" s="63">
        <v>9859447113</v>
      </c>
      <c r="P45" s="24" t="s">
        <v>1494</v>
      </c>
      <c r="Q45" s="18" t="s">
        <v>132</v>
      </c>
      <c r="R45" s="18">
        <v>8</v>
      </c>
      <c r="S45" s="18" t="s">
        <v>231</v>
      </c>
      <c r="T45" s="18"/>
    </row>
    <row r="46" spans="1:20">
      <c r="A46" s="4">
        <v>42</v>
      </c>
      <c r="B46" s="17" t="s">
        <v>66</v>
      </c>
      <c r="C46" s="53" t="s">
        <v>587</v>
      </c>
      <c r="D46" s="18" t="s">
        <v>29</v>
      </c>
      <c r="E46" s="117" t="s">
        <v>648</v>
      </c>
      <c r="F46" s="18"/>
      <c r="G46" s="55">
        <v>21</v>
      </c>
      <c r="H46" s="55">
        <v>17</v>
      </c>
      <c r="I46" s="17">
        <f t="shared" si="3"/>
        <v>38</v>
      </c>
      <c r="J46" s="55">
        <v>7399305283</v>
      </c>
      <c r="K46" s="54" t="s">
        <v>218</v>
      </c>
      <c r="L46" s="57" t="s">
        <v>219</v>
      </c>
      <c r="M46" s="58">
        <v>9401453226</v>
      </c>
      <c r="N46" s="59" t="s">
        <v>220</v>
      </c>
      <c r="O46" s="60">
        <v>9085191154</v>
      </c>
      <c r="P46" s="24" t="s">
        <v>1495</v>
      </c>
      <c r="Q46" s="18" t="s">
        <v>139</v>
      </c>
      <c r="R46" s="18">
        <v>10</v>
      </c>
      <c r="S46" s="18" t="s">
        <v>231</v>
      </c>
      <c r="T46" s="18"/>
    </row>
    <row r="47" spans="1:20">
      <c r="A47" s="4">
        <v>43</v>
      </c>
      <c r="B47" s="17" t="s">
        <v>66</v>
      </c>
      <c r="C47" s="53" t="s">
        <v>588</v>
      </c>
      <c r="D47" s="18" t="s">
        <v>29</v>
      </c>
      <c r="E47" s="117" t="s">
        <v>650</v>
      </c>
      <c r="F47" s="18"/>
      <c r="G47" s="55">
        <v>20</v>
      </c>
      <c r="H47" s="55">
        <v>26</v>
      </c>
      <c r="I47" s="17">
        <f t="shared" si="3"/>
        <v>46</v>
      </c>
      <c r="J47" s="55"/>
      <c r="K47" s="54" t="s">
        <v>218</v>
      </c>
      <c r="L47" s="57" t="s">
        <v>219</v>
      </c>
      <c r="M47" s="58">
        <v>9401453226</v>
      </c>
      <c r="N47" s="59" t="s">
        <v>220</v>
      </c>
      <c r="O47" s="60">
        <v>9085191154</v>
      </c>
      <c r="P47" s="24" t="s">
        <v>1495</v>
      </c>
      <c r="Q47" s="18" t="s">
        <v>139</v>
      </c>
      <c r="R47" s="18">
        <v>10</v>
      </c>
      <c r="S47" s="18" t="s">
        <v>231</v>
      </c>
      <c r="T47" s="18"/>
    </row>
    <row r="48" spans="1:20">
      <c r="A48" s="4">
        <v>44</v>
      </c>
      <c r="B48" s="17" t="s">
        <v>66</v>
      </c>
      <c r="C48" s="53" t="s">
        <v>589</v>
      </c>
      <c r="D48" s="18" t="s">
        <v>29</v>
      </c>
      <c r="E48" s="117" t="s">
        <v>649</v>
      </c>
      <c r="F48" s="18"/>
      <c r="G48" s="55">
        <v>24</v>
      </c>
      <c r="H48" s="55">
        <v>27</v>
      </c>
      <c r="I48" s="17">
        <f t="shared" si="3"/>
        <v>51</v>
      </c>
      <c r="J48" s="55">
        <v>7896765049</v>
      </c>
      <c r="K48" s="54" t="s">
        <v>218</v>
      </c>
      <c r="L48" s="57" t="s">
        <v>219</v>
      </c>
      <c r="M48" s="58">
        <v>9401453226</v>
      </c>
      <c r="N48" s="59" t="s">
        <v>220</v>
      </c>
      <c r="O48" s="60">
        <v>9085191154</v>
      </c>
      <c r="P48" s="24" t="s">
        <v>1495</v>
      </c>
      <c r="Q48" s="18" t="s">
        <v>139</v>
      </c>
      <c r="R48" s="18">
        <v>10</v>
      </c>
      <c r="S48" s="18" t="s">
        <v>231</v>
      </c>
      <c r="T48" s="18"/>
    </row>
    <row r="49" spans="1:20">
      <c r="A49" s="4">
        <v>45</v>
      </c>
      <c r="B49" s="17" t="s">
        <v>66</v>
      </c>
      <c r="C49" s="53" t="s">
        <v>590</v>
      </c>
      <c r="D49" s="18" t="s">
        <v>29</v>
      </c>
      <c r="E49" s="117" t="s">
        <v>653</v>
      </c>
      <c r="F49" s="18"/>
      <c r="G49" s="55">
        <v>22</v>
      </c>
      <c r="H49" s="55">
        <v>15</v>
      </c>
      <c r="I49" s="17">
        <f t="shared" si="3"/>
        <v>37</v>
      </c>
      <c r="J49" s="55">
        <v>9707059432</v>
      </c>
      <c r="K49" s="54" t="s">
        <v>218</v>
      </c>
      <c r="L49" s="57" t="s">
        <v>219</v>
      </c>
      <c r="M49" s="58">
        <v>9401453226</v>
      </c>
      <c r="N49" s="59" t="s">
        <v>220</v>
      </c>
      <c r="O49" s="60">
        <v>9085191154</v>
      </c>
      <c r="P49" s="24" t="s">
        <v>1496</v>
      </c>
      <c r="Q49" s="18" t="s">
        <v>88</v>
      </c>
      <c r="R49" s="18">
        <v>10</v>
      </c>
      <c r="S49" s="18" t="s">
        <v>231</v>
      </c>
      <c r="T49" s="18"/>
    </row>
    <row r="50" spans="1:20">
      <c r="A50" s="4">
        <v>46</v>
      </c>
      <c r="B50" s="17" t="s">
        <v>66</v>
      </c>
      <c r="C50" s="53" t="s">
        <v>591</v>
      </c>
      <c r="D50" s="18" t="s">
        <v>29</v>
      </c>
      <c r="E50" s="117" t="s">
        <v>651</v>
      </c>
      <c r="F50" s="18"/>
      <c r="G50" s="55">
        <v>20</v>
      </c>
      <c r="H50" s="55">
        <v>23</v>
      </c>
      <c r="I50" s="17">
        <f t="shared" si="3"/>
        <v>43</v>
      </c>
      <c r="J50" s="55"/>
      <c r="K50" s="54" t="s">
        <v>218</v>
      </c>
      <c r="L50" s="57" t="s">
        <v>219</v>
      </c>
      <c r="M50" s="58">
        <v>9401453226</v>
      </c>
      <c r="N50" s="59" t="s">
        <v>225</v>
      </c>
      <c r="O50" s="60">
        <v>9859591905</v>
      </c>
      <c r="P50" s="24" t="s">
        <v>1496</v>
      </c>
      <c r="Q50" s="18" t="s">
        <v>88</v>
      </c>
      <c r="R50" s="18">
        <v>12</v>
      </c>
      <c r="S50" s="18" t="s">
        <v>231</v>
      </c>
      <c r="T50" s="18"/>
    </row>
    <row r="51" spans="1:20">
      <c r="A51" s="4">
        <v>47</v>
      </c>
      <c r="B51" s="17" t="s">
        <v>66</v>
      </c>
      <c r="C51" s="53" t="s">
        <v>592</v>
      </c>
      <c r="D51" s="18" t="s">
        <v>29</v>
      </c>
      <c r="E51" s="117" t="s">
        <v>652</v>
      </c>
      <c r="F51" s="18"/>
      <c r="G51" s="55">
        <v>17</v>
      </c>
      <c r="H51" s="55">
        <v>22</v>
      </c>
      <c r="I51" s="17">
        <f t="shared" si="3"/>
        <v>39</v>
      </c>
      <c r="J51" s="55"/>
      <c r="K51" s="54" t="s">
        <v>218</v>
      </c>
      <c r="L51" s="57" t="s">
        <v>219</v>
      </c>
      <c r="M51" s="58">
        <v>9401453226</v>
      </c>
      <c r="N51" s="59" t="s">
        <v>225</v>
      </c>
      <c r="O51" s="60">
        <v>9859591905</v>
      </c>
      <c r="P51" s="24" t="s">
        <v>1496</v>
      </c>
      <c r="Q51" s="18" t="s">
        <v>88</v>
      </c>
      <c r="R51" s="18">
        <v>11</v>
      </c>
      <c r="S51" s="18" t="s">
        <v>231</v>
      </c>
      <c r="T51" s="18"/>
    </row>
    <row r="52" spans="1:20">
      <c r="A52" s="4">
        <v>48</v>
      </c>
      <c r="B52" s="17" t="s">
        <v>66</v>
      </c>
      <c r="C52" s="53" t="s">
        <v>572</v>
      </c>
      <c r="D52" s="18" t="s">
        <v>29</v>
      </c>
      <c r="E52" s="117" t="s">
        <v>857</v>
      </c>
      <c r="F52" s="18"/>
      <c r="G52" s="61">
        <v>17</v>
      </c>
      <c r="H52" s="61">
        <v>23</v>
      </c>
      <c r="I52" s="17">
        <f t="shared" si="3"/>
        <v>40</v>
      </c>
      <c r="J52" s="61">
        <v>9435842953</v>
      </c>
      <c r="K52" s="54" t="s">
        <v>593</v>
      </c>
      <c r="L52" s="62" t="s">
        <v>156</v>
      </c>
      <c r="M52" s="54"/>
      <c r="N52" s="59" t="s">
        <v>157</v>
      </c>
      <c r="O52" s="63">
        <v>9613229324</v>
      </c>
      <c r="P52" s="24" t="s">
        <v>1497</v>
      </c>
      <c r="Q52" s="18" t="s">
        <v>107</v>
      </c>
      <c r="R52" s="18">
        <v>16</v>
      </c>
      <c r="S52" s="18" t="s">
        <v>231</v>
      </c>
      <c r="T52" s="18"/>
    </row>
    <row r="53" spans="1:20">
      <c r="A53" s="4">
        <v>49</v>
      </c>
      <c r="B53" s="17" t="s">
        <v>66</v>
      </c>
      <c r="C53" s="53" t="s">
        <v>594</v>
      </c>
      <c r="D53" s="18" t="s">
        <v>29</v>
      </c>
      <c r="E53" s="117" t="s">
        <v>858</v>
      </c>
      <c r="F53" s="18"/>
      <c r="G53" s="61">
        <v>24</v>
      </c>
      <c r="H53" s="61">
        <v>30</v>
      </c>
      <c r="I53" s="17">
        <f t="shared" si="3"/>
        <v>54</v>
      </c>
      <c r="J53" s="61">
        <v>8753946559</v>
      </c>
      <c r="K53" s="54" t="s">
        <v>593</v>
      </c>
      <c r="L53" s="62" t="s">
        <v>156</v>
      </c>
      <c r="M53" s="54"/>
      <c r="N53" s="59" t="s">
        <v>157</v>
      </c>
      <c r="O53" s="63">
        <v>9613229324</v>
      </c>
      <c r="P53" s="24" t="s">
        <v>1497</v>
      </c>
      <c r="Q53" s="18" t="s">
        <v>107</v>
      </c>
      <c r="R53" s="18">
        <v>17</v>
      </c>
      <c r="S53" s="18" t="s">
        <v>231</v>
      </c>
      <c r="T53" s="18"/>
    </row>
    <row r="54" spans="1:20" ht="30">
      <c r="A54" s="4">
        <v>50</v>
      </c>
      <c r="B54" s="17" t="s">
        <v>66</v>
      </c>
      <c r="C54" s="53" t="s">
        <v>571</v>
      </c>
      <c r="D54" s="18" t="s">
        <v>29</v>
      </c>
      <c r="E54" s="117" t="s">
        <v>856</v>
      </c>
      <c r="F54" s="18"/>
      <c r="G54" s="61">
        <v>18</v>
      </c>
      <c r="H54" s="61">
        <v>21</v>
      </c>
      <c r="I54" s="17">
        <f t="shared" si="3"/>
        <v>39</v>
      </c>
      <c r="J54" s="61">
        <v>8876296656</v>
      </c>
      <c r="K54" s="54" t="s">
        <v>593</v>
      </c>
      <c r="L54" s="62" t="s">
        <v>156</v>
      </c>
      <c r="M54" s="54"/>
      <c r="N54" s="59" t="s">
        <v>157</v>
      </c>
      <c r="O54" s="63">
        <v>9613229324</v>
      </c>
      <c r="P54" s="24" t="s">
        <v>1497</v>
      </c>
      <c r="Q54" s="18" t="s">
        <v>107</v>
      </c>
      <c r="R54" s="18">
        <v>16</v>
      </c>
      <c r="S54" s="18" t="s">
        <v>231</v>
      </c>
      <c r="T54" s="18"/>
    </row>
    <row r="55" spans="1:20">
      <c r="A55" s="4">
        <v>51</v>
      </c>
      <c r="B55" s="17" t="s">
        <v>66</v>
      </c>
      <c r="C55" s="53" t="s">
        <v>164</v>
      </c>
      <c r="D55" s="18" t="s">
        <v>29</v>
      </c>
      <c r="E55" s="117" t="s">
        <v>855</v>
      </c>
      <c r="F55" s="18"/>
      <c r="G55" s="61">
        <v>56</v>
      </c>
      <c r="H55" s="61">
        <v>59</v>
      </c>
      <c r="I55" s="17">
        <f t="shared" si="3"/>
        <v>115</v>
      </c>
      <c r="J55" s="61">
        <v>8822272853</v>
      </c>
      <c r="K55" s="54" t="s">
        <v>593</v>
      </c>
      <c r="L55" s="62" t="s">
        <v>156</v>
      </c>
      <c r="M55" s="54"/>
      <c r="N55" s="59" t="s">
        <v>157</v>
      </c>
      <c r="O55" s="63">
        <v>9613229324</v>
      </c>
      <c r="P55" s="24" t="s">
        <v>1498</v>
      </c>
      <c r="Q55" s="18" t="s">
        <v>110</v>
      </c>
      <c r="R55" s="18">
        <v>16</v>
      </c>
      <c r="S55" s="18" t="s">
        <v>231</v>
      </c>
      <c r="T55" s="18"/>
    </row>
    <row r="56" spans="1:20">
      <c r="A56" s="4">
        <v>52</v>
      </c>
      <c r="B56" s="17" t="s">
        <v>66</v>
      </c>
      <c r="C56" s="53" t="s">
        <v>570</v>
      </c>
      <c r="D56" s="18" t="s">
        <v>29</v>
      </c>
      <c r="E56" s="117" t="s">
        <v>854</v>
      </c>
      <c r="F56" s="18"/>
      <c r="G56" s="61">
        <v>41</v>
      </c>
      <c r="H56" s="61">
        <v>39</v>
      </c>
      <c r="I56" s="17">
        <f t="shared" si="3"/>
        <v>80</v>
      </c>
      <c r="J56" s="61">
        <v>8486986610</v>
      </c>
      <c r="K56" s="54" t="s">
        <v>593</v>
      </c>
      <c r="L56" s="62" t="s">
        <v>156</v>
      </c>
      <c r="M56" s="54"/>
      <c r="N56" s="59" t="s">
        <v>157</v>
      </c>
      <c r="O56" s="63">
        <v>9613229324</v>
      </c>
      <c r="P56" s="24" t="s">
        <v>1498</v>
      </c>
      <c r="Q56" s="18" t="s">
        <v>110</v>
      </c>
      <c r="R56" s="18">
        <v>16</v>
      </c>
      <c r="S56" s="18" t="s">
        <v>231</v>
      </c>
      <c r="T56" s="18"/>
    </row>
    <row r="57" spans="1:20">
      <c r="A57" s="4">
        <v>53</v>
      </c>
      <c r="B57" s="17" t="s">
        <v>66</v>
      </c>
      <c r="C57" s="53" t="s">
        <v>145</v>
      </c>
      <c r="D57" s="18" t="s">
        <v>29</v>
      </c>
      <c r="E57" s="117" t="s">
        <v>654</v>
      </c>
      <c r="F57" s="18"/>
      <c r="G57" s="61">
        <v>25</v>
      </c>
      <c r="H57" s="61">
        <v>35</v>
      </c>
      <c r="I57" s="17">
        <f t="shared" si="3"/>
        <v>60</v>
      </c>
      <c r="J57" s="61">
        <v>9707683732</v>
      </c>
      <c r="K57" s="54" t="s">
        <v>391</v>
      </c>
      <c r="L57" s="62" t="s">
        <v>392</v>
      </c>
      <c r="M57" s="99">
        <v>9613264785</v>
      </c>
      <c r="N57" s="65" t="s">
        <v>126</v>
      </c>
      <c r="O57" s="63">
        <v>9613595252</v>
      </c>
      <c r="P57" s="24" t="s">
        <v>1499</v>
      </c>
      <c r="Q57" s="18" t="s">
        <v>119</v>
      </c>
      <c r="R57" s="18">
        <v>9</v>
      </c>
      <c r="S57" s="18" t="s">
        <v>231</v>
      </c>
      <c r="T57" s="18"/>
    </row>
    <row r="58" spans="1:20">
      <c r="A58" s="4">
        <v>54</v>
      </c>
      <c r="B58" s="17" t="s">
        <v>66</v>
      </c>
      <c r="C58" s="103" t="s">
        <v>595</v>
      </c>
      <c r="D58" s="18" t="s">
        <v>29</v>
      </c>
      <c r="E58" s="117" t="s">
        <v>886</v>
      </c>
      <c r="F58" s="18"/>
      <c r="G58" s="61">
        <v>20</v>
      </c>
      <c r="H58" s="61">
        <v>14</v>
      </c>
      <c r="I58" s="17">
        <f t="shared" si="3"/>
        <v>34</v>
      </c>
      <c r="J58" s="103">
        <v>9854981736</v>
      </c>
      <c r="K58" s="54" t="s">
        <v>391</v>
      </c>
      <c r="L58" s="62" t="s">
        <v>392</v>
      </c>
      <c r="M58" s="99">
        <v>9613264785</v>
      </c>
      <c r="N58" s="65" t="s">
        <v>126</v>
      </c>
      <c r="O58" s="63">
        <v>9613595252</v>
      </c>
      <c r="P58" s="24" t="s">
        <v>1499</v>
      </c>
      <c r="Q58" s="18" t="s">
        <v>119</v>
      </c>
      <c r="R58" s="18">
        <v>9</v>
      </c>
      <c r="S58" s="18" t="s">
        <v>231</v>
      </c>
      <c r="T58" s="18"/>
    </row>
    <row r="59" spans="1:20">
      <c r="A59" s="4">
        <v>55</v>
      </c>
      <c r="B59" s="17" t="s">
        <v>66</v>
      </c>
      <c r="C59" s="53" t="s">
        <v>884</v>
      </c>
      <c r="D59" s="18" t="s">
        <v>29</v>
      </c>
      <c r="E59" s="117" t="s">
        <v>883</v>
      </c>
      <c r="F59" s="18"/>
      <c r="G59" s="61">
        <v>33</v>
      </c>
      <c r="H59" s="61">
        <v>32</v>
      </c>
      <c r="I59" s="17">
        <f t="shared" si="3"/>
        <v>65</v>
      </c>
      <c r="J59" s="61">
        <v>9613043758</v>
      </c>
      <c r="K59" s="54" t="s">
        <v>385</v>
      </c>
      <c r="L59" s="62" t="s">
        <v>386</v>
      </c>
      <c r="M59" s="99">
        <v>9401453240</v>
      </c>
      <c r="N59" s="59" t="s">
        <v>387</v>
      </c>
      <c r="O59" s="63">
        <v>7399670140</v>
      </c>
      <c r="P59" s="24" t="s">
        <v>1500</v>
      </c>
      <c r="Q59" s="18" t="s">
        <v>132</v>
      </c>
      <c r="R59" s="18">
        <v>9</v>
      </c>
      <c r="S59" s="18" t="s">
        <v>231</v>
      </c>
      <c r="T59" s="18"/>
    </row>
    <row r="60" spans="1:20">
      <c r="A60" s="4">
        <v>56</v>
      </c>
      <c r="B60" s="17" t="s">
        <v>66</v>
      </c>
      <c r="C60" s="53" t="s">
        <v>596</v>
      </c>
      <c r="D60" s="18" t="s">
        <v>29</v>
      </c>
      <c r="E60" s="117" t="s">
        <v>885</v>
      </c>
      <c r="F60" s="18"/>
      <c r="G60" s="61">
        <v>39</v>
      </c>
      <c r="H60" s="61">
        <v>42</v>
      </c>
      <c r="I60" s="17">
        <f t="shared" si="3"/>
        <v>81</v>
      </c>
      <c r="J60" s="61"/>
      <c r="K60" s="54" t="s">
        <v>385</v>
      </c>
      <c r="L60" s="62" t="s">
        <v>386</v>
      </c>
      <c r="M60" s="99">
        <v>9401453240</v>
      </c>
      <c r="N60" s="59" t="s">
        <v>387</v>
      </c>
      <c r="O60" s="63">
        <v>7399670140</v>
      </c>
      <c r="P60" s="24" t="s">
        <v>1500</v>
      </c>
      <c r="Q60" s="18" t="s">
        <v>132</v>
      </c>
      <c r="R60" s="18">
        <v>9</v>
      </c>
      <c r="S60" s="18" t="s">
        <v>231</v>
      </c>
      <c r="T60" s="18"/>
    </row>
    <row r="61" spans="1:20">
      <c r="A61" s="4">
        <v>57</v>
      </c>
      <c r="B61" s="17" t="s">
        <v>66</v>
      </c>
      <c r="C61" s="53" t="s">
        <v>597</v>
      </c>
      <c r="D61" s="18" t="s">
        <v>29</v>
      </c>
      <c r="E61" s="117" t="s">
        <v>848</v>
      </c>
      <c r="F61" s="18"/>
      <c r="G61" s="61">
        <v>21</v>
      </c>
      <c r="H61" s="61">
        <v>26</v>
      </c>
      <c r="I61" s="17">
        <f t="shared" si="3"/>
        <v>47</v>
      </c>
      <c r="J61" s="61">
        <v>8749935810</v>
      </c>
      <c r="K61" s="54" t="s">
        <v>295</v>
      </c>
      <c r="L61" s="57" t="s">
        <v>125</v>
      </c>
      <c r="M61" s="58">
        <v>9401453250</v>
      </c>
      <c r="N61" s="59" t="s">
        <v>598</v>
      </c>
      <c r="O61" s="60">
        <v>8822636726</v>
      </c>
      <c r="P61" s="24" t="s">
        <v>1501</v>
      </c>
      <c r="Q61" s="18" t="s">
        <v>139</v>
      </c>
      <c r="R61" s="18">
        <v>9</v>
      </c>
      <c r="S61" s="18" t="s">
        <v>231</v>
      </c>
      <c r="T61" s="18"/>
    </row>
    <row r="62" spans="1:20">
      <c r="A62" s="4">
        <v>58</v>
      </c>
      <c r="B62" s="17" t="s">
        <v>66</v>
      </c>
      <c r="C62" s="53" t="s">
        <v>599</v>
      </c>
      <c r="D62" s="18" t="s">
        <v>29</v>
      </c>
      <c r="E62" s="117" t="s">
        <v>849</v>
      </c>
      <c r="F62" s="18"/>
      <c r="G62" s="61">
        <v>10</v>
      </c>
      <c r="H62" s="61">
        <v>11</v>
      </c>
      <c r="I62" s="17">
        <f t="shared" si="3"/>
        <v>21</v>
      </c>
      <c r="J62" s="61">
        <v>9864461122</v>
      </c>
      <c r="K62" s="54" t="s">
        <v>295</v>
      </c>
      <c r="L62" s="57" t="s">
        <v>125</v>
      </c>
      <c r="M62" s="58">
        <v>9401453250</v>
      </c>
      <c r="N62" s="59" t="s">
        <v>598</v>
      </c>
      <c r="O62" s="60">
        <v>8822636726</v>
      </c>
      <c r="P62" s="24" t="s">
        <v>1501</v>
      </c>
      <c r="Q62" s="18" t="s">
        <v>139</v>
      </c>
      <c r="R62" s="18">
        <v>9</v>
      </c>
      <c r="S62" s="18" t="s">
        <v>231</v>
      </c>
      <c r="T62" s="18"/>
    </row>
    <row r="63" spans="1:20">
      <c r="A63" s="4">
        <v>59</v>
      </c>
      <c r="B63" s="17" t="s">
        <v>66</v>
      </c>
      <c r="C63" s="53" t="s">
        <v>600</v>
      </c>
      <c r="D63" s="18" t="s">
        <v>29</v>
      </c>
      <c r="E63" s="117" t="s">
        <v>850</v>
      </c>
      <c r="F63" s="18"/>
      <c r="G63" s="61">
        <v>14</v>
      </c>
      <c r="H63" s="61">
        <v>13</v>
      </c>
      <c r="I63" s="17">
        <f t="shared" si="3"/>
        <v>27</v>
      </c>
      <c r="J63" s="61">
        <v>9577314590</v>
      </c>
      <c r="K63" s="54" t="s">
        <v>295</v>
      </c>
      <c r="L63" s="57" t="s">
        <v>125</v>
      </c>
      <c r="M63" s="58">
        <v>9401453250</v>
      </c>
      <c r="N63" s="59" t="s">
        <v>598</v>
      </c>
      <c r="O63" s="60">
        <v>8822636726</v>
      </c>
      <c r="P63" s="24" t="s">
        <v>1501</v>
      </c>
      <c r="Q63" s="18" t="s">
        <v>139</v>
      </c>
      <c r="R63" s="18">
        <v>9</v>
      </c>
      <c r="S63" s="18" t="s">
        <v>231</v>
      </c>
      <c r="T63" s="18"/>
    </row>
    <row r="64" spans="1:20">
      <c r="A64" s="4">
        <v>60</v>
      </c>
      <c r="B64" s="17" t="s">
        <v>66</v>
      </c>
      <c r="C64" s="53" t="s">
        <v>601</v>
      </c>
      <c r="D64" s="18" t="s">
        <v>29</v>
      </c>
      <c r="E64" s="117" t="s">
        <v>851</v>
      </c>
      <c r="F64" s="18"/>
      <c r="G64" s="61">
        <v>31</v>
      </c>
      <c r="H64" s="61">
        <v>16</v>
      </c>
      <c r="I64" s="17">
        <f t="shared" si="3"/>
        <v>47</v>
      </c>
      <c r="J64" s="61">
        <v>9706374752</v>
      </c>
      <c r="K64" s="54" t="s">
        <v>295</v>
      </c>
      <c r="L64" s="57" t="s">
        <v>125</v>
      </c>
      <c r="M64" s="58">
        <v>9401453250</v>
      </c>
      <c r="N64" s="59" t="s">
        <v>598</v>
      </c>
      <c r="O64" s="60">
        <v>8822636726</v>
      </c>
      <c r="P64" s="24" t="s">
        <v>1501</v>
      </c>
      <c r="Q64" s="18" t="s">
        <v>139</v>
      </c>
      <c r="R64" s="18">
        <v>9</v>
      </c>
      <c r="S64" s="18" t="s">
        <v>231</v>
      </c>
      <c r="T64" s="18"/>
    </row>
    <row r="65" spans="1:20">
      <c r="A65" s="4">
        <v>61</v>
      </c>
      <c r="B65" s="17" t="s">
        <v>66</v>
      </c>
      <c r="C65" s="53" t="s">
        <v>602</v>
      </c>
      <c r="D65" s="18" t="s">
        <v>29</v>
      </c>
      <c r="E65" s="117" t="s">
        <v>852</v>
      </c>
      <c r="F65" s="18"/>
      <c r="G65" s="61">
        <v>19</v>
      </c>
      <c r="H65" s="61">
        <v>23</v>
      </c>
      <c r="I65" s="17">
        <f t="shared" si="3"/>
        <v>42</v>
      </c>
      <c r="J65" s="61">
        <v>9085432821</v>
      </c>
      <c r="K65" s="54" t="s">
        <v>295</v>
      </c>
      <c r="L65" s="57" t="s">
        <v>125</v>
      </c>
      <c r="M65" s="58">
        <v>9401453250</v>
      </c>
      <c r="N65" s="59" t="s">
        <v>598</v>
      </c>
      <c r="O65" s="60">
        <v>8822636726</v>
      </c>
      <c r="P65" s="24" t="s">
        <v>1502</v>
      </c>
      <c r="Q65" s="18" t="s">
        <v>107</v>
      </c>
      <c r="R65" s="18">
        <v>8</v>
      </c>
      <c r="S65" s="18" t="s">
        <v>231</v>
      </c>
      <c r="T65" s="18"/>
    </row>
    <row r="66" spans="1:20">
      <c r="A66" s="4">
        <v>62</v>
      </c>
      <c r="B66" s="17" t="s">
        <v>66</v>
      </c>
      <c r="C66" s="53" t="s">
        <v>603</v>
      </c>
      <c r="D66" s="18" t="s">
        <v>29</v>
      </c>
      <c r="E66" s="117" t="s">
        <v>847</v>
      </c>
      <c r="F66" s="18"/>
      <c r="G66" s="61">
        <v>20</v>
      </c>
      <c r="H66" s="61">
        <v>20</v>
      </c>
      <c r="I66" s="17">
        <f t="shared" si="3"/>
        <v>40</v>
      </c>
      <c r="J66" s="61">
        <v>9859736835</v>
      </c>
      <c r="K66" s="54" t="s">
        <v>295</v>
      </c>
      <c r="L66" s="57" t="s">
        <v>125</v>
      </c>
      <c r="M66" s="58">
        <v>9401453250</v>
      </c>
      <c r="N66" s="59" t="s">
        <v>598</v>
      </c>
      <c r="O66" s="60">
        <v>8822636726</v>
      </c>
      <c r="P66" s="24" t="s">
        <v>1502</v>
      </c>
      <c r="Q66" s="18" t="s">
        <v>107</v>
      </c>
      <c r="R66" s="18">
        <v>8</v>
      </c>
      <c r="S66" s="18" t="s">
        <v>231</v>
      </c>
      <c r="T66" s="18"/>
    </row>
    <row r="67" spans="1:20">
      <c r="A67" s="4">
        <v>63</v>
      </c>
      <c r="B67" s="17" t="s">
        <v>66</v>
      </c>
      <c r="C67" s="53" t="s">
        <v>604</v>
      </c>
      <c r="D67" s="18" t="s">
        <v>29</v>
      </c>
      <c r="E67" s="117" t="s">
        <v>846</v>
      </c>
      <c r="F67" s="18"/>
      <c r="G67" s="61">
        <v>17</v>
      </c>
      <c r="H67" s="61">
        <v>23</v>
      </c>
      <c r="I67" s="17">
        <f t="shared" si="3"/>
        <v>40</v>
      </c>
      <c r="J67" s="61">
        <v>9435758335</v>
      </c>
      <c r="K67" s="54" t="s">
        <v>295</v>
      </c>
      <c r="L67" s="57" t="s">
        <v>125</v>
      </c>
      <c r="M67" s="58">
        <v>9401453250</v>
      </c>
      <c r="N67" s="59" t="s">
        <v>445</v>
      </c>
      <c r="O67" s="63">
        <v>9577460284</v>
      </c>
      <c r="P67" s="24" t="s">
        <v>1502</v>
      </c>
      <c r="Q67" s="18" t="s">
        <v>107</v>
      </c>
      <c r="R67" s="18">
        <v>8</v>
      </c>
      <c r="S67" s="18" t="s">
        <v>231</v>
      </c>
      <c r="T67" s="18"/>
    </row>
    <row r="68" spans="1:20">
      <c r="A68" s="4">
        <v>64</v>
      </c>
      <c r="B68" s="17" t="s">
        <v>66</v>
      </c>
      <c r="C68" s="66" t="s">
        <v>605</v>
      </c>
      <c r="D68" s="18" t="s">
        <v>29</v>
      </c>
      <c r="E68" s="117" t="s">
        <v>845</v>
      </c>
      <c r="F68" s="18"/>
      <c r="G68" s="61">
        <v>15</v>
      </c>
      <c r="H68" s="61">
        <v>24</v>
      </c>
      <c r="I68" s="17">
        <f t="shared" si="3"/>
        <v>39</v>
      </c>
      <c r="J68" s="114" t="s">
        <v>606</v>
      </c>
      <c r="K68" s="54" t="s">
        <v>295</v>
      </c>
      <c r="L68" s="57" t="s">
        <v>125</v>
      </c>
      <c r="M68" s="58">
        <v>9401453250</v>
      </c>
      <c r="N68" s="65" t="s">
        <v>296</v>
      </c>
      <c r="O68" s="63">
        <v>9854540636</v>
      </c>
      <c r="P68" s="24" t="s">
        <v>1503</v>
      </c>
      <c r="Q68" s="18" t="s">
        <v>110</v>
      </c>
      <c r="R68" s="18">
        <v>9</v>
      </c>
      <c r="S68" s="18" t="s">
        <v>231</v>
      </c>
      <c r="T68" s="18"/>
    </row>
    <row r="69" spans="1:20">
      <c r="A69" s="4">
        <v>65</v>
      </c>
      <c r="B69" s="17" t="s">
        <v>66</v>
      </c>
      <c r="C69" s="66" t="s">
        <v>607</v>
      </c>
      <c r="D69" s="18" t="s">
        <v>29</v>
      </c>
      <c r="E69" s="117" t="s">
        <v>853</v>
      </c>
      <c r="F69" s="18"/>
      <c r="G69" s="61">
        <v>14</v>
      </c>
      <c r="H69" s="61">
        <v>15</v>
      </c>
      <c r="I69" s="17">
        <f t="shared" si="3"/>
        <v>29</v>
      </c>
      <c r="J69" s="67" t="s">
        <v>608</v>
      </c>
      <c r="K69" s="54" t="s">
        <v>295</v>
      </c>
      <c r="L69" s="57" t="s">
        <v>125</v>
      </c>
      <c r="M69" s="58">
        <v>9401453250</v>
      </c>
      <c r="N69" s="65" t="s">
        <v>129</v>
      </c>
      <c r="O69" s="63">
        <v>7399974351</v>
      </c>
      <c r="P69" s="24" t="s">
        <v>1503</v>
      </c>
      <c r="Q69" s="18" t="s">
        <v>110</v>
      </c>
      <c r="R69" s="18">
        <v>9</v>
      </c>
      <c r="S69" s="18" t="s">
        <v>231</v>
      </c>
      <c r="T69" s="18"/>
    </row>
    <row r="70" spans="1:20">
      <c r="A70" s="4">
        <v>66</v>
      </c>
      <c r="B70" s="17" t="s">
        <v>66</v>
      </c>
      <c r="C70" s="53" t="s">
        <v>609</v>
      </c>
      <c r="D70" s="18" t="s">
        <v>29</v>
      </c>
      <c r="E70" s="117" t="s">
        <v>844</v>
      </c>
      <c r="F70" s="18"/>
      <c r="G70" s="61">
        <v>9</v>
      </c>
      <c r="H70" s="61">
        <v>4</v>
      </c>
      <c r="I70" s="17">
        <f t="shared" si="3"/>
        <v>13</v>
      </c>
      <c r="J70" s="61">
        <v>9864475444</v>
      </c>
      <c r="K70" s="54" t="s">
        <v>295</v>
      </c>
      <c r="L70" s="57" t="s">
        <v>125</v>
      </c>
      <c r="M70" s="58">
        <v>9401453250</v>
      </c>
      <c r="N70" s="59" t="s">
        <v>445</v>
      </c>
      <c r="O70" s="63">
        <v>9577460284</v>
      </c>
      <c r="P70" s="24" t="s">
        <v>1503</v>
      </c>
      <c r="Q70" s="18" t="s">
        <v>110</v>
      </c>
      <c r="R70" s="18">
        <v>8</v>
      </c>
      <c r="S70" s="18" t="s">
        <v>231</v>
      </c>
      <c r="T70" s="18"/>
    </row>
    <row r="71" spans="1:20">
      <c r="A71" s="4">
        <v>67</v>
      </c>
      <c r="B71" s="17" t="s">
        <v>66</v>
      </c>
      <c r="C71" s="66" t="s">
        <v>610</v>
      </c>
      <c r="D71" s="18" t="s">
        <v>29</v>
      </c>
      <c r="E71" s="117" t="s">
        <v>843</v>
      </c>
      <c r="F71" s="18"/>
      <c r="G71" s="61">
        <v>15</v>
      </c>
      <c r="H71" s="61">
        <v>21</v>
      </c>
      <c r="I71" s="17">
        <f t="shared" si="3"/>
        <v>36</v>
      </c>
      <c r="J71" s="67" t="s">
        <v>611</v>
      </c>
      <c r="K71" s="54" t="s">
        <v>295</v>
      </c>
      <c r="L71" s="57" t="s">
        <v>125</v>
      </c>
      <c r="M71" s="58">
        <v>9401453250</v>
      </c>
      <c r="N71" s="65" t="s">
        <v>129</v>
      </c>
      <c r="O71" s="63">
        <v>7399974351</v>
      </c>
      <c r="P71" s="24" t="s">
        <v>1503</v>
      </c>
      <c r="Q71" s="18" t="s">
        <v>110</v>
      </c>
      <c r="R71" s="18">
        <v>9</v>
      </c>
      <c r="S71" s="18" t="s">
        <v>231</v>
      </c>
      <c r="T71" s="18"/>
    </row>
    <row r="72" spans="1:20">
      <c r="A72" s="4">
        <v>68</v>
      </c>
      <c r="B72" s="17" t="s">
        <v>66</v>
      </c>
      <c r="C72" s="53" t="s">
        <v>612</v>
      </c>
      <c r="D72" s="54" t="s">
        <v>29</v>
      </c>
      <c r="E72" s="117" t="s">
        <v>948</v>
      </c>
      <c r="F72" s="18"/>
      <c r="G72" s="61">
        <v>13</v>
      </c>
      <c r="H72" s="61">
        <v>20</v>
      </c>
      <c r="I72" s="17">
        <f t="shared" si="3"/>
        <v>33</v>
      </c>
      <c r="J72" s="61">
        <v>9577720159</v>
      </c>
      <c r="K72" s="54" t="s">
        <v>200</v>
      </c>
      <c r="L72" s="62" t="s">
        <v>197</v>
      </c>
      <c r="M72" s="58">
        <v>9401453257</v>
      </c>
      <c r="N72" s="59" t="s">
        <v>613</v>
      </c>
      <c r="O72" s="63">
        <v>9706602429</v>
      </c>
      <c r="P72" s="24" t="s">
        <v>1504</v>
      </c>
      <c r="Q72" s="18" t="s">
        <v>119</v>
      </c>
      <c r="R72" s="18">
        <v>12</v>
      </c>
      <c r="S72" s="18" t="s">
        <v>231</v>
      </c>
      <c r="T72" s="18"/>
    </row>
    <row r="73" spans="1:20" ht="30.75">
      <c r="A73" s="4">
        <v>69</v>
      </c>
      <c r="B73" s="17" t="s">
        <v>66</v>
      </c>
      <c r="C73" s="76" t="s">
        <v>614</v>
      </c>
      <c r="D73" s="18" t="s">
        <v>29</v>
      </c>
      <c r="E73" s="117" t="s">
        <v>947</v>
      </c>
      <c r="F73" s="18"/>
      <c r="G73" s="55">
        <v>29</v>
      </c>
      <c r="H73" s="55">
        <v>23</v>
      </c>
      <c r="I73" s="17">
        <f t="shared" si="3"/>
        <v>52</v>
      </c>
      <c r="J73" s="55">
        <v>7399105109</v>
      </c>
      <c r="K73" s="54" t="s">
        <v>200</v>
      </c>
      <c r="L73" s="62" t="s">
        <v>197</v>
      </c>
      <c r="M73" s="58">
        <v>9401453257</v>
      </c>
      <c r="N73" s="59" t="s">
        <v>613</v>
      </c>
      <c r="O73" s="63">
        <v>9706602429</v>
      </c>
      <c r="P73" s="24" t="s">
        <v>1504</v>
      </c>
      <c r="Q73" s="18" t="s">
        <v>119</v>
      </c>
      <c r="R73" s="18">
        <v>12</v>
      </c>
      <c r="S73" s="18" t="s">
        <v>231</v>
      </c>
      <c r="T73" s="18"/>
    </row>
    <row r="74" spans="1:20">
      <c r="A74" s="4">
        <v>70</v>
      </c>
      <c r="B74" s="17" t="s">
        <v>66</v>
      </c>
      <c r="C74" s="101" t="s">
        <v>615</v>
      </c>
      <c r="D74" s="18" t="s">
        <v>29</v>
      </c>
      <c r="E74" s="117" t="s">
        <v>838</v>
      </c>
      <c r="F74" s="18"/>
      <c r="G74" s="81">
        <v>17</v>
      </c>
      <c r="H74" s="81">
        <v>9</v>
      </c>
      <c r="I74" s="17">
        <f t="shared" si="3"/>
        <v>26</v>
      </c>
      <c r="J74" s="101">
        <v>8812867329</v>
      </c>
      <c r="K74" s="54" t="s">
        <v>258</v>
      </c>
      <c r="L74" s="62" t="s">
        <v>259</v>
      </c>
      <c r="M74" s="58">
        <v>9401453258</v>
      </c>
      <c r="N74" s="59" t="s">
        <v>473</v>
      </c>
      <c r="O74" s="63">
        <v>9678486408</v>
      </c>
      <c r="P74" s="24" t="s">
        <v>1505</v>
      </c>
      <c r="Q74" s="18" t="s">
        <v>132</v>
      </c>
      <c r="R74" s="18">
        <v>18</v>
      </c>
      <c r="S74" s="18" t="s">
        <v>231</v>
      </c>
      <c r="T74" s="18"/>
    </row>
    <row r="75" spans="1:20">
      <c r="A75" s="4">
        <v>71</v>
      </c>
      <c r="B75" s="17" t="s">
        <v>66</v>
      </c>
      <c r="C75" s="101" t="s">
        <v>616</v>
      </c>
      <c r="D75" s="18" t="s">
        <v>29</v>
      </c>
      <c r="E75" s="117" t="s">
        <v>839</v>
      </c>
      <c r="F75" s="18"/>
      <c r="G75" s="81">
        <v>20</v>
      </c>
      <c r="H75" s="81">
        <v>18</v>
      </c>
      <c r="I75" s="17">
        <f t="shared" si="3"/>
        <v>38</v>
      </c>
      <c r="J75" s="101">
        <v>7896361799</v>
      </c>
      <c r="K75" s="54" t="s">
        <v>258</v>
      </c>
      <c r="L75" s="62" t="s">
        <v>259</v>
      </c>
      <c r="M75" s="58">
        <v>9401453258</v>
      </c>
      <c r="N75" s="59" t="s">
        <v>473</v>
      </c>
      <c r="O75" s="63">
        <v>9678486408</v>
      </c>
      <c r="P75" s="24" t="s">
        <v>1505</v>
      </c>
      <c r="Q75" s="18" t="s">
        <v>132</v>
      </c>
      <c r="R75" s="18">
        <v>18</v>
      </c>
      <c r="S75" s="18" t="s">
        <v>231</v>
      </c>
      <c r="T75" s="18"/>
    </row>
    <row r="76" spans="1:20">
      <c r="A76" s="4">
        <v>72</v>
      </c>
      <c r="B76" s="17" t="s">
        <v>66</v>
      </c>
      <c r="C76" s="101" t="s">
        <v>617</v>
      </c>
      <c r="D76" s="18" t="s">
        <v>29</v>
      </c>
      <c r="E76" s="117" t="s">
        <v>842</v>
      </c>
      <c r="F76" s="18"/>
      <c r="G76" s="81">
        <v>8</v>
      </c>
      <c r="H76" s="81">
        <v>10</v>
      </c>
      <c r="I76" s="17">
        <f t="shared" si="3"/>
        <v>18</v>
      </c>
      <c r="J76" s="101">
        <v>9508777390</v>
      </c>
      <c r="K76" s="54" t="s">
        <v>258</v>
      </c>
      <c r="L76" s="62" t="s">
        <v>259</v>
      </c>
      <c r="M76" s="58">
        <v>9401453258</v>
      </c>
      <c r="N76" s="65" t="s">
        <v>504</v>
      </c>
      <c r="O76" s="63">
        <v>9864427846</v>
      </c>
      <c r="P76" s="24" t="s">
        <v>1505</v>
      </c>
      <c r="Q76" s="18" t="s">
        <v>132</v>
      </c>
      <c r="R76" s="18">
        <v>17</v>
      </c>
      <c r="S76" s="18" t="s">
        <v>231</v>
      </c>
      <c r="T76" s="18"/>
    </row>
    <row r="77" spans="1:20">
      <c r="A77" s="4">
        <v>73</v>
      </c>
      <c r="B77" s="17" t="s">
        <v>66</v>
      </c>
      <c r="C77" s="101" t="s">
        <v>618</v>
      </c>
      <c r="D77" s="18" t="s">
        <v>29</v>
      </c>
      <c r="E77" s="117" t="s">
        <v>840</v>
      </c>
      <c r="F77" s="18"/>
      <c r="G77" s="81">
        <v>9</v>
      </c>
      <c r="H77" s="81">
        <v>8</v>
      </c>
      <c r="I77" s="17">
        <f t="shared" si="3"/>
        <v>17</v>
      </c>
      <c r="J77" s="101">
        <v>7399694188</v>
      </c>
      <c r="K77" s="54" t="s">
        <v>258</v>
      </c>
      <c r="L77" s="62" t="s">
        <v>259</v>
      </c>
      <c r="M77" s="58">
        <v>9401453258</v>
      </c>
      <c r="N77" s="65" t="s">
        <v>504</v>
      </c>
      <c r="O77" s="63">
        <v>9864427846</v>
      </c>
      <c r="P77" s="24" t="s">
        <v>1506</v>
      </c>
      <c r="Q77" s="18" t="s">
        <v>139</v>
      </c>
      <c r="R77" s="18">
        <v>17</v>
      </c>
      <c r="S77" s="18" t="s">
        <v>231</v>
      </c>
      <c r="T77" s="18"/>
    </row>
    <row r="78" spans="1:20">
      <c r="A78" s="4">
        <v>74</v>
      </c>
      <c r="B78" s="17" t="s">
        <v>66</v>
      </c>
      <c r="C78" s="115" t="s">
        <v>619</v>
      </c>
      <c r="D78" s="18" t="s">
        <v>29</v>
      </c>
      <c r="E78" s="117" t="s">
        <v>841</v>
      </c>
      <c r="F78" s="18"/>
      <c r="G78" s="81">
        <v>12</v>
      </c>
      <c r="H78" s="81">
        <v>17</v>
      </c>
      <c r="I78" s="17">
        <f t="shared" si="3"/>
        <v>29</v>
      </c>
      <c r="J78" s="116">
        <v>9678999250</v>
      </c>
      <c r="K78" s="54" t="s">
        <v>258</v>
      </c>
      <c r="L78" s="62" t="s">
        <v>259</v>
      </c>
      <c r="M78" s="58">
        <v>9401453258</v>
      </c>
      <c r="N78" s="65" t="s">
        <v>504</v>
      </c>
      <c r="O78" s="63">
        <v>9864427846</v>
      </c>
      <c r="P78" s="24" t="s">
        <v>1506</v>
      </c>
      <c r="Q78" s="18" t="s">
        <v>139</v>
      </c>
      <c r="R78" s="18">
        <v>17</v>
      </c>
      <c r="S78" s="18" t="s">
        <v>231</v>
      </c>
      <c r="T78" s="18"/>
    </row>
    <row r="79" spans="1:20">
      <c r="A79" s="4">
        <v>75</v>
      </c>
      <c r="B79" s="17" t="s">
        <v>67</v>
      </c>
      <c r="C79" s="53" t="s">
        <v>623</v>
      </c>
      <c r="D79" s="54" t="s">
        <v>29</v>
      </c>
      <c r="E79" s="117" t="s">
        <v>823</v>
      </c>
      <c r="F79" s="54"/>
      <c r="G79" s="61">
        <v>22</v>
      </c>
      <c r="H79" s="61">
        <v>26</v>
      </c>
      <c r="I79" s="17">
        <f t="shared" ref="I79:I84" si="4">SUM(G79:H79)</f>
        <v>48</v>
      </c>
      <c r="J79" s="61"/>
      <c r="K79" s="54" t="s">
        <v>136</v>
      </c>
      <c r="L79" s="57" t="s">
        <v>137</v>
      </c>
      <c r="M79" s="58">
        <v>9401453251</v>
      </c>
      <c r="N79" s="59" t="s">
        <v>468</v>
      </c>
      <c r="O79" s="60">
        <v>9613454887</v>
      </c>
      <c r="P79" s="24" t="s">
        <v>1482</v>
      </c>
      <c r="Q79" s="18" t="s">
        <v>132</v>
      </c>
      <c r="R79" s="18">
        <v>3.5</v>
      </c>
      <c r="S79" s="18" t="s">
        <v>320</v>
      </c>
      <c r="T79" s="18"/>
    </row>
    <row r="80" spans="1:20">
      <c r="A80" s="4">
        <v>76</v>
      </c>
      <c r="B80" s="17" t="s">
        <v>67</v>
      </c>
      <c r="C80" s="53" t="s">
        <v>624</v>
      </c>
      <c r="D80" s="54" t="s">
        <v>29</v>
      </c>
      <c r="E80" s="117" t="s">
        <v>824</v>
      </c>
      <c r="F80" s="54"/>
      <c r="G80" s="61">
        <v>14</v>
      </c>
      <c r="H80" s="61">
        <v>16</v>
      </c>
      <c r="I80" s="17">
        <f t="shared" si="4"/>
        <v>30</v>
      </c>
      <c r="J80" s="61">
        <v>9613830935</v>
      </c>
      <c r="K80" s="54" t="s">
        <v>136</v>
      </c>
      <c r="L80" s="57" t="s">
        <v>137</v>
      </c>
      <c r="M80" s="58">
        <v>9401453251</v>
      </c>
      <c r="N80" s="59" t="s">
        <v>468</v>
      </c>
      <c r="O80" s="60">
        <v>9613454887</v>
      </c>
      <c r="P80" s="24" t="s">
        <v>1482</v>
      </c>
      <c r="Q80" s="18" t="s">
        <v>132</v>
      </c>
      <c r="R80" s="18">
        <v>3.5</v>
      </c>
      <c r="S80" s="18" t="s">
        <v>320</v>
      </c>
      <c r="T80" s="18"/>
    </row>
    <row r="81" spans="1:20">
      <c r="A81" s="4">
        <v>77</v>
      </c>
      <c r="B81" s="17" t="s">
        <v>67</v>
      </c>
      <c r="C81" s="53" t="s">
        <v>827</v>
      </c>
      <c r="D81" s="54" t="s">
        <v>29</v>
      </c>
      <c r="E81" s="117" t="s">
        <v>826</v>
      </c>
      <c r="F81" s="54"/>
      <c r="G81" s="61">
        <v>28</v>
      </c>
      <c r="H81" s="61">
        <v>22</v>
      </c>
      <c r="I81" s="17">
        <f t="shared" si="4"/>
        <v>50</v>
      </c>
      <c r="J81" s="61">
        <v>9085774068</v>
      </c>
      <c r="K81" s="54" t="s">
        <v>136</v>
      </c>
      <c r="L81" s="62" t="s">
        <v>466</v>
      </c>
      <c r="M81" s="99">
        <v>9435644570</v>
      </c>
      <c r="N81" s="59" t="s">
        <v>468</v>
      </c>
      <c r="O81" s="63">
        <v>9613454887</v>
      </c>
      <c r="P81" s="24" t="s">
        <v>1482</v>
      </c>
      <c r="Q81" s="18" t="s">
        <v>132</v>
      </c>
      <c r="R81" s="18">
        <v>4</v>
      </c>
      <c r="S81" s="18" t="s">
        <v>320</v>
      </c>
      <c r="T81" s="18"/>
    </row>
    <row r="82" spans="1:20">
      <c r="A82" s="4">
        <v>78</v>
      </c>
      <c r="B82" s="17" t="s">
        <v>67</v>
      </c>
      <c r="C82" s="53" t="s">
        <v>625</v>
      </c>
      <c r="D82" s="54" t="s">
        <v>29</v>
      </c>
      <c r="E82" s="117" t="s">
        <v>825</v>
      </c>
      <c r="F82" s="54"/>
      <c r="G82" s="61">
        <v>28</v>
      </c>
      <c r="H82" s="61">
        <v>27</v>
      </c>
      <c r="I82" s="17">
        <f t="shared" si="4"/>
        <v>55</v>
      </c>
      <c r="J82" s="61">
        <v>8399858446</v>
      </c>
      <c r="K82" s="54" t="s">
        <v>136</v>
      </c>
      <c r="L82" s="57" t="s">
        <v>137</v>
      </c>
      <c r="M82" s="58">
        <v>9401453251</v>
      </c>
      <c r="N82" s="59" t="s">
        <v>399</v>
      </c>
      <c r="O82" s="60">
        <v>8486931354</v>
      </c>
      <c r="P82" s="24" t="s">
        <v>1483</v>
      </c>
      <c r="Q82" s="18" t="s">
        <v>139</v>
      </c>
      <c r="R82" s="18">
        <v>4</v>
      </c>
      <c r="S82" s="18" t="s">
        <v>320</v>
      </c>
      <c r="T82" s="18"/>
    </row>
    <row r="83" spans="1:20">
      <c r="A83" s="4">
        <v>79</v>
      </c>
      <c r="B83" s="17" t="s">
        <v>67</v>
      </c>
      <c r="C83" s="53" t="s">
        <v>829</v>
      </c>
      <c r="D83" s="54" t="s">
        <v>29</v>
      </c>
      <c r="E83" s="117" t="s">
        <v>828</v>
      </c>
      <c r="F83" s="54"/>
      <c r="G83" s="61">
        <v>13</v>
      </c>
      <c r="H83" s="61">
        <v>15</v>
      </c>
      <c r="I83" s="17">
        <f t="shared" si="4"/>
        <v>28</v>
      </c>
      <c r="J83" s="61">
        <v>9085538848</v>
      </c>
      <c r="K83" s="54" t="s">
        <v>136</v>
      </c>
      <c r="L83" s="57" t="s">
        <v>137</v>
      </c>
      <c r="M83" s="58">
        <v>9401453251</v>
      </c>
      <c r="N83" s="59" t="s">
        <v>399</v>
      </c>
      <c r="O83" s="60">
        <v>8486931354</v>
      </c>
      <c r="P83" s="24" t="s">
        <v>1483</v>
      </c>
      <c r="Q83" s="18" t="s">
        <v>139</v>
      </c>
      <c r="R83" s="18">
        <v>4</v>
      </c>
      <c r="S83" s="18" t="s">
        <v>320</v>
      </c>
      <c r="T83" s="18"/>
    </row>
    <row r="84" spans="1:20">
      <c r="A84" s="4">
        <v>80</v>
      </c>
      <c r="B84" s="17" t="s">
        <v>67</v>
      </c>
      <c r="C84" s="53" t="s">
        <v>626</v>
      </c>
      <c r="D84" s="54" t="s">
        <v>29</v>
      </c>
      <c r="E84" s="117" t="s">
        <v>830</v>
      </c>
      <c r="F84" s="54"/>
      <c r="G84" s="61">
        <v>17</v>
      </c>
      <c r="H84" s="61">
        <v>15</v>
      </c>
      <c r="I84" s="17">
        <f t="shared" si="4"/>
        <v>32</v>
      </c>
      <c r="J84" s="61">
        <v>9854418133</v>
      </c>
      <c r="K84" s="54" t="s">
        <v>136</v>
      </c>
      <c r="L84" s="57" t="s">
        <v>137</v>
      </c>
      <c r="M84" s="58">
        <v>9401453251</v>
      </c>
      <c r="N84" s="59" t="s">
        <v>399</v>
      </c>
      <c r="O84" s="60">
        <v>8486931354</v>
      </c>
      <c r="P84" s="24" t="s">
        <v>1483</v>
      </c>
      <c r="Q84" s="18" t="s">
        <v>139</v>
      </c>
      <c r="R84" s="18">
        <v>4</v>
      </c>
      <c r="S84" s="18" t="s">
        <v>320</v>
      </c>
      <c r="T84" s="18"/>
    </row>
    <row r="85" spans="1:20">
      <c r="A85" s="4">
        <v>81</v>
      </c>
      <c r="B85" s="17" t="s">
        <v>67</v>
      </c>
      <c r="C85" s="53" t="s">
        <v>627</v>
      </c>
      <c r="D85" s="54" t="s">
        <v>29</v>
      </c>
      <c r="E85" s="117" t="s">
        <v>831</v>
      </c>
      <c r="F85" s="54"/>
      <c r="G85" s="61">
        <v>33</v>
      </c>
      <c r="H85" s="61">
        <v>36</v>
      </c>
      <c r="I85" s="17">
        <f t="shared" ref="I85:I91" si="5">G85+H85</f>
        <v>69</v>
      </c>
      <c r="J85" s="61">
        <v>9854705388</v>
      </c>
      <c r="K85" s="18" t="s">
        <v>397</v>
      </c>
      <c r="L85" s="57" t="s">
        <v>398</v>
      </c>
      <c r="M85" s="58">
        <v>9401453224</v>
      </c>
      <c r="N85" s="59" t="s">
        <v>461</v>
      </c>
      <c r="O85" s="100">
        <v>9707653528</v>
      </c>
      <c r="P85" s="24" t="s">
        <v>1488</v>
      </c>
      <c r="Q85" s="18" t="s">
        <v>88</v>
      </c>
      <c r="R85" s="18">
        <v>5</v>
      </c>
      <c r="S85" s="18" t="s">
        <v>320</v>
      </c>
      <c r="T85" s="18"/>
    </row>
    <row r="86" spans="1:20">
      <c r="A86" s="4">
        <v>82</v>
      </c>
      <c r="B86" s="17" t="s">
        <v>67</v>
      </c>
      <c r="C86" s="53" t="s">
        <v>628</v>
      </c>
      <c r="D86" s="54" t="s">
        <v>29</v>
      </c>
      <c r="E86" s="117" t="s">
        <v>832</v>
      </c>
      <c r="F86" s="54"/>
      <c r="G86" s="61">
        <v>26</v>
      </c>
      <c r="H86" s="61">
        <v>19</v>
      </c>
      <c r="I86" s="17">
        <f t="shared" si="5"/>
        <v>45</v>
      </c>
      <c r="J86" s="61">
        <v>9859243229</v>
      </c>
      <c r="K86" s="18" t="s">
        <v>397</v>
      </c>
      <c r="L86" s="57" t="s">
        <v>398</v>
      </c>
      <c r="M86" s="58">
        <v>9401453224</v>
      </c>
      <c r="N86" s="59" t="s">
        <v>461</v>
      </c>
      <c r="O86" s="100">
        <v>9707653528</v>
      </c>
      <c r="P86" s="24" t="s">
        <v>1488</v>
      </c>
      <c r="Q86" s="18" t="s">
        <v>88</v>
      </c>
      <c r="R86" s="18">
        <v>5</v>
      </c>
      <c r="S86" s="18" t="s">
        <v>320</v>
      </c>
      <c r="T86" s="18"/>
    </row>
    <row r="87" spans="1:20">
      <c r="A87" s="4">
        <v>83</v>
      </c>
      <c r="B87" s="17" t="s">
        <v>67</v>
      </c>
      <c r="C87" s="76" t="s">
        <v>629</v>
      </c>
      <c r="D87" s="18" t="s">
        <v>29</v>
      </c>
      <c r="E87" s="117" t="s">
        <v>812</v>
      </c>
      <c r="F87" s="18"/>
      <c r="G87" s="61">
        <v>39</v>
      </c>
      <c r="H87" s="61">
        <v>30</v>
      </c>
      <c r="I87" s="17">
        <f t="shared" si="5"/>
        <v>69</v>
      </c>
      <c r="J87" s="61"/>
      <c r="K87" s="54" t="s">
        <v>428</v>
      </c>
      <c r="L87" s="105" t="s">
        <v>429</v>
      </c>
      <c r="M87" s="58">
        <v>9401453230</v>
      </c>
      <c r="N87" s="80" t="s">
        <v>430</v>
      </c>
      <c r="O87" s="60">
        <v>9707528063</v>
      </c>
      <c r="P87" s="24" t="s">
        <v>1484</v>
      </c>
      <c r="Q87" s="18" t="s">
        <v>107</v>
      </c>
      <c r="R87" s="18">
        <v>9</v>
      </c>
      <c r="S87" s="18" t="s">
        <v>320</v>
      </c>
      <c r="T87" s="18"/>
    </row>
    <row r="88" spans="1:20">
      <c r="A88" s="4">
        <v>84</v>
      </c>
      <c r="B88" s="17" t="s">
        <v>67</v>
      </c>
      <c r="C88" s="76" t="s">
        <v>630</v>
      </c>
      <c r="D88" s="18" t="s">
        <v>29</v>
      </c>
      <c r="E88" s="117" t="s">
        <v>837</v>
      </c>
      <c r="F88" s="18"/>
      <c r="G88" s="61">
        <v>18</v>
      </c>
      <c r="H88" s="61">
        <v>15</v>
      </c>
      <c r="I88" s="17">
        <f t="shared" si="5"/>
        <v>33</v>
      </c>
      <c r="J88" s="61"/>
      <c r="K88" s="54" t="s">
        <v>428</v>
      </c>
      <c r="L88" s="89" t="s">
        <v>429</v>
      </c>
      <c r="M88" s="58">
        <v>9401453230</v>
      </c>
      <c r="N88" s="80" t="s">
        <v>631</v>
      </c>
      <c r="O88" s="63">
        <v>9613030448</v>
      </c>
      <c r="P88" s="24" t="s">
        <v>1484</v>
      </c>
      <c r="Q88" s="18" t="s">
        <v>107</v>
      </c>
      <c r="R88" s="18">
        <v>7</v>
      </c>
      <c r="S88" s="18" t="s">
        <v>320</v>
      </c>
      <c r="T88" s="18"/>
    </row>
    <row r="89" spans="1:20">
      <c r="A89" s="4">
        <v>85</v>
      </c>
      <c r="B89" s="17" t="s">
        <v>67</v>
      </c>
      <c r="C89" s="76" t="s">
        <v>632</v>
      </c>
      <c r="D89" s="18" t="s">
        <v>29</v>
      </c>
      <c r="E89" s="117" t="s">
        <v>833</v>
      </c>
      <c r="F89" s="18"/>
      <c r="G89" s="61">
        <v>20</v>
      </c>
      <c r="H89" s="61">
        <v>26</v>
      </c>
      <c r="I89" s="17">
        <f t="shared" si="5"/>
        <v>46</v>
      </c>
      <c r="J89" s="61">
        <v>9859333679</v>
      </c>
      <c r="K89" s="54" t="s">
        <v>428</v>
      </c>
      <c r="L89" s="89" t="s">
        <v>429</v>
      </c>
      <c r="M89" s="58">
        <v>9401453230</v>
      </c>
      <c r="N89" s="80" t="s">
        <v>631</v>
      </c>
      <c r="O89" s="63">
        <v>9613030448</v>
      </c>
      <c r="P89" s="24" t="s">
        <v>1485</v>
      </c>
      <c r="Q89" s="18" t="s">
        <v>110</v>
      </c>
      <c r="R89" s="18">
        <v>9</v>
      </c>
      <c r="S89" s="18" t="s">
        <v>320</v>
      </c>
      <c r="T89" s="18"/>
    </row>
    <row r="90" spans="1:20">
      <c r="A90" s="4">
        <v>86</v>
      </c>
      <c r="B90" s="17" t="s">
        <v>67</v>
      </c>
      <c r="C90" s="53" t="s">
        <v>633</v>
      </c>
      <c r="D90" s="18" t="s">
        <v>29</v>
      </c>
      <c r="E90" s="117" t="s">
        <v>836</v>
      </c>
      <c r="F90" s="18"/>
      <c r="G90" s="61">
        <v>22</v>
      </c>
      <c r="H90" s="61">
        <v>21</v>
      </c>
      <c r="I90" s="17">
        <f t="shared" si="5"/>
        <v>43</v>
      </c>
      <c r="J90" s="61">
        <v>8876665169</v>
      </c>
      <c r="K90" s="54" t="s">
        <v>428</v>
      </c>
      <c r="L90" s="105" t="s">
        <v>429</v>
      </c>
      <c r="M90" s="58">
        <v>9401453230</v>
      </c>
      <c r="N90" s="80" t="s">
        <v>631</v>
      </c>
      <c r="O90" s="60">
        <v>9613030448</v>
      </c>
      <c r="P90" s="24" t="s">
        <v>1485</v>
      </c>
      <c r="Q90" s="18" t="s">
        <v>110</v>
      </c>
      <c r="R90" s="18">
        <v>8</v>
      </c>
      <c r="S90" s="18" t="s">
        <v>320</v>
      </c>
      <c r="T90" s="18"/>
    </row>
    <row r="91" spans="1:20" ht="30">
      <c r="A91" s="4">
        <v>87</v>
      </c>
      <c r="B91" s="17" t="s">
        <v>67</v>
      </c>
      <c r="C91" s="53" t="s">
        <v>835</v>
      </c>
      <c r="D91" s="18" t="s">
        <v>29</v>
      </c>
      <c r="E91" s="117" t="s">
        <v>834</v>
      </c>
      <c r="F91" s="18"/>
      <c r="G91" s="61">
        <v>20</v>
      </c>
      <c r="H91" s="61">
        <v>18</v>
      </c>
      <c r="I91" s="17">
        <f t="shared" si="5"/>
        <v>38</v>
      </c>
      <c r="J91" s="61">
        <v>703568625</v>
      </c>
      <c r="K91" s="54" t="s">
        <v>428</v>
      </c>
      <c r="L91" s="105" t="s">
        <v>429</v>
      </c>
      <c r="M91" s="58">
        <v>9401453230</v>
      </c>
      <c r="N91" s="80" t="s">
        <v>631</v>
      </c>
      <c r="O91" s="60">
        <v>9613030448</v>
      </c>
      <c r="P91" s="24" t="s">
        <v>1485</v>
      </c>
      <c r="Q91" s="18" t="s">
        <v>110</v>
      </c>
      <c r="R91" s="18">
        <v>9</v>
      </c>
      <c r="S91" s="18" t="s">
        <v>320</v>
      </c>
      <c r="T91" s="18"/>
    </row>
    <row r="92" spans="1:20">
      <c r="A92" s="4">
        <v>88</v>
      </c>
      <c r="B92" s="17" t="s">
        <v>67</v>
      </c>
      <c r="C92" s="66" t="s">
        <v>655</v>
      </c>
      <c r="D92" s="18" t="s">
        <v>29</v>
      </c>
      <c r="E92" s="117" t="s">
        <v>656</v>
      </c>
      <c r="F92" s="54"/>
      <c r="G92" s="81">
        <v>39</v>
      </c>
      <c r="H92" s="81">
        <v>19</v>
      </c>
      <c r="I92" s="17">
        <f t="shared" ref="I92:I123" si="6">+G92+H92</f>
        <v>58</v>
      </c>
      <c r="J92" s="70" t="s">
        <v>657</v>
      </c>
      <c r="K92" s="59" t="s">
        <v>658</v>
      </c>
      <c r="L92" s="57" t="s">
        <v>659</v>
      </c>
      <c r="M92" s="58">
        <v>9401453227</v>
      </c>
      <c r="N92" s="59" t="s">
        <v>660</v>
      </c>
      <c r="O92" s="60">
        <v>9508406044</v>
      </c>
      <c r="P92" s="24" t="s">
        <v>1486</v>
      </c>
      <c r="Q92" s="18" t="s">
        <v>119</v>
      </c>
      <c r="R92" s="18">
        <v>11</v>
      </c>
      <c r="S92" s="18" t="s">
        <v>320</v>
      </c>
      <c r="T92" s="18"/>
    </row>
    <row r="93" spans="1:20">
      <c r="A93" s="4">
        <v>89</v>
      </c>
      <c r="B93" s="17" t="s">
        <v>67</v>
      </c>
      <c r="C93" s="66" t="s">
        <v>661</v>
      </c>
      <c r="D93" s="18" t="s">
        <v>29</v>
      </c>
      <c r="E93" s="117" t="s">
        <v>662</v>
      </c>
      <c r="F93" s="54"/>
      <c r="G93" s="81">
        <v>39</v>
      </c>
      <c r="H93" s="81">
        <v>31</v>
      </c>
      <c r="I93" s="17">
        <f t="shared" si="6"/>
        <v>70</v>
      </c>
      <c r="J93" s="70" t="s">
        <v>663</v>
      </c>
      <c r="K93" s="59" t="s">
        <v>658</v>
      </c>
      <c r="L93" s="57" t="s">
        <v>659</v>
      </c>
      <c r="M93" s="58">
        <v>9401453227</v>
      </c>
      <c r="N93" s="59" t="s">
        <v>660</v>
      </c>
      <c r="O93" s="60">
        <v>9508406044</v>
      </c>
      <c r="P93" s="24" t="s">
        <v>1486</v>
      </c>
      <c r="Q93" s="18" t="s">
        <v>119</v>
      </c>
      <c r="R93" s="18">
        <v>11</v>
      </c>
      <c r="S93" s="18" t="s">
        <v>320</v>
      </c>
      <c r="T93" s="18"/>
    </row>
    <row r="94" spans="1:20">
      <c r="A94" s="4">
        <v>90</v>
      </c>
      <c r="B94" s="17" t="s">
        <v>67</v>
      </c>
      <c r="C94" s="66" t="s">
        <v>664</v>
      </c>
      <c r="D94" s="18" t="s">
        <v>29</v>
      </c>
      <c r="E94" s="117" t="s">
        <v>665</v>
      </c>
      <c r="F94" s="53"/>
      <c r="G94" s="81">
        <v>42</v>
      </c>
      <c r="H94" s="81">
        <v>33</v>
      </c>
      <c r="I94" s="17">
        <f t="shared" si="6"/>
        <v>75</v>
      </c>
      <c r="J94" s="70" t="s">
        <v>666</v>
      </c>
      <c r="K94" s="59" t="s">
        <v>658</v>
      </c>
      <c r="L94" s="57" t="s">
        <v>659</v>
      </c>
      <c r="M94" s="58">
        <v>9401453227</v>
      </c>
      <c r="N94" s="59" t="s">
        <v>660</v>
      </c>
      <c r="O94" s="60">
        <v>9508406044</v>
      </c>
      <c r="P94" s="24" t="s">
        <v>1487</v>
      </c>
      <c r="Q94" s="18" t="s">
        <v>132</v>
      </c>
      <c r="R94" s="18">
        <v>12</v>
      </c>
      <c r="S94" s="18" t="s">
        <v>320</v>
      </c>
      <c r="T94" s="18"/>
    </row>
    <row r="95" spans="1:20">
      <c r="A95" s="4">
        <v>91</v>
      </c>
      <c r="B95" s="17" t="s">
        <v>67</v>
      </c>
      <c r="C95" s="66" t="s">
        <v>667</v>
      </c>
      <c r="D95" s="18" t="s">
        <v>29</v>
      </c>
      <c r="E95" s="117" t="s">
        <v>668</v>
      </c>
      <c r="F95" s="53"/>
      <c r="G95" s="81">
        <v>45</v>
      </c>
      <c r="H95" s="81">
        <v>43</v>
      </c>
      <c r="I95" s="17">
        <f t="shared" si="6"/>
        <v>88</v>
      </c>
      <c r="J95" s="70" t="s">
        <v>669</v>
      </c>
      <c r="K95" s="59" t="s">
        <v>658</v>
      </c>
      <c r="L95" s="57" t="s">
        <v>659</v>
      </c>
      <c r="M95" s="58">
        <v>9401453227</v>
      </c>
      <c r="N95" s="59" t="s">
        <v>660</v>
      </c>
      <c r="O95" s="60">
        <v>9508406044</v>
      </c>
      <c r="P95" s="24" t="s">
        <v>1487</v>
      </c>
      <c r="Q95" s="18" t="s">
        <v>132</v>
      </c>
      <c r="R95" s="18">
        <v>12</v>
      </c>
      <c r="S95" s="18" t="s">
        <v>320</v>
      </c>
      <c r="T95" s="18"/>
    </row>
    <row r="96" spans="1:20">
      <c r="A96" s="4">
        <v>92</v>
      </c>
      <c r="B96" s="17" t="s">
        <v>67</v>
      </c>
      <c r="C96" s="66" t="s">
        <v>674</v>
      </c>
      <c r="D96" s="18" t="s">
        <v>29</v>
      </c>
      <c r="E96" s="117" t="s">
        <v>675</v>
      </c>
      <c r="F96" s="54"/>
      <c r="G96" s="81">
        <v>16</v>
      </c>
      <c r="H96" s="81">
        <v>21</v>
      </c>
      <c r="I96" s="17">
        <f t="shared" si="6"/>
        <v>37</v>
      </c>
      <c r="J96" s="82" t="s">
        <v>676</v>
      </c>
      <c r="K96" s="54" t="s">
        <v>218</v>
      </c>
      <c r="L96" s="57" t="s">
        <v>219</v>
      </c>
      <c r="M96" s="58">
        <v>9401453226</v>
      </c>
      <c r="N96" s="59" t="s">
        <v>228</v>
      </c>
      <c r="O96" s="60">
        <v>8254982040</v>
      </c>
      <c r="P96" s="24" t="s">
        <v>1489</v>
      </c>
      <c r="Q96" s="18" t="s">
        <v>139</v>
      </c>
      <c r="R96" s="18">
        <v>9</v>
      </c>
      <c r="S96" s="18" t="s">
        <v>320</v>
      </c>
      <c r="T96" s="18"/>
    </row>
    <row r="97" spans="1:20">
      <c r="A97" s="4">
        <v>93</v>
      </c>
      <c r="B97" s="17" t="s">
        <v>67</v>
      </c>
      <c r="C97" s="66" t="s">
        <v>677</v>
      </c>
      <c r="D97" s="18" t="s">
        <v>29</v>
      </c>
      <c r="E97" s="117" t="s">
        <v>678</v>
      </c>
      <c r="F97" s="54"/>
      <c r="G97" s="81">
        <v>30</v>
      </c>
      <c r="H97" s="81">
        <v>30</v>
      </c>
      <c r="I97" s="17">
        <f t="shared" si="6"/>
        <v>60</v>
      </c>
      <c r="J97" s="82" t="s">
        <v>679</v>
      </c>
      <c r="K97" s="54" t="s">
        <v>218</v>
      </c>
      <c r="L97" s="57" t="s">
        <v>219</v>
      </c>
      <c r="M97" s="58">
        <v>9401453226</v>
      </c>
      <c r="N97" s="59" t="s">
        <v>228</v>
      </c>
      <c r="O97" s="60">
        <v>8254982040</v>
      </c>
      <c r="P97" s="24" t="s">
        <v>1489</v>
      </c>
      <c r="Q97" s="18" t="s">
        <v>139</v>
      </c>
      <c r="R97" s="18">
        <v>9</v>
      </c>
      <c r="S97" s="18" t="s">
        <v>320</v>
      </c>
      <c r="T97" s="18"/>
    </row>
    <row r="98" spans="1:20">
      <c r="A98" s="4">
        <v>94</v>
      </c>
      <c r="B98" s="17" t="s">
        <v>67</v>
      </c>
      <c r="C98" s="66" t="s">
        <v>680</v>
      </c>
      <c r="D98" s="18" t="s">
        <v>29</v>
      </c>
      <c r="E98" s="117" t="s">
        <v>681</v>
      </c>
      <c r="F98" s="54"/>
      <c r="G98" s="81">
        <v>25</v>
      </c>
      <c r="H98" s="81">
        <v>23</v>
      </c>
      <c r="I98" s="17">
        <f t="shared" si="6"/>
        <v>48</v>
      </c>
      <c r="J98" s="82" t="s">
        <v>682</v>
      </c>
      <c r="K98" s="54" t="s">
        <v>218</v>
      </c>
      <c r="L98" s="57" t="s">
        <v>219</v>
      </c>
      <c r="M98" s="58">
        <v>9401453226</v>
      </c>
      <c r="N98" s="59" t="s">
        <v>228</v>
      </c>
      <c r="O98" s="60">
        <v>8254982040</v>
      </c>
      <c r="P98" s="24" t="s">
        <v>1489</v>
      </c>
      <c r="Q98" s="18" t="s">
        <v>139</v>
      </c>
      <c r="R98" s="18">
        <v>9</v>
      </c>
      <c r="S98" s="18" t="s">
        <v>320</v>
      </c>
      <c r="T98" s="18"/>
    </row>
    <row r="99" spans="1:20" ht="30">
      <c r="A99" s="4">
        <v>95</v>
      </c>
      <c r="B99" s="17" t="s">
        <v>67</v>
      </c>
      <c r="C99" s="66" t="s">
        <v>683</v>
      </c>
      <c r="D99" s="18" t="s">
        <v>29</v>
      </c>
      <c r="E99" s="117" t="s">
        <v>684</v>
      </c>
      <c r="F99" s="18"/>
      <c r="G99" s="61">
        <v>25</v>
      </c>
      <c r="H99" s="61">
        <v>25</v>
      </c>
      <c r="I99" s="17">
        <f t="shared" si="6"/>
        <v>50</v>
      </c>
      <c r="J99" s="61">
        <v>8753031256</v>
      </c>
      <c r="K99" s="54" t="s">
        <v>391</v>
      </c>
      <c r="L99" s="62" t="s">
        <v>392</v>
      </c>
      <c r="M99" s="99">
        <v>9613264785</v>
      </c>
      <c r="N99" s="65" t="s">
        <v>126</v>
      </c>
      <c r="O99" s="63">
        <v>9613595252</v>
      </c>
      <c r="P99" s="24" t="s">
        <v>1490</v>
      </c>
      <c r="Q99" s="18" t="s">
        <v>88</v>
      </c>
      <c r="R99" s="18">
        <v>6</v>
      </c>
      <c r="S99" s="18" t="s">
        <v>320</v>
      </c>
      <c r="T99" s="18"/>
    </row>
    <row r="100" spans="1:20">
      <c r="A100" s="4">
        <v>96</v>
      </c>
      <c r="B100" s="17" t="s">
        <v>67</v>
      </c>
      <c r="C100" s="66" t="s">
        <v>685</v>
      </c>
      <c r="D100" s="18" t="s">
        <v>29</v>
      </c>
      <c r="E100" s="117" t="s">
        <v>686</v>
      </c>
      <c r="F100" s="18"/>
      <c r="G100" s="61">
        <v>27</v>
      </c>
      <c r="H100" s="61">
        <v>21</v>
      </c>
      <c r="I100" s="17">
        <f t="shared" si="6"/>
        <v>48</v>
      </c>
      <c r="J100" s="18"/>
      <c r="K100" s="54" t="s">
        <v>391</v>
      </c>
      <c r="L100" s="62" t="s">
        <v>392</v>
      </c>
      <c r="M100" s="99">
        <v>9613264785</v>
      </c>
      <c r="N100" s="65" t="s">
        <v>126</v>
      </c>
      <c r="O100" s="63">
        <v>9613595252</v>
      </c>
      <c r="P100" s="24" t="s">
        <v>1490</v>
      </c>
      <c r="Q100" s="18" t="s">
        <v>88</v>
      </c>
      <c r="R100" s="18">
        <v>6</v>
      </c>
      <c r="S100" s="18" t="s">
        <v>320</v>
      </c>
      <c r="T100" s="18"/>
    </row>
    <row r="101" spans="1:20">
      <c r="A101" s="4">
        <v>97</v>
      </c>
      <c r="B101" s="17" t="s">
        <v>67</v>
      </c>
      <c r="C101" s="66" t="s">
        <v>687</v>
      </c>
      <c r="D101" s="18" t="s">
        <v>29</v>
      </c>
      <c r="E101" s="117" t="s">
        <v>688</v>
      </c>
      <c r="F101" s="18"/>
      <c r="G101" s="61">
        <v>6</v>
      </c>
      <c r="H101" s="61">
        <v>4</v>
      </c>
      <c r="I101" s="17">
        <f t="shared" si="6"/>
        <v>10</v>
      </c>
      <c r="J101" s="18"/>
      <c r="K101" s="54" t="s">
        <v>391</v>
      </c>
      <c r="L101" s="62" t="s">
        <v>392</v>
      </c>
      <c r="M101" s="99">
        <v>9613264785</v>
      </c>
      <c r="N101" s="65" t="s">
        <v>126</v>
      </c>
      <c r="O101" s="63">
        <v>9613595252</v>
      </c>
      <c r="P101" s="24" t="s">
        <v>1490</v>
      </c>
      <c r="Q101" s="18" t="s">
        <v>88</v>
      </c>
      <c r="R101" s="18">
        <v>6</v>
      </c>
      <c r="S101" s="18" t="s">
        <v>320</v>
      </c>
      <c r="T101" s="18"/>
    </row>
    <row r="102" spans="1:20">
      <c r="A102" s="4">
        <v>98</v>
      </c>
      <c r="B102" s="17" t="s">
        <v>67</v>
      </c>
      <c r="C102" s="53" t="s">
        <v>692</v>
      </c>
      <c r="D102" s="18" t="s">
        <v>29</v>
      </c>
      <c r="E102" s="117" t="s">
        <v>693</v>
      </c>
      <c r="F102" s="18"/>
      <c r="G102" s="61">
        <v>34</v>
      </c>
      <c r="H102" s="61">
        <v>41</v>
      </c>
      <c r="I102" s="17">
        <f t="shared" si="6"/>
        <v>75</v>
      </c>
      <c r="J102" s="61">
        <v>9508862804</v>
      </c>
      <c r="K102" s="54" t="s">
        <v>385</v>
      </c>
      <c r="L102" s="62" t="s">
        <v>386</v>
      </c>
      <c r="M102" s="99">
        <v>9401453240</v>
      </c>
      <c r="N102" s="59" t="s">
        <v>387</v>
      </c>
      <c r="O102" s="63">
        <v>7399670140</v>
      </c>
      <c r="P102" s="24" t="s">
        <v>1491</v>
      </c>
      <c r="Q102" s="18" t="s">
        <v>107</v>
      </c>
      <c r="R102" s="18">
        <v>9</v>
      </c>
      <c r="S102" s="18" t="s">
        <v>320</v>
      </c>
      <c r="T102" s="18"/>
    </row>
    <row r="103" spans="1:20">
      <c r="A103" s="4">
        <v>99</v>
      </c>
      <c r="B103" s="17" t="s">
        <v>67</v>
      </c>
      <c r="C103" s="66" t="s">
        <v>694</v>
      </c>
      <c r="D103" s="18" t="s">
        <v>29</v>
      </c>
      <c r="E103" s="117" t="s">
        <v>695</v>
      </c>
      <c r="F103" s="18"/>
      <c r="G103" s="61">
        <v>31</v>
      </c>
      <c r="H103" s="61">
        <v>23</v>
      </c>
      <c r="I103" s="17">
        <f t="shared" si="6"/>
        <v>54</v>
      </c>
      <c r="J103" s="61">
        <v>9085529589</v>
      </c>
      <c r="K103" s="54" t="s">
        <v>385</v>
      </c>
      <c r="L103" s="62" t="s">
        <v>386</v>
      </c>
      <c r="M103" s="99">
        <v>9401453240</v>
      </c>
      <c r="N103" s="65" t="s">
        <v>696</v>
      </c>
      <c r="O103" s="63">
        <v>9785427481</v>
      </c>
      <c r="P103" s="24" t="s">
        <v>1491</v>
      </c>
      <c r="Q103" s="18" t="s">
        <v>107</v>
      </c>
      <c r="R103" s="18">
        <v>9</v>
      </c>
      <c r="S103" s="18" t="s">
        <v>320</v>
      </c>
      <c r="T103" s="18"/>
    </row>
    <row r="104" spans="1:20" ht="30">
      <c r="A104" s="4">
        <v>100</v>
      </c>
      <c r="B104" s="17" t="s">
        <v>67</v>
      </c>
      <c r="C104" s="53" t="s">
        <v>697</v>
      </c>
      <c r="D104" s="18" t="s">
        <v>29</v>
      </c>
      <c r="E104" s="117" t="s">
        <v>698</v>
      </c>
      <c r="F104" s="18"/>
      <c r="G104" s="61">
        <v>35</v>
      </c>
      <c r="H104" s="61">
        <v>27</v>
      </c>
      <c r="I104" s="17">
        <f t="shared" si="6"/>
        <v>62</v>
      </c>
      <c r="J104" s="61">
        <v>9085902356</v>
      </c>
      <c r="K104" s="54" t="s">
        <v>385</v>
      </c>
      <c r="L104" s="62" t="s">
        <v>386</v>
      </c>
      <c r="M104" s="99">
        <v>9401453240</v>
      </c>
      <c r="N104" s="65" t="s">
        <v>696</v>
      </c>
      <c r="O104" s="63">
        <v>9785427481</v>
      </c>
      <c r="P104" s="24" t="s">
        <v>1492</v>
      </c>
      <c r="Q104" s="18" t="s">
        <v>110</v>
      </c>
      <c r="R104" s="18">
        <v>9</v>
      </c>
      <c r="S104" s="18" t="s">
        <v>320</v>
      </c>
      <c r="T104" s="18"/>
    </row>
    <row r="105" spans="1:20" ht="30">
      <c r="A105" s="4">
        <v>101</v>
      </c>
      <c r="B105" s="17" t="s">
        <v>67</v>
      </c>
      <c r="C105" s="53" t="s">
        <v>699</v>
      </c>
      <c r="D105" s="18" t="s">
        <v>29</v>
      </c>
      <c r="E105" s="117" t="s">
        <v>700</v>
      </c>
      <c r="F105" s="18"/>
      <c r="G105" s="61">
        <v>26</v>
      </c>
      <c r="H105" s="61">
        <v>24</v>
      </c>
      <c r="I105" s="17">
        <f t="shared" si="6"/>
        <v>50</v>
      </c>
      <c r="J105" s="61">
        <v>7035279823</v>
      </c>
      <c r="K105" s="54" t="s">
        <v>385</v>
      </c>
      <c r="L105" s="62" t="s">
        <v>386</v>
      </c>
      <c r="M105" s="99">
        <v>9401453240</v>
      </c>
      <c r="N105" s="65" t="s">
        <v>696</v>
      </c>
      <c r="O105" s="63">
        <v>9785427481</v>
      </c>
      <c r="P105" s="24" t="s">
        <v>1492</v>
      </c>
      <c r="Q105" s="18" t="s">
        <v>110</v>
      </c>
      <c r="R105" s="18">
        <v>9</v>
      </c>
      <c r="S105" s="18" t="s">
        <v>320</v>
      </c>
      <c r="T105" s="18"/>
    </row>
    <row r="106" spans="1:20">
      <c r="A106" s="4">
        <v>102</v>
      </c>
      <c r="B106" s="17" t="s">
        <v>67</v>
      </c>
      <c r="C106" s="53" t="s">
        <v>701</v>
      </c>
      <c r="D106" s="18" t="s">
        <v>29</v>
      </c>
      <c r="E106" s="117" t="s">
        <v>702</v>
      </c>
      <c r="F106" s="18"/>
      <c r="G106" s="61">
        <v>11</v>
      </c>
      <c r="H106" s="61">
        <v>30</v>
      </c>
      <c r="I106" s="17">
        <f t="shared" si="6"/>
        <v>41</v>
      </c>
      <c r="J106" s="61">
        <v>9577294341</v>
      </c>
      <c r="K106" s="54" t="s">
        <v>385</v>
      </c>
      <c r="L106" s="62" t="s">
        <v>386</v>
      </c>
      <c r="M106" s="99">
        <v>9401453240</v>
      </c>
      <c r="N106" s="59" t="s">
        <v>387</v>
      </c>
      <c r="O106" s="63">
        <v>7399670140</v>
      </c>
      <c r="P106" s="24" t="s">
        <v>1492</v>
      </c>
      <c r="Q106" s="18" t="s">
        <v>110</v>
      </c>
      <c r="R106" s="18">
        <v>9</v>
      </c>
      <c r="S106" s="18" t="s">
        <v>320</v>
      </c>
      <c r="T106" s="18"/>
    </row>
    <row r="107" spans="1:20">
      <c r="A107" s="4">
        <v>103</v>
      </c>
      <c r="B107" s="17" t="s">
        <v>67</v>
      </c>
      <c r="C107" s="53" t="s">
        <v>703</v>
      </c>
      <c r="D107" s="18" t="s">
        <v>29</v>
      </c>
      <c r="E107" s="117" t="s">
        <v>704</v>
      </c>
      <c r="F107" s="18"/>
      <c r="G107" s="61">
        <v>16</v>
      </c>
      <c r="H107" s="61">
        <v>11</v>
      </c>
      <c r="I107" s="17">
        <f t="shared" si="6"/>
        <v>27</v>
      </c>
      <c r="J107" s="61">
        <v>9854951703</v>
      </c>
      <c r="K107" s="54" t="s">
        <v>385</v>
      </c>
      <c r="L107" s="62" t="s">
        <v>386</v>
      </c>
      <c r="M107" s="99">
        <v>9401453240</v>
      </c>
      <c r="N107" s="59" t="s">
        <v>387</v>
      </c>
      <c r="O107" s="63">
        <v>7399670140</v>
      </c>
      <c r="P107" s="24" t="s">
        <v>1492</v>
      </c>
      <c r="Q107" s="18" t="s">
        <v>110</v>
      </c>
      <c r="R107" s="18">
        <v>9</v>
      </c>
      <c r="S107" s="18" t="s">
        <v>320</v>
      </c>
      <c r="T107" s="18"/>
    </row>
    <row r="108" spans="1:20">
      <c r="A108" s="4">
        <v>104</v>
      </c>
      <c r="B108" s="17" t="s">
        <v>67</v>
      </c>
      <c r="C108" s="53" t="s">
        <v>705</v>
      </c>
      <c r="D108" s="18" t="s">
        <v>29</v>
      </c>
      <c r="E108" s="117" t="s">
        <v>706</v>
      </c>
      <c r="F108" s="18"/>
      <c r="G108" s="61">
        <v>13</v>
      </c>
      <c r="H108" s="61">
        <v>4</v>
      </c>
      <c r="I108" s="17">
        <f t="shared" si="6"/>
        <v>17</v>
      </c>
      <c r="J108" s="61">
        <v>8399089980</v>
      </c>
      <c r="K108" s="54" t="s">
        <v>385</v>
      </c>
      <c r="L108" s="62" t="s">
        <v>386</v>
      </c>
      <c r="M108" s="99">
        <v>9401453240</v>
      </c>
      <c r="N108" s="59" t="s">
        <v>387</v>
      </c>
      <c r="O108" s="63">
        <v>7399670140</v>
      </c>
      <c r="P108" s="24" t="s">
        <v>1492</v>
      </c>
      <c r="Q108" s="18" t="s">
        <v>110</v>
      </c>
      <c r="R108" s="18">
        <v>9</v>
      </c>
      <c r="S108" s="18" t="s">
        <v>320</v>
      </c>
      <c r="T108" s="18"/>
    </row>
    <row r="109" spans="1:20">
      <c r="A109" s="4">
        <v>105</v>
      </c>
      <c r="B109" s="17" t="s">
        <v>67</v>
      </c>
      <c r="C109" s="101" t="s">
        <v>707</v>
      </c>
      <c r="D109" s="18" t="s">
        <v>29</v>
      </c>
      <c r="E109" s="117" t="s">
        <v>708</v>
      </c>
      <c r="F109" s="18"/>
      <c r="G109" s="81">
        <v>39</v>
      </c>
      <c r="H109" s="81">
        <v>24</v>
      </c>
      <c r="I109" s="17">
        <f t="shared" si="6"/>
        <v>63</v>
      </c>
      <c r="J109" s="101">
        <v>9864472429</v>
      </c>
      <c r="K109" s="59" t="s">
        <v>270</v>
      </c>
      <c r="L109" s="62" t="s">
        <v>271</v>
      </c>
      <c r="M109" s="54"/>
      <c r="N109" s="61" t="s">
        <v>709</v>
      </c>
      <c r="O109" s="61">
        <v>9613473205</v>
      </c>
      <c r="P109" s="24" t="s">
        <v>1493</v>
      </c>
      <c r="Q109" s="18" t="s">
        <v>119</v>
      </c>
      <c r="R109" s="18">
        <v>17</v>
      </c>
      <c r="S109" s="18" t="s">
        <v>320</v>
      </c>
      <c r="T109" s="18"/>
    </row>
    <row r="110" spans="1:20">
      <c r="A110" s="4">
        <v>106</v>
      </c>
      <c r="B110" s="17" t="s">
        <v>67</v>
      </c>
      <c r="C110" s="101" t="s">
        <v>710</v>
      </c>
      <c r="D110" s="18" t="s">
        <v>29</v>
      </c>
      <c r="E110" s="117" t="s">
        <v>711</v>
      </c>
      <c r="F110" s="18"/>
      <c r="G110" s="81">
        <v>7</v>
      </c>
      <c r="H110" s="81">
        <v>17</v>
      </c>
      <c r="I110" s="17">
        <f t="shared" si="6"/>
        <v>24</v>
      </c>
      <c r="J110" s="101">
        <v>8253875774</v>
      </c>
      <c r="K110" s="59" t="s">
        <v>270</v>
      </c>
      <c r="L110" s="62" t="s">
        <v>271</v>
      </c>
      <c r="M110" s="54"/>
      <c r="N110" s="61" t="s">
        <v>709</v>
      </c>
      <c r="O110" s="61">
        <v>9613473205</v>
      </c>
      <c r="P110" s="24" t="s">
        <v>1493</v>
      </c>
      <c r="Q110" s="18" t="s">
        <v>119</v>
      </c>
      <c r="R110" s="18">
        <v>17</v>
      </c>
      <c r="S110" s="18" t="s">
        <v>320</v>
      </c>
      <c r="T110" s="18"/>
    </row>
    <row r="111" spans="1:20">
      <c r="A111" s="4">
        <v>107</v>
      </c>
      <c r="B111" s="17" t="s">
        <v>67</v>
      </c>
      <c r="C111" s="101" t="s">
        <v>712</v>
      </c>
      <c r="D111" s="18" t="s">
        <v>29</v>
      </c>
      <c r="E111" s="117" t="s">
        <v>713</v>
      </c>
      <c r="F111" s="18"/>
      <c r="G111" s="81">
        <v>20</v>
      </c>
      <c r="H111" s="81">
        <v>20</v>
      </c>
      <c r="I111" s="17">
        <f t="shared" si="6"/>
        <v>40</v>
      </c>
      <c r="J111" s="96"/>
      <c r="K111" s="59" t="s">
        <v>270</v>
      </c>
      <c r="L111" s="62" t="s">
        <v>271</v>
      </c>
      <c r="M111" s="54"/>
      <c r="N111" s="61" t="s">
        <v>709</v>
      </c>
      <c r="O111" s="61">
        <v>9613473205</v>
      </c>
      <c r="P111" s="24" t="s">
        <v>1493</v>
      </c>
      <c r="Q111" s="18" t="s">
        <v>119</v>
      </c>
      <c r="R111" s="18">
        <v>17</v>
      </c>
      <c r="S111" s="18" t="s">
        <v>320</v>
      </c>
      <c r="T111" s="18"/>
    </row>
    <row r="112" spans="1:20">
      <c r="A112" s="4">
        <v>108</v>
      </c>
      <c r="B112" s="17" t="s">
        <v>67</v>
      </c>
      <c r="C112" s="101" t="s">
        <v>714</v>
      </c>
      <c r="D112" s="18" t="s">
        <v>29</v>
      </c>
      <c r="E112" s="117" t="s">
        <v>715</v>
      </c>
      <c r="F112" s="18"/>
      <c r="G112" s="81">
        <v>9</v>
      </c>
      <c r="H112" s="81">
        <v>3</v>
      </c>
      <c r="I112" s="17">
        <f t="shared" si="6"/>
        <v>12</v>
      </c>
      <c r="J112" s="101">
        <v>8254097111</v>
      </c>
      <c r="K112" s="59" t="s">
        <v>258</v>
      </c>
      <c r="L112" s="62" t="s">
        <v>259</v>
      </c>
      <c r="M112" s="58">
        <v>9401453258</v>
      </c>
      <c r="N112" s="59" t="s">
        <v>716</v>
      </c>
      <c r="O112" s="61">
        <v>9854908479</v>
      </c>
      <c r="P112" s="24" t="s">
        <v>1494</v>
      </c>
      <c r="Q112" s="18" t="s">
        <v>132</v>
      </c>
      <c r="R112" s="18">
        <v>12</v>
      </c>
      <c r="S112" s="18" t="s">
        <v>320</v>
      </c>
      <c r="T112" s="18"/>
    </row>
    <row r="113" spans="1:20">
      <c r="A113" s="4">
        <v>109</v>
      </c>
      <c r="B113" s="17" t="s">
        <v>67</v>
      </c>
      <c r="C113" s="101" t="s">
        <v>717</v>
      </c>
      <c r="D113" s="18" t="s">
        <v>29</v>
      </c>
      <c r="E113" s="117" t="s">
        <v>718</v>
      </c>
      <c r="F113" s="18"/>
      <c r="G113" s="81">
        <v>8</v>
      </c>
      <c r="H113" s="81">
        <v>21</v>
      </c>
      <c r="I113" s="17">
        <f t="shared" si="6"/>
        <v>29</v>
      </c>
      <c r="J113" s="101">
        <v>9508418793</v>
      </c>
      <c r="K113" s="59" t="s">
        <v>258</v>
      </c>
      <c r="L113" s="62" t="s">
        <v>259</v>
      </c>
      <c r="M113" s="58">
        <v>9401453258</v>
      </c>
      <c r="N113" s="59" t="s">
        <v>719</v>
      </c>
      <c r="O113" s="60">
        <v>9864111913</v>
      </c>
      <c r="P113" s="24" t="s">
        <v>1494</v>
      </c>
      <c r="Q113" s="18" t="s">
        <v>132</v>
      </c>
      <c r="R113" s="18">
        <v>12</v>
      </c>
      <c r="S113" s="18" t="s">
        <v>320</v>
      </c>
      <c r="T113" s="18"/>
    </row>
    <row r="114" spans="1:20">
      <c r="A114" s="4">
        <v>110</v>
      </c>
      <c r="B114" s="17" t="s">
        <v>67</v>
      </c>
      <c r="C114" s="101" t="s">
        <v>720</v>
      </c>
      <c r="D114" s="18" t="s">
        <v>29</v>
      </c>
      <c r="E114" s="117" t="s">
        <v>721</v>
      </c>
      <c r="F114" s="18"/>
      <c r="G114" s="81">
        <v>8</v>
      </c>
      <c r="H114" s="81">
        <v>14</v>
      </c>
      <c r="I114" s="17">
        <f t="shared" si="6"/>
        <v>22</v>
      </c>
      <c r="J114" s="101">
        <v>9864491119</v>
      </c>
      <c r="K114" s="59" t="s">
        <v>258</v>
      </c>
      <c r="L114" s="62" t="s">
        <v>259</v>
      </c>
      <c r="M114" s="58">
        <v>9401453258</v>
      </c>
      <c r="N114" s="59" t="s">
        <v>719</v>
      </c>
      <c r="O114" s="60">
        <v>9864111913</v>
      </c>
      <c r="P114" s="24" t="s">
        <v>1494</v>
      </c>
      <c r="Q114" s="18" t="s">
        <v>132</v>
      </c>
      <c r="R114" s="18">
        <v>12</v>
      </c>
      <c r="S114" s="18" t="s">
        <v>320</v>
      </c>
      <c r="T114" s="18"/>
    </row>
    <row r="115" spans="1:20">
      <c r="A115" s="4">
        <v>111</v>
      </c>
      <c r="B115" s="17" t="s">
        <v>67</v>
      </c>
      <c r="C115" s="101" t="s">
        <v>722</v>
      </c>
      <c r="D115" s="18" t="s">
        <v>29</v>
      </c>
      <c r="E115" s="117" t="s">
        <v>723</v>
      </c>
      <c r="F115" s="18"/>
      <c r="G115" s="81">
        <v>11</v>
      </c>
      <c r="H115" s="81">
        <v>10</v>
      </c>
      <c r="I115" s="17">
        <f t="shared" si="6"/>
        <v>21</v>
      </c>
      <c r="J115" s="101">
        <v>9577088168</v>
      </c>
      <c r="K115" s="59" t="s">
        <v>258</v>
      </c>
      <c r="L115" s="62" t="s">
        <v>259</v>
      </c>
      <c r="M115" s="58">
        <v>9401453258</v>
      </c>
      <c r="N115" s="59" t="s">
        <v>719</v>
      </c>
      <c r="O115" s="60">
        <v>9864111913</v>
      </c>
      <c r="P115" s="24" t="s">
        <v>1494</v>
      </c>
      <c r="Q115" s="18" t="s">
        <v>132</v>
      </c>
      <c r="R115" s="18">
        <v>12</v>
      </c>
      <c r="S115" s="18" t="s">
        <v>320</v>
      </c>
      <c r="T115" s="18"/>
    </row>
    <row r="116" spans="1:20">
      <c r="A116" s="4">
        <v>112</v>
      </c>
      <c r="B116" s="17" t="s">
        <v>67</v>
      </c>
      <c r="C116" s="101" t="s">
        <v>724</v>
      </c>
      <c r="D116" s="18" t="s">
        <v>29</v>
      </c>
      <c r="E116" s="117" t="s">
        <v>725</v>
      </c>
      <c r="F116" s="18"/>
      <c r="G116" s="81">
        <v>14</v>
      </c>
      <c r="H116" s="81">
        <v>15</v>
      </c>
      <c r="I116" s="17">
        <f t="shared" si="6"/>
        <v>29</v>
      </c>
      <c r="J116" s="101">
        <v>9707807585</v>
      </c>
      <c r="K116" s="59" t="s">
        <v>258</v>
      </c>
      <c r="L116" s="62" t="s">
        <v>259</v>
      </c>
      <c r="M116" s="58">
        <v>9401453258</v>
      </c>
      <c r="N116" s="59" t="s">
        <v>719</v>
      </c>
      <c r="O116" s="60">
        <v>9864111913</v>
      </c>
      <c r="P116" s="24" t="s">
        <v>1494</v>
      </c>
      <c r="Q116" s="18" t="s">
        <v>132</v>
      </c>
      <c r="R116" s="18">
        <v>11</v>
      </c>
      <c r="S116" s="18" t="s">
        <v>320</v>
      </c>
      <c r="T116" s="18"/>
    </row>
    <row r="117" spans="1:20">
      <c r="A117" s="4">
        <v>113</v>
      </c>
      <c r="B117" s="17" t="s">
        <v>67</v>
      </c>
      <c r="C117" s="101" t="s">
        <v>726</v>
      </c>
      <c r="D117" s="18" t="s">
        <v>29</v>
      </c>
      <c r="E117" s="117" t="s">
        <v>727</v>
      </c>
      <c r="F117" s="18"/>
      <c r="G117" s="81">
        <v>14</v>
      </c>
      <c r="H117" s="81">
        <v>6</v>
      </c>
      <c r="I117" s="17">
        <f t="shared" si="6"/>
        <v>20</v>
      </c>
      <c r="J117" s="101">
        <v>9864654336</v>
      </c>
      <c r="K117" s="59" t="s">
        <v>258</v>
      </c>
      <c r="L117" s="62" t="s">
        <v>259</v>
      </c>
      <c r="M117" s="58">
        <v>9401453258</v>
      </c>
      <c r="N117" s="59" t="s">
        <v>719</v>
      </c>
      <c r="O117" s="60">
        <v>9864111913</v>
      </c>
      <c r="P117" s="24" t="s">
        <v>1494</v>
      </c>
      <c r="Q117" s="18" t="s">
        <v>132</v>
      </c>
      <c r="R117" s="18">
        <v>11</v>
      </c>
      <c r="S117" s="18" t="s">
        <v>320</v>
      </c>
      <c r="T117" s="18"/>
    </row>
    <row r="118" spans="1:20">
      <c r="A118" s="4">
        <v>114</v>
      </c>
      <c r="B118" s="17" t="s">
        <v>67</v>
      </c>
      <c r="C118" s="101" t="s">
        <v>728</v>
      </c>
      <c r="D118" s="18" t="s">
        <v>29</v>
      </c>
      <c r="E118" s="117" t="s">
        <v>729</v>
      </c>
      <c r="F118" s="18"/>
      <c r="G118" s="81">
        <v>16</v>
      </c>
      <c r="H118" s="81">
        <v>16</v>
      </c>
      <c r="I118" s="17">
        <f t="shared" si="6"/>
        <v>32</v>
      </c>
      <c r="J118" s="101">
        <v>9864935307</v>
      </c>
      <c r="K118" s="59" t="s">
        <v>258</v>
      </c>
      <c r="L118" s="62" t="s">
        <v>259</v>
      </c>
      <c r="M118" s="58">
        <v>9401453258</v>
      </c>
      <c r="N118" s="59" t="s">
        <v>716</v>
      </c>
      <c r="O118" s="61">
        <v>9854908479</v>
      </c>
      <c r="P118" s="24" t="s">
        <v>1495</v>
      </c>
      <c r="Q118" s="18" t="s">
        <v>139</v>
      </c>
      <c r="R118" s="18">
        <v>13</v>
      </c>
      <c r="S118" s="18" t="s">
        <v>320</v>
      </c>
      <c r="T118" s="18"/>
    </row>
    <row r="119" spans="1:20">
      <c r="A119" s="4">
        <v>115</v>
      </c>
      <c r="B119" s="17" t="s">
        <v>67</v>
      </c>
      <c r="C119" s="101" t="s">
        <v>730</v>
      </c>
      <c r="D119" s="18" t="s">
        <v>29</v>
      </c>
      <c r="E119" s="117" t="s">
        <v>731</v>
      </c>
      <c r="F119" s="18"/>
      <c r="G119" s="81">
        <v>9</v>
      </c>
      <c r="H119" s="81">
        <v>9</v>
      </c>
      <c r="I119" s="17">
        <f t="shared" si="6"/>
        <v>18</v>
      </c>
      <c r="J119" s="101">
        <v>9707701820</v>
      </c>
      <c r="K119" s="59" t="s">
        <v>258</v>
      </c>
      <c r="L119" s="62" t="s">
        <v>259</v>
      </c>
      <c r="M119" s="58">
        <v>9401453258</v>
      </c>
      <c r="N119" s="59" t="s">
        <v>716</v>
      </c>
      <c r="O119" s="61">
        <v>9854908479</v>
      </c>
      <c r="P119" s="24" t="s">
        <v>1495</v>
      </c>
      <c r="Q119" s="18" t="s">
        <v>139</v>
      </c>
      <c r="R119" s="18">
        <v>13</v>
      </c>
      <c r="S119" s="18" t="s">
        <v>320</v>
      </c>
      <c r="T119" s="18"/>
    </row>
    <row r="120" spans="1:20">
      <c r="A120" s="4">
        <v>116</v>
      </c>
      <c r="B120" s="17" t="s">
        <v>67</v>
      </c>
      <c r="C120" s="101" t="s">
        <v>732</v>
      </c>
      <c r="D120" s="18" t="s">
        <v>29</v>
      </c>
      <c r="E120" s="117" t="s">
        <v>733</v>
      </c>
      <c r="F120" s="18"/>
      <c r="G120" s="81">
        <v>6</v>
      </c>
      <c r="H120" s="81">
        <v>7</v>
      </c>
      <c r="I120" s="17">
        <f t="shared" si="6"/>
        <v>13</v>
      </c>
      <c r="J120" s="101">
        <v>9864906411</v>
      </c>
      <c r="K120" s="59" t="s">
        <v>258</v>
      </c>
      <c r="L120" s="62" t="s">
        <v>259</v>
      </c>
      <c r="M120" s="58">
        <v>9401453258</v>
      </c>
      <c r="N120" s="59" t="s">
        <v>716</v>
      </c>
      <c r="O120" s="61">
        <v>9854908479</v>
      </c>
      <c r="P120" s="24" t="s">
        <v>1495</v>
      </c>
      <c r="Q120" s="18" t="s">
        <v>139</v>
      </c>
      <c r="R120" s="18">
        <v>13</v>
      </c>
      <c r="S120" s="18" t="s">
        <v>320</v>
      </c>
      <c r="T120" s="18"/>
    </row>
    <row r="121" spans="1:20">
      <c r="A121" s="4">
        <v>117</v>
      </c>
      <c r="B121" s="17" t="s">
        <v>67</v>
      </c>
      <c r="C121" s="74" t="s">
        <v>734</v>
      </c>
      <c r="D121" s="18" t="s">
        <v>29</v>
      </c>
      <c r="E121" s="117" t="s">
        <v>735</v>
      </c>
      <c r="F121" s="18"/>
      <c r="G121" s="81">
        <v>22</v>
      </c>
      <c r="H121" s="81">
        <v>13</v>
      </c>
      <c r="I121" s="17">
        <f t="shared" si="6"/>
        <v>35</v>
      </c>
      <c r="J121" s="74">
        <v>8474038977</v>
      </c>
      <c r="K121" s="79" t="s">
        <v>443</v>
      </c>
      <c r="L121" s="108" t="s">
        <v>444</v>
      </c>
      <c r="M121" s="58">
        <v>9401453234</v>
      </c>
      <c r="N121" s="53" t="s">
        <v>736</v>
      </c>
      <c r="O121" s="61">
        <v>9864759623</v>
      </c>
      <c r="P121" s="24" t="s">
        <v>1496</v>
      </c>
      <c r="Q121" s="18" t="s">
        <v>88</v>
      </c>
      <c r="R121" s="18">
        <v>18</v>
      </c>
      <c r="S121" s="18" t="s">
        <v>320</v>
      </c>
      <c r="T121" s="18"/>
    </row>
    <row r="122" spans="1:20">
      <c r="A122" s="4">
        <v>118</v>
      </c>
      <c r="B122" s="17" t="s">
        <v>67</v>
      </c>
      <c r="C122" s="74" t="s">
        <v>737</v>
      </c>
      <c r="D122" s="18" t="s">
        <v>29</v>
      </c>
      <c r="E122" s="117" t="s">
        <v>738</v>
      </c>
      <c r="F122" s="18"/>
      <c r="G122" s="81">
        <v>16</v>
      </c>
      <c r="H122" s="81">
        <v>15</v>
      </c>
      <c r="I122" s="17">
        <f t="shared" si="6"/>
        <v>31</v>
      </c>
      <c r="J122" s="74">
        <v>9854328536</v>
      </c>
      <c r="K122" s="79" t="s">
        <v>443</v>
      </c>
      <c r="L122" s="108" t="s">
        <v>444</v>
      </c>
      <c r="M122" s="58">
        <v>9401453234</v>
      </c>
      <c r="N122" s="53" t="s">
        <v>736</v>
      </c>
      <c r="O122" s="61">
        <v>9864759623</v>
      </c>
      <c r="P122" s="24" t="s">
        <v>1496</v>
      </c>
      <c r="Q122" s="18" t="s">
        <v>88</v>
      </c>
      <c r="R122" s="18">
        <v>18</v>
      </c>
      <c r="S122" s="18" t="s">
        <v>320</v>
      </c>
      <c r="T122" s="18"/>
    </row>
    <row r="123" spans="1:20" ht="30.75">
      <c r="A123" s="4">
        <v>119</v>
      </c>
      <c r="B123" s="17" t="s">
        <v>67</v>
      </c>
      <c r="C123" s="109" t="s">
        <v>739</v>
      </c>
      <c r="D123" s="18" t="s">
        <v>29</v>
      </c>
      <c r="E123" s="117" t="s">
        <v>740</v>
      </c>
      <c r="F123" s="18"/>
      <c r="G123" s="81">
        <v>36</v>
      </c>
      <c r="H123" s="81">
        <v>27</v>
      </c>
      <c r="I123" s="17">
        <f t="shared" si="6"/>
        <v>63</v>
      </c>
      <c r="J123" s="74">
        <v>8011447272</v>
      </c>
      <c r="K123" s="79" t="s">
        <v>443</v>
      </c>
      <c r="L123" s="108" t="s">
        <v>444</v>
      </c>
      <c r="M123" s="58">
        <v>9401453234</v>
      </c>
      <c r="N123" s="53" t="s">
        <v>736</v>
      </c>
      <c r="O123" s="61">
        <v>9864759623</v>
      </c>
      <c r="P123" s="24" t="s">
        <v>1496</v>
      </c>
      <c r="Q123" s="18" t="s">
        <v>88</v>
      </c>
      <c r="R123" s="18">
        <v>18</v>
      </c>
      <c r="S123" s="18" t="s">
        <v>320</v>
      </c>
      <c r="T123" s="18"/>
    </row>
    <row r="124" spans="1:20">
      <c r="A124" s="4">
        <v>120</v>
      </c>
      <c r="B124" s="17" t="s">
        <v>67</v>
      </c>
      <c r="C124" s="115" t="s">
        <v>741</v>
      </c>
      <c r="D124" s="18" t="s">
        <v>29</v>
      </c>
      <c r="E124" s="116">
        <v>18323050325</v>
      </c>
      <c r="F124" s="18"/>
      <c r="G124" s="81">
        <v>13</v>
      </c>
      <c r="H124" s="81">
        <v>24</v>
      </c>
      <c r="I124" s="17">
        <f t="shared" ref="I124:I158" si="7">+G124+H124</f>
        <v>37</v>
      </c>
      <c r="J124" s="116">
        <v>9859235846</v>
      </c>
      <c r="K124" s="59" t="s">
        <v>338</v>
      </c>
      <c r="L124" s="62" t="s">
        <v>339</v>
      </c>
      <c r="M124" s="58">
        <v>9401453259</v>
      </c>
      <c r="N124" s="59" t="s">
        <v>742</v>
      </c>
      <c r="O124" s="61">
        <v>9854308978</v>
      </c>
      <c r="P124" s="24" t="s">
        <v>1497</v>
      </c>
      <c r="Q124" s="18" t="s">
        <v>107</v>
      </c>
      <c r="R124" s="18">
        <v>17</v>
      </c>
      <c r="S124" s="18" t="s">
        <v>320</v>
      </c>
      <c r="T124" s="18"/>
    </row>
    <row r="125" spans="1:20" ht="42.75">
      <c r="A125" s="4">
        <v>121</v>
      </c>
      <c r="B125" s="17" t="s">
        <v>67</v>
      </c>
      <c r="C125" s="115" t="s">
        <v>743</v>
      </c>
      <c r="D125" s="18" t="s">
        <v>29</v>
      </c>
      <c r="E125" s="116">
        <v>18323050326</v>
      </c>
      <c r="F125" s="18"/>
      <c r="G125" s="81">
        <v>9</v>
      </c>
      <c r="H125" s="81">
        <v>18</v>
      </c>
      <c r="I125" s="17">
        <f t="shared" si="7"/>
        <v>27</v>
      </c>
      <c r="J125" s="116">
        <v>9957630538</v>
      </c>
      <c r="K125" s="59" t="s">
        <v>338</v>
      </c>
      <c r="L125" s="62" t="s">
        <v>339</v>
      </c>
      <c r="M125" s="58">
        <v>9401453259</v>
      </c>
      <c r="N125" s="59" t="s">
        <v>742</v>
      </c>
      <c r="O125" s="61">
        <v>9854308978</v>
      </c>
      <c r="P125" s="24" t="s">
        <v>1497</v>
      </c>
      <c r="Q125" s="18" t="s">
        <v>107</v>
      </c>
      <c r="R125" s="18">
        <v>17</v>
      </c>
      <c r="S125" s="18" t="s">
        <v>320</v>
      </c>
      <c r="T125" s="18"/>
    </row>
    <row r="126" spans="1:20">
      <c r="A126" s="4">
        <v>122</v>
      </c>
      <c r="B126" s="17" t="s">
        <v>67</v>
      </c>
      <c r="C126" s="115" t="s">
        <v>744</v>
      </c>
      <c r="D126" s="18" t="s">
        <v>29</v>
      </c>
      <c r="E126" s="116">
        <v>18323050327</v>
      </c>
      <c r="F126" s="18"/>
      <c r="G126" s="81">
        <v>8</v>
      </c>
      <c r="H126" s="81">
        <v>9</v>
      </c>
      <c r="I126" s="17">
        <f t="shared" si="7"/>
        <v>17</v>
      </c>
      <c r="J126" s="116">
        <v>8749819796</v>
      </c>
      <c r="K126" s="59" t="s">
        <v>338</v>
      </c>
      <c r="L126" s="62" t="s">
        <v>339</v>
      </c>
      <c r="M126" s="58">
        <v>9401453259</v>
      </c>
      <c r="N126" s="59" t="s">
        <v>742</v>
      </c>
      <c r="O126" s="61">
        <v>9854308978</v>
      </c>
      <c r="P126" s="24" t="s">
        <v>1497</v>
      </c>
      <c r="Q126" s="18" t="s">
        <v>107</v>
      </c>
      <c r="R126" s="18">
        <v>17</v>
      </c>
      <c r="S126" s="18" t="s">
        <v>320</v>
      </c>
      <c r="T126" s="18"/>
    </row>
    <row r="127" spans="1:20">
      <c r="A127" s="4">
        <v>123</v>
      </c>
      <c r="B127" s="17" t="s">
        <v>67</v>
      </c>
      <c r="C127" s="115" t="s">
        <v>745</v>
      </c>
      <c r="D127" s="18" t="s">
        <v>29</v>
      </c>
      <c r="E127" s="116">
        <v>18323050328</v>
      </c>
      <c r="F127" s="18"/>
      <c r="G127" s="81">
        <v>21</v>
      </c>
      <c r="H127" s="81">
        <v>22</v>
      </c>
      <c r="I127" s="17">
        <f t="shared" si="7"/>
        <v>43</v>
      </c>
      <c r="J127" s="116">
        <v>9854237625</v>
      </c>
      <c r="K127" s="59" t="s">
        <v>338</v>
      </c>
      <c r="L127" s="62" t="s">
        <v>339</v>
      </c>
      <c r="M127" s="58">
        <v>9401453259</v>
      </c>
      <c r="N127" s="59" t="s">
        <v>742</v>
      </c>
      <c r="O127" s="61">
        <v>9854308978</v>
      </c>
      <c r="P127" s="24" t="s">
        <v>1497</v>
      </c>
      <c r="Q127" s="18" t="s">
        <v>107</v>
      </c>
      <c r="R127" s="18">
        <v>17</v>
      </c>
      <c r="S127" s="18" t="s">
        <v>320</v>
      </c>
      <c r="T127" s="18"/>
    </row>
    <row r="128" spans="1:20">
      <c r="A128" s="4">
        <v>124</v>
      </c>
      <c r="B128" s="17" t="s">
        <v>67</v>
      </c>
      <c r="C128" s="101" t="s">
        <v>746</v>
      </c>
      <c r="D128" s="18" t="s">
        <v>29</v>
      </c>
      <c r="E128" s="117" t="s">
        <v>747</v>
      </c>
      <c r="F128" s="18"/>
      <c r="G128" s="81">
        <v>24</v>
      </c>
      <c r="H128" s="81">
        <v>16</v>
      </c>
      <c r="I128" s="17">
        <f t="shared" si="7"/>
        <v>40</v>
      </c>
      <c r="J128" s="101">
        <v>9854678260</v>
      </c>
      <c r="K128" s="54" t="s">
        <v>270</v>
      </c>
      <c r="L128" s="62" t="s">
        <v>271</v>
      </c>
      <c r="M128" s="54"/>
      <c r="N128" s="59" t="s">
        <v>748</v>
      </c>
      <c r="O128" s="61">
        <v>8876247494</v>
      </c>
      <c r="P128" s="24" t="s">
        <v>1498</v>
      </c>
      <c r="Q128" s="18" t="s">
        <v>110</v>
      </c>
      <c r="R128" s="18">
        <v>18</v>
      </c>
      <c r="S128" s="18" t="s">
        <v>320</v>
      </c>
      <c r="T128" s="18"/>
    </row>
    <row r="129" spans="1:20">
      <c r="A129" s="4">
        <v>125</v>
      </c>
      <c r="B129" s="17" t="s">
        <v>67</v>
      </c>
      <c r="C129" s="74" t="s">
        <v>749</v>
      </c>
      <c r="D129" s="18" t="s">
        <v>29</v>
      </c>
      <c r="E129" s="117" t="s">
        <v>750</v>
      </c>
      <c r="F129" s="18"/>
      <c r="G129" s="81">
        <v>21</v>
      </c>
      <c r="H129" s="81">
        <v>20</v>
      </c>
      <c r="I129" s="17">
        <f t="shared" si="7"/>
        <v>41</v>
      </c>
      <c r="J129" s="74"/>
      <c r="K129" s="54" t="s">
        <v>270</v>
      </c>
      <c r="L129" s="62" t="s">
        <v>271</v>
      </c>
      <c r="M129" s="54"/>
      <c r="N129" s="59" t="s">
        <v>748</v>
      </c>
      <c r="O129" s="61">
        <v>8876247494</v>
      </c>
      <c r="P129" s="24" t="s">
        <v>1498</v>
      </c>
      <c r="Q129" s="18" t="s">
        <v>110</v>
      </c>
      <c r="R129" s="18">
        <v>18</v>
      </c>
      <c r="S129" s="18" t="s">
        <v>320</v>
      </c>
      <c r="T129" s="18"/>
    </row>
    <row r="130" spans="1:20">
      <c r="A130" s="4">
        <v>126</v>
      </c>
      <c r="B130" s="17" t="s">
        <v>67</v>
      </c>
      <c r="C130" s="74" t="s">
        <v>751</v>
      </c>
      <c r="D130" s="18" t="s">
        <v>29</v>
      </c>
      <c r="E130" s="117" t="s">
        <v>752</v>
      </c>
      <c r="F130" s="18"/>
      <c r="G130" s="81">
        <v>14</v>
      </c>
      <c r="H130" s="81">
        <v>15</v>
      </c>
      <c r="I130" s="17">
        <f t="shared" si="7"/>
        <v>29</v>
      </c>
      <c r="J130" s="74"/>
      <c r="K130" s="54" t="s">
        <v>270</v>
      </c>
      <c r="L130" s="62" t="s">
        <v>271</v>
      </c>
      <c r="M130" s="54"/>
      <c r="N130" s="59" t="s">
        <v>748</v>
      </c>
      <c r="O130" s="61">
        <v>8876247494</v>
      </c>
      <c r="P130" s="24" t="s">
        <v>1498</v>
      </c>
      <c r="Q130" s="18" t="s">
        <v>110</v>
      </c>
      <c r="R130" s="18">
        <v>18</v>
      </c>
      <c r="S130" s="18" t="s">
        <v>320</v>
      </c>
      <c r="T130" s="18"/>
    </row>
    <row r="131" spans="1:20">
      <c r="A131" s="4">
        <v>127</v>
      </c>
      <c r="B131" s="17" t="s">
        <v>67</v>
      </c>
      <c r="C131" s="74" t="s">
        <v>753</v>
      </c>
      <c r="D131" s="18" t="s">
        <v>29</v>
      </c>
      <c r="E131" s="117" t="s">
        <v>754</v>
      </c>
      <c r="F131" s="18"/>
      <c r="G131" s="81">
        <v>13</v>
      </c>
      <c r="H131" s="81">
        <v>14</v>
      </c>
      <c r="I131" s="17">
        <f t="shared" si="7"/>
        <v>27</v>
      </c>
      <c r="J131" s="74"/>
      <c r="K131" s="54" t="s">
        <v>270</v>
      </c>
      <c r="L131" s="62" t="s">
        <v>271</v>
      </c>
      <c r="M131" s="54"/>
      <c r="N131" s="59" t="s">
        <v>755</v>
      </c>
      <c r="O131" s="61">
        <v>9678406874</v>
      </c>
      <c r="P131" s="24" t="s">
        <v>1498</v>
      </c>
      <c r="Q131" s="18" t="s">
        <v>110</v>
      </c>
      <c r="R131" s="18">
        <v>18</v>
      </c>
      <c r="S131" s="18" t="s">
        <v>320</v>
      </c>
      <c r="T131" s="18"/>
    </row>
    <row r="132" spans="1:20">
      <c r="A132" s="4">
        <v>128</v>
      </c>
      <c r="B132" s="17" t="s">
        <v>67</v>
      </c>
      <c r="C132" s="74" t="s">
        <v>756</v>
      </c>
      <c r="D132" s="18" t="s">
        <v>29</v>
      </c>
      <c r="E132" s="117" t="s">
        <v>757</v>
      </c>
      <c r="F132" s="18"/>
      <c r="G132" s="81">
        <v>19</v>
      </c>
      <c r="H132" s="81">
        <v>24</v>
      </c>
      <c r="I132" s="17">
        <f t="shared" si="7"/>
        <v>43</v>
      </c>
      <c r="J132" s="74">
        <v>9707280549</v>
      </c>
      <c r="K132" s="54" t="s">
        <v>270</v>
      </c>
      <c r="L132" s="62" t="s">
        <v>271</v>
      </c>
      <c r="M132" s="54"/>
      <c r="N132" s="59" t="s">
        <v>755</v>
      </c>
      <c r="O132" s="61">
        <v>9678406874</v>
      </c>
      <c r="P132" s="24" t="s">
        <v>1498</v>
      </c>
      <c r="Q132" s="18" t="s">
        <v>110</v>
      </c>
      <c r="R132" s="18">
        <v>18</v>
      </c>
      <c r="S132" s="18" t="s">
        <v>320</v>
      </c>
      <c r="T132" s="18"/>
    </row>
    <row r="133" spans="1:20">
      <c r="A133" s="4">
        <v>129</v>
      </c>
      <c r="B133" s="17" t="s">
        <v>67</v>
      </c>
      <c r="C133" s="115" t="s">
        <v>758</v>
      </c>
      <c r="D133" s="18" t="s">
        <v>29</v>
      </c>
      <c r="E133" s="116">
        <v>18323050323</v>
      </c>
      <c r="F133" s="18"/>
      <c r="G133" s="81">
        <v>28</v>
      </c>
      <c r="H133" s="81">
        <v>24</v>
      </c>
      <c r="I133" s="17">
        <f t="shared" si="7"/>
        <v>52</v>
      </c>
      <c r="J133" s="116">
        <v>8135958331</v>
      </c>
      <c r="K133" s="54" t="s">
        <v>270</v>
      </c>
      <c r="L133" s="62" t="s">
        <v>271</v>
      </c>
      <c r="M133" s="54"/>
      <c r="N133" s="59" t="s">
        <v>759</v>
      </c>
      <c r="O133" s="54"/>
      <c r="P133" s="24" t="s">
        <v>1499</v>
      </c>
      <c r="Q133" s="18" t="s">
        <v>119</v>
      </c>
      <c r="R133" s="18">
        <v>18</v>
      </c>
      <c r="S133" s="18" t="s">
        <v>320</v>
      </c>
      <c r="T133" s="18"/>
    </row>
    <row r="134" spans="1:20">
      <c r="A134" s="4">
        <v>130</v>
      </c>
      <c r="B134" s="17" t="s">
        <v>67</v>
      </c>
      <c r="C134" s="115" t="s">
        <v>760</v>
      </c>
      <c r="D134" s="18" t="s">
        <v>29</v>
      </c>
      <c r="E134" s="116">
        <v>18323050324</v>
      </c>
      <c r="F134" s="18"/>
      <c r="G134" s="81">
        <v>18</v>
      </c>
      <c r="H134" s="81">
        <v>16</v>
      </c>
      <c r="I134" s="17">
        <f t="shared" si="7"/>
        <v>34</v>
      </c>
      <c r="J134" s="116">
        <v>9957457432</v>
      </c>
      <c r="K134" s="54" t="s">
        <v>270</v>
      </c>
      <c r="L134" s="62" t="s">
        <v>271</v>
      </c>
      <c r="M134" s="54"/>
      <c r="N134" s="59" t="s">
        <v>759</v>
      </c>
      <c r="O134" s="54"/>
      <c r="P134" s="24" t="s">
        <v>1499</v>
      </c>
      <c r="Q134" s="18" t="s">
        <v>119</v>
      </c>
      <c r="R134" s="18">
        <v>18</v>
      </c>
      <c r="S134" s="18" t="s">
        <v>320</v>
      </c>
      <c r="T134" s="18"/>
    </row>
    <row r="135" spans="1:20">
      <c r="A135" s="4">
        <v>131</v>
      </c>
      <c r="B135" s="17" t="s">
        <v>67</v>
      </c>
      <c r="C135" s="60" t="s">
        <v>761</v>
      </c>
      <c r="D135" s="118" t="s">
        <v>29</v>
      </c>
      <c r="E135" s="117" t="s">
        <v>762</v>
      </c>
      <c r="F135" s="118"/>
      <c r="G135" s="119">
        <v>8</v>
      </c>
      <c r="H135" s="119">
        <v>12</v>
      </c>
      <c r="I135" s="17">
        <f t="shared" si="7"/>
        <v>20</v>
      </c>
      <c r="J135" s="60">
        <v>9954537861</v>
      </c>
      <c r="K135" s="79" t="s">
        <v>338</v>
      </c>
      <c r="L135" s="84" t="s">
        <v>339</v>
      </c>
      <c r="M135" s="58">
        <v>9401453259</v>
      </c>
      <c r="N135" s="59" t="s">
        <v>344</v>
      </c>
      <c r="O135" s="55">
        <v>9954689487</v>
      </c>
      <c r="P135" s="24" t="s">
        <v>1499</v>
      </c>
      <c r="Q135" s="18" t="s">
        <v>119</v>
      </c>
      <c r="R135" s="18">
        <v>18</v>
      </c>
      <c r="S135" s="18" t="s">
        <v>320</v>
      </c>
      <c r="T135" s="18"/>
    </row>
    <row r="136" spans="1:20">
      <c r="A136" s="4">
        <v>132</v>
      </c>
      <c r="B136" s="17" t="s">
        <v>67</v>
      </c>
      <c r="C136" s="101" t="s">
        <v>766</v>
      </c>
      <c r="D136" s="18" t="s">
        <v>29</v>
      </c>
      <c r="E136" s="117" t="s">
        <v>767</v>
      </c>
      <c r="F136" s="18"/>
      <c r="G136" s="81">
        <v>17</v>
      </c>
      <c r="H136" s="81">
        <v>16</v>
      </c>
      <c r="I136" s="17">
        <f t="shared" si="7"/>
        <v>33</v>
      </c>
      <c r="J136" s="101">
        <v>9508638304</v>
      </c>
      <c r="K136" s="59" t="s">
        <v>258</v>
      </c>
      <c r="L136" s="62" t="s">
        <v>259</v>
      </c>
      <c r="M136" s="58">
        <v>9401453258</v>
      </c>
      <c r="N136" s="59" t="s">
        <v>260</v>
      </c>
      <c r="O136" s="63">
        <v>8254879747</v>
      </c>
      <c r="P136" s="24" t="s">
        <v>1500</v>
      </c>
      <c r="Q136" s="18" t="s">
        <v>132</v>
      </c>
      <c r="R136" s="18">
        <v>11</v>
      </c>
      <c r="S136" s="18" t="s">
        <v>320</v>
      </c>
      <c r="T136" s="18"/>
    </row>
    <row r="137" spans="1:20">
      <c r="A137" s="4">
        <v>133</v>
      </c>
      <c r="B137" s="17" t="s">
        <v>67</v>
      </c>
      <c r="C137" s="101" t="s">
        <v>768</v>
      </c>
      <c r="D137" s="18" t="s">
        <v>29</v>
      </c>
      <c r="E137" s="117" t="s">
        <v>769</v>
      </c>
      <c r="F137" s="18"/>
      <c r="G137" s="81">
        <v>18</v>
      </c>
      <c r="H137" s="81">
        <v>20</v>
      </c>
      <c r="I137" s="17">
        <f t="shared" si="7"/>
        <v>38</v>
      </c>
      <c r="J137" s="101">
        <v>9678358560</v>
      </c>
      <c r="K137" s="59" t="s">
        <v>258</v>
      </c>
      <c r="L137" s="62" t="s">
        <v>259</v>
      </c>
      <c r="M137" s="58">
        <v>9401453258</v>
      </c>
      <c r="N137" s="59" t="s">
        <v>260</v>
      </c>
      <c r="O137" s="63">
        <v>8254879747</v>
      </c>
      <c r="P137" s="24" t="s">
        <v>1500</v>
      </c>
      <c r="Q137" s="18" t="s">
        <v>132</v>
      </c>
      <c r="R137" s="18">
        <v>9</v>
      </c>
      <c r="S137" s="18" t="s">
        <v>320</v>
      </c>
      <c r="T137" s="18"/>
    </row>
    <row r="138" spans="1:20">
      <c r="A138" s="4">
        <v>134</v>
      </c>
      <c r="B138" s="17" t="s">
        <v>67</v>
      </c>
      <c r="C138" s="101" t="s">
        <v>770</v>
      </c>
      <c r="D138" s="18" t="s">
        <v>29</v>
      </c>
      <c r="E138" s="117" t="s">
        <v>771</v>
      </c>
      <c r="F138" s="18"/>
      <c r="G138" s="81">
        <v>17</v>
      </c>
      <c r="H138" s="81">
        <v>19</v>
      </c>
      <c r="I138" s="17">
        <f t="shared" si="7"/>
        <v>36</v>
      </c>
      <c r="J138" s="101">
        <v>9508408171</v>
      </c>
      <c r="K138" s="59" t="s">
        <v>258</v>
      </c>
      <c r="L138" s="62" t="s">
        <v>259</v>
      </c>
      <c r="M138" s="58">
        <v>9401453258</v>
      </c>
      <c r="N138" s="59" t="s">
        <v>260</v>
      </c>
      <c r="O138" s="63">
        <v>8254879747</v>
      </c>
      <c r="P138" s="24" t="s">
        <v>1500</v>
      </c>
      <c r="Q138" s="18" t="s">
        <v>132</v>
      </c>
      <c r="R138" s="18">
        <v>9</v>
      </c>
      <c r="S138" s="18" t="s">
        <v>320</v>
      </c>
      <c r="T138" s="18"/>
    </row>
    <row r="139" spans="1:20">
      <c r="A139" s="4">
        <v>135</v>
      </c>
      <c r="B139" s="17" t="s">
        <v>67</v>
      </c>
      <c r="C139" s="76" t="s">
        <v>772</v>
      </c>
      <c r="D139" s="18" t="s">
        <v>29</v>
      </c>
      <c r="E139" s="117" t="s">
        <v>773</v>
      </c>
      <c r="F139" s="18"/>
      <c r="G139" s="55">
        <v>20</v>
      </c>
      <c r="H139" s="55">
        <v>23</v>
      </c>
      <c r="I139" s="17">
        <f t="shared" si="7"/>
        <v>43</v>
      </c>
      <c r="J139" s="55"/>
      <c r="K139" s="54" t="s">
        <v>774</v>
      </c>
      <c r="L139" s="62" t="s">
        <v>775</v>
      </c>
      <c r="M139" s="58">
        <v>9401453245</v>
      </c>
      <c r="N139" s="59" t="s">
        <v>244</v>
      </c>
      <c r="O139" s="63">
        <v>8822852210</v>
      </c>
      <c r="P139" s="24" t="s">
        <v>1501</v>
      </c>
      <c r="Q139" s="18" t="s">
        <v>139</v>
      </c>
      <c r="R139" s="18">
        <v>7</v>
      </c>
      <c r="S139" s="18" t="s">
        <v>320</v>
      </c>
      <c r="T139" s="18"/>
    </row>
    <row r="140" spans="1:20">
      <c r="A140" s="4">
        <v>136</v>
      </c>
      <c r="B140" s="17" t="s">
        <v>67</v>
      </c>
      <c r="C140" s="76" t="s">
        <v>776</v>
      </c>
      <c r="D140" s="18" t="s">
        <v>29</v>
      </c>
      <c r="E140" s="117" t="s">
        <v>777</v>
      </c>
      <c r="F140" s="18"/>
      <c r="G140" s="55">
        <v>12</v>
      </c>
      <c r="H140" s="55">
        <v>16</v>
      </c>
      <c r="I140" s="17">
        <f t="shared" si="7"/>
        <v>28</v>
      </c>
      <c r="J140" s="55"/>
      <c r="K140" s="54" t="s">
        <v>774</v>
      </c>
      <c r="L140" s="62" t="s">
        <v>775</v>
      </c>
      <c r="M140" s="58">
        <v>9401453245</v>
      </c>
      <c r="N140" s="59" t="s">
        <v>244</v>
      </c>
      <c r="O140" s="63">
        <v>8822852210</v>
      </c>
      <c r="P140" s="24" t="s">
        <v>1501</v>
      </c>
      <c r="Q140" s="18" t="s">
        <v>139</v>
      </c>
      <c r="R140" s="18">
        <v>7</v>
      </c>
      <c r="S140" s="18" t="s">
        <v>320</v>
      </c>
      <c r="T140" s="18"/>
    </row>
    <row r="141" spans="1:20">
      <c r="A141" s="4">
        <v>137</v>
      </c>
      <c r="B141" s="17" t="s">
        <v>67</v>
      </c>
      <c r="C141" s="53" t="s">
        <v>778</v>
      </c>
      <c r="D141" s="18" t="s">
        <v>29</v>
      </c>
      <c r="E141" s="117" t="s">
        <v>779</v>
      </c>
      <c r="F141" s="18"/>
      <c r="G141" s="61">
        <v>26</v>
      </c>
      <c r="H141" s="61">
        <v>25</v>
      </c>
      <c r="I141" s="17">
        <f t="shared" si="7"/>
        <v>51</v>
      </c>
      <c r="J141" s="61">
        <v>9859895355</v>
      </c>
      <c r="K141" s="54" t="s">
        <v>774</v>
      </c>
      <c r="L141" s="62" t="s">
        <v>775</v>
      </c>
      <c r="M141" s="58">
        <v>9401453245</v>
      </c>
      <c r="N141" s="59" t="s">
        <v>780</v>
      </c>
      <c r="O141" s="63">
        <v>8876869079</v>
      </c>
      <c r="P141" s="24" t="s">
        <v>1501</v>
      </c>
      <c r="Q141" s="18" t="s">
        <v>139</v>
      </c>
      <c r="R141" s="18">
        <v>8</v>
      </c>
      <c r="S141" s="18" t="s">
        <v>320</v>
      </c>
      <c r="T141" s="18"/>
    </row>
    <row r="142" spans="1:20">
      <c r="A142" s="4">
        <v>138</v>
      </c>
      <c r="B142" s="17" t="s">
        <v>67</v>
      </c>
      <c r="C142" s="53" t="s">
        <v>120</v>
      </c>
      <c r="D142" s="18" t="s">
        <v>29</v>
      </c>
      <c r="E142" s="117" t="s">
        <v>781</v>
      </c>
      <c r="F142" s="18"/>
      <c r="G142" s="61">
        <v>14</v>
      </c>
      <c r="H142" s="61">
        <v>20</v>
      </c>
      <c r="I142" s="17">
        <f t="shared" si="7"/>
        <v>34</v>
      </c>
      <c r="J142" s="61">
        <v>9613128935</v>
      </c>
      <c r="K142" s="54" t="s">
        <v>114</v>
      </c>
      <c r="L142" s="62" t="s">
        <v>115</v>
      </c>
      <c r="M142" s="58">
        <v>9401453247</v>
      </c>
      <c r="N142" s="62" t="s">
        <v>115</v>
      </c>
      <c r="O142" s="58">
        <v>9401453247</v>
      </c>
      <c r="P142" s="24" t="s">
        <v>1502</v>
      </c>
      <c r="Q142" s="18" t="s">
        <v>107</v>
      </c>
      <c r="R142" s="18">
        <v>16</v>
      </c>
      <c r="S142" s="18" t="s">
        <v>320</v>
      </c>
      <c r="T142" s="18"/>
    </row>
    <row r="143" spans="1:20">
      <c r="A143" s="4">
        <v>139</v>
      </c>
      <c r="B143" s="17" t="s">
        <v>67</v>
      </c>
      <c r="C143" s="53" t="s">
        <v>782</v>
      </c>
      <c r="D143" s="18" t="s">
        <v>29</v>
      </c>
      <c r="E143" s="117" t="s">
        <v>783</v>
      </c>
      <c r="F143" s="18"/>
      <c r="G143" s="61">
        <v>24</v>
      </c>
      <c r="H143" s="61">
        <v>27</v>
      </c>
      <c r="I143" s="17">
        <f t="shared" si="7"/>
        <v>51</v>
      </c>
      <c r="J143" s="61">
        <v>9859777940</v>
      </c>
      <c r="K143" s="54" t="s">
        <v>114</v>
      </c>
      <c r="L143" s="62" t="s">
        <v>115</v>
      </c>
      <c r="M143" s="58">
        <v>9401453247</v>
      </c>
      <c r="N143" s="62" t="s">
        <v>115</v>
      </c>
      <c r="O143" s="58">
        <v>9401453247</v>
      </c>
      <c r="P143" s="24" t="s">
        <v>1502</v>
      </c>
      <c r="Q143" s="18" t="s">
        <v>107</v>
      </c>
      <c r="R143" s="18">
        <v>14</v>
      </c>
      <c r="S143" s="18" t="s">
        <v>320</v>
      </c>
      <c r="T143" s="18"/>
    </row>
    <row r="144" spans="1:20">
      <c r="A144" s="4">
        <v>140</v>
      </c>
      <c r="B144" s="17" t="s">
        <v>67</v>
      </c>
      <c r="C144" s="53" t="s">
        <v>784</v>
      </c>
      <c r="D144" s="18" t="s">
        <v>29</v>
      </c>
      <c r="E144" s="117" t="s">
        <v>785</v>
      </c>
      <c r="F144" s="18"/>
      <c r="G144" s="61">
        <v>19</v>
      </c>
      <c r="H144" s="61">
        <v>21</v>
      </c>
      <c r="I144" s="17">
        <f t="shared" si="7"/>
        <v>40</v>
      </c>
      <c r="J144" s="61">
        <v>9613069661</v>
      </c>
      <c r="K144" s="54" t="s">
        <v>114</v>
      </c>
      <c r="L144" s="62" t="s">
        <v>115</v>
      </c>
      <c r="M144" s="58">
        <v>9401453247</v>
      </c>
      <c r="N144" s="62" t="s">
        <v>115</v>
      </c>
      <c r="O144" s="58">
        <v>9401453247</v>
      </c>
      <c r="P144" s="24" t="s">
        <v>1503</v>
      </c>
      <c r="Q144" s="18" t="s">
        <v>110</v>
      </c>
      <c r="R144" s="18">
        <v>14</v>
      </c>
      <c r="S144" s="18" t="s">
        <v>320</v>
      </c>
      <c r="T144" s="18"/>
    </row>
    <row r="145" spans="1:20">
      <c r="A145" s="4">
        <v>141</v>
      </c>
      <c r="B145" s="17" t="s">
        <v>67</v>
      </c>
      <c r="C145" s="53" t="s">
        <v>786</v>
      </c>
      <c r="D145" s="18" t="s">
        <v>29</v>
      </c>
      <c r="E145" s="117" t="s">
        <v>787</v>
      </c>
      <c r="F145" s="18"/>
      <c r="G145" s="61">
        <v>20</v>
      </c>
      <c r="H145" s="61">
        <v>28</v>
      </c>
      <c r="I145" s="17">
        <f t="shared" si="7"/>
        <v>48</v>
      </c>
      <c r="J145" s="61">
        <v>9859292341</v>
      </c>
      <c r="K145" s="54" t="s">
        <v>114</v>
      </c>
      <c r="L145" s="62" t="s">
        <v>115</v>
      </c>
      <c r="M145" s="58">
        <v>9401453247</v>
      </c>
      <c r="N145" s="62" t="s">
        <v>115</v>
      </c>
      <c r="O145" s="58">
        <v>9401453247</v>
      </c>
      <c r="P145" s="24" t="s">
        <v>1503</v>
      </c>
      <c r="Q145" s="18" t="s">
        <v>110</v>
      </c>
      <c r="R145" s="18">
        <v>14</v>
      </c>
      <c r="S145" s="18" t="s">
        <v>320</v>
      </c>
      <c r="T145" s="18"/>
    </row>
    <row r="146" spans="1:20">
      <c r="A146" s="4">
        <v>142</v>
      </c>
      <c r="B146" s="17" t="s">
        <v>67</v>
      </c>
      <c r="C146" s="53" t="s">
        <v>788</v>
      </c>
      <c r="D146" s="18" t="s">
        <v>29</v>
      </c>
      <c r="E146" s="117" t="s">
        <v>789</v>
      </c>
      <c r="F146" s="18"/>
      <c r="G146" s="61">
        <v>21</v>
      </c>
      <c r="H146" s="61">
        <v>16</v>
      </c>
      <c r="I146" s="17">
        <f t="shared" si="7"/>
        <v>37</v>
      </c>
      <c r="J146" s="61">
        <v>9854894942</v>
      </c>
      <c r="K146" s="54" t="s">
        <v>114</v>
      </c>
      <c r="L146" s="62" t="s">
        <v>115</v>
      </c>
      <c r="M146" s="58">
        <v>9401453247</v>
      </c>
      <c r="N146" s="62" t="s">
        <v>115</v>
      </c>
      <c r="O146" s="58">
        <v>9401453247</v>
      </c>
      <c r="P146" s="24" t="s">
        <v>1503</v>
      </c>
      <c r="Q146" s="18" t="s">
        <v>110</v>
      </c>
      <c r="R146" s="18">
        <v>15</v>
      </c>
      <c r="S146" s="18" t="s">
        <v>320</v>
      </c>
      <c r="T146" s="18"/>
    </row>
    <row r="147" spans="1:20">
      <c r="A147" s="4">
        <v>143</v>
      </c>
      <c r="B147" s="17" t="s">
        <v>67</v>
      </c>
      <c r="C147" s="53" t="s">
        <v>790</v>
      </c>
      <c r="D147" s="18" t="s">
        <v>29</v>
      </c>
      <c r="E147" s="117" t="s">
        <v>675</v>
      </c>
      <c r="F147" s="18"/>
      <c r="G147" s="61">
        <v>18</v>
      </c>
      <c r="H147" s="61">
        <v>21</v>
      </c>
      <c r="I147" s="17">
        <f t="shared" si="7"/>
        <v>39</v>
      </c>
      <c r="J147" s="61">
        <v>8761008954</v>
      </c>
      <c r="K147" s="54" t="s">
        <v>791</v>
      </c>
      <c r="L147" s="62" t="s">
        <v>93</v>
      </c>
      <c r="M147" s="58">
        <v>9401453236</v>
      </c>
      <c r="N147" s="80" t="s">
        <v>792</v>
      </c>
      <c r="O147" s="63">
        <v>9508127720</v>
      </c>
      <c r="P147" s="24" t="s">
        <v>1504</v>
      </c>
      <c r="Q147" s="18" t="s">
        <v>119</v>
      </c>
      <c r="R147" s="18">
        <v>13</v>
      </c>
      <c r="S147" s="18" t="s">
        <v>320</v>
      </c>
      <c r="T147" s="18"/>
    </row>
    <row r="148" spans="1:20">
      <c r="A148" s="4">
        <v>144</v>
      </c>
      <c r="B148" s="17" t="s">
        <v>67</v>
      </c>
      <c r="C148" s="53" t="s">
        <v>793</v>
      </c>
      <c r="D148" s="18" t="s">
        <v>29</v>
      </c>
      <c r="E148" s="117" t="s">
        <v>794</v>
      </c>
      <c r="F148" s="18"/>
      <c r="G148" s="61">
        <v>25</v>
      </c>
      <c r="H148" s="61">
        <v>23</v>
      </c>
      <c r="I148" s="17">
        <f t="shared" si="7"/>
        <v>48</v>
      </c>
      <c r="J148" s="61">
        <v>8135808938</v>
      </c>
      <c r="K148" s="54" t="s">
        <v>791</v>
      </c>
      <c r="L148" s="62" t="s">
        <v>93</v>
      </c>
      <c r="M148" s="58">
        <v>9401453236</v>
      </c>
      <c r="N148" s="80" t="s">
        <v>792</v>
      </c>
      <c r="O148" s="63">
        <v>9508127720</v>
      </c>
      <c r="P148" s="24" t="s">
        <v>1504</v>
      </c>
      <c r="Q148" s="18" t="s">
        <v>119</v>
      </c>
      <c r="R148" s="18">
        <v>12</v>
      </c>
      <c r="S148" s="18" t="s">
        <v>320</v>
      </c>
      <c r="T148" s="18"/>
    </row>
    <row r="149" spans="1:20">
      <c r="A149" s="4">
        <v>145</v>
      </c>
      <c r="B149" s="17" t="s">
        <v>67</v>
      </c>
      <c r="C149" s="53" t="s">
        <v>795</v>
      </c>
      <c r="D149" s="18" t="s">
        <v>29</v>
      </c>
      <c r="E149" s="117" t="s">
        <v>796</v>
      </c>
      <c r="F149" s="18"/>
      <c r="G149" s="61">
        <v>17</v>
      </c>
      <c r="H149" s="61">
        <v>23</v>
      </c>
      <c r="I149" s="17">
        <f t="shared" si="7"/>
        <v>40</v>
      </c>
      <c r="J149" s="61">
        <v>9435842953</v>
      </c>
      <c r="K149" s="54" t="s">
        <v>791</v>
      </c>
      <c r="L149" s="62" t="s">
        <v>93</v>
      </c>
      <c r="M149" s="58">
        <v>9401453236</v>
      </c>
      <c r="N149" s="80" t="s">
        <v>792</v>
      </c>
      <c r="O149" s="63">
        <v>9508127720</v>
      </c>
      <c r="P149" s="24" t="s">
        <v>1505</v>
      </c>
      <c r="Q149" s="18" t="s">
        <v>132</v>
      </c>
      <c r="R149" s="18">
        <v>12</v>
      </c>
      <c r="S149" s="18" t="s">
        <v>320</v>
      </c>
      <c r="T149" s="18"/>
    </row>
    <row r="150" spans="1:20">
      <c r="A150" s="4">
        <v>146</v>
      </c>
      <c r="B150" s="17" t="s">
        <v>67</v>
      </c>
      <c r="C150" s="53" t="s">
        <v>797</v>
      </c>
      <c r="D150" s="18" t="s">
        <v>29</v>
      </c>
      <c r="E150" s="117" t="s">
        <v>678</v>
      </c>
      <c r="F150" s="18"/>
      <c r="G150" s="61">
        <v>20</v>
      </c>
      <c r="H150" s="61">
        <v>20</v>
      </c>
      <c r="I150" s="17">
        <f t="shared" si="7"/>
        <v>40</v>
      </c>
      <c r="J150" s="61">
        <v>9706681061</v>
      </c>
      <c r="K150" s="54" t="s">
        <v>791</v>
      </c>
      <c r="L150" s="62" t="s">
        <v>93</v>
      </c>
      <c r="M150" s="58">
        <v>9401453236</v>
      </c>
      <c r="N150" s="80" t="s">
        <v>792</v>
      </c>
      <c r="O150" s="63">
        <v>9508127720</v>
      </c>
      <c r="P150" s="24" t="s">
        <v>1505</v>
      </c>
      <c r="Q150" s="18" t="s">
        <v>132</v>
      </c>
      <c r="R150" s="18">
        <v>13</v>
      </c>
      <c r="S150" s="18" t="s">
        <v>320</v>
      </c>
      <c r="T150" s="18"/>
    </row>
    <row r="151" spans="1:20" ht="30">
      <c r="A151" s="4">
        <v>147</v>
      </c>
      <c r="B151" s="17" t="s">
        <v>67</v>
      </c>
      <c r="C151" s="66" t="s">
        <v>798</v>
      </c>
      <c r="D151" s="18" t="s">
        <v>29</v>
      </c>
      <c r="E151" s="117" t="s">
        <v>799</v>
      </c>
      <c r="F151" s="85"/>
      <c r="G151" s="81">
        <v>22</v>
      </c>
      <c r="H151" s="81">
        <v>25</v>
      </c>
      <c r="I151" s="17">
        <f t="shared" si="7"/>
        <v>47</v>
      </c>
      <c r="J151" s="82" t="s">
        <v>800</v>
      </c>
      <c r="K151" s="59" t="s">
        <v>347</v>
      </c>
      <c r="L151" s="57" t="s">
        <v>348</v>
      </c>
      <c r="M151" s="58">
        <v>9401453246</v>
      </c>
      <c r="N151" s="60" t="s">
        <v>244</v>
      </c>
      <c r="O151" s="60">
        <v>9678091730</v>
      </c>
      <c r="P151" s="24" t="s">
        <v>1506</v>
      </c>
      <c r="Q151" s="18" t="s">
        <v>139</v>
      </c>
      <c r="R151" s="18">
        <v>17</v>
      </c>
      <c r="S151" s="18" t="s">
        <v>320</v>
      </c>
      <c r="T151" s="18"/>
    </row>
    <row r="152" spans="1:20">
      <c r="A152" s="4">
        <v>148</v>
      </c>
      <c r="B152" s="17" t="s">
        <v>67</v>
      </c>
      <c r="C152" s="66" t="s">
        <v>801</v>
      </c>
      <c r="D152" s="18" t="s">
        <v>29</v>
      </c>
      <c r="E152" s="117" t="s">
        <v>802</v>
      </c>
      <c r="F152" s="54"/>
      <c r="G152" s="81">
        <v>30</v>
      </c>
      <c r="H152" s="81">
        <v>31</v>
      </c>
      <c r="I152" s="17">
        <f t="shared" si="7"/>
        <v>61</v>
      </c>
      <c r="J152" s="82" t="s">
        <v>803</v>
      </c>
      <c r="K152" s="79" t="s">
        <v>443</v>
      </c>
      <c r="L152" s="108" t="s">
        <v>444</v>
      </c>
      <c r="M152" s="58">
        <v>9401453234</v>
      </c>
      <c r="N152" s="59" t="s">
        <v>445</v>
      </c>
      <c r="O152" s="55">
        <v>9613229128</v>
      </c>
      <c r="P152" s="24" t="s">
        <v>1506</v>
      </c>
      <c r="Q152" s="18" t="s">
        <v>139</v>
      </c>
      <c r="R152" s="18">
        <v>18</v>
      </c>
      <c r="S152" s="18" t="s">
        <v>320</v>
      </c>
      <c r="T152" s="18"/>
    </row>
    <row r="153" spans="1:20">
      <c r="A153" s="4">
        <v>149</v>
      </c>
      <c r="B153" s="17"/>
      <c r="C153" s="66"/>
      <c r="D153" s="18"/>
      <c r="E153" s="117"/>
      <c r="F153" s="54"/>
      <c r="G153" s="81"/>
      <c r="H153" s="81"/>
      <c r="I153" s="17">
        <f t="shared" si="7"/>
        <v>0</v>
      </c>
      <c r="J153" s="70"/>
      <c r="K153" s="54"/>
      <c r="L153" s="57"/>
      <c r="M153" s="58"/>
      <c r="N153" s="65"/>
      <c r="O153" s="60"/>
      <c r="P153" s="24"/>
      <c r="Q153" s="18"/>
      <c r="R153" s="18"/>
      <c r="S153" s="18"/>
      <c r="T153" s="18"/>
    </row>
    <row r="154" spans="1:20">
      <c r="A154" s="4">
        <v>150</v>
      </c>
      <c r="B154" s="17"/>
      <c r="C154" s="66"/>
      <c r="D154" s="18"/>
      <c r="E154" s="117"/>
      <c r="F154" s="54"/>
      <c r="G154" s="81"/>
      <c r="H154" s="81"/>
      <c r="I154" s="17">
        <f t="shared" si="7"/>
        <v>0</v>
      </c>
      <c r="J154" s="70"/>
      <c r="K154" s="54"/>
      <c r="L154" s="57"/>
      <c r="M154" s="58"/>
      <c r="N154" s="65"/>
      <c r="O154" s="60"/>
      <c r="P154" s="24"/>
      <c r="Q154" s="18"/>
      <c r="R154" s="18"/>
      <c r="S154" s="18"/>
      <c r="T154" s="18"/>
    </row>
    <row r="155" spans="1:20">
      <c r="A155" s="4">
        <v>151</v>
      </c>
      <c r="B155" s="17"/>
      <c r="C155" s="66"/>
      <c r="D155" s="18"/>
      <c r="E155" s="117"/>
      <c r="F155" s="54"/>
      <c r="G155" s="81"/>
      <c r="H155" s="81"/>
      <c r="I155" s="17">
        <f t="shared" si="7"/>
        <v>0</v>
      </c>
      <c r="J155" s="70"/>
      <c r="K155" s="54"/>
      <c r="L155" s="57"/>
      <c r="M155" s="58"/>
      <c r="N155" s="65"/>
      <c r="O155" s="60"/>
      <c r="P155" s="24"/>
      <c r="Q155" s="18"/>
      <c r="R155" s="18"/>
      <c r="S155" s="18"/>
      <c r="T155" s="18"/>
    </row>
    <row r="156" spans="1:20">
      <c r="A156" s="4">
        <v>152</v>
      </c>
      <c r="B156" s="17"/>
      <c r="C156" s="66"/>
      <c r="D156" s="18"/>
      <c r="E156" s="117"/>
      <c r="F156" s="54"/>
      <c r="G156" s="81"/>
      <c r="H156" s="81"/>
      <c r="I156" s="17">
        <f t="shared" si="7"/>
        <v>0</v>
      </c>
      <c r="J156" s="70"/>
      <c r="K156" s="54"/>
      <c r="L156" s="57"/>
      <c r="M156" s="58"/>
      <c r="N156" s="65"/>
      <c r="O156" s="60"/>
      <c r="P156" s="24"/>
      <c r="Q156" s="18"/>
      <c r="R156" s="18"/>
      <c r="S156" s="18"/>
      <c r="T156" s="18"/>
    </row>
    <row r="157" spans="1:20">
      <c r="A157" s="4">
        <v>153</v>
      </c>
      <c r="B157" s="17"/>
      <c r="C157" s="66"/>
      <c r="D157" s="18"/>
      <c r="E157" s="117"/>
      <c r="F157" s="54"/>
      <c r="G157" s="81"/>
      <c r="H157" s="81"/>
      <c r="I157" s="17">
        <f t="shared" si="7"/>
        <v>0</v>
      </c>
      <c r="J157" s="82"/>
      <c r="K157" s="54"/>
      <c r="L157" s="120"/>
      <c r="M157" s="58"/>
      <c r="N157" s="80"/>
      <c r="O157" s="63"/>
      <c r="P157" s="24"/>
      <c r="Q157" s="18"/>
      <c r="R157" s="18"/>
      <c r="S157" s="18"/>
      <c r="T157" s="18"/>
    </row>
    <row r="158" spans="1:20">
      <c r="A158" s="4">
        <v>154</v>
      </c>
      <c r="B158" s="17"/>
      <c r="C158" s="18"/>
      <c r="D158" s="18"/>
      <c r="E158" s="19"/>
      <c r="F158" s="18"/>
      <c r="G158" s="19"/>
      <c r="H158" s="19"/>
      <c r="I158" s="17">
        <f t="shared" si="7"/>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ref="I159:I164" si="8">+G159+H159</f>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8"/>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8"/>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8"/>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8"/>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8"/>
        <v>0</v>
      </c>
      <c r="J164" s="18"/>
      <c r="K164" s="18"/>
      <c r="L164" s="18"/>
      <c r="M164" s="18"/>
      <c r="N164" s="18"/>
      <c r="O164" s="18"/>
      <c r="P164" s="24"/>
      <c r="Q164" s="18"/>
      <c r="R164" s="18"/>
      <c r="S164" s="18"/>
      <c r="T164" s="18"/>
    </row>
    <row r="165" spans="1:20">
      <c r="A165" s="21" t="s">
        <v>11</v>
      </c>
      <c r="B165" s="41"/>
      <c r="C165" s="21">
        <f>COUNTIFS(C5:C164,"*")</f>
        <v>148</v>
      </c>
      <c r="D165" s="21"/>
      <c r="E165" s="13"/>
      <c r="F165" s="21"/>
      <c r="G165" s="21">
        <f>SUM(G5:G164)</f>
        <v>3143</v>
      </c>
      <c r="H165" s="21">
        <f>SUM(H5:H164)</f>
        <v>3109</v>
      </c>
      <c r="I165" s="21">
        <f>SUM(I5:I164)</f>
        <v>6252</v>
      </c>
      <c r="J165" s="21"/>
      <c r="K165" s="21"/>
      <c r="L165" s="21"/>
      <c r="M165" s="21"/>
      <c r="N165" s="21"/>
      <c r="O165" s="21"/>
      <c r="P165" s="14"/>
      <c r="Q165" s="21"/>
      <c r="R165" s="154"/>
      <c r="S165" s="21"/>
      <c r="T165" s="12"/>
    </row>
    <row r="166" spans="1:20">
      <c r="A166" s="46" t="s">
        <v>66</v>
      </c>
      <c r="B166" s="10">
        <f>COUNTIF(B$5:B$164,"Team 1")</f>
        <v>74</v>
      </c>
      <c r="C166" s="46" t="s">
        <v>29</v>
      </c>
      <c r="D166" s="10">
        <f>COUNTIF(D5:D164,"Anganwadi")</f>
        <v>148</v>
      </c>
    </row>
    <row r="167" spans="1:20">
      <c r="A167" s="46" t="s">
        <v>67</v>
      </c>
      <c r="B167" s="10">
        <f>COUNTIF(B$6:B$164,"Team 2")</f>
        <v>74</v>
      </c>
      <c r="C167" s="46" t="s">
        <v>27</v>
      </c>
      <c r="D167" s="10">
        <f>COUNTIF(D5:D164,"School")</f>
        <v>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50 D52:D152 D155:D164">
      <formula1>"Anganwadi,School"</formula1>
    </dataValidation>
    <dataValidation type="list" allowBlank="1" showInputMessage="1" showErrorMessage="1" sqref="B5:B152 B15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131"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6" t="s">
        <v>1581</v>
      </c>
      <c r="B1" s="206"/>
      <c r="C1" s="206"/>
      <c r="D1" s="207"/>
      <c r="E1" s="207"/>
      <c r="F1" s="207"/>
      <c r="G1" s="207"/>
      <c r="H1" s="207"/>
      <c r="I1" s="207"/>
      <c r="J1" s="207"/>
      <c r="K1" s="207"/>
      <c r="L1" s="207"/>
      <c r="M1" s="207"/>
      <c r="N1" s="207"/>
      <c r="O1" s="207"/>
      <c r="P1" s="207"/>
      <c r="Q1" s="207"/>
      <c r="R1" s="207"/>
      <c r="S1" s="207"/>
    </row>
    <row r="2" spans="1:20">
      <c r="A2" s="210" t="s">
        <v>63</v>
      </c>
      <c r="B2" s="211"/>
      <c r="C2" s="211"/>
      <c r="D2" s="25" t="s">
        <v>1507</v>
      </c>
      <c r="E2" s="22"/>
      <c r="F2" s="22"/>
      <c r="G2" s="22"/>
      <c r="H2" s="22"/>
      <c r="I2" s="22"/>
      <c r="J2" s="22"/>
      <c r="K2" s="22"/>
      <c r="L2" s="22"/>
      <c r="M2" s="22"/>
      <c r="N2" s="22"/>
      <c r="O2" s="22"/>
      <c r="P2" s="22"/>
      <c r="Q2" s="22"/>
      <c r="R2" s="22"/>
      <c r="S2" s="22"/>
    </row>
    <row r="3" spans="1:20" ht="24" customHeight="1">
      <c r="A3" s="205" t="s">
        <v>14</v>
      </c>
      <c r="B3" s="208" t="s">
        <v>65</v>
      </c>
      <c r="C3" s="204" t="s">
        <v>7</v>
      </c>
      <c r="D3" s="204" t="s">
        <v>59</v>
      </c>
      <c r="E3" s="204" t="s">
        <v>16</v>
      </c>
      <c r="F3" s="212" t="s">
        <v>17</v>
      </c>
      <c r="G3" s="204" t="s">
        <v>8</v>
      </c>
      <c r="H3" s="204"/>
      <c r="I3" s="204"/>
      <c r="J3" s="204" t="s">
        <v>35</v>
      </c>
      <c r="K3" s="208" t="s">
        <v>37</v>
      </c>
      <c r="L3" s="208" t="s">
        <v>54</v>
      </c>
      <c r="M3" s="208" t="s">
        <v>55</v>
      </c>
      <c r="N3" s="208" t="s">
        <v>38</v>
      </c>
      <c r="O3" s="208" t="s">
        <v>39</v>
      </c>
      <c r="P3" s="205" t="s">
        <v>58</v>
      </c>
      <c r="Q3" s="204" t="s">
        <v>56</v>
      </c>
      <c r="R3" s="204" t="s">
        <v>36</v>
      </c>
      <c r="S3" s="204" t="s">
        <v>57</v>
      </c>
      <c r="T3" s="204" t="s">
        <v>13</v>
      </c>
    </row>
    <row r="4" spans="1:20" ht="25.5" customHeight="1">
      <c r="A4" s="205"/>
      <c r="B4" s="213"/>
      <c r="C4" s="204"/>
      <c r="D4" s="204"/>
      <c r="E4" s="204"/>
      <c r="F4" s="212"/>
      <c r="G4" s="23" t="s">
        <v>9</v>
      </c>
      <c r="H4" s="23" t="s">
        <v>10</v>
      </c>
      <c r="I4" s="23" t="s">
        <v>11</v>
      </c>
      <c r="J4" s="204"/>
      <c r="K4" s="209"/>
      <c r="L4" s="209"/>
      <c r="M4" s="209"/>
      <c r="N4" s="209"/>
      <c r="O4" s="209"/>
      <c r="P4" s="205"/>
      <c r="Q4" s="205"/>
      <c r="R4" s="204"/>
      <c r="S4" s="204"/>
      <c r="T4" s="204"/>
    </row>
    <row r="5" spans="1:20">
      <c r="A5" s="4">
        <v>1</v>
      </c>
      <c r="B5" s="17" t="s">
        <v>66</v>
      </c>
      <c r="C5" s="66" t="s">
        <v>620</v>
      </c>
      <c r="D5" s="18" t="s">
        <v>29</v>
      </c>
      <c r="E5" s="117" t="s">
        <v>672</v>
      </c>
      <c r="F5" s="54"/>
      <c r="G5" s="81">
        <v>43</v>
      </c>
      <c r="H5" s="81">
        <v>40</v>
      </c>
      <c r="I5" s="17">
        <f t="shared" ref="I5:I6" si="0">G5+H5</f>
        <v>83</v>
      </c>
      <c r="J5" s="82" t="s">
        <v>621</v>
      </c>
      <c r="K5" s="59" t="s">
        <v>323</v>
      </c>
      <c r="L5" s="62" t="s">
        <v>324</v>
      </c>
      <c r="M5" s="58">
        <v>9401453243</v>
      </c>
      <c r="N5" s="59" t="s">
        <v>327</v>
      </c>
      <c r="O5" s="63">
        <v>9854907746</v>
      </c>
      <c r="P5" s="24" t="s">
        <v>1508</v>
      </c>
      <c r="Q5" s="18" t="s">
        <v>107</v>
      </c>
      <c r="R5" s="18">
        <v>8</v>
      </c>
      <c r="S5" s="18" t="s">
        <v>231</v>
      </c>
      <c r="T5" s="18"/>
    </row>
    <row r="6" spans="1:20">
      <c r="A6" s="4">
        <v>2</v>
      </c>
      <c r="B6" s="17" t="s">
        <v>66</v>
      </c>
      <c r="C6" s="66" t="s">
        <v>328</v>
      </c>
      <c r="D6" s="18" t="s">
        <v>29</v>
      </c>
      <c r="E6" s="117" t="s">
        <v>673</v>
      </c>
      <c r="F6" s="54"/>
      <c r="G6" s="81">
        <v>10</v>
      </c>
      <c r="H6" s="81">
        <v>14</v>
      </c>
      <c r="I6" s="17">
        <f t="shared" si="0"/>
        <v>24</v>
      </c>
      <c r="J6" s="82" t="s">
        <v>622</v>
      </c>
      <c r="K6" s="59" t="s">
        <v>323</v>
      </c>
      <c r="L6" s="62" t="s">
        <v>324</v>
      </c>
      <c r="M6" s="58">
        <v>9401453243</v>
      </c>
      <c r="N6" s="59" t="s">
        <v>327</v>
      </c>
      <c r="O6" s="63">
        <v>9854907746</v>
      </c>
      <c r="P6" s="24" t="s">
        <v>1508</v>
      </c>
      <c r="Q6" s="18" t="s">
        <v>107</v>
      </c>
      <c r="R6" s="18">
        <v>8</v>
      </c>
      <c r="S6" s="18" t="s">
        <v>231</v>
      </c>
      <c r="T6" s="18"/>
    </row>
    <row r="7" spans="1:20">
      <c r="A7" s="4">
        <v>3</v>
      </c>
      <c r="B7" s="17" t="s">
        <v>66</v>
      </c>
      <c r="C7" s="66" t="s">
        <v>804</v>
      </c>
      <c r="D7" s="18" t="s">
        <v>29</v>
      </c>
      <c r="E7" s="117" t="s">
        <v>805</v>
      </c>
      <c r="F7" s="54"/>
      <c r="G7" s="81">
        <v>21</v>
      </c>
      <c r="H7" s="81">
        <v>24</v>
      </c>
      <c r="I7" s="17">
        <f t="shared" ref="I7:I45" si="1">+G7+H7</f>
        <v>45</v>
      </c>
      <c r="J7" s="70" t="s">
        <v>806</v>
      </c>
      <c r="K7" s="54" t="s">
        <v>428</v>
      </c>
      <c r="L7" s="57" t="s">
        <v>429</v>
      </c>
      <c r="M7" s="58">
        <v>9401453230</v>
      </c>
      <c r="N7" s="65" t="s">
        <v>807</v>
      </c>
      <c r="O7" s="60">
        <v>9707932449</v>
      </c>
      <c r="P7" s="24" t="s">
        <v>1509</v>
      </c>
      <c r="Q7" s="18" t="s">
        <v>110</v>
      </c>
      <c r="R7" s="18">
        <v>10</v>
      </c>
      <c r="S7" s="18" t="s">
        <v>231</v>
      </c>
      <c r="T7" s="18"/>
    </row>
    <row r="8" spans="1:20">
      <c r="A8" s="4">
        <v>4</v>
      </c>
      <c r="B8" s="17" t="s">
        <v>66</v>
      </c>
      <c r="C8" s="66" t="s">
        <v>563</v>
      </c>
      <c r="D8" s="18" t="s">
        <v>29</v>
      </c>
      <c r="E8" s="117" t="s">
        <v>808</v>
      </c>
      <c r="F8" s="54"/>
      <c r="G8" s="81">
        <v>35</v>
      </c>
      <c r="H8" s="81">
        <v>35</v>
      </c>
      <c r="I8" s="17">
        <f t="shared" si="1"/>
        <v>70</v>
      </c>
      <c r="J8" s="70" t="s">
        <v>809</v>
      </c>
      <c r="K8" s="54" t="s">
        <v>428</v>
      </c>
      <c r="L8" s="57" t="s">
        <v>429</v>
      </c>
      <c r="M8" s="58">
        <v>9401453230</v>
      </c>
      <c r="N8" s="65" t="s">
        <v>810</v>
      </c>
      <c r="O8" s="60">
        <v>9508228725</v>
      </c>
      <c r="P8" s="24" t="s">
        <v>1509</v>
      </c>
      <c r="Q8" s="18" t="s">
        <v>110</v>
      </c>
      <c r="R8" s="18">
        <v>9</v>
      </c>
      <c r="S8" s="18" t="s">
        <v>231</v>
      </c>
      <c r="T8" s="18"/>
    </row>
    <row r="9" spans="1:20">
      <c r="A9" s="4">
        <v>5</v>
      </c>
      <c r="B9" s="17" t="s">
        <v>66</v>
      </c>
      <c r="C9" s="66" t="s">
        <v>811</v>
      </c>
      <c r="D9" s="18" t="s">
        <v>29</v>
      </c>
      <c r="E9" s="117" t="s">
        <v>812</v>
      </c>
      <c r="F9" s="54"/>
      <c r="G9" s="81">
        <v>19</v>
      </c>
      <c r="H9" s="81">
        <v>12</v>
      </c>
      <c r="I9" s="17">
        <f t="shared" si="1"/>
        <v>31</v>
      </c>
      <c r="J9" s="82" t="s">
        <v>813</v>
      </c>
      <c r="K9" s="54" t="s">
        <v>428</v>
      </c>
      <c r="L9" s="120" t="s">
        <v>429</v>
      </c>
      <c r="M9" s="58">
        <v>9401453230</v>
      </c>
      <c r="N9" s="80" t="s">
        <v>430</v>
      </c>
      <c r="O9" s="63">
        <v>9707528063</v>
      </c>
      <c r="P9" s="24" t="s">
        <v>1509</v>
      </c>
      <c r="Q9" s="18" t="s">
        <v>110</v>
      </c>
      <c r="R9" s="18">
        <v>9</v>
      </c>
      <c r="S9" s="18" t="s">
        <v>231</v>
      </c>
      <c r="T9" s="18"/>
    </row>
    <row r="10" spans="1:20">
      <c r="A10" s="4">
        <v>6</v>
      </c>
      <c r="B10" s="17" t="s">
        <v>66</v>
      </c>
      <c r="C10" s="53" t="s">
        <v>965</v>
      </c>
      <c r="D10" s="18" t="s">
        <v>29</v>
      </c>
      <c r="E10" s="117" t="s">
        <v>966</v>
      </c>
      <c r="F10" s="18"/>
      <c r="G10" s="61">
        <v>19</v>
      </c>
      <c r="H10" s="61">
        <v>21</v>
      </c>
      <c r="I10" s="17">
        <f t="shared" si="1"/>
        <v>40</v>
      </c>
      <c r="J10" s="61">
        <v>9613473526</v>
      </c>
      <c r="K10" s="54" t="s">
        <v>114</v>
      </c>
      <c r="L10" s="62" t="s">
        <v>115</v>
      </c>
      <c r="M10" s="58">
        <v>9401453247</v>
      </c>
      <c r="N10" s="59" t="s">
        <v>116</v>
      </c>
      <c r="O10" s="63">
        <v>8753060796</v>
      </c>
      <c r="P10" s="24" t="s">
        <v>1510</v>
      </c>
      <c r="Q10" s="18" t="s">
        <v>119</v>
      </c>
      <c r="R10" s="18">
        <v>12</v>
      </c>
      <c r="S10" s="18" t="s">
        <v>231</v>
      </c>
      <c r="T10" s="18"/>
    </row>
    <row r="11" spans="1:20">
      <c r="A11" s="4">
        <v>7</v>
      </c>
      <c r="B11" s="17" t="s">
        <v>66</v>
      </c>
      <c r="C11" s="53" t="s">
        <v>967</v>
      </c>
      <c r="D11" s="18" t="s">
        <v>29</v>
      </c>
      <c r="E11" s="117" t="s">
        <v>968</v>
      </c>
      <c r="F11" s="18"/>
      <c r="G11" s="61">
        <v>24</v>
      </c>
      <c r="H11" s="61">
        <v>18</v>
      </c>
      <c r="I11" s="17">
        <f t="shared" si="1"/>
        <v>42</v>
      </c>
      <c r="J11" s="61">
        <v>7896369846</v>
      </c>
      <c r="K11" s="54" t="s">
        <v>114</v>
      </c>
      <c r="L11" s="62" t="s">
        <v>115</v>
      </c>
      <c r="M11" s="58">
        <v>9401453247</v>
      </c>
      <c r="N11" s="59" t="s">
        <v>116</v>
      </c>
      <c r="O11" s="63">
        <v>8753060796</v>
      </c>
      <c r="P11" s="24" t="s">
        <v>1510</v>
      </c>
      <c r="Q11" s="18" t="s">
        <v>119</v>
      </c>
      <c r="R11" s="18">
        <v>12</v>
      </c>
      <c r="S11" s="18" t="s">
        <v>231</v>
      </c>
      <c r="T11" s="18"/>
    </row>
    <row r="12" spans="1:20">
      <c r="A12" s="4">
        <v>8</v>
      </c>
      <c r="B12" s="17" t="s">
        <v>66</v>
      </c>
      <c r="C12" s="53" t="s">
        <v>454</v>
      </c>
      <c r="D12" s="18" t="s">
        <v>29</v>
      </c>
      <c r="E12" s="117" t="s">
        <v>920</v>
      </c>
      <c r="F12" s="18"/>
      <c r="G12" s="61">
        <v>22</v>
      </c>
      <c r="H12" s="61">
        <v>23</v>
      </c>
      <c r="I12" s="17">
        <f t="shared" si="1"/>
        <v>45</v>
      </c>
      <c r="J12" s="61">
        <v>9854951290</v>
      </c>
      <c r="K12" s="101" t="s">
        <v>200</v>
      </c>
      <c r="L12" s="62" t="s">
        <v>197</v>
      </c>
      <c r="M12" s="58">
        <v>9401453257</v>
      </c>
      <c r="N12" s="59" t="s">
        <v>455</v>
      </c>
      <c r="O12" s="63">
        <v>9613322263</v>
      </c>
      <c r="P12" s="24" t="s">
        <v>1511</v>
      </c>
      <c r="Q12" s="18" t="s">
        <v>132</v>
      </c>
      <c r="R12" s="18">
        <v>14</v>
      </c>
      <c r="S12" s="18" t="s">
        <v>231</v>
      </c>
      <c r="T12" s="18"/>
    </row>
    <row r="13" spans="1:20">
      <c r="A13" s="4">
        <v>9</v>
      </c>
      <c r="B13" s="17" t="s">
        <v>66</v>
      </c>
      <c r="C13" s="76" t="s">
        <v>454</v>
      </c>
      <c r="D13" s="18" t="s">
        <v>29</v>
      </c>
      <c r="E13" s="117" t="s">
        <v>926</v>
      </c>
      <c r="F13" s="18"/>
      <c r="G13" s="55">
        <v>22</v>
      </c>
      <c r="H13" s="55">
        <v>21</v>
      </c>
      <c r="I13" s="17">
        <f t="shared" si="1"/>
        <v>43</v>
      </c>
      <c r="J13" s="55">
        <v>8752888325</v>
      </c>
      <c r="K13" s="101" t="s">
        <v>200</v>
      </c>
      <c r="L13" s="62" t="s">
        <v>197</v>
      </c>
      <c r="M13" s="58">
        <v>9401453257</v>
      </c>
      <c r="N13" s="59" t="s">
        <v>455</v>
      </c>
      <c r="O13" s="63">
        <v>9613322263</v>
      </c>
      <c r="P13" s="24" t="s">
        <v>1511</v>
      </c>
      <c r="Q13" s="18" t="s">
        <v>132</v>
      </c>
      <c r="R13" s="18">
        <v>14</v>
      </c>
      <c r="S13" s="18" t="s">
        <v>231</v>
      </c>
      <c r="T13" s="18"/>
    </row>
    <row r="14" spans="1:20">
      <c r="A14" s="4">
        <v>10</v>
      </c>
      <c r="B14" s="17" t="s">
        <v>66</v>
      </c>
      <c r="C14" s="53" t="s">
        <v>199</v>
      </c>
      <c r="D14" s="18" t="s">
        <v>29</v>
      </c>
      <c r="E14" s="117" t="s">
        <v>689</v>
      </c>
      <c r="F14" s="18"/>
      <c r="G14" s="61">
        <v>33</v>
      </c>
      <c r="H14" s="61">
        <v>42</v>
      </c>
      <c r="I14" s="17">
        <f t="shared" si="1"/>
        <v>75</v>
      </c>
      <c r="J14" s="61">
        <v>9613216131</v>
      </c>
      <c r="K14" s="54" t="s">
        <v>200</v>
      </c>
      <c r="L14" s="62" t="s">
        <v>197</v>
      </c>
      <c r="M14" s="58">
        <v>9401453257</v>
      </c>
      <c r="N14" s="80" t="s">
        <v>201</v>
      </c>
      <c r="O14" s="63">
        <v>9678334993</v>
      </c>
      <c r="P14" s="24" t="s">
        <v>1512</v>
      </c>
      <c r="Q14" s="18" t="s">
        <v>139</v>
      </c>
      <c r="R14" s="18">
        <v>12</v>
      </c>
      <c r="S14" s="18" t="s">
        <v>231</v>
      </c>
      <c r="T14" s="18"/>
    </row>
    <row r="15" spans="1:20">
      <c r="A15" s="4">
        <v>11</v>
      </c>
      <c r="B15" s="17" t="s">
        <v>66</v>
      </c>
      <c r="C15" s="53" t="s">
        <v>213</v>
      </c>
      <c r="D15" s="18" t="s">
        <v>29</v>
      </c>
      <c r="E15" s="117" t="s">
        <v>691</v>
      </c>
      <c r="F15" s="18"/>
      <c r="G15" s="61">
        <v>24</v>
      </c>
      <c r="H15" s="61">
        <v>30</v>
      </c>
      <c r="I15" s="17">
        <f t="shared" si="1"/>
        <v>54</v>
      </c>
      <c r="J15" s="61">
        <v>8753946559</v>
      </c>
      <c r="K15" s="54" t="s">
        <v>200</v>
      </c>
      <c r="L15" s="62" t="s">
        <v>197</v>
      </c>
      <c r="M15" s="58">
        <v>9401453257</v>
      </c>
      <c r="N15" s="80" t="s">
        <v>201</v>
      </c>
      <c r="O15" s="63">
        <v>9678334993</v>
      </c>
      <c r="P15" s="24" t="s">
        <v>1512</v>
      </c>
      <c r="Q15" s="18" t="s">
        <v>139</v>
      </c>
      <c r="R15" s="18">
        <v>12</v>
      </c>
      <c r="S15" s="18" t="s">
        <v>231</v>
      </c>
      <c r="T15" s="18"/>
    </row>
    <row r="16" spans="1:20">
      <c r="A16" s="4">
        <v>12</v>
      </c>
      <c r="B16" s="17" t="s">
        <v>66</v>
      </c>
      <c r="C16" s="53" t="s">
        <v>204</v>
      </c>
      <c r="D16" s="18" t="s">
        <v>29</v>
      </c>
      <c r="E16" s="117" t="s">
        <v>690</v>
      </c>
      <c r="F16" s="18"/>
      <c r="G16" s="61">
        <v>26</v>
      </c>
      <c r="H16" s="61">
        <v>23</v>
      </c>
      <c r="I16" s="17">
        <f t="shared" si="1"/>
        <v>49</v>
      </c>
      <c r="J16" s="61">
        <v>8133937405</v>
      </c>
      <c r="K16" s="54" t="s">
        <v>200</v>
      </c>
      <c r="L16" s="62" t="s">
        <v>197</v>
      </c>
      <c r="M16" s="58">
        <v>9401453257</v>
      </c>
      <c r="N16" s="80" t="s">
        <v>201</v>
      </c>
      <c r="O16" s="63">
        <v>9678334993</v>
      </c>
      <c r="P16" s="24" t="s">
        <v>1512</v>
      </c>
      <c r="Q16" s="18" t="s">
        <v>139</v>
      </c>
      <c r="R16" s="18">
        <v>12</v>
      </c>
      <c r="S16" s="18" t="s">
        <v>231</v>
      </c>
      <c r="T16" s="18"/>
    </row>
    <row r="17" spans="1:20">
      <c r="A17" s="4">
        <v>13</v>
      </c>
      <c r="B17" s="17" t="s">
        <v>66</v>
      </c>
      <c r="C17" s="53" t="s">
        <v>969</v>
      </c>
      <c r="D17" s="18" t="s">
        <v>29</v>
      </c>
      <c r="E17" s="117" t="s">
        <v>970</v>
      </c>
      <c r="F17" s="18"/>
      <c r="G17" s="61">
        <v>25</v>
      </c>
      <c r="H17" s="61">
        <v>29</v>
      </c>
      <c r="I17" s="17">
        <f t="shared" si="1"/>
        <v>54</v>
      </c>
      <c r="J17" s="61">
        <v>8876042359</v>
      </c>
      <c r="K17" s="59" t="s">
        <v>270</v>
      </c>
      <c r="L17" s="62" t="s">
        <v>271</v>
      </c>
      <c r="M17" s="54"/>
      <c r="N17" s="63" t="s">
        <v>272</v>
      </c>
      <c r="O17" s="63">
        <v>9854247283</v>
      </c>
      <c r="P17" s="24" t="s">
        <v>1513</v>
      </c>
      <c r="Q17" s="18" t="s">
        <v>88</v>
      </c>
      <c r="R17" s="18">
        <v>11</v>
      </c>
      <c r="S17" s="18" t="s">
        <v>231</v>
      </c>
      <c r="T17" s="18"/>
    </row>
    <row r="18" spans="1:20">
      <c r="A18" s="4">
        <v>14</v>
      </c>
      <c r="B18" s="17" t="s">
        <v>66</v>
      </c>
      <c r="C18" s="53" t="s">
        <v>971</v>
      </c>
      <c r="D18" s="18" t="s">
        <v>29</v>
      </c>
      <c r="E18" s="117" t="s">
        <v>972</v>
      </c>
      <c r="F18" s="18"/>
      <c r="G18" s="61">
        <v>20</v>
      </c>
      <c r="H18" s="61">
        <v>26</v>
      </c>
      <c r="I18" s="17">
        <f t="shared" si="1"/>
        <v>46</v>
      </c>
      <c r="J18" s="61">
        <v>9859333679</v>
      </c>
      <c r="K18" s="59" t="s">
        <v>270</v>
      </c>
      <c r="L18" s="62" t="s">
        <v>271</v>
      </c>
      <c r="M18" s="54"/>
      <c r="N18" s="59" t="s">
        <v>973</v>
      </c>
      <c r="O18" s="63">
        <v>8011447156</v>
      </c>
      <c r="P18" s="24" t="s">
        <v>1513</v>
      </c>
      <c r="Q18" s="18" t="s">
        <v>88</v>
      </c>
      <c r="R18" s="18">
        <v>12</v>
      </c>
      <c r="S18" s="18" t="s">
        <v>231</v>
      </c>
      <c r="T18" s="18"/>
    </row>
    <row r="19" spans="1:20">
      <c r="A19" s="4">
        <v>15</v>
      </c>
      <c r="B19" s="17" t="s">
        <v>66</v>
      </c>
      <c r="C19" s="53" t="s">
        <v>974</v>
      </c>
      <c r="D19" s="18" t="s">
        <v>29</v>
      </c>
      <c r="E19" s="117" t="s">
        <v>975</v>
      </c>
      <c r="F19" s="18"/>
      <c r="G19" s="61">
        <v>3</v>
      </c>
      <c r="H19" s="61">
        <v>10</v>
      </c>
      <c r="I19" s="17">
        <f t="shared" si="1"/>
        <v>13</v>
      </c>
      <c r="J19" s="61">
        <v>9707824729</v>
      </c>
      <c r="K19" s="59" t="s">
        <v>270</v>
      </c>
      <c r="L19" s="62" t="s">
        <v>271</v>
      </c>
      <c r="M19" s="54"/>
      <c r="N19" s="59" t="s">
        <v>973</v>
      </c>
      <c r="O19" s="63">
        <v>8011447156</v>
      </c>
      <c r="P19" s="24" t="s">
        <v>1513</v>
      </c>
      <c r="Q19" s="18" t="s">
        <v>88</v>
      </c>
      <c r="R19" s="18">
        <v>12</v>
      </c>
      <c r="S19" s="18" t="s">
        <v>231</v>
      </c>
      <c r="T19" s="18"/>
    </row>
    <row r="20" spans="1:20">
      <c r="A20" s="4">
        <v>16</v>
      </c>
      <c r="B20" s="17" t="s">
        <v>66</v>
      </c>
      <c r="C20" s="53" t="s">
        <v>976</v>
      </c>
      <c r="D20" s="18" t="s">
        <v>29</v>
      </c>
      <c r="E20" s="117" t="s">
        <v>977</v>
      </c>
      <c r="F20" s="18"/>
      <c r="G20" s="61">
        <v>28</v>
      </c>
      <c r="H20" s="61">
        <v>15</v>
      </c>
      <c r="I20" s="17">
        <f t="shared" si="1"/>
        <v>43</v>
      </c>
      <c r="J20" s="61">
        <v>9859129306</v>
      </c>
      <c r="K20" s="59" t="s">
        <v>338</v>
      </c>
      <c r="L20" s="62" t="s">
        <v>339</v>
      </c>
      <c r="M20" s="58">
        <v>9401453259</v>
      </c>
      <c r="N20" s="59" t="s">
        <v>978</v>
      </c>
      <c r="O20" s="63">
        <v>9508228075</v>
      </c>
      <c r="P20" s="24" t="s">
        <v>1514</v>
      </c>
      <c r="Q20" s="18" t="s">
        <v>107</v>
      </c>
      <c r="R20" s="18">
        <v>13</v>
      </c>
      <c r="S20" s="18" t="s">
        <v>231</v>
      </c>
      <c r="T20" s="18"/>
    </row>
    <row r="21" spans="1:20">
      <c r="A21" s="4">
        <v>17</v>
      </c>
      <c r="B21" s="17" t="s">
        <v>66</v>
      </c>
      <c r="C21" s="53" t="s">
        <v>979</v>
      </c>
      <c r="D21" s="18" t="s">
        <v>29</v>
      </c>
      <c r="E21" s="117" t="s">
        <v>980</v>
      </c>
      <c r="F21" s="18"/>
      <c r="G21" s="61">
        <v>20</v>
      </c>
      <c r="H21" s="61">
        <v>24</v>
      </c>
      <c r="I21" s="17">
        <f t="shared" si="1"/>
        <v>44</v>
      </c>
      <c r="J21" s="61">
        <v>9859144050</v>
      </c>
      <c r="K21" s="59" t="s">
        <v>338</v>
      </c>
      <c r="L21" s="62" t="s">
        <v>339</v>
      </c>
      <c r="M21" s="58">
        <v>9401453259</v>
      </c>
      <c r="N21" s="59" t="s">
        <v>978</v>
      </c>
      <c r="O21" s="63">
        <v>9508228075</v>
      </c>
      <c r="P21" s="24" t="s">
        <v>1514</v>
      </c>
      <c r="Q21" s="18" t="s">
        <v>107</v>
      </c>
      <c r="R21" s="18">
        <v>13</v>
      </c>
      <c r="S21" s="18" t="s">
        <v>231</v>
      </c>
      <c r="T21" s="18"/>
    </row>
    <row r="22" spans="1:20">
      <c r="A22" s="4">
        <v>18</v>
      </c>
      <c r="B22" s="17" t="s">
        <v>66</v>
      </c>
      <c r="C22" s="76" t="s">
        <v>981</v>
      </c>
      <c r="D22" s="18" t="s">
        <v>29</v>
      </c>
      <c r="E22" s="117" t="s">
        <v>982</v>
      </c>
      <c r="F22" s="18"/>
      <c r="G22" s="55">
        <v>20</v>
      </c>
      <c r="H22" s="55">
        <v>26</v>
      </c>
      <c r="I22" s="17">
        <f t="shared" si="1"/>
        <v>46</v>
      </c>
      <c r="J22" s="18"/>
      <c r="K22" s="59" t="s">
        <v>561</v>
      </c>
      <c r="L22" s="89" t="s">
        <v>429</v>
      </c>
      <c r="M22" s="58">
        <v>9401453230</v>
      </c>
      <c r="N22" s="59" t="s">
        <v>983</v>
      </c>
      <c r="O22" s="63">
        <v>9508660943</v>
      </c>
      <c r="P22" s="24" t="s">
        <v>1514</v>
      </c>
      <c r="Q22" s="18" t="s">
        <v>107</v>
      </c>
      <c r="R22" s="18">
        <v>9</v>
      </c>
      <c r="S22" s="18" t="s">
        <v>231</v>
      </c>
      <c r="T22" s="18"/>
    </row>
    <row r="23" spans="1:20">
      <c r="A23" s="4">
        <v>19</v>
      </c>
      <c r="B23" s="17" t="s">
        <v>66</v>
      </c>
      <c r="C23" s="53" t="s">
        <v>439</v>
      </c>
      <c r="D23" s="18" t="s">
        <v>29</v>
      </c>
      <c r="E23" s="117" t="s">
        <v>916</v>
      </c>
      <c r="F23" s="18"/>
      <c r="G23" s="61">
        <v>16</v>
      </c>
      <c r="H23" s="61">
        <v>8</v>
      </c>
      <c r="I23" s="17">
        <f t="shared" si="1"/>
        <v>24</v>
      </c>
      <c r="J23" s="61">
        <v>7035819533</v>
      </c>
      <c r="K23" s="79" t="s">
        <v>440</v>
      </c>
      <c r="L23" s="84" t="s">
        <v>348</v>
      </c>
      <c r="M23" s="58">
        <v>9401453246</v>
      </c>
      <c r="N23" s="76" t="s">
        <v>349</v>
      </c>
      <c r="O23" s="55">
        <v>9864854003</v>
      </c>
      <c r="P23" s="24" t="s">
        <v>1515</v>
      </c>
      <c r="Q23" s="18" t="s">
        <v>110</v>
      </c>
      <c r="R23" s="18">
        <v>17</v>
      </c>
      <c r="S23" s="18" t="s">
        <v>231</v>
      </c>
      <c r="T23" s="18"/>
    </row>
    <row r="24" spans="1:20">
      <c r="A24" s="4">
        <v>20</v>
      </c>
      <c r="B24" s="17" t="s">
        <v>66</v>
      </c>
      <c r="C24" s="53" t="s">
        <v>984</v>
      </c>
      <c r="D24" s="18" t="s">
        <v>29</v>
      </c>
      <c r="E24" s="117" t="s">
        <v>916</v>
      </c>
      <c r="F24" s="18"/>
      <c r="G24" s="61">
        <v>11</v>
      </c>
      <c r="H24" s="61">
        <v>23</v>
      </c>
      <c r="I24" s="17">
        <f t="shared" si="1"/>
        <v>34</v>
      </c>
      <c r="J24" s="18"/>
      <c r="K24" s="79" t="s">
        <v>440</v>
      </c>
      <c r="L24" s="84" t="s">
        <v>348</v>
      </c>
      <c r="M24" s="58">
        <v>9401453246</v>
      </c>
      <c r="N24" s="76" t="s">
        <v>349</v>
      </c>
      <c r="O24" s="18"/>
      <c r="P24" s="24" t="s">
        <v>1515</v>
      </c>
      <c r="Q24" s="18" t="s">
        <v>110</v>
      </c>
      <c r="R24" s="18">
        <v>18</v>
      </c>
      <c r="S24" s="18" t="s">
        <v>231</v>
      </c>
      <c r="T24" s="18"/>
    </row>
    <row r="25" spans="1:20">
      <c r="A25" s="4">
        <v>21</v>
      </c>
      <c r="B25" s="17" t="s">
        <v>66</v>
      </c>
      <c r="C25" s="74" t="s">
        <v>985</v>
      </c>
      <c r="D25" s="18" t="s">
        <v>29</v>
      </c>
      <c r="E25" s="117" t="s">
        <v>986</v>
      </c>
      <c r="F25" s="18"/>
      <c r="G25" s="81">
        <v>19</v>
      </c>
      <c r="H25" s="81">
        <v>27</v>
      </c>
      <c r="I25" s="17">
        <f t="shared" si="1"/>
        <v>46</v>
      </c>
      <c r="J25" s="74">
        <v>9854867611</v>
      </c>
      <c r="K25" s="79" t="s">
        <v>437</v>
      </c>
      <c r="L25" s="84" t="s">
        <v>348</v>
      </c>
      <c r="M25" s="58">
        <v>9401453246</v>
      </c>
      <c r="N25" s="61" t="s">
        <v>244</v>
      </c>
      <c r="O25" s="61">
        <v>9678091730</v>
      </c>
      <c r="P25" s="24" t="s">
        <v>1515</v>
      </c>
      <c r="Q25" s="18" t="s">
        <v>110</v>
      </c>
      <c r="R25" s="18">
        <v>18</v>
      </c>
      <c r="S25" s="18" t="s">
        <v>231</v>
      </c>
      <c r="T25" s="18"/>
    </row>
    <row r="26" spans="1:20">
      <c r="A26" s="4">
        <v>22</v>
      </c>
      <c r="B26" s="17" t="s">
        <v>66</v>
      </c>
      <c r="C26" s="74" t="s">
        <v>987</v>
      </c>
      <c r="D26" s="18" t="s">
        <v>29</v>
      </c>
      <c r="E26" s="117" t="s">
        <v>988</v>
      </c>
      <c r="F26" s="18"/>
      <c r="G26" s="81">
        <v>15</v>
      </c>
      <c r="H26" s="81">
        <v>13</v>
      </c>
      <c r="I26" s="17">
        <f t="shared" si="1"/>
        <v>28</v>
      </c>
      <c r="J26" s="18"/>
      <c r="K26" s="79" t="s">
        <v>437</v>
      </c>
      <c r="L26" s="84" t="s">
        <v>348</v>
      </c>
      <c r="M26" s="58">
        <v>9401453246</v>
      </c>
      <c r="N26" s="76" t="s">
        <v>438</v>
      </c>
      <c r="O26" s="55">
        <v>9864713572</v>
      </c>
      <c r="P26" s="24" t="s">
        <v>1515</v>
      </c>
      <c r="Q26" s="18" t="s">
        <v>110</v>
      </c>
      <c r="R26" s="18">
        <v>18</v>
      </c>
      <c r="S26" s="18" t="s">
        <v>231</v>
      </c>
      <c r="T26" s="18"/>
    </row>
    <row r="27" spans="1:20">
      <c r="A27" s="4">
        <v>23</v>
      </c>
      <c r="B27" s="17" t="s">
        <v>66</v>
      </c>
      <c r="C27" s="121" t="s">
        <v>989</v>
      </c>
      <c r="D27" s="18" t="s">
        <v>29</v>
      </c>
      <c r="E27" s="116">
        <v>18323050701</v>
      </c>
      <c r="F27" s="18"/>
      <c r="G27" s="81">
        <v>18</v>
      </c>
      <c r="H27" s="81">
        <v>19</v>
      </c>
      <c r="I27" s="17">
        <f t="shared" si="1"/>
        <v>37</v>
      </c>
      <c r="J27" s="116"/>
      <c r="K27" s="59" t="s">
        <v>338</v>
      </c>
      <c r="L27" s="62" t="s">
        <v>339</v>
      </c>
      <c r="M27" s="58">
        <v>9401453259</v>
      </c>
      <c r="N27" s="59" t="s">
        <v>990</v>
      </c>
      <c r="O27" s="61">
        <v>9954414157</v>
      </c>
      <c r="P27" s="24" t="s">
        <v>1516</v>
      </c>
      <c r="Q27" s="18" t="s">
        <v>119</v>
      </c>
      <c r="R27" s="18">
        <v>13</v>
      </c>
      <c r="S27" s="18" t="s">
        <v>231</v>
      </c>
      <c r="T27" s="18"/>
    </row>
    <row r="28" spans="1:20">
      <c r="A28" s="4">
        <v>24</v>
      </c>
      <c r="B28" s="17" t="s">
        <v>66</v>
      </c>
      <c r="C28" s="121" t="s">
        <v>991</v>
      </c>
      <c r="D28" s="18" t="s">
        <v>29</v>
      </c>
      <c r="E28" s="116">
        <v>18323050702</v>
      </c>
      <c r="F28" s="18"/>
      <c r="G28" s="81">
        <v>19</v>
      </c>
      <c r="H28" s="81">
        <v>16</v>
      </c>
      <c r="I28" s="17">
        <f t="shared" si="1"/>
        <v>35</v>
      </c>
      <c r="J28" s="116">
        <v>9854234751</v>
      </c>
      <c r="K28" s="59" t="s">
        <v>338</v>
      </c>
      <c r="L28" s="62" t="s">
        <v>339</v>
      </c>
      <c r="M28" s="58">
        <v>9401453259</v>
      </c>
      <c r="N28" s="59" t="s">
        <v>990</v>
      </c>
      <c r="O28" s="61">
        <v>9954414157</v>
      </c>
      <c r="P28" s="24" t="s">
        <v>1516</v>
      </c>
      <c r="Q28" s="18" t="s">
        <v>119</v>
      </c>
      <c r="R28" s="18">
        <v>14</v>
      </c>
      <c r="S28" s="18" t="s">
        <v>231</v>
      </c>
      <c r="T28" s="18"/>
    </row>
    <row r="29" spans="1:20">
      <c r="A29" s="4">
        <v>25</v>
      </c>
      <c r="B29" s="17" t="s">
        <v>66</v>
      </c>
      <c r="C29" s="121" t="s">
        <v>992</v>
      </c>
      <c r="D29" s="18" t="s">
        <v>29</v>
      </c>
      <c r="E29" s="116">
        <v>18323050703</v>
      </c>
      <c r="F29" s="18"/>
      <c r="G29" s="81">
        <v>23</v>
      </c>
      <c r="H29" s="81">
        <v>19</v>
      </c>
      <c r="I29" s="17">
        <f t="shared" si="1"/>
        <v>42</v>
      </c>
      <c r="J29" s="116">
        <v>9859012306</v>
      </c>
      <c r="K29" s="59" t="s">
        <v>338</v>
      </c>
      <c r="L29" s="62" t="s">
        <v>339</v>
      </c>
      <c r="M29" s="58">
        <v>9401453259</v>
      </c>
      <c r="N29" s="59" t="s">
        <v>990</v>
      </c>
      <c r="O29" s="61">
        <v>9954414157</v>
      </c>
      <c r="P29" s="24" t="s">
        <v>1516</v>
      </c>
      <c r="Q29" s="18" t="s">
        <v>119</v>
      </c>
      <c r="R29" s="18">
        <v>15</v>
      </c>
      <c r="S29" s="18" t="s">
        <v>231</v>
      </c>
      <c r="T29" s="18"/>
    </row>
    <row r="30" spans="1:20">
      <c r="A30" s="4">
        <v>26</v>
      </c>
      <c r="B30" s="17" t="s">
        <v>66</v>
      </c>
      <c r="C30" s="121" t="s">
        <v>993</v>
      </c>
      <c r="D30" s="18" t="s">
        <v>29</v>
      </c>
      <c r="E30" s="116">
        <v>18323050704</v>
      </c>
      <c r="F30" s="18"/>
      <c r="G30" s="81">
        <v>15</v>
      </c>
      <c r="H30" s="81">
        <v>13</v>
      </c>
      <c r="I30" s="17">
        <f t="shared" si="1"/>
        <v>28</v>
      </c>
      <c r="J30" s="116">
        <v>9678744332</v>
      </c>
      <c r="K30" s="59" t="s">
        <v>338</v>
      </c>
      <c r="L30" s="62" t="s">
        <v>339</v>
      </c>
      <c r="M30" s="58">
        <v>9401453259</v>
      </c>
      <c r="N30" s="59" t="s">
        <v>990</v>
      </c>
      <c r="O30" s="61">
        <v>9954414157</v>
      </c>
      <c r="P30" s="24" t="s">
        <v>1516</v>
      </c>
      <c r="Q30" s="18" t="s">
        <v>119</v>
      </c>
      <c r="R30" s="18">
        <v>15</v>
      </c>
      <c r="S30" s="18" t="s">
        <v>231</v>
      </c>
      <c r="T30" s="18"/>
    </row>
    <row r="31" spans="1:20">
      <c r="A31" s="4">
        <v>27</v>
      </c>
      <c r="B31" s="17" t="s">
        <v>66</v>
      </c>
      <c r="C31" s="101" t="s">
        <v>994</v>
      </c>
      <c r="D31" s="18" t="s">
        <v>29</v>
      </c>
      <c r="E31" s="117" t="s">
        <v>916</v>
      </c>
      <c r="F31" s="18"/>
      <c r="G31" s="81">
        <v>22</v>
      </c>
      <c r="H31" s="81">
        <v>12</v>
      </c>
      <c r="I31" s="17">
        <f t="shared" si="1"/>
        <v>34</v>
      </c>
      <c r="J31" s="101">
        <v>9864086107</v>
      </c>
      <c r="K31" s="79" t="s">
        <v>437</v>
      </c>
      <c r="L31" s="84" t="s">
        <v>348</v>
      </c>
      <c r="M31" s="58">
        <v>9401453246</v>
      </c>
      <c r="N31" s="76" t="s">
        <v>438</v>
      </c>
      <c r="O31" s="55">
        <v>9864713572</v>
      </c>
      <c r="P31" s="24" t="s">
        <v>1517</v>
      </c>
      <c r="Q31" s="18" t="s">
        <v>132</v>
      </c>
      <c r="R31" s="18">
        <v>19</v>
      </c>
      <c r="S31" s="18" t="s">
        <v>231</v>
      </c>
      <c r="T31" s="18"/>
    </row>
    <row r="32" spans="1:20">
      <c r="A32" s="4">
        <v>28</v>
      </c>
      <c r="B32" s="17" t="s">
        <v>66</v>
      </c>
      <c r="C32" s="101" t="s">
        <v>995</v>
      </c>
      <c r="D32" s="18" t="s">
        <v>29</v>
      </c>
      <c r="E32" s="117" t="s">
        <v>996</v>
      </c>
      <c r="F32" s="18"/>
      <c r="G32" s="81">
        <v>21</v>
      </c>
      <c r="H32" s="81">
        <v>14</v>
      </c>
      <c r="I32" s="17">
        <f t="shared" si="1"/>
        <v>35</v>
      </c>
      <c r="J32" s="101">
        <v>9854165199</v>
      </c>
      <c r="K32" s="79" t="s">
        <v>437</v>
      </c>
      <c r="L32" s="84" t="s">
        <v>348</v>
      </c>
      <c r="M32" s="58">
        <v>9401453246</v>
      </c>
      <c r="N32" s="76" t="s">
        <v>438</v>
      </c>
      <c r="O32" s="55">
        <v>9864713572</v>
      </c>
      <c r="P32" s="24" t="s">
        <v>1517</v>
      </c>
      <c r="Q32" s="18" t="s">
        <v>132</v>
      </c>
      <c r="R32" s="18">
        <v>19</v>
      </c>
      <c r="S32" s="18" t="s">
        <v>231</v>
      </c>
      <c r="T32" s="18"/>
    </row>
    <row r="33" spans="1:20">
      <c r="A33" s="4">
        <v>29</v>
      </c>
      <c r="B33" s="17" t="s">
        <v>66</v>
      </c>
      <c r="C33" s="101" t="s">
        <v>997</v>
      </c>
      <c r="D33" s="18" t="s">
        <v>29</v>
      </c>
      <c r="E33" s="117" t="s">
        <v>998</v>
      </c>
      <c r="F33" s="18"/>
      <c r="G33" s="81">
        <v>17</v>
      </c>
      <c r="H33" s="81">
        <v>22</v>
      </c>
      <c r="I33" s="17">
        <f t="shared" si="1"/>
        <v>39</v>
      </c>
      <c r="J33" s="101">
        <v>8402006412</v>
      </c>
      <c r="K33" s="79" t="s">
        <v>437</v>
      </c>
      <c r="L33" s="84" t="s">
        <v>348</v>
      </c>
      <c r="M33" s="58">
        <v>9401453246</v>
      </c>
      <c r="N33" s="76" t="s">
        <v>438</v>
      </c>
      <c r="O33" s="55">
        <v>9864713572</v>
      </c>
      <c r="P33" s="24" t="s">
        <v>1517</v>
      </c>
      <c r="Q33" s="18" t="s">
        <v>132</v>
      </c>
      <c r="R33" s="18">
        <v>18</v>
      </c>
      <c r="S33" s="18" t="s">
        <v>231</v>
      </c>
      <c r="T33" s="18"/>
    </row>
    <row r="34" spans="1:20">
      <c r="A34" s="4">
        <v>30</v>
      </c>
      <c r="B34" s="17" t="s">
        <v>66</v>
      </c>
      <c r="C34" s="74" t="s">
        <v>999</v>
      </c>
      <c r="D34" s="18" t="s">
        <v>29</v>
      </c>
      <c r="E34" s="117" t="s">
        <v>1000</v>
      </c>
      <c r="F34" s="18"/>
      <c r="G34" s="81">
        <v>14</v>
      </c>
      <c r="H34" s="81">
        <v>13</v>
      </c>
      <c r="I34" s="17">
        <f t="shared" si="1"/>
        <v>27</v>
      </c>
      <c r="J34" s="74">
        <v>9854790835</v>
      </c>
      <c r="K34" s="79" t="s">
        <v>437</v>
      </c>
      <c r="L34" s="84" t="s">
        <v>348</v>
      </c>
      <c r="M34" s="58">
        <v>9401453246</v>
      </c>
      <c r="N34" s="76" t="s">
        <v>438</v>
      </c>
      <c r="O34" s="55">
        <v>9864713572</v>
      </c>
      <c r="P34" s="24" t="s">
        <v>1517</v>
      </c>
      <c r="Q34" s="18" t="s">
        <v>132</v>
      </c>
      <c r="R34" s="18">
        <v>18</v>
      </c>
      <c r="S34" s="18" t="s">
        <v>231</v>
      </c>
      <c r="T34" s="18"/>
    </row>
    <row r="35" spans="1:20">
      <c r="A35" s="4">
        <v>31</v>
      </c>
      <c r="B35" s="17" t="s">
        <v>66</v>
      </c>
      <c r="C35" s="74" t="s">
        <v>1001</v>
      </c>
      <c r="D35" s="18" t="s">
        <v>29</v>
      </c>
      <c r="E35" s="117" t="s">
        <v>1002</v>
      </c>
      <c r="F35" s="18"/>
      <c r="G35" s="81">
        <v>13</v>
      </c>
      <c r="H35" s="81">
        <v>19</v>
      </c>
      <c r="I35" s="17">
        <f t="shared" si="1"/>
        <v>32</v>
      </c>
      <c r="J35" s="74">
        <v>9706531422</v>
      </c>
      <c r="K35" s="79" t="s">
        <v>437</v>
      </c>
      <c r="L35" s="84" t="s">
        <v>348</v>
      </c>
      <c r="M35" s="58">
        <v>9401453246</v>
      </c>
      <c r="N35" s="76" t="s">
        <v>438</v>
      </c>
      <c r="O35" s="55">
        <v>9864713572</v>
      </c>
      <c r="P35" s="24" t="s">
        <v>1517</v>
      </c>
      <c r="Q35" s="18" t="s">
        <v>132</v>
      </c>
      <c r="R35" s="18">
        <v>18</v>
      </c>
      <c r="S35" s="18" t="s">
        <v>231</v>
      </c>
      <c r="T35" s="18"/>
    </row>
    <row r="36" spans="1:20">
      <c r="A36" s="4">
        <v>32</v>
      </c>
      <c r="B36" s="17" t="s">
        <v>66</v>
      </c>
      <c r="C36" s="101" t="s">
        <v>1003</v>
      </c>
      <c r="D36" s="18" t="s">
        <v>29</v>
      </c>
      <c r="E36" s="117" t="s">
        <v>1004</v>
      </c>
      <c r="F36" s="18"/>
      <c r="G36" s="81">
        <v>11</v>
      </c>
      <c r="H36" s="81">
        <v>12</v>
      </c>
      <c r="I36" s="17">
        <f t="shared" si="1"/>
        <v>23</v>
      </c>
      <c r="J36" s="101">
        <v>9707581158</v>
      </c>
      <c r="K36" s="59" t="s">
        <v>270</v>
      </c>
      <c r="L36" s="62" t="s">
        <v>271</v>
      </c>
      <c r="M36" s="54"/>
      <c r="N36" s="59" t="s">
        <v>973</v>
      </c>
      <c r="O36" s="63">
        <v>8011447156</v>
      </c>
      <c r="P36" s="24" t="s">
        <v>1518</v>
      </c>
      <c r="Q36" s="18" t="s">
        <v>107</v>
      </c>
      <c r="R36" s="18">
        <v>12</v>
      </c>
      <c r="S36" s="18" t="s">
        <v>231</v>
      </c>
      <c r="T36" s="18"/>
    </row>
    <row r="37" spans="1:20">
      <c r="A37" s="4">
        <v>33</v>
      </c>
      <c r="B37" s="17" t="s">
        <v>66</v>
      </c>
      <c r="C37" s="101" t="s">
        <v>1005</v>
      </c>
      <c r="D37" s="18" t="s">
        <v>29</v>
      </c>
      <c r="E37" s="117" t="s">
        <v>975</v>
      </c>
      <c r="F37" s="18"/>
      <c r="G37" s="81">
        <v>8</v>
      </c>
      <c r="H37" s="81">
        <v>14</v>
      </c>
      <c r="I37" s="17">
        <f t="shared" si="1"/>
        <v>22</v>
      </c>
      <c r="J37" s="101">
        <v>9508418879</v>
      </c>
      <c r="K37" s="59" t="s">
        <v>270</v>
      </c>
      <c r="L37" s="62" t="s">
        <v>271</v>
      </c>
      <c r="M37" s="54"/>
      <c r="N37" s="59" t="s">
        <v>973</v>
      </c>
      <c r="O37" s="63">
        <v>8011447156</v>
      </c>
      <c r="P37" s="24" t="s">
        <v>1518</v>
      </c>
      <c r="Q37" s="18" t="s">
        <v>107</v>
      </c>
      <c r="R37" s="18">
        <v>12</v>
      </c>
      <c r="S37" s="18" t="s">
        <v>231</v>
      </c>
      <c r="T37" s="18"/>
    </row>
    <row r="38" spans="1:20">
      <c r="A38" s="4">
        <v>34</v>
      </c>
      <c r="B38" s="17" t="s">
        <v>66</v>
      </c>
      <c r="C38" s="101" t="s">
        <v>1006</v>
      </c>
      <c r="D38" s="18" t="s">
        <v>29</v>
      </c>
      <c r="E38" s="117" t="s">
        <v>1007</v>
      </c>
      <c r="F38" s="18"/>
      <c r="G38" s="81">
        <v>10</v>
      </c>
      <c r="H38" s="81">
        <v>18</v>
      </c>
      <c r="I38" s="17">
        <f t="shared" si="1"/>
        <v>28</v>
      </c>
      <c r="J38" s="101">
        <v>8399930975</v>
      </c>
      <c r="K38" s="59" t="s">
        <v>270</v>
      </c>
      <c r="L38" s="62" t="s">
        <v>271</v>
      </c>
      <c r="M38" s="54"/>
      <c r="N38" s="59" t="s">
        <v>973</v>
      </c>
      <c r="O38" s="63">
        <v>8011447156</v>
      </c>
      <c r="P38" s="24" t="s">
        <v>1518</v>
      </c>
      <c r="Q38" s="18" t="s">
        <v>107</v>
      </c>
      <c r="R38" s="18">
        <v>12</v>
      </c>
      <c r="S38" s="18" t="s">
        <v>231</v>
      </c>
      <c r="T38" s="18"/>
    </row>
    <row r="39" spans="1:20">
      <c r="A39" s="4">
        <v>35</v>
      </c>
      <c r="B39" s="17" t="s">
        <v>66</v>
      </c>
      <c r="C39" s="101" t="s">
        <v>1008</v>
      </c>
      <c r="D39" s="18" t="s">
        <v>29</v>
      </c>
      <c r="E39" s="117" t="s">
        <v>1009</v>
      </c>
      <c r="F39" s="18"/>
      <c r="G39" s="81">
        <v>9</v>
      </c>
      <c r="H39" s="81">
        <v>19</v>
      </c>
      <c r="I39" s="17">
        <f t="shared" si="1"/>
        <v>28</v>
      </c>
      <c r="J39" s="101">
        <v>9508488842</v>
      </c>
      <c r="K39" s="59" t="s">
        <v>258</v>
      </c>
      <c r="L39" s="62" t="s">
        <v>259</v>
      </c>
      <c r="M39" s="58">
        <v>9401453258</v>
      </c>
      <c r="N39" s="59" t="s">
        <v>260</v>
      </c>
      <c r="O39" s="63">
        <v>8254879747</v>
      </c>
      <c r="P39" s="24" t="s">
        <v>1518</v>
      </c>
      <c r="Q39" s="18" t="s">
        <v>107</v>
      </c>
      <c r="R39" s="18">
        <v>11</v>
      </c>
      <c r="S39" s="18" t="s">
        <v>231</v>
      </c>
      <c r="T39" s="18"/>
    </row>
    <row r="40" spans="1:20">
      <c r="A40" s="4">
        <v>36</v>
      </c>
      <c r="B40" s="17" t="s">
        <v>66</v>
      </c>
      <c r="C40" s="101" t="s">
        <v>1010</v>
      </c>
      <c r="D40" s="18" t="s">
        <v>29</v>
      </c>
      <c r="E40" s="117" t="s">
        <v>1011</v>
      </c>
      <c r="F40" s="18"/>
      <c r="G40" s="81">
        <v>17</v>
      </c>
      <c r="H40" s="81">
        <v>22</v>
      </c>
      <c r="I40" s="17">
        <f t="shared" si="1"/>
        <v>39</v>
      </c>
      <c r="J40" s="101">
        <v>7577031574</v>
      </c>
      <c r="K40" s="54" t="s">
        <v>258</v>
      </c>
      <c r="L40" s="62" t="s">
        <v>259</v>
      </c>
      <c r="M40" s="58">
        <v>9401453258</v>
      </c>
      <c r="N40" s="59" t="s">
        <v>1012</v>
      </c>
      <c r="O40" s="61">
        <v>8486516269</v>
      </c>
      <c r="P40" s="24" t="s">
        <v>1519</v>
      </c>
      <c r="Q40" s="18" t="s">
        <v>110</v>
      </c>
      <c r="R40" s="18">
        <v>15</v>
      </c>
      <c r="S40" s="18" t="s">
        <v>231</v>
      </c>
      <c r="T40" s="18"/>
    </row>
    <row r="41" spans="1:20">
      <c r="A41" s="4">
        <v>37</v>
      </c>
      <c r="B41" s="17" t="s">
        <v>66</v>
      </c>
      <c r="C41" s="101" t="s">
        <v>1013</v>
      </c>
      <c r="D41" s="18" t="s">
        <v>29</v>
      </c>
      <c r="E41" s="117" t="s">
        <v>1014</v>
      </c>
      <c r="F41" s="18"/>
      <c r="G41" s="81">
        <v>17</v>
      </c>
      <c r="H41" s="81">
        <v>14</v>
      </c>
      <c r="I41" s="17">
        <f t="shared" si="1"/>
        <v>31</v>
      </c>
      <c r="J41" s="101">
        <v>7896714767</v>
      </c>
      <c r="K41" s="54" t="s">
        <v>258</v>
      </c>
      <c r="L41" s="62" t="s">
        <v>259</v>
      </c>
      <c r="M41" s="58">
        <v>9401453258</v>
      </c>
      <c r="N41" s="59" t="s">
        <v>1012</v>
      </c>
      <c r="O41" s="61">
        <v>8486516269</v>
      </c>
      <c r="P41" s="24" t="s">
        <v>1519</v>
      </c>
      <c r="Q41" s="18" t="s">
        <v>110</v>
      </c>
      <c r="R41" s="18">
        <v>15</v>
      </c>
      <c r="S41" s="18" t="s">
        <v>231</v>
      </c>
      <c r="T41" s="18"/>
    </row>
    <row r="42" spans="1:20">
      <c r="A42" s="4">
        <v>38</v>
      </c>
      <c r="B42" s="17" t="s">
        <v>66</v>
      </c>
      <c r="C42" s="115" t="s">
        <v>1015</v>
      </c>
      <c r="D42" s="18" t="s">
        <v>29</v>
      </c>
      <c r="E42" s="116">
        <v>18323050329</v>
      </c>
      <c r="F42" s="18"/>
      <c r="G42" s="81">
        <v>17</v>
      </c>
      <c r="H42" s="81">
        <v>18</v>
      </c>
      <c r="I42" s="17">
        <f t="shared" si="1"/>
        <v>35</v>
      </c>
      <c r="J42" s="116">
        <v>8876941947</v>
      </c>
      <c r="K42" s="79" t="s">
        <v>338</v>
      </c>
      <c r="L42" s="84" t="s">
        <v>339</v>
      </c>
      <c r="M42" s="58">
        <v>9401453259</v>
      </c>
      <c r="N42" s="59" t="s">
        <v>344</v>
      </c>
      <c r="O42" s="55">
        <v>9954689487</v>
      </c>
      <c r="P42" s="24" t="s">
        <v>1519</v>
      </c>
      <c r="Q42" s="18" t="s">
        <v>110</v>
      </c>
      <c r="R42" s="18">
        <v>17</v>
      </c>
      <c r="S42" s="18" t="s">
        <v>231</v>
      </c>
      <c r="T42" s="18"/>
    </row>
    <row r="43" spans="1:20">
      <c r="A43" s="4">
        <v>39</v>
      </c>
      <c r="B43" s="17" t="s">
        <v>66</v>
      </c>
      <c r="C43" s="53" t="s">
        <v>343</v>
      </c>
      <c r="D43" s="18" t="s">
        <v>29</v>
      </c>
      <c r="E43" s="117" t="s">
        <v>888</v>
      </c>
      <c r="F43" s="18"/>
      <c r="G43" s="61">
        <v>19</v>
      </c>
      <c r="H43" s="61">
        <v>26</v>
      </c>
      <c r="I43" s="17">
        <f t="shared" si="1"/>
        <v>45</v>
      </c>
      <c r="J43" s="61">
        <v>9957280102</v>
      </c>
      <c r="K43" s="79" t="s">
        <v>338</v>
      </c>
      <c r="L43" s="84" t="s">
        <v>339</v>
      </c>
      <c r="M43" s="58">
        <v>9401453259</v>
      </c>
      <c r="N43" s="59" t="s">
        <v>344</v>
      </c>
      <c r="O43" s="55">
        <v>9954689487</v>
      </c>
      <c r="P43" s="24" t="s">
        <v>1519</v>
      </c>
      <c r="Q43" s="18" t="s">
        <v>110</v>
      </c>
      <c r="R43" s="18">
        <v>17</v>
      </c>
      <c r="S43" s="18" t="s">
        <v>231</v>
      </c>
      <c r="T43" s="18"/>
    </row>
    <row r="44" spans="1:20">
      <c r="A44" s="4">
        <v>40</v>
      </c>
      <c r="B44" s="17" t="s">
        <v>66</v>
      </c>
      <c r="C44" s="74" t="s">
        <v>1016</v>
      </c>
      <c r="D44" s="18" t="s">
        <v>29</v>
      </c>
      <c r="E44" s="117" t="s">
        <v>799</v>
      </c>
      <c r="F44" s="18"/>
      <c r="G44" s="81">
        <v>39</v>
      </c>
      <c r="H44" s="81">
        <v>33</v>
      </c>
      <c r="I44" s="17">
        <f t="shared" si="1"/>
        <v>72</v>
      </c>
      <c r="J44" s="74">
        <v>8749808521</v>
      </c>
      <c r="K44" s="54" t="s">
        <v>200</v>
      </c>
      <c r="L44" s="62" t="s">
        <v>197</v>
      </c>
      <c r="M44" s="58">
        <v>9401453257</v>
      </c>
      <c r="N44" s="59" t="s">
        <v>402</v>
      </c>
      <c r="O44" s="63">
        <v>7896471522</v>
      </c>
      <c r="P44" s="24" t="s">
        <v>1520</v>
      </c>
      <c r="Q44" s="18" t="s">
        <v>119</v>
      </c>
      <c r="R44" s="18">
        <v>19</v>
      </c>
      <c r="S44" s="18" t="s">
        <v>231</v>
      </c>
      <c r="T44" s="18"/>
    </row>
    <row r="45" spans="1:20" ht="30">
      <c r="A45" s="4">
        <v>41</v>
      </c>
      <c r="B45" s="17" t="s">
        <v>66</v>
      </c>
      <c r="C45" s="53" t="s">
        <v>1017</v>
      </c>
      <c r="D45" s="18" t="s">
        <v>29</v>
      </c>
      <c r="E45" s="117" t="s">
        <v>1018</v>
      </c>
      <c r="F45" s="18"/>
      <c r="G45" s="61">
        <v>18</v>
      </c>
      <c r="H45" s="61">
        <v>14</v>
      </c>
      <c r="I45" s="17">
        <f t="shared" si="1"/>
        <v>32</v>
      </c>
      <c r="J45" s="61">
        <v>9707094691</v>
      </c>
      <c r="K45" s="54" t="s">
        <v>200</v>
      </c>
      <c r="L45" s="62" t="s">
        <v>197</v>
      </c>
      <c r="M45" s="58">
        <v>9401453257</v>
      </c>
      <c r="N45" s="59" t="s">
        <v>402</v>
      </c>
      <c r="O45" s="63">
        <v>7896471522</v>
      </c>
      <c r="P45" s="24" t="s">
        <v>1520</v>
      </c>
      <c r="Q45" s="18" t="s">
        <v>119</v>
      </c>
      <c r="R45" s="18">
        <v>19</v>
      </c>
      <c r="S45" s="18" t="s">
        <v>231</v>
      </c>
      <c r="T45" s="18"/>
    </row>
    <row r="46" spans="1:20" ht="30">
      <c r="A46" s="4">
        <v>42</v>
      </c>
      <c r="B46" s="17" t="s">
        <v>66</v>
      </c>
      <c r="C46" s="53" t="s">
        <v>1066</v>
      </c>
      <c r="D46" s="54" t="s">
        <v>27</v>
      </c>
      <c r="E46" s="53">
        <v>18070404801</v>
      </c>
      <c r="F46" s="53" t="s">
        <v>96</v>
      </c>
      <c r="G46" s="55">
        <v>61</v>
      </c>
      <c r="H46" s="55">
        <v>48</v>
      </c>
      <c r="I46" s="17">
        <f t="shared" ref="I46:I59" si="2">G46+H46</f>
        <v>109</v>
      </c>
      <c r="J46" s="56" t="s">
        <v>1067</v>
      </c>
      <c r="K46" s="79" t="s">
        <v>551</v>
      </c>
      <c r="L46" s="84" t="s">
        <v>552</v>
      </c>
      <c r="M46" s="58">
        <v>9401453249</v>
      </c>
      <c r="N46" s="59" t="s">
        <v>558</v>
      </c>
      <c r="O46" s="77"/>
      <c r="P46" s="24" t="s">
        <v>1521</v>
      </c>
      <c r="Q46" s="18" t="s">
        <v>132</v>
      </c>
      <c r="R46" s="18">
        <v>6</v>
      </c>
      <c r="S46" s="18" t="s">
        <v>231</v>
      </c>
      <c r="T46" s="18"/>
    </row>
    <row r="47" spans="1:20" ht="30">
      <c r="A47" s="4">
        <v>43</v>
      </c>
      <c r="B47" s="17" t="s">
        <v>66</v>
      </c>
      <c r="C47" s="53" t="s">
        <v>1068</v>
      </c>
      <c r="D47" s="54" t="s">
        <v>27</v>
      </c>
      <c r="E47" s="53">
        <v>18070404802</v>
      </c>
      <c r="F47" s="53" t="s">
        <v>134</v>
      </c>
      <c r="G47" s="55">
        <v>48</v>
      </c>
      <c r="H47" s="55">
        <v>31</v>
      </c>
      <c r="I47" s="17">
        <f t="shared" si="2"/>
        <v>79</v>
      </c>
      <c r="J47" s="56" t="s">
        <v>1069</v>
      </c>
      <c r="K47" s="79" t="s">
        <v>551</v>
      </c>
      <c r="L47" s="84" t="s">
        <v>552</v>
      </c>
      <c r="M47" s="58">
        <v>9401453249</v>
      </c>
      <c r="N47" s="59" t="s">
        <v>558</v>
      </c>
      <c r="O47" s="77"/>
      <c r="P47" s="24" t="s">
        <v>1521</v>
      </c>
      <c r="Q47" s="18" t="s">
        <v>132</v>
      </c>
      <c r="R47" s="18">
        <v>6</v>
      </c>
      <c r="S47" s="18" t="s">
        <v>231</v>
      </c>
      <c r="T47" s="18"/>
    </row>
    <row r="48" spans="1:20">
      <c r="A48" s="4">
        <v>44</v>
      </c>
      <c r="B48" s="17" t="s">
        <v>66</v>
      </c>
      <c r="C48" s="53" t="s">
        <v>1070</v>
      </c>
      <c r="D48" s="54" t="s">
        <v>27</v>
      </c>
      <c r="E48" s="53">
        <v>18070404602</v>
      </c>
      <c r="F48" s="53" t="s">
        <v>96</v>
      </c>
      <c r="G48" s="55">
        <v>110</v>
      </c>
      <c r="H48" s="55">
        <v>95</v>
      </c>
      <c r="I48" s="17">
        <f t="shared" si="2"/>
        <v>205</v>
      </c>
      <c r="J48" s="56" t="s">
        <v>1071</v>
      </c>
      <c r="K48" s="54" t="s">
        <v>379</v>
      </c>
      <c r="L48" s="57" t="s">
        <v>1072</v>
      </c>
      <c r="M48" s="54"/>
      <c r="N48" s="59" t="s">
        <v>381</v>
      </c>
      <c r="O48" s="100">
        <v>9859244332</v>
      </c>
      <c r="P48" s="24" t="s">
        <v>1522</v>
      </c>
      <c r="Q48" s="18" t="s">
        <v>139</v>
      </c>
      <c r="R48" s="18">
        <v>7</v>
      </c>
      <c r="S48" s="18" t="s">
        <v>231</v>
      </c>
      <c r="T48" s="18"/>
    </row>
    <row r="49" spans="1:20">
      <c r="A49" s="4">
        <v>45</v>
      </c>
      <c r="B49" s="17" t="s">
        <v>66</v>
      </c>
      <c r="C49" s="101" t="s">
        <v>1079</v>
      </c>
      <c r="D49" s="54" t="s">
        <v>29</v>
      </c>
      <c r="E49" s="117" t="s">
        <v>1412</v>
      </c>
      <c r="F49" s="73"/>
      <c r="G49" s="101">
        <v>21</v>
      </c>
      <c r="H49" s="101">
        <v>23</v>
      </c>
      <c r="I49" s="17">
        <f t="shared" si="2"/>
        <v>44</v>
      </c>
      <c r="J49" s="101">
        <v>7399817381</v>
      </c>
      <c r="K49" s="54" t="s">
        <v>391</v>
      </c>
      <c r="L49" s="57" t="s">
        <v>386</v>
      </c>
      <c r="M49" s="81">
        <v>9401453240</v>
      </c>
      <c r="N49" s="59" t="s">
        <v>1083</v>
      </c>
      <c r="O49" s="60">
        <v>9577294340</v>
      </c>
      <c r="P49" s="24" t="s">
        <v>1523</v>
      </c>
      <c r="Q49" s="18" t="s">
        <v>88</v>
      </c>
      <c r="R49" s="18">
        <v>11</v>
      </c>
      <c r="S49" s="18" t="s">
        <v>231</v>
      </c>
      <c r="T49" s="18"/>
    </row>
    <row r="50" spans="1:20" ht="30">
      <c r="A50" s="4">
        <v>46</v>
      </c>
      <c r="B50" s="17" t="s">
        <v>66</v>
      </c>
      <c r="C50" s="53" t="s">
        <v>1080</v>
      </c>
      <c r="D50" s="54" t="s">
        <v>27</v>
      </c>
      <c r="E50" s="53">
        <v>18070401101</v>
      </c>
      <c r="F50" s="53" t="s">
        <v>96</v>
      </c>
      <c r="G50" s="55">
        <v>21</v>
      </c>
      <c r="H50" s="55">
        <v>35</v>
      </c>
      <c r="I50" s="17">
        <f t="shared" si="2"/>
        <v>56</v>
      </c>
      <c r="J50" s="56" t="s">
        <v>1081</v>
      </c>
      <c r="K50" s="54" t="s">
        <v>391</v>
      </c>
      <c r="L50" s="57" t="s">
        <v>386</v>
      </c>
      <c r="M50" s="81">
        <v>9401453240</v>
      </c>
      <c r="N50" s="59" t="s">
        <v>1083</v>
      </c>
      <c r="O50" s="60">
        <v>9577294340</v>
      </c>
      <c r="P50" s="24" t="s">
        <v>1523</v>
      </c>
      <c r="Q50" s="18" t="s">
        <v>88</v>
      </c>
      <c r="R50" s="18">
        <v>10</v>
      </c>
      <c r="S50" s="18" t="s">
        <v>231</v>
      </c>
      <c r="T50" s="18"/>
    </row>
    <row r="51" spans="1:20">
      <c r="A51" s="4">
        <v>47</v>
      </c>
      <c r="B51" s="17" t="s">
        <v>66</v>
      </c>
      <c r="C51" s="101" t="s">
        <v>1082</v>
      </c>
      <c r="D51" s="54" t="s">
        <v>29</v>
      </c>
      <c r="E51" s="117" t="s">
        <v>1413</v>
      </c>
      <c r="F51" s="73"/>
      <c r="G51" s="101">
        <v>24</v>
      </c>
      <c r="H51" s="101">
        <v>18</v>
      </c>
      <c r="I51" s="17">
        <f t="shared" si="2"/>
        <v>42</v>
      </c>
      <c r="J51" s="101">
        <v>9854981736</v>
      </c>
      <c r="K51" s="54" t="s">
        <v>391</v>
      </c>
      <c r="L51" s="57" t="s">
        <v>386</v>
      </c>
      <c r="M51" s="81">
        <v>9401453240</v>
      </c>
      <c r="N51" s="59" t="s">
        <v>1083</v>
      </c>
      <c r="O51" s="60">
        <v>9577294340</v>
      </c>
      <c r="P51" s="24" t="s">
        <v>1523</v>
      </c>
      <c r="Q51" s="18" t="s">
        <v>88</v>
      </c>
      <c r="R51" s="18">
        <v>11</v>
      </c>
      <c r="S51" s="18" t="s">
        <v>231</v>
      </c>
      <c r="T51" s="18"/>
    </row>
    <row r="52" spans="1:20">
      <c r="A52" s="4">
        <v>48</v>
      </c>
      <c r="B52" s="17" t="s">
        <v>66</v>
      </c>
      <c r="C52" s="53" t="s">
        <v>1101</v>
      </c>
      <c r="D52" s="18" t="s">
        <v>29</v>
      </c>
      <c r="E52" s="117" t="s">
        <v>1414</v>
      </c>
      <c r="F52" s="18"/>
      <c r="G52" s="61">
        <v>30</v>
      </c>
      <c r="H52" s="61">
        <v>38</v>
      </c>
      <c r="I52" s="17">
        <f t="shared" si="2"/>
        <v>68</v>
      </c>
      <c r="J52" s="61">
        <v>9613601604</v>
      </c>
      <c r="K52" s="54" t="s">
        <v>385</v>
      </c>
      <c r="L52" s="75" t="s">
        <v>386</v>
      </c>
      <c r="M52" s="99">
        <v>9401453240</v>
      </c>
      <c r="N52" s="59" t="s">
        <v>387</v>
      </c>
      <c r="O52" s="63">
        <v>7399670140</v>
      </c>
      <c r="P52" s="24" t="s">
        <v>1524</v>
      </c>
      <c r="Q52" s="18" t="s">
        <v>110</v>
      </c>
      <c r="R52" s="18">
        <v>17</v>
      </c>
      <c r="S52" s="18" t="s">
        <v>231</v>
      </c>
      <c r="T52" s="18"/>
    </row>
    <row r="53" spans="1:20">
      <c r="A53" s="4">
        <v>49</v>
      </c>
      <c r="B53" s="17" t="s">
        <v>66</v>
      </c>
      <c r="C53" s="53" t="s">
        <v>1102</v>
      </c>
      <c r="D53" s="18" t="s">
        <v>29</v>
      </c>
      <c r="E53" s="117" t="s">
        <v>911</v>
      </c>
      <c r="F53" s="18"/>
      <c r="G53" s="61">
        <v>54</v>
      </c>
      <c r="H53" s="61">
        <v>39</v>
      </c>
      <c r="I53" s="17">
        <f t="shared" si="2"/>
        <v>93</v>
      </c>
      <c r="J53" s="61">
        <v>7399557438</v>
      </c>
      <c r="K53" s="54" t="s">
        <v>385</v>
      </c>
      <c r="L53" s="62" t="s">
        <v>386</v>
      </c>
      <c r="M53" s="99">
        <v>9401453240</v>
      </c>
      <c r="N53" s="59" t="s">
        <v>1104</v>
      </c>
      <c r="O53" s="60">
        <v>9613523504</v>
      </c>
      <c r="P53" s="24" t="s">
        <v>1524</v>
      </c>
      <c r="Q53" s="18" t="s">
        <v>110</v>
      </c>
      <c r="R53" s="18">
        <v>17</v>
      </c>
      <c r="S53" s="18" t="s">
        <v>231</v>
      </c>
      <c r="T53" s="18"/>
    </row>
    <row r="54" spans="1:20">
      <c r="A54" s="4">
        <v>50</v>
      </c>
      <c r="B54" s="17" t="s">
        <v>66</v>
      </c>
      <c r="C54" s="53" t="s">
        <v>1103</v>
      </c>
      <c r="D54" s="18" t="s">
        <v>29</v>
      </c>
      <c r="E54" s="117" t="s">
        <v>1415</v>
      </c>
      <c r="F54" s="18"/>
      <c r="G54" s="61">
        <v>19</v>
      </c>
      <c r="H54" s="61">
        <v>31</v>
      </c>
      <c r="I54" s="17">
        <f t="shared" si="2"/>
        <v>50</v>
      </c>
      <c r="J54" s="61">
        <v>9854481360</v>
      </c>
      <c r="K54" s="54" t="s">
        <v>385</v>
      </c>
      <c r="L54" s="62" t="s">
        <v>386</v>
      </c>
      <c r="M54" s="99">
        <v>9401453240</v>
      </c>
      <c r="N54" s="59" t="s">
        <v>405</v>
      </c>
      <c r="O54" s="60">
        <v>9859634034</v>
      </c>
      <c r="P54" s="24" t="s">
        <v>1524</v>
      </c>
      <c r="Q54" s="18" t="s">
        <v>110</v>
      </c>
      <c r="R54" s="18">
        <v>17</v>
      </c>
      <c r="S54" s="18" t="s">
        <v>231</v>
      </c>
      <c r="T54" s="18"/>
    </row>
    <row r="55" spans="1:20">
      <c r="A55" s="4">
        <v>51</v>
      </c>
      <c r="B55" s="17" t="s">
        <v>66</v>
      </c>
      <c r="C55" s="53" t="s">
        <v>795</v>
      </c>
      <c r="D55" s="18" t="s">
        <v>29</v>
      </c>
      <c r="E55" s="117" t="s">
        <v>796</v>
      </c>
      <c r="F55" s="18"/>
      <c r="G55" s="61">
        <v>20</v>
      </c>
      <c r="H55" s="61">
        <v>20</v>
      </c>
      <c r="I55" s="17">
        <f t="shared" si="2"/>
        <v>40</v>
      </c>
      <c r="J55" s="61">
        <v>9706681061</v>
      </c>
      <c r="K55" s="54" t="s">
        <v>791</v>
      </c>
      <c r="L55" s="62" t="s">
        <v>93</v>
      </c>
      <c r="M55" s="58">
        <v>9401453236</v>
      </c>
      <c r="N55" s="80" t="s">
        <v>792</v>
      </c>
      <c r="O55" s="63">
        <v>9508127720</v>
      </c>
      <c r="P55" s="24" t="s">
        <v>1525</v>
      </c>
      <c r="Q55" s="18" t="s">
        <v>119</v>
      </c>
      <c r="R55" s="18">
        <v>13</v>
      </c>
      <c r="S55" s="18" t="s">
        <v>231</v>
      </c>
      <c r="T55" s="18"/>
    </row>
    <row r="56" spans="1:20">
      <c r="A56" s="4">
        <v>52</v>
      </c>
      <c r="B56" s="17" t="s">
        <v>66</v>
      </c>
      <c r="C56" s="53" t="s">
        <v>797</v>
      </c>
      <c r="D56" s="18" t="s">
        <v>29</v>
      </c>
      <c r="E56" s="117" t="s">
        <v>678</v>
      </c>
      <c r="F56" s="18"/>
      <c r="G56" s="61">
        <v>33</v>
      </c>
      <c r="H56" s="61">
        <v>42</v>
      </c>
      <c r="I56" s="17">
        <f t="shared" si="2"/>
        <v>75</v>
      </c>
      <c r="J56" s="61">
        <v>9613216131</v>
      </c>
      <c r="K56" s="54" t="s">
        <v>200</v>
      </c>
      <c r="L56" s="62" t="s">
        <v>197</v>
      </c>
      <c r="M56" s="58">
        <v>9401453257</v>
      </c>
      <c r="N56" s="80" t="s">
        <v>201</v>
      </c>
      <c r="O56" s="63">
        <v>9678334993</v>
      </c>
      <c r="P56" s="24" t="s">
        <v>1525</v>
      </c>
      <c r="Q56" s="18" t="s">
        <v>119</v>
      </c>
      <c r="R56" s="18">
        <v>11</v>
      </c>
      <c r="S56" s="18" t="s">
        <v>231</v>
      </c>
      <c r="T56" s="18"/>
    </row>
    <row r="57" spans="1:20" ht="30">
      <c r="A57" s="4">
        <v>53</v>
      </c>
      <c r="B57" s="17" t="s">
        <v>66</v>
      </c>
      <c r="C57" s="53" t="s">
        <v>1111</v>
      </c>
      <c r="D57" s="54" t="s">
        <v>27</v>
      </c>
      <c r="E57" s="53">
        <v>18070402315</v>
      </c>
      <c r="F57" s="53" t="s">
        <v>134</v>
      </c>
      <c r="G57" s="55">
        <v>0</v>
      </c>
      <c r="H57" s="55">
        <v>50</v>
      </c>
      <c r="I57" s="17">
        <f t="shared" si="2"/>
        <v>50</v>
      </c>
      <c r="J57" s="56" t="s">
        <v>1112</v>
      </c>
      <c r="K57" s="54" t="s">
        <v>218</v>
      </c>
      <c r="L57" s="57" t="s">
        <v>219</v>
      </c>
      <c r="M57" s="58">
        <v>9401453226</v>
      </c>
      <c r="N57" s="59" t="s">
        <v>220</v>
      </c>
      <c r="O57" s="60">
        <v>9085191154</v>
      </c>
      <c r="P57" s="24" t="s">
        <v>1526</v>
      </c>
      <c r="Q57" s="18" t="s">
        <v>132</v>
      </c>
      <c r="R57" s="18">
        <v>10</v>
      </c>
      <c r="S57" s="18" t="s">
        <v>231</v>
      </c>
      <c r="T57" s="18"/>
    </row>
    <row r="58" spans="1:20" ht="30">
      <c r="A58" s="4">
        <v>54</v>
      </c>
      <c r="B58" s="17" t="s">
        <v>66</v>
      </c>
      <c r="C58" s="53" t="s">
        <v>1107</v>
      </c>
      <c r="D58" s="54" t="s">
        <v>27</v>
      </c>
      <c r="E58" s="53">
        <v>18070402305</v>
      </c>
      <c r="F58" s="53" t="s">
        <v>90</v>
      </c>
      <c r="G58" s="55">
        <v>0</v>
      </c>
      <c r="H58" s="55">
        <v>39</v>
      </c>
      <c r="I58" s="17">
        <f t="shared" si="2"/>
        <v>39</v>
      </c>
      <c r="J58" s="56" t="s">
        <v>1108</v>
      </c>
      <c r="K58" s="54" t="s">
        <v>218</v>
      </c>
      <c r="L58" s="57" t="s">
        <v>219</v>
      </c>
      <c r="M58" s="58">
        <v>9401453226</v>
      </c>
      <c r="N58" s="59" t="s">
        <v>225</v>
      </c>
      <c r="O58" s="60">
        <v>9859591905</v>
      </c>
      <c r="P58" s="24" t="s">
        <v>1526</v>
      </c>
      <c r="Q58" s="18" t="s">
        <v>132</v>
      </c>
      <c r="R58" s="18">
        <v>10</v>
      </c>
      <c r="S58" s="18" t="s">
        <v>231</v>
      </c>
      <c r="T58" s="18"/>
    </row>
    <row r="59" spans="1:20">
      <c r="A59" s="4">
        <v>55</v>
      </c>
      <c r="B59" s="17" t="s">
        <v>66</v>
      </c>
      <c r="C59" s="66" t="s">
        <v>1109</v>
      </c>
      <c r="D59" s="54" t="s">
        <v>29</v>
      </c>
      <c r="E59" s="117" t="s">
        <v>653</v>
      </c>
      <c r="F59" s="54"/>
      <c r="G59" s="81">
        <v>24</v>
      </c>
      <c r="H59" s="81">
        <v>22</v>
      </c>
      <c r="I59" s="17">
        <f t="shared" si="2"/>
        <v>46</v>
      </c>
      <c r="J59" s="123" t="s">
        <v>1110</v>
      </c>
      <c r="K59" s="54" t="s">
        <v>218</v>
      </c>
      <c r="L59" s="57" t="s">
        <v>219</v>
      </c>
      <c r="M59" s="58">
        <v>9401453226</v>
      </c>
      <c r="N59" s="59" t="s">
        <v>220</v>
      </c>
      <c r="O59" s="60">
        <v>9085191154</v>
      </c>
      <c r="P59" s="24" t="s">
        <v>1526</v>
      </c>
      <c r="Q59" s="18" t="s">
        <v>132</v>
      </c>
      <c r="R59" s="18">
        <v>10</v>
      </c>
      <c r="S59" s="18" t="s">
        <v>231</v>
      </c>
      <c r="T59" s="18"/>
    </row>
    <row r="60" spans="1:20">
      <c r="A60" s="4">
        <v>56</v>
      </c>
      <c r="B60" s="17" t="s">
        <v>66</v>
      </c>
      <c r="C60" s="53" t="s">
        <v>1105</v>
      </c>
      <c r="D60" s="54" t="s">
        <v>27</v>
      </c>
      <c r="E60" s="53">
        <v>18070402304</v>
      </c>
      <c r="F60" s="53" t="s">
        <v>96</v>
      </c>
      <c r="G60" s="55">
        <v>36</v>
      </c>
      <c r="H60" s="55">
        <v>24</v>
      </c>
      <c r="I60" s="17">
        <f t="shared" ref="I60:I68" si="3">G60+H60</f>
        <v>60</v>
      </c>
      <c r="J60" s="56" t="s">
        <v>1106</v>
      </c>
      <c r="K60" s="54" t="s">
        <v>218</v>
      </c>
      <c r="L60" s="57" t="s">
        <v>219</v>
      </c>
      <c r="M60" s="58">
        <v>9401453226</v>
      </c>
      <c r="N60" s="59" t="s">
        <v>220</v>
      </c>
      <c r="O60" s="60">
        <v>9085191154</v>
      </c>
      <c r="P60" s="24" t="s">
        <v>1527</v>
      </c>
      <c r="Q60" s="18" t="s">
        <v>139</v>
      </c>
      <c r="R60" s="18">
        <v>10</v>
      </c>
      <c r="S60" s="18" t="s">
        <v>231</v>
      </c>
      <c r="T60" s="18"/>
    </row>
    <row r="61" spans="1:20">
      <c r="A61" s="4">
        <v>57</v>
      </c>
      <c r="B61" s="17" t="s">
        <v>66</v>
      </c>
      <c r="C61" s="66" t="s">
        <v>1113</v>
      </c>
      <c r="D61" s="54" t="s">
        <v>29</v>
      </c>
      <c r="E61" s="117" t="s">
        <v>651</v>
      </c>
      <c r="F61" s="54"/>
      <c r="G61" s="81">
        <v>19</v>
      </c>
      <c r="H61" s="81">
        <v>11</v>
      </c>
      <c r="I61" s="17">
        <f t="shared" si="3"/>
        <v>30</v>
      </c>
      <c r="J61" s="72" t="s">
        <v>1114</v>
      </c>
      <c r="K61" s="54" t="s">
        <v>218</v>
      </c>
      <c r="L61" s="57" t="s">
        <v>219</v>
      </c>
      <c r="M61" s="58">
        <v>9401453226</v>
      </c>
      <c r="N61" s="59" t="s">
        <v>220</v>
      </c>
      <c r="O61" s="60">
        <v>9085191154</v>
      </c>
      <c r="P61" s="24" t="s">
        <v>1527</v>
      </c>
      <c r="Q61" s="18" t="s">
        <v>139</v>
      </c>
      <c r="R61" s="18">
        <v>10</v>
      </c>
      <c r="S61" s="18" t="s">
        <v>231</v>
      </c>
      <c r="T61" s="18"/>
    </row>
    <row r="62" spans="1:20">
      <c r="A62" s="4">
        <v>58</v>
      </c>
      <c r="B62" s="17" t="s">
        <v>66</v>
      </c>
      <c r="C62" s="66" t="s">
        <v>1115</v>
      </c>
      <c r="D62" s="54" t="s">
        <v>29</v>
      </c>
      <c r="E62" s="117" t="s">
        <v>652</v>
      </c>
      <c r="F62" s="54"/>
      <c r="G62" s="81">
        <v>16</v>
      </c>
      <c r="H62" s="81">
        <v>18</v>
      </c>
      <c r="I62" s="17">
        <f t="shared" si="3"/>
        <v>34</v>
      </c>
      <c r="J62" s="72" t="s">
        <v>1116</v>
      </c>
      <c r="K62" s="54" t="s">
        <v>218</v>
      </c>
      <c r="L62" s="57" t="s">
        <v>219</v>
      </c>
      <c r="M62" s="58">
        <v>9401453226</v>
      </c>
      <c r="N62" s="59" t="s">
        <v>220</v>
      </c>
      <c r="O62" s="60">
        <v>9085191154</v>
      </c>
      <c r="P62" s="24" t="s">
        <v>1527</v>
      </c>
      <c r="Q62" s="18" t="s">
        <v>139</v>
      </c>
      <c r="R62" s="18">
        <v>10</v>
      </c>
      <c r="S62" s="18" t="s">
        <v>231</v>
      </c>
      <c r="T62" s="18"/>
    </row>
    <row r="63" spans="1:20">
      <c r="A63" s="4">
        <v>59</v>
      </c>
      <c r="B63" s="17" t="s">
        <v>66</v>
      </c>
      <c r="C63" s="53" t="s">
        <v>1117</v>
      </c>
      <c r="D63" s="54" t="s">
        <v>27</v>
      </c>
      <c r="E63" s="53">
        <v>18070402319</v>
      </c>
      <c r="F63" s="53" t="s">
        <v>96</v>
      </c>
      <c r="G63" s="55">
        <v>17</v>
      </c>
      <c r="H63" s="55">
        <v>18</v>
      </c>
      <c r="I63" s="17">
        <f t="shared" si="3"/>
        <v>35</v>
      </c>
      <c r="J63" s="56" t="s">
        <v>1118</v>
      </c>
      <c r="K63" s="54" t="s">
        <v>218</v>
      </c>
      <c r="L63" s="57" t="s">
        <v>219</v>
      </c>
      <c r="M63" s="58">
        <v>9401453226</v>
      </c>
      <c r="N63" s="59" t="s">
        <v>228</v>
      </c>
      <c r="O63" s="60">
        <v>8254982040</v>
      </c>
      <c r="P63" s="24" t="s">
        <v>1528</v>
      </c>
      <c r="Q63" s="18" t="s">
        <v>88</v>
      </c>
      <c r="R63" s="18">
        <v>10</v>
      </c>
      <c r="S63" s="18" t="s">
        <v>231</v>
      </c>
      <c r="T63" s="18"/>
    </row>
    <row r="64" spans="1:20">
      <c r="A64" s="4">
        <v>60</v>
      </c>
      <c r="B64" s="17" t="s">
        <v>66</v>
      </c>
      <c r="C64" s="53" t="s">
        <v>1119</v>
      </c>
      <c r="D64" s="54" t="s">
        <v>27</v>
      </c>
      <c r="E64" s="53">
        <v>18070402309</v>
      </c>
      <c r="F64" s="53" t="s">
        <v>96</v>
      </c>
      <c r="G64" s="55">
        <v>38</v>
      </c>
      <c r="H64" s="55">
        <v>43</v>
      </c>
      <c r="I64" s="17">
        <f t="shared" si="3"/>
        <v>81</v>
      </c>
      <c r="J64" s="56" t="s">
        <v>1120</v>
      </c>
      <c r="K64" s="54" t="s">
        <v>218</v>
      </c>
      <c r="L64" s="57" t="s">
        <v>219</v>
      </c>
      <c r="M64" s="58">
        <v>9401453226</v>
      </c>
      <c r="N64" s="59" t="s">
        <v>228</v>
      </c>
      <c r="O64" s="60">
        <v>8254982040</v>
      </c>
      <c r="P64" s="24" t="s">
        <v>1528</v>
      </c>
      <c r="Q64" s="18" t="s">
        <v>88</v>
      </c>
      <c r="R64" s="18">
        <v>10</v>
      </c>
      <c r="S64" s="18" t="s">
        <v>231</v>
      </c>
      <c r="T64" s="18"/>
    </row>
    <row r="65" spans="1:20">
      <c r="A65" s="4">
        <v>61</v>
      </c>
      <c r="B65" s="17" t="s">
        <v>66</v>
      </c>
      <c r="C65" s="53" t="s">
        <v>1121</v>
      </c>
      <c r="D65" s="54" t="s">
        <v>27</v>
      </c>
      <c r="E65" s="53">
        <v>18070402310</v>
      </c>
      <c r="F65" s="53" t="s">
        <v>96</v>
      </c>
      <c r="G65" s="55">
        <v>16</v>
      </c>
      <c r="H65" s="55">
        <v>12</v>
      </c>
      <c r="I65" s="17">
        <f t="shared" si="3"/>
        <v>28</v>
      </c>
      <c r="J65" s="56" t="s">
        <v>1122</v>
      </c>
      <c r="K65" s="54" t="s">
        <v>218</v>
      </c>
      <c r="L65" s="57" t="s">
        <v>219</v>
      </c>
      <c r="M65" s="58">
        <v>9401453226</v>
      </c>
      <c r="N65" s="59" t="s">
        <v>228</v>
      </c>
      <c r="O65" s="60">
        <v>8254982040</v>
      </c>
      <c r="P65" s="24" t="s">
        <v>1528</v>
      </c>
      <c r="Q65" s="18" t="s">
        <v>88</v>
      </c>
      <c r="R65" s="18">
        <v>10</v>
      </c>
      <c r="S65" s="18" t="s">
        <v>231</v>
      </c>
      <c r="T65" s="18"/>
    </row>
    <row r="66" spans="1:20">
      <c r="A66" s="4">
        <v>62</v>
      </c>
      <c r="B66" s="17" t="s">
        <v>66</v>
      </c>
      <c r="C66" s="66" t="s">
        <v>1123</v>
      </c>
      <c r="D66" s="54" t="s">
        <v>29</v>
      </c>
      <c r="E66" s="117" t="s">
        <v>650</v>
      </c>
      <c r="F66" s="54"/>
      <c r="G66" s="81">
        <v>28</v>
      </c>
      <c r="H66" s="81">
        <v>33</v>
      </c>
      <c r="I66" s="17">
        <f t="shared" si="3"/>
        <v>61</v>
      </c>
      <c r="J66" s="123" t="s">
        <v>1124</v>
      </c>
      <c r="K66" s="54" t="s">
        <v>218</v>
      </c>
      <c r="L66" s="57" t="s">
        <v>219</v>
      </c>
      <c r="M66" s="58">
        <v>9401453226</v>
      </c>
      <c r="N66" s="59" t="s">
        <v>220</v>
      </c>
      <c r="O66" s="60">
        <v>9085191154</v>
      </c>
      <c r="P66" s="24" t="s">
        <v>1529</v>
      </c>
      <c r="Q66" s="18" t="s">
        <v>107</v>
      </c>
      <c r="R66" s="18">
        <v>10</v>
      </c>
      <c r="S66" s="18" t="s">
        <v>231</v>
      </c>
      <c r="T66" s="18"/>
    </row>
    <row r="67" spans="1:20">
      <c r="A67" s="4">
        <v>63</v>
      </c>
      <c r="B67" s="17" t="s">
        <v>66</v>
      </c>
      <c r="C67" s="66" t="s">
        <v>1125</v>
      </c>
      <c r="D67" s="54" t="s">
        <v>29</v>
      </c>
      <c r="E67" s="117" t="s">
        <v>1018</v>
      </c>
      <c r="F67" s="54"/>
      <c r="G67" s="81">
        <v>29</v>
      </c>
      <c r="H67" s="81">
        <v>27</v>
      </c>
      <c r="I67" s="17">
        <f t="shared" si="3"/>
        <v>56</v>
      </c>
      <c r="J67" s="123" t="s">
        <v>1126</v>
      </c>
      <c r="K67" s="54" t="s">
        <v>218</v>
      </c>
      <c r="L67" s="57" t="s">
        <v>219</v>
      </c>
      <c r="M67" s="58">
        <v>9401453226</v>
      </c>
      <c r="N67" s="59" t="s">
        <v>220</v>
      </c>
      <c r="O67" s="60">
        <v>9085191154</v>
      </c>
      <c r="P67" s="24" t="s">
        <v>1529</v>
      </c>
      <c r="Q67" s="18" t="s">
        <v>107</v>
      </c>
      <c r="R67" s="18">
        <v>10</v>
      </c>
      <c r="S67" s="18" t="s">
        <v>231</v>
      </c>
      <c r="T67" s="18"/>
    </row>
    <row r="68" spans="1:20">
      <c r="A68" s="4">
        <v>64</v>
      </c>
      <c r="B68" s="17" t="s">
        <v>66</v>
      </c>
      <c r="C68" s="66" t="s">
        <v>229</v>
      </c>
      <c r="D68" s="79" t="s">
        <v>29</v>
      </c>
      <c r="E68" s="117" t="s">
        <v>649</v>
      </c>
      <c r="F68" s="79"/>
      <c r="G68" s="103">
        <v>9</v>
      </c>
      <c r="H68" s="103">
        <v>12</v>
      </c>
      <c r="I68" s="78">
        <f t="shared" si="3"/>
        <v>21</v>
      </c>
      <c r="J68" s="72" t="s">
        <v>230</v>
      </c>
      <c r="K68" s="79" t="s">
        <v>218</v>
      </c>
      <c r="L68" s="107" t="s">
        <v>219</v>
      </c>
      <c r="M68" s="58">
        <v>9401453226</v>
      </c>
      <c r="N68" s="59" t="s">
        <v>220</v>
      </c>
      <c r="O68" s="61">
        <v>9085191154</v>
      </c>
      <c r="P68" s="24" t="s">
        <v>1529</v>
      </c>
      <c r="Q68" s="18" t="s">
        <v>107</v>
      </c>
      <c r="R68" s="18">
        <v>10</v>
      </c>
      <c r="S68" s="18" t="s">
        <v>231</v>
      </c>
      <c r="T68" s="18"/>
    </row>
    <row r="69" spans="1:20">
      <c r="A69" s="4">
        <v>65</v>
      </c>
      <c r="B69" s="17" t="s">
        <v>67</v>
      </c>
      <c r="C69" s="66" t="s">
        <v>1053</v>
      </c>
      <c r="D69" s="54" t="s">
        <v>29</v>
      </c>
      <c r="E69" s="117" t="s">
        <v>1416</v>
      </c>
      <c r="F69" s="54"/>
      <c r="G69" s="81">
        <v>14</v>
      </c>
      <c r="H69" s="81">
        <v>7</v>
      </c>
      <c r="I69" s="17">
        <v>21</v>
      </c>
      <c r="J69" s="70" t="s">
        <v>1054</v>
      </c>
      <c r="K69" s="79" t="s">
        <v>249</v>
      </c>
      <c r="L69" s="84" t="s">
        <v>250</v>
      </c>
      <c r="M69" s="58">
        <v>9401453260</v>
      </c>
      <c r="N69" s="59" t="s">
        <v>255</v>
      </c>
      <c r="O69" s="60">
        <v>8822054567</v>
      </c>
      <c r="P69" s="24" t="s">
        <v>1508</v>
      </c>
      <c r="Q69" s="18" t="s">
        <v>107</v>
      </c>
      <c r="R69" s="18">
        <v>4</v>
      </c>
      <c r="S69" s="18" t="s">
        <v>320</v>
      </c>
      <c r="T69" s="18"/>
    </row>
    <row r="70" spans="1:20">
      <c r="A70" s="4">
        <v>66</v>
      </c>
      <c r="B70" s="17" t="s">
        <v>67</v>
      </c>
      <c r="C70" s="66" t="s">
        <v>1055</v>
      </c>
      <c r="D70" s="54" t="s">
        <v>29</v>
      </c>
      <c r="E70" s="117" t="s">
        <v>1417</v>
      </c>
      <c r="F70" s="54"/>
      <c r="G70" s="81">
        <v>35</v>
      </c>
      <c r="H70" s="81">
        <v>31</v>
      </c>
      <c r="I70" s="17">
        <v>66</v>
      </c>
      <c r="J70" s="82" t="s">
        <v>1056</v>
      </c>
      <c r="K70" s="79" t="s">
        <v>249</v>
      </c>
      <c r="L70" s="84" t="s">
        <v>250</v>
      </c>
      <c r="M70" s="58">
        <v>9401453260</v>
      </c>
      <c r="N70" s="59" t="s">
        <v>255</v>
      </c>
      <c r="O70" s="60">
        <v>8822054567</v>
      </c>
      <c r="P70" s="24" t="s">
        <v>1508</v>
      </c>
      <c r="Q70" s="18" t="s">
        <v>107</v>
      </c>
      <c r="R70" s="18">
        <v>4</v>
      </c>
      <c r="S70" s="18" t="s">
        <v>320</v>
      </c>
      <c r="T70" s="18"/>
    </row>
    <row r="71" spans="1:20">
      <c r="A71" s="4">
        <v>67</v>
      </c>
      <c r="B71" s="17" t="s">
        <v>67</v>
      </c>
      <c r="C71" s="66" t="s">
        <v>1418</v>
      </c>
      <c r="D71" s="54" t="s">
        <v>29</v>
      </c>
      <c r="E71" s="117" t="s">
        <v>958</v>
      </c>
      <c r="F71" s="54"/>
      <c r="G71" s="81">
        <v>12</v>
      </c>
      <c r="H71" s="81">
        <v>12</v>
      </c>
      <c r="I71" s="17">
        <v>24</v>
      </c>
      <c r="J71" s="82" t="s">
        <v>1057</v>
      </c>
      <c r="K71" s="79" t="s">
        <v>249</v>
      </c>
      <c r="L71" s="84" t="s">
        <v>250</v>
      </c>
      <c r="M71" s="58">
        <v>9401453260</v>
      </c>
      <c r="N71" s="59" t="s">
        <v>251</v>
      </c>
      <c r="O71" s="60">
        <v>9085772958</v>
      </c>
      <c r="P71" s="24" t="s">
        <v>1508</v>
      </c>
      <c r="Q71" s="18" t="s">
        <v>107</v>
      </c>
      <c r="R71" s="18">
        <v>5</v>
      </c>
      <c r="S71" s="18" t="s">
        <v>320</v>
      </c>
      <c r="T71" s="18"/>
    </row>
    <row r="72" spans="1:20">
      <c r="A72" s="4">
        <v>68</v>
      </c>
      <c r="B72" s="17" t="s">
        <v>67</v>
      </c>
      <c r="C72" s="66" t="s">
        <v>1058</v>
      </c>
      <c r="D72" s="54" t="s">
        <v>29</v>
      </c>
      <c r="E72" s="117" t="s">
        <v>889</v>
      </c>
      <c r="F72" s="54"/>
      <c r="G72" s="81">
        <v>22</v>
      </c>
      <c r="H72" s="81">
        <v>24</v>
      </c>
      <c r="I72" s="17">
        <v>46</v>
      </c>
      <c r="J72" s="82" t="s">
        <v>1059</v>
      </c>
      <c r="K72" s="79" t="s">
        <v>249</v>
      </c>
      <c r="L72" s="84" t="s">
        <v>250</v>
      </c>
      <c r="M72" s="58">
        <v>9401453260</v>
      </c>
      <c r="N72" s="59" t="s">
        <v>251</v>
      </c>
      <c r="O72" s="60">
        <v>9085772958</v>
      </c>
      <c r="P72" s="24" t="s">
        <v>1508</v>
      </c>
      <c r="Q72" s="18" t="s">
        <v>107</v>
      </c>
      <c r="R72" s="18">
        <v>4</v>
      </c>
      <c r="S72" s="18" t="s">
        <v>320</v>
      </c>
      <c r="T72" s="18"/>
    </row>
    <row r="73" spans="1:20">
      <c r="A73" s="4">
        <v>69</v>
      </c>
      <c r="B73" s="17" t="s">
        <v>67</v>
      </c>
      <c r="C73" s="66" t="s">
        <v>1060</v>
      </c>
      <c r="D73" s="54" t="s">
        <v>29</v>
      </c>
      <c r="E73" s="117" t="s">
        <v>1419</v>
      </c>
      <c r="F73" s="54"/>
      <c r="G73" s="81">
        <v>35</v>
      </c>
      <c r="H73" s="81">
        <v>26</v>
      </c>
      <c r="I73" s="17">
        <f t="shared" ref="I73:I86" si="4">+G73+H73</f>
        <v>61</v>
      </c>
      <c r="J73" s="69" t="s">
        <v>1061</v>
      </c>
      <c r="K73" s="54" t="s">
        <v>354</v>
      </c>
      <c r="L73" s="57" t="s">
        <v>355</v>
      </c>
      <c r="M73" s="54"/>
      <c r="N73" s="65" t="s">
        <v>376</v>
      </c>
      <c r="O73" s="60">
        <v>8752993768</v>
      </c>
      <c r="P73" s="24" t="s">
        <v>1509</v>
      </c>
      <c r="Q73" s="18" t="s">
        <v>110</v>
      </c>
      <c r="R73" s="18">
        <v>12</v>
      </c>
      <c r="S73" s="18" t="s">
        <v>320</v>
      </c>
      <c r="T73" s="18"/>
    </row>
    <row r="74" spans="1:20">
      <c r="A74" s="4">
        <v>70</v>
      </c>
      <c r="B74" s="17" t="s">
        <v>67</v>
      </c>
      <c r="C74" s="66" t="s">
        <v>1062</v>
      </c>
      <c r="D74" s="54" t="s">
        <v>29</v>
      </c>
      <c r="E74" s="117" t="s">
        <v>1420</v>
      </c>
      <c r="F74" s="54"/>
      <c r="G74" s="81">
        <v>16</v>
      </c>
      <c r="H74" s="81">
        <v>22</v>
      </c>
      <c r="I74" s="17">
        <f t="shared" si="4"/>
        <v>38</v>
      </c>
      <c r="J74" s="70" t="s">
        <v>1063</v>
      </c>
      <c r="K74" s="54" t="s">
        <v>354</v>
      </c>
      <c r="L74" s="57" t="s">
        <v>355</v>
      </c>
      <c r="M74" s="54"/>
      <c r="N74" s="65" t="s">
        <v>376</v>
      </c>
      <c r="O74" s="60">
        <v>8752993768</v>
      </c>
      <c r="P74" s="24" t="s">
        <v>1509</v>
      </c>
      <c r="Q74" s="18" t="s">
        <v>110</v>
      </c>
      <c r="R74" s="18">
        <v>12</v>
      </c>
      <c r="S74" s="18" t="s">
        <v>320</v>
      </c>
      <c r="T74" s="18"/>
    </row>
    <row r="75" spans="1:20">
      <c r="A75" s="4">
        <v>71</v>
      </c>
      <c r="B75" s="17" t="s">
        <v>67</v>
      </c>
      <c r="C75" s="66" t="s">
        <v>1064</v>
      </c>
      <c r="D75" s="54" t="s">
        <v>29</v>
      </c>
      <c r="E75" s="117" t="s">
        <v>1421</v>
      </c>
      <c r="F75" s="54"/>
      <c r="G75" s="81">
        <v>22</v>
      </c>
      <c r="H75" s="81">
        <v>20</v>
      </c>
      <c r="I75" s="17">
        <f t="shared" si="4"/>
        <v>42</v>
      </c>
      <c r="J75" s="70" t="s">
        <v>1065</v>
      </c>
      <c r="K75" s="54" t="s">
        <v>354</v>
      </c>
      <c r="L75" s="57" t="s">
        <v>355</v>
      </c>
      <c r="M75" s="54"/>
      <c r="N75" s="65" t="s">
        <v>376</v>
      </c>
      <c r="O75" s="60">
        <v>8752993768</v>
      </c>
      <c r="P75" s="24" t="s">
        <v>1509</v>
      </c>
      <c r="Q75" s="18" t="s">
        <v>110</v>
      </c>
      <c r="R75" s="18">
        <v>13</v>
      </c>
      <c r="S75" s="18" t="s">
        <v>320</v>
      </c>
      <c r="T75" s="18"/>
    </row>
    <row r="76" spans="1:20">
      <c r="A76" s="4">
        <v>72</v>
      </c>
      <c r="B76" s="17" t="s">
        <v>67</v>
      </c>
      <c r="C76" s="53" t="s">
        <v>1019</v>
      </c>
      <c r="D76" s="18" t="s">
        <v>29</v>
      </c>
      <c r="E76" s="117" t="s">
        <v>1020</v>
      </c>
      <c r="F76" s="18"/>
      <c r="G76" s="61">
        <v>13</v>
      </c>
      <c r="H76" s="61">
        <v>10</v>
      </c>
      <c r="I76" s="17">
        <f t="shared" si="4"/>
        <v>23</v>
      </c>
      <c r="J76" s="61">
        <v>9864554584</v>
      </c>
      <c r="K76" s="79" t="s">
        <v>440</v>
      </c>
      <c r="L76" s="84" t="s">
        <v>348</v>
      </c>
      <c r="M76" s="58">
        <v>9401453246</v>
      </c>
      <c r="N76" s="76" t="s">
        <v>349</v>
      </c>
      <c r="O76" s="55">
        <v>9864854003</v>
      </c>
      <c r="P76" s="24" t="s">
        <v>1510</v>
      </c>
      <c r="Q76" s="18" t="s">
        <v>119</v>
      </c>
      <c r="R76" s="18">
        <v>17</v>
      </c>
      <c r="S76" s="18" t="s">
        <v>320</v>
      </c>
      <c r="T76" s="18"/>
    </row>
    <row r="77" spans="1:20">
      <c r="A77" s="4">
        <v>73</v>
      </c>
      <c r="B77" s="17" t="s">
        <v>67</v>
      </c>
      <c r="C77" s="53" t="s">
        <v>1021</v>
      </c>
      <c r="D77" s="18" t="s">
        <v>29</v>
      </c>
      <c r="E77" s="117" t="s">
        <v>1022</v>
      </c>
      <c r="F77" s="18"/>
      <c r="G77" s="61">
        <v>25</v>
      </c>
      <c r="H77" s="61">
        <v>20</v>
      </c>
      <c r="I77" s="17">
        <f t="shared" si="4"/>
        <v>45</v>
      </c>
      <c r="J77" s="61">
        <v>9864442092</v>
      </c>
      <c r="K77" s="79" t="s">
        <v>440</v>
      </c>
      <c r="L77" s="84" t="s">
        <v>348</v>
      </c>
      <c r="M77" s="58">
        <v>9401453246</v>
      </c>
      <c r="N77" s="76" t="s">
        <v>349</v>
      </c>
      <c r="O77" s="55">
        <v>9864854003</v>
      </c>
      <c r="P77" s="24" t="s">
        <v>1510</v>
      </c>
      <c r="Q77" s="18" t="s">
        <v>119</v>
      </c>
      <c r="R77" s="18">
        <v>18</v>
      </c>
      <c r="S77" s="18" t="s">
        <v>320</v>
      </c>
      <c r="T77" s="18"/>
    </row>
    <row r="78" spans="1:20">
      <c r="A78" s="4">
        <v>74</v>
      </c>
      <c r="B78" s="17" t="s">
        <v>67</v>
      </c>
      <c r="C78" s="74" t="s">
        <v>437</v>
      </c>
      <c r="D78" s="18" t="s">
        <v>29</v>
      </c>
      <c r="E78" s="117" t="s">
        <v>1020</v>
      </c>
      <c r="F78" s="18"/>
      <c r="G78" s="81">
        <v>27</v>
      </c>
      <c r="H78" s="81">
        <v>15</v>
      </c>
      <c r="I78" s="17">
        <f t="shared" si="4"/>
        <v>42</v>
      </c>
      <c r="J78" s="108">
        <v>98549636</v>
      </c>
      <c r="K78" s="79" t="s">
        <v>440</v>
      </c>
      <c r="L78" s="84" t="s">
        <v>348</v>
      </c>
      <c r="M78" s="58">
        <v>9401453246</v>
      </c>
      <c r="N78" s="76" t="s">
        <v>349</v>
      </c>
      <c r="O78" s="55">
        <v>9864854003</v>
      </c>
      <c r="P78" s="24" t="s">
        <v>1510</v>
      </c>
      <c r="Q78" s="18" t="s">
        <v>119</v>
      </c>
      <c r="R78" s="18">
        <v>18</v>
      </c>
      <c r="S78" s="18" t="s">
        <v>320</v>
      </c>
      <c r="T78" s="18"/>
    </row>
    <row r="79" spans="1:20">
      <c r="A79" s="4">
        <v>75</v>
      </c>
      <c r="B79" s="17" t="s">
        <v>67</v>
      </c>
      <c r="C79" s="74" t="s">
        <v>1023</v>
      </c>
      <c r="D79" s="18" t="s">
        <v>29</v>
      </c>
      <c r="E79" s="117" t="s">
        <v>1024</v>
      </c>
      <c r="F79" s="18"/>
      <c r="G79" s="81">
        <v>22</v>
      </c>
      <c r="H79" s="81">
        <v>14</v>
      </c>
      <c r="I79" s="17">
        <f t="shared" si="4"/>
        <v>36</v>
      </c>
      <c r="J79" s="74">
        <v>9839466431</v>
      </c>
      <c r="K79" s="79" t="s">
        <v>440</v>
      </c>
      <c r="L79" s="84" t="s">
        <v>348</v>
      </c>
      <c r="M79" s="58">
        <v>9401453246</v>
      </c>
      <c r="N79" s="76" t="s">
        <v>349</v>
      </c>
      <c r="O79" s="55">
        <v>9864854003</v>
      </c>
      <c r="P79" s="24" t="s">
        <v>1510</v>
      </c>
      <c r="Q79" s="18" t="s">
        <v>119</v>
      </c>
      <c r="R79" s="18">
        <v>18</v>
      </c>
      <c r="S79" s="18" t="s">
        <v>320</v>
      </c>
      <c r="T79" s="18"/>
    </row>
    <row r="80" spans="1:20">
      <c r="A80" s="4">
        <v>76</v>
      </c>
      <c r="B80" s="17" t="s">
        <v>67</v>
      </c>
      <c r="C80" s="74" t="s">
        <v>1025</v>
      </c>
      <c r="D80" s="18" t="s">
        <v>29</v>
      </c>
      <c r="E80" s="117" t="s">
        <v>1026</v>
      </c>
      <c r="F80" s="18"/>
      <c r="G80" s="81">
        <v>19</v>
      </c>
      <c r="H80" s="81">
        <v>16</v>
      </c>
      <c r="I80" s="17">
        <f t="shared" si="4"/>
        <v>35</v>
      </c>
      <c r="J80" s="74">
        <v>9854681662</v>
      </c>
      <c r="K80" s="79" t="s">
        <v>443</v>
      </c>
      <c r="L80" s="108" t="s">
        <v>444</v>
      </c>
      <c r="M80" s="58">
        <v>9401453234</v>
      </c>
      <c r="N80" s="59" t="s">
        <v>445</v>
      </c>
      <c r="O80" s="55">
        <v>9613229128</v>
      </c>
      <c r="P80" s="24" t="s">
        <v>1511</v>
      </c>
      <c r="Q80" s="18" t="s">
        <v>132</v>
      </c>
      <c r="R80" s="18">
        <v>18</v>
      </c>
      <c r="S80" s="18" t="s">
        <v>320</v>
      </c>
      <c r="T80" s="18"/>
    </row>
    <row r="81" spans="1:20">
      <c r="A81" s="4">
        <v>77</v>
      </c>
      <c r="B81" s="17" t="s">
        <v>67</v>
      </c>
      <c r="C81" s="74" t="s">
        <v>1027</v>
      </c>
      <c r="D81" s="18" t="s">
        <v>29</v>
      </c>
      <c r="E81" s="117" t="s">
        <v>1028</v>
      </c>
      <c r="F81" s="18"/>
      <c r="G81" s="81">
        <v>29</v>
      </c>
      <c r="H81" s="81">
        <v>32</v>
      </c>
      <c r="I81" s="17">
        <f t="shared" si="4"/>
        <v>61</v>
      </c>
      <c r="J81" s="74">
        <v>9859227848</v>
      </c>
      <c r="K81" s="79" t="s">
        <v>443</v>
      </c>
      <c r="L81" s="108" t="s">
        <v>444</v>
      </c>
      <c r="M81" s="58">
        <v>9401453234</v>
      </c>
      <c r="N81" s="59" t="s">
        <v>445</v>
      </c>
      <c r="O81" s="55">
        <v>9613229128</v>
      </c>
      <c r="P81" s="24" t="s">
        <v>1511</v>
      </c>
      <c r="Q81" s="18" t="s">
        <v>132</v>
      </c>
      <c r="R81" s="18">
        <v>18</v>
      </c>
      <c r="S81" s="18" t="s">
        <v>320</v>
      </c>
      <c r="T81" s="18"/>
    </row>
    <row r="82" spans="1:20">
      <c r="A82" s="4">
        <v>78</v>
      </c>
      <c r="B82" s="17" t="s">
        <v>67</v>
      </c>
      <c r="C82" s="74" t="s">
        <v>1029</v>
      </c>
      <c r="D82" s="18" t="s">
        <v>29</v>
      </c>
      <c r="E82" s="117" t="s">
        <v>802</v>
      </c>
      <c r="F82" s="18"/>
      <c r="G82" s="81">
        <v>33</v>
      </c>
      <c r="H82" s="81">
        <v>39</v>
      </c>
      <c r="I82" s="17">
        <f t="shared" si="4"/>
        <v>72</v>
      </c>
      <c r="J82" s="74">
        <v>9577294336</v>
      </c>
      <c r="K82" s="79" t="s">
        <v>443</v>
      </c>
      <c r="L82" s="108" t="s">
        <v>444</v>
      </c>
      <c r="M82" s="58">
        <v>9401453234</v>
      </c>
      <c r="N82" s="59" t="s">
        <v>445</v>
      </c>
      <c r="O82" s="55">
        <v>9613229128</v>
      </c>
      <c r="P82" s="24" t="s">
        <v>1511</v>
      </c>
      <c r="Q82" s="18" t="s">
        <v>132</v>
      </c>
      <c r="R82" s="18">
        <v>18</v>
      </c>
      <c r="S82" s="18" t="s">
        <v>320</v>
      </c>
      <c r="T82" s="18"/>
    </row>
    <row r="83" spans="1:20">
      <c r="A83" s="4">
        <v>79</v>
      </c>
      <c r="B83" s="17" t="s">
        <v>67</v>
      </c>
      <c r="C83" s="74" t="s">
        <v>1030</v>
      </c>
      <c r="D83" s="18" t="s">
        <v>29</v>
      </c>
      <c r="E83" s="117" t="s">
        <v>1031</v>
      </c>
      <c r="F83" s="18"/>
      <c r="G83" s="81">
        <v>21</v>
      </c>
      <c r="H83" s="81">
        <v>24</v>
      </c>
      <c r="I83" s="17">
        <f t="shared" si="4"/>
        <v>45</v>
      </c>
      <c r="J83" s="74">
        <v>8876042288</v>
      </c>
      <c r="K83" s="60" t="s">
        <v>270</v>
      </c>
      <c r="L83" s="62" t="s">
        <v>1032</v>
      </c>
      <c r="M83" s="54"/>
      <c r="N83" s="63" t="s">
        <v>1033</v>
      </c>
      <c r="O83" s="60">
        <v>8486670057</v>
      </c>
      <c r="P83" s="24" t="s">
        <v>1512</v>
      </c>
      <c r="Q83" s="18" t="s">
        <v>139</v>
      </c>
      <c r="R83" s="18">
        <v>18</v>
      </c>
      <c r="S83" s="18" t="s">
        <v>320</v>
      </c>
      <c r="T83" s="18"/>
    </row>
    <row r="84" spans="1:20">
      <c r="A84" s="4">
        <v>80</v>
      </c>
      <c r="B84" s="17" t="s">
        <v>67</v>
      </c>
      <c r="C84" s="74" t="s">
        <v>1034</v>
      </c>
      <c r="D84" s="18" t="s">
        <v>29</v>
      </c>
      <c r="E84" s="117" t="s">
        <v>1035</v>
      </c>
      <c r="F84" s="18"/>
      <c r="G84" s="81">
        <v>22</v>
      </c>
      <c r="H84" s="81">
        <v>12</v>
      </c>
      <c r="I84" s="17">
        <f t="shared" si="4"/>
        <v>34</v>
      </c>
      <c r="J84" s="74">
        <v>8486544938</v>
      </c>
      <c r="K84" s="60" t="s">
        <v>270</v>
      </c>
      <c r="L84" s="62" t="s">
        <v>1032</v>
      </c>
      <c r="M84" s="54"/>
      <c r="N84" s="63" t="s">
        <v>1033</v>
      </c>
      <c r="O84" s="60">
        <v>8486670057</v>
      </c>
      <c r="P84" s="24" t="s">
        <v>1512</v>
      </c>
      <c r="Q84" s="18" t="s">
        <v>139</v>
      </c>
      <c r="R84" s="18">
        <v>18</v>
      </c>
      <c r="S84" s="18" t="s">
        <v>320</v>
      </c>
      <c r="T84" s="18"/>
    </row>
    <row r="85" spans="1:20">
      <c r="A85" s="4">
        <v>81</v>
      </c>
      <c r="B85" s="17" t="s">
        <v>67</v>
      </c>
      <c r="C85" s="101" t="s">
        <v>1036</v>
      </c>
      <c r="D85" s="18" t="s">
        <v>29</v>
      </c>
      <c r="E85" s="117" t="s">
        <v>1037</v>
      </c>
      <c r="F85" s="18"/>
      <c r="G85" s="81">
        <v>19</v>
      </c>
      <c r="H85" s="81">
        <v>9</v>
      </c>
      <c r="I85" s="17">
        <f t="shared" si="4"/>
        <v>28</v>
      </c>
      <c r="J85" s="101">
        <v>8876043476</v>
      </c>
      <c r="K85" s="54" t="s">
        <v>270</v>
      </c>
      <c r="L85" s="62" t="s">
        <v>271</v>
      </c>
      <c r="M85" s="54"/>
      <c r="N85" s="59" t="s">
        <v>759</v>
      </c>
      <c r="O85" s="61">
        <v>9508657018</v>
      </c>
      <c r="P85" s="24" t="s">
        <v>1512</v>
      </c>
      <c r="Q85" s="18" t="s">
        <v>139</v>
      </c>
      <c r="R85" s="18">
        <v>18</v>
      </c>
      <c r="S85" s="18" t="s">
        <v>320</v>
      </c>
      <c r="T85" s="18"/>
    </row>
    <row r="86" spans="1:20">
      <c r="A86" s="4">
        <v>82</v>
      </c>
      <c r="B86" s="17" t="s">
        <v>67</v>
      </c>
      <c r="C86" s="74" t="s">
        <v>1038</v>
      </c>
      <c r="D86" s="18" t="s">
        <v>29</v>
      </c>
      <c r="E86" s="117" t="s">
        <v>1039</v>
      </c>
      <c r="F86" s="18"/>
      <c r="G86" s="81">
        <v>6</v>
      </c>
      <c r="H86" s="81">
        <v>6</v>
      </c>
      <c r="I86" s="17">
        <f t="shared" si="4"/>
        <v>12</v>
      </c>
      <c r="J86" s="74"/>
      <c r="K86" s="54" t="s">
        <v>270</v>
      </c>
      <c r="L86" s="62" t="s">
        <v>271</v>
      </c>
      <c r="M86" s="54"/>
      <c r="N86" s="59" t="s">
        <v>759</v>
      </c>
      <c r="O86" s="61">
        <v>9508657018</v>
      </c>
      <c r="P86" s="24" t="s">
        <v>1512</v>
      </c>
      <c r="Q86" s="18" t="s">
        <v>139</v>
      </c>
      <c r="R86" s="18">
        <v>18</v>
      </c>
      <c r="S86" s="18" t="s">
        <v>320</v>
      </c>
      <c r="T86" s="18"/>
    </row>
    <row r="87" spans="1:20">
      <c r="A87" s="4">
        <v>83</v>
      </c>
      <c r="B87" s="17" t="s">
        <v>67</v>
      </c>
      <c r="C87" s="53" t="s">
        <v>1040</v>
      </c>
      <c r="D87" s="18" t="s">
        <v>29</v>
      </c>
      <c r="E87" s="117" t="s">
        <v>1018</v>
      </c>
      <c r="F87" s="18"/>
      <c r="G87" s="61">
        <v>27</v>
      </c>
      <c r="H87" s="61">
        <v>24</v>
      </c>
      <c r="I87" s="17">
        <f t="shared" ref="I87:I105" si="5">G87+H87</f>
        <v>51</v>
      </c>
      <c r="J87" s="61">
        <v>9613441879</v>
      </c>
      <c r="K87" s="54" t="s">
        <v>218</v>
      </c>
      <c r="L87" s="57" t="s">
        <v>219</v>
      </c>
      <c r="M87" s="58">
        <v>9401453226</v>
      </c>
      <c r="N87" s="59" t="s">
        <v>220</v>
      </c>
      <c r="O87" s="60">
        <v>9085191154</v>
      </c>
      <c r="P87" s="24" t="s">
        <v>1513</v>
      </c>
      <c r="Q87" s="18" t="s">
        <v>88</v>
      </c>
      <c r="R87" s="18">
        <v>11</v>
      </c>
      <c r="S87" s="18" t="s">
        <v>320</v>
      </c>
      <c r="T87" s="18"/>
    </row>
    <row r="88" spans="1:20" ht="30">
      <c r="A88" s="4">
        <v>84</v>
      </c>
      <c r="B88" s="17" t="s">
        <v>67</v>
      </c>
      <c r="C88" s="53" t="s">
        <v>1041</v>
      </c>
      <c r="D88" s="18" t="s">
        <v>29</v>
      </c>
      <c r="E88" s="117" t="s">
        <v>1422</v>
      </c>
      <c r="F88" s="18"/>
      <c r="G88" s="61">
        <v>22</v>
      </c>
      <c r="H88" s="61">
        <v>21</v>
      </c>
      <c r="I88" s="17">
        <f t="shared" si="5"/>
        <v>43</v>
      </c>
      <c r="J88" s="61">
        <v>8876665169</v>
      </c>
      <c r="K88" s="54" t="s">
        <v>218</v>
      </c>
      <c r="L88" s="57" t="s">
        <v>219</v>
      </c>
      <c r="M88" s="58">
        <v>9401453226</v>
      </c>
      <c r="N88" s="59" t="s">
        <v>220</v>
      </c>
      <c r="O88" s="60">
        <v>9085191154</v>
      </c>
      <c r="P88" s="24" t="s">
        <v>1513</v>
      </c>
      <c r="Q88" s="18" t="s">
        <v>88</v>
      </c>
      <c r="R88" s="18">
        <v>10</v>
      </c>
      <c r="S88" s="18" t="s">
        <v>320</v>
      </c>
      <c r="T88" s="18"/>
    </row>
    <row r="89" spans="1:20">
      <c r="A89" s="4">
        <v>85</v>
      </c>
      <c r="B89" s="17" t="s">
        <v>67</v>
      </c>
      <c r="C89" s="53" t="s">
        <v>1042</v>
      </c>
      <c r="D89" s="18" t="s">
        <v>29</v>
      </c>
      <c r="E89" s="117" t="s">
        <v>1423</v>
      </c>
      <c r="F89" s="18"/>
      <c r="G89" s="61">
        <v>39</v>
      </c>
      <c r="H89" s="61">
        <v>26</v>
      </c>
      <c r="I89" s="17">
        <f t="shared" si="5"/>
        <v>65</v>
      </c>
      <c r="J89" s="61">
        <v>9854058487</v>
      </c>
      <c r="K89" s="54" t="s">
        <v>218</v>
      </c>
      <c r="L89" s="57" t="s">
        <v>219</v>
      </c>
      <c r="M89" s="58">
        <v>9401453226</v>
      </c>
      <c r="N89" s="59" t="s">
        <v>228</v>
      </c>
      <c r="O89" s="60">
        <v>8254982040</v>
      </c>
      <c r="P89" s="24" t="s">
        <v>1513</v>
      </c>
      <c r="Q89" s="18" t="s">
        <v>88</v>
      </c>
      <c r="R89" s="18">
        <v>11</v>
      </c>
      <c r="S89" s="18" t="s">
        <v>320</v>
      </c>
      <c r="T89" s="18"/>
    </row>
    <row r="90" spans="1:20">
      <c r="A90" s="4">
        <v>86</v>
      </c>
      <c r="B90" s="17" t="s">
        <v>67</v>
      </c>
      <c r="C90" s="66" t="s">
        <v>1043</v>
      </c>
      <c r="D90" s="18" t="s">
        <v>29</v>
      </c>
      <c r="E90" s="117" t="s">
        <v>875</v>
      </c>
      <c r="F90" s="18"/>
      <c r="G90" s="81">
        <v>48</v>
      </c>
      <c r="H90" s="81">
        <v>22</v>
      </c>
      <c r="I90" s="17">
        <f t="shared" si="5"/>
        <v>70</v>
      </c>
      <c r="J90" s="70" t="s">
        <v>1044</v>
      </c>
      <c r="K90" s="101" t="s">
        <v>332</v>
      </c>
      <c r="L90" s="57" t="s">
        <v>125</v>
      </c>
      <c r="M90" s="58">
        <v>9401453250</v>
      </c>
      <c r="N90" s="59" t="s">
        <v>598</v>
      </c>
      <c r="O90" s="61">
        <v>8822636726</v>
      </c>
      <c r="P90" s="24" t="s">
        <v>1514</v>
      </c>
      <c r="Q90" s="18" t="s">
        <v>107</v>
      </c>
      <c r="R90" s="18">
        <v>7</v>
      </c>
      <c r="S90" s="18" t="s">
        <v>320</v>
      </c>
      <c r="T90" s="18"/>
    </row>
    <row r="91" spans="1:20">
      <c r="A91" s="4">
        <v>87</v>
      </c>
      <c r="B91" s="17" t="s">
        <v>67</v>
      </c>
      <c r="C91" s="66" t="s">
        <v>1045</v>
      </c>
      <c r="D91" s="18" t="s">
        <v>29</v>
      </c>
      <c r="E91" s="117" t="s">
        <v>876</v>
      </c>
      <c r="F91" s="18"/>
      <c r="G91" s="81">
        <v>24</v>
      </c>
      <c r="H91" s="81">
        <v>16</v>
      </c>
      <c r="I91" s="17">
        <f t="shared" si="5"/>
        <v>40</v>
      </c>
      <c r="J91" s="70" t="s">
        <v>1046</v>
      </c>
      <c r="K91" s="101" t="s">
        <v>332</v>
      </c>
      <c r="L91" s="57" t="s">
        <v>125</v>
      </c>
      <c r="M91" s="58">
        <v>9401453250</v>
      </c>
      <c r="N91" s="59" t="s">
        <v>598</v>
      </c>
      <c r="O91" s="61">
        <v>8822636726</v>
      </c>
      <c r="P91" s="24" t="s">
        <v>1514</v>
      </c>
      <c r="Q91" s="18" t="s">
        <v>107</v>
      </c>
      <c r="R91" s="18">
        <v>8</v>
      </c>
      <c r="S91" s="18" t="s">
        <v>320</v>
      </c>
      <c r="T91" s="18"/>
    </row>
    <row r="92" spans="1:20">
      <c r="A92" s="4">
        <v>88</v>
      </c>
      <c r="B92" s="17" t="s">
        <v>67</v>
      </c>
      <c r="C92" s="74" t="s">
        <v>1023</v>
      </c>
      <c r="D92" s="18" t="s">
        <v>29</v>
      </c>
      <c r="E92" s="117" t="s">
        <v>1024</v>
      </c>
      <c r="F92" s="18"/>
      <c r="G92" s="81">
        <v>22</v>
      </c>
      <c r="H92" s="81">
        <v>14</v>
      </c>
      <c r="I92" s="17">
        <f t="shared" si="5"/>
        <v>36</v>
      </c>
      <c r="J92" s="108">
        <v>9839466431</v>
      </c>
      <c r="K92" s="79" t="s">
        <v>440</v>
      </c>
      <c r="L92" s="84" t="s">
        <v>348</v>
      </c>
      <c r="M92" s="58">
        <v>9401453246</v>
      </c>
      <c r="N92" s="76" t="s">
        <v>349</v>
      </c>
      <c r="O92" s="55">
        <v>9864854003</v>
      </c>
      <c r="P92" s="24" t="s">
        <v>1515</v>
      </c>
      <c r="Q92" s="18" t="s">
        <v>110</v>
      </c>
      <c r="R92" s="18">
        <v>17</v>
      </c>
      <c r="S92" s="18" t="s">
        <v>320</v>
      </c>
      <c r="T92" s="18"/>
    </row>
    <row r="93" spans="1:20">
      <c r="A93" s="4">
        <v>89</v>
      </c>
      <c r="B93" s="17" t="s">
        <v>67</v>
      </c>
      <c r="C93" s="74" t="s">
        <v>1047</v>
      </c>
      <c r="D93" s="18" t="s">
        <v>29</v>
      </c>
      <c r="E93" s="117" t="s">
        <v>1424</v>
      </c>
      <c r="F93" s="18"/>
      <c r="G93" s="81">
        <v>22</v>
      </c>
      <c r="H93" s="81">
        <v>26</v>
      </c>
      <c r="I93" s="17">
        <f t="shared" si="5"/>
        <v>48</v>
      </c>
      <c r="J93" s="108">
        <v>9577717798</v>
      </c>
      <c r="K93" s="79" t="s">
        <v>440</v>
      </c>
      <c r="L93" s="84" t="s">
        <v>348</v>
      </c>
      <c r="M93" s="58">
        <v>9401453246</v>
      </c>
      <c r="N93" s="76" t="s">
        <v>349</v>
      </c>
      <c r="O93" s="55">
        <v>9864854003</v>
      </c>
      <c r="P93" s="24" t="s">
        <v>1515</v>
      </c>
      <c r="Q93" s="18" t="s">
        <v>110</v>
      </c>
      <c r="R93" s="18">
        <v>17</v>
      </c>
      <c r="S93" s="18" t="s">
        <v>320</v>
      </c>
      <c r="T93" s="18"/>
    </row>
    <row r="94" spans="1:20">
      <c r="A94" s="4">
        <v>90</v>
      </c>
      <c r="B94" s="17" t="s">
        <v>67</v>
      </c>
      <c r="C94" s="74" t="s">
        <v>1048</v>
      </c>
      <c r="D94" s="18" t="s">
        <v>29</v>
      </c>
      <c r="E94" s="117" t="s">
        <v>1425</v>
      </c>
      <c r="F94" s="18"/>
      <c r="G94" s="81">
        <v>15</v>
      </c>
      <c r="H94" s="81">
        <v>10</v>
      </c>
      <c r="I94" s="17">
        <f t="shared" si="5"/>
        <v>25</v>
      </c>
      <c r="J94" s="74">
        <v>8822640918</v>
      </c>
      <c r="K94" s="79" t="s">
        <v>440</v>
      </c>
      <c r="L94" s="84" t="s">
        <v>348</v>
      </c>
      <c r="M94" s="58">
        <v>9401453246</v>
      </c>
      <c r="N94" s="76" t="s">
        <v>349</v>
      </c>
      <c r="O94" s="55">
        <v>9864854003</v>
      </c>
      <c r="P94" s="24" t="s">
        <v>1515</v>
      </c>
      <c r="Q94" s="18" t="s">
        <v>110</v>
      </c>
      <c r="R94" s="18">
        <v>17</v>
      </c>
      <c r="S94" s="18" t="s">
        <v>320</v>
      </c>
      <c r="T94" s="18"/>
    </row>
    <row r="95" spans="1:20">
      <c r="A95" s="4">
        <v>91</v>
      </c>
      <c r="B95" s="17" t="s">
        <v>67</v>
      </c>
      <c r="C95" s="74" t="s">
        <v>1025</v>
      </c>
      <c r="D95" s="18" t="s">
        <v>29</v>
      </c>
      <c r="E95" s="117" t="s">
        <v>1026</v>
      </c>
      <c r="F95" s="18"/>
      <c r="G95" s="81">
        <v>19</v>
      </c>
      <c r="H95" s="81">
        <v>16</v>
      </c>
      <c r="I95" s="17">
        <f t="shared" si="5"/>
        <v>35</v>
      </c>
      <c r="J95" s="74">
        <v>9854681662</v>
      </c>
      <c r="K95" s="79" t="s">
        <v>443</v>
      </c>
      <c r="L95" s="108" t="s">
        <v>444</v>
      </c>
      <c r="M95" s="58">
        <v>9401453234</v>
      </c>
      <c r="N95" s="59" t="s">
        <v>445</v>
      </c>
      <c r="O95" s="55">
        <v>9613229128</v>
      </c>
      <c r="P95" s="24" t="s">
        <v>1516</v>
      </c>
      <c r="Q95" s="18" t="s">
        <v>119</v>
      </c>
      <c r="R95" s="18">
        <v>18</v>
      </c>
      <c r="S95" s="18" t="s">
        <v>320</v>
      </c>
      <c r="T95" s="18"/>
    </row>
    <row r="96" spans="1:20">
      <c r="A96" s="4">
        <v>92</v>
      </c>
      <c r="B96" s="17" t="s">
        <v>67</v>
      </c>
      <c r="C96" s="74" t="s">
        <v>1027</v>
      </c>
      <c r="D96" s="18" t="s">
        <v>29</v>
      </c>
      <c r="E96" s="117" t="s">
        <v>1028</v>
      </c>
      <c r="F96" s="18"/>
      <c r="G96" s="81">
        <v>29</v>
      </c>
      <c r="H96" s="81">
        <v>32</v>
      </c>
      <c r="I96" s="17">
        <f t="shared" si="5"/>
        <v>61</v>
      </c>
      <c r="J96" s="74">
        <v>9859227848</v>
      </c>
      <c r="K96" s="79" t="s">
        <v>443</v>
      </c>
      <c r="L96" s="108" t="s">
        <v>444</v>
      </c>
      <c r="M96" s="58">
        <v>9401453234</v>
      </c>
      <c r="N96" s="59" t="s">
        <v>445</v>
      </c>
      <c r="O96" s="55">
        <v>9613229128</v>
      </c>
      <c r="P96" s="24" t="s">
        <v>1516</v>
      </c>
      <c r="Q96" s="18" t="s">
        <v>119</v>
      </c>
      <c r="R96" s="18">
        <v>18</v>
      </c>
      <c r="S96" s="18" t="s">
        <v>320</v>
      </c>
      <c r="T96" s="18"/>
    </row>
    <row r="97" spans="1:20">
      <c r="A97" s="4">
        <v>93</v>
      </c>
      <c r="B97" s="17" t="s">
        <v>67</v>
      </c>
      <c r="C97" s="74" t="s">
        <v>1029</v>
      </c>
      <c r="D97" s="18" t="s">
        <v>29</v>
      </c>
      <c r="E97" s="117" t="s">
        <v>802</v>
      </c>
      <c r="F97" s="18"/>
      <c r="G97" s="81">
        <v>33</v>
      </c>
      <c r="H97" s="81">
        <v>39</v>
      </c>
      <c r="I97" s="17">
        <f t="shared" si="5"/>
        <v>72</v>
      </c>
      <c r="J97" s="74">
        <v>9577294336</v>
      </c>
      <c r="K97" s="79" t="s">
        <v>443</v>
      </c>
      <c r="L97" s="108" t="s">
        <v>444</v>
      </c>
      <c r="M97" s="58">
        <v>9401453234</v>
      </c>
      <c r="N97" s="59" t="s">
        <v>445</v>
      </c>
      <c r="O97" s="55">
        <v>9613229128</v>
      </c>
      <c r="P97" s="24" t="s">
        <v>1516</v>
      </c>
      <c r="Q97" s="18" t="s">
        <v>119</v>
      </c>
      <c r="R97" s="18">
        <v>18</v>
      </c>
      <c r="S97" s="18" t="s">
        <v>320</v>
      </c>
      <c r="T97" s="18"/>
    </row>
    <row r="98" spans="1:20">
      <c r="A98" s="4">
        <v>94</v>
      </c>
      <c r="B98" s="17" t="s">
        <v>67</v>
      </c>
      <c r="C98" s="101" t="s">
        <v>1049</v>
      </c>
      <c r="D98" s="18" t="s">
        <v>29</v>
      </c>
      <c r="E98" s="117" t="s">
        <v>1426</v>
      </c>
      <c r="F98" s="18"/>
      <c r="G98" s="81">
        <v>13</v>
      </c>
      <c r="H98" s="81">
        <v>20</v>
      </c>
      <c r="I98" s="17">
        <f t="shared" si="5"/>
        <v>33</v>
      </c>
      <c r="J98" s="101">
        <v>8749977015</v>
      </c>
      <c r="K98" s="59" t="s">
        <v>270</v>
      </c>
      <c r="L98" s="62" t="s">
        <v>271</v>
      </c>
      <c r="M98" s="54"/>
      <c r="N98" s="53" t="s">
        <v>1050</v>
      </c>
      <c r="O98" s="61">
        <v>9854686846</v>
      </c>
      <c r="P98" s="24" t="s">
        <v>1517</v>
      </c>
      <c r="Q98" s="18" t="s">
        <v>132</v>
      </c>
      <c r="R98" s="18">
        <v>11</v>
      </c>
      <c r="S98" s="18" t="s">
        <v>320</v>
      </c>
      <c r="T98" s="18"/>
    </row>
    <row r="99" spans="1:20">
      <c r="A99" s="4">
        <v>95</v>
      </c>
      <c r="B99" s="17" t="s">
        <v>67</v>
      </c>
      <c r="C99" s="101" t="s">
        <v>1051</v>
      </c>
      <c r="D99" s="18" t="s">
        <v>29</v>
      </c>
      <c r="E99" s="117" t="s">
        <v>1427</v>
      </c>
      <c r="F99" s="18"/>
      <c r="G99" s="81">
        <v>23</v>
      </c>
      <c r="H99" s="81">
        <v>20</v>
      </c>
      <c r="I99" s="17">
        <f t="shared" si="5"/>
        <v>43</v>
      </c>
      <c r="J99" s="101">
        <v>9859777804</v>
      </c>
      <c r="K99" s="59" t="s">
        <v>270</v>
      </c>
      <c r="L99" s="62" t="s">
        <v>271</v>
      </c>
      <c r="M99" s="54"/>
      <c r="N99" s="53" t="s">
        <v>1050</v>
      </c>
      <c r="O99" s="61">
        <v>9854686846</v>
      </c>
      <c r="P99" s="24" t="s">
        <v>1517</v>
      </c>
      <c r="Q99" s="18" t="s">
        <v>132</v>
      </c>
      <c r="R99" s="18">
        <v>11</v>
      </c>
      <c r="S99" s="18" t="s">
        <v>320</v>
      </c>
      <c r="T99" s="18"/>
    </row>
    <row r="100" spans="1:20">
      <c r="A100" s="4">
        <v>96</v>
      </c>
      <c r="B100" s="17" t="s">
        <v>67</v>
      </c>
      <c r="C100" s="101" t="s">
        <v>1052</v>
      </c>
      <c r="D100" s="18" t="s">
        <v>29</v>
      </c>
      <c r="E100" s="117" t="s">
        <v>1428</v>
      </c>
      <c r="F100" s="18"/>
      <c r="G100" s="81">
        <v>28</v>
      </c>
      <c r="H100" s="81">
        <v>33</v>
      </c>
      <c r="I100" s="17">
        <f t="shared" si="5"/>
        <v>61</v>
      </c>
      <c r="J100" s="101">
        <v>9085254313</v>
      </c>
      <c r="K100" s="59" t="s">
        <v>270</v>
      </c>
      <c r="L100" s="62" t="s">
        <v>271</v>
      </c>
      <c r="M100" s="54"/>
      <c r="N100" s="53" t="s">
        <v>1050</v>
      </c>
      <c r="O100" s="61">
        <v>9854686846</v>
      </c>
      <c r="P100" s="24" t="s">
        <v>1517</v>
      </c>
      <c r="Q100" s="18" t="s">
        <v>132</v>
      </c>
      <c r="R100" s="18">
        <v>11</v>
      </c>
      <c r="S100" s="18" t="s">
        <v>320</v>
      </c>
      <c r="T100" s="18"/>
    </row>
    <row r="101" spans="1:20">
      <c r="A101" s="4">
        <v>97</v>
      </c>
      <c r="B101" s="17" t="s">
        <v>67</v>
      </c>
      <c r="C101" s="53" t="s">
        <v>213</v>
      </c>
      <c r="D101" s="18" t="s">
        <v>29</v>
      </c>
      <c r="E101" s="117" t="s">
        <v>689</v>
      </c>
      <c r="F101" s="18"/>
      <c r="G101" s="61">
        <v>24</v>
      </c>
      <c r="H101" s="61">
        <v>30</v>
      </c>
      <c r="I101" s="17">
        <f t="shared" si="5"/>
        <v>54</v>
      </c>
      <c r="J101" s="61">
        <v>8753946559</v>
      </c>
      <c r="K101" s="54" t="s">
        <v>200</v>
      </c>
      <c r="L101" s="62" t="s">
        <v>197</v>
      </c>
      <c r="M101" s="58">
        <v>9401453257</v>
      </c>
      <c r="N101" s="80" t="s">
        <v>201</v>
      </c>
      <c r="O101" s="63">
        <v>9678334993</v>
      </c>
      <c r="P101" s="24" t="s">
        <v>1518</v>
      </c>
      <c r="Q101" s="18" t="s">
        <v>107</v>
      </c>
      <c r="R101" s="18">
        <v>12</v>
      </c>
      <c r="S101" s="18" t="s">
        <v>320</v>
      </c>
      <c r="T101" s="18"/>
    </row>
    <row r="102" spans="1:20">
      <c r="A102" s="4">
        <v>98</v>
      </c>
      <c r="B102" s="17" t="s">
        <v>67</v>
      </c>
      <c r="C102" s="53" t="s">
        <v>204</v>
      </c>
      <c r="D102" s="18" t="s">
        <v>29</v>
      </c>
      <c r="E102" s="117" t="s">
        <v>690</v>
      </c>
      <c r="F102" s="18"/>
      <c r="G102" s="61">
        <v>26</v>
      </c>
      <c r="H102" s="61">
        <v>23</v>
      </c>
      <c r="I102" s="17">
        <f t="shared" si="5"/>
        <v>49</v>
      </c>
      <c r="J102" s="61">
        <v>8133937405</v>
      </c>
      <c r="K102" s="54" t="s">
        <v>200</v>
      </c>
      <c r="L102" s="62" t="s">
        <v>197</v>
      </c>
      <c r="M102" s="58">
        <v>9401453257</v>
      </c>
      <c r="N102" s="80" t="s">
        <v>201</v>
      </c>
      <c r="O102" s="63">
        <v>9678334993</v>
      </c>
      <c r="P102" s="24" t="s">
        <v>1518</v>
      </c>
      <c r="Q102" s="18" t="s">
        <v>107</v>
      </c>
      <c r="R102" s="18">
        <v>12</v>
      </c>
      <c r="S102" s="18" t="s">
        <v>320</v>
      </c>
      <c r="T102" s="18"/>
    </row>
    <row r="103" spans="1:20">
      <c r="A103" s="4">
        <v>99</v>
      </c>
      <c r="B103" s="17" t="s">
        <v>67</v>
      </c>
      <c r="C103" s="53" t="s">
        <v>1073</v>
      </c>
      <c r="D103" s="54" t="s">
        <v>27</v>
      </c>
      <c r="E103" s="53">
        <v>18070404109</v>
      </c>
      <c r="F103" s="53" t="s">
        <v>96</v>
      </c>
      <c r="G103" s="55">
        <v>22</v>
      </c>
      <c r="H103" s="55">
        <v>10</v>
      </c>
      <c r="I103" s="17">
        <f t="shared" si="5"/>
        <v>32</v>
      </c>
      <c r="J103" s="56" t="s">
        <v>1074</v>
      </c>
      <c r="K103" s="79" t="s">
        <v>522</v>
      </c>
      <c r="L103" s="107" t="s">
        <v>523</v>
      </c>
      <c r="M103" s="58">
        <v>9401453254</v>
      </c>
      <c r="N103" s="59" t="s">
        <v>526</v>
      </c>
      <c r="O103" s="61">
        <v>9508815290</v>
      </c>
      <c r="P103" s="24" t="s">
        <v>1519</v>
      </c>
      <c r="Q103" s="18" t="s">
        <v>110</v>
      </c>
      <c r="R103" s="18">
        <v>9</v>
      </c>
      <c r="S103" s="18" t="s">
        <v>320</v>
      </c>
      <c r="T103" s="18"/>
    </row>
    <row r="104" spans="1:20" ht="30">
      <c r="A104" s="4">
        <v>100</v>
      </c>
      <c r="B104" s="17" t="s">
        <v>67</v>
      </c>
      <c r="C104" s="53" t="s">
        <v>1075</v>
      </c>
      <c r="D104" s="54" t="s">
        <v>27</v>
      </c>
      <c r="E104" s="53">
        <v>18070404103</v>
      </c>
      <c r="F104" s="53" t="s">
        <v>96</v>
      </c>
      <c r="G104" s="55">
        <v>19</v>
      </c>
      <c r="H104" s="55">
        <v>15</v>
      </c>
      <c r="I104" s="17">
        <f t="shared" si="5"/>
        <v>34</v>
      </c>
      <c r="J104" s="56" t="s">
        <v>1076</v>
      </c>
      <c r="K104" s="79" t="s">
        <v>522</v>
      </c>
      <c r="L104" s="107" t="s">
        <v>523</v>
      </c>
      <c r="M104" s="58">
        <v>9401453254</v>
      </c>
      <c r="N104" s="59" t="s">
        <v>526</v>
      </c>
      <c r="O104" s="61">
        <v>9508815290</v>
      </c>
      <c r="P104" s="24" t="s">
        <v>1519</v>
      </c>
      <c r="Q104" s="18" t="s">
        <v>110</v>
      </c>
      <c r="R104" s="18">
        <v>9</v>
      </c>
      <c r="S104" s="18" t="s">
        <v>320</v>
      </c>
      <c r="T104" s="18"/>
    </row>
    <row r="105" spans="1:20" ht="30">
      <c r="A105" s="4">
        <v>101</v>
      </c>
      <c r="B105" s="17" t="s">
        <v>67</v>
      </c>
      <c r="C105" s="53" t="s">
        <v>1077</v>
      </c>
      <c r="D105" s="54" t="s">
        <v>27</v>
      </c>
      <c r="E105" s="53">
        <v>18070404104</v>
      </c>
      <c r="F105" s="53" t="s">
        <v>96</v>
      </c>
      <c r="G105" s="55">
        <v>6</v>
      </c>
      <c r="H105" s="55">
        <v>8</v>
      </c>
      <c r="I105" s="17">
        <f t="shared" si="5"/>
        <v>14</v>
      </c>
      <c r="J105" s="56" t="s">
        <v>1078</v>
      </c>
      <c r="K105" s="79" t="s">
        <v>522</v>
      </c>
      <c r="L105" s="107" t="s">
        <v>523</v>
      </c>
      <c r="M105" s="58">
        <v>9401453254</v>
      </c>
      <c r="N105" s="59" t="s">
        <v>526</v>
      </c>
      <c r="O105" s="61">
        <v>9508815290</v>
      </c>
      <c r="P105" s="24" t="s">
        <v>1519</v>
      </c>
      <c r="Q105" s="18" t="s">
        <v>110</v>
      </c>
      <c r="R105" s="18">
        <v>9</v>
      </c>
      <c r="S105" s="18" t="s">
        <v>320</v>
      </c>
      <c r="T105" s="18"/>
    </row>
    <row r="106" spans="1:20">
      <c r="A106" s="4">
        <v>102</v>
      </c>
      <c r="B106" s="17" t="s">
        <v>67</v>
      </c>
      <c r="C106" s="53" t="s">
        <v>1429</v>
      </c>
      <c r="D106" s="79" t="s">
        <v>29</v>
      </c>
      <c r="E106" s="117" t="s">
        <v>935</v>
      </c>
      <c r="F106" s="79"/>
      <c r="G106" s="61">
        <v>17</v>
      </c>
      <c r="H106" s="61">
        <v>13</v>
      </c>
      <c r="I106" s="78">
        <f t="shared" ref="I106" si="6">SUM(G106:H106)</f>
        <v>30</v>
      </c>
      <c r="J106" s="61">
        <v>8749877875</v>
      </c>
      <c r="K106" s="79" t="s">
        <v>522</v>
      </c>
      <c r="L106" s="107" t="s">
        <v>523</v>
      </c>
      <c r="M106" s="58">
        <v>9401453254</v>
      </c>
      <c r="N106" s="59" t="s">
        <v>526</v>
      </c>
      <c r="O106" s="61">
        <v>9508815290</v>
      </c>
      <c r="P106" s="24" t="s">
        <v>1519</v>
      </c>
      <c r="Q106" s="18" t="s">
        <v>110</v>
      </c>
      <c r="R106" s="18">
        <v>9</v>
      </c>
      <c r="S106" s="18" t="s">
        <v>320</v>
      </c>
      <c r="T106" s="18"/>
    </row>
    <row r="107" spans="1:20">
      <c r="A107" s="4">
        <v>103</v>
      </c>
      <c r="B107" s="17" t="s">
        <v>67</v>
      </c>
      <c r="C107" s="101" t="s">
        <v>1084</v>
      </c>
      <c r="D107" s="54" t="s">
        <v>29</v>
      </c>
      <c r="E107" s="117" t="s">
        <v>833</v>
      </c>
      <c r="F107" s="54"/>
      <c r="G107" s="101">
        <v>39</v>
      </c>
      <c r="H107" s="101">
        <v>17</v>
      </c>
      <c r="I107" s="17">
        <f t="shared" ref="I107:I132" si="7">G107+H107</f>
        <v>56</v>
      </c>
      <c r="J107" s="101">
        <v>9864295770</v>
      </c>
      <c r="K107" s="79" t="s">
        <v>428</v>
      </c>
      <c r="L107" s="84" t="s">
        <v>429</v>
      </c>
      <c r="M107" s="58">
        <v>9401453230</v>
      </c>
      <c r="N107" s="76" t="s">
        <v>631</v>
      </c>
      <c r="O107" s="55">
        <v>9613030448</v>
      </c>
      <c r="P107" s="24" t="s">
        <v>1520</v>
      </c>
      <c r="Q107" s="18" t="s">
        <v>119</v>
      </c>
      <c r="R107" s="18">
        <v>7</v>
      </c>
      <c r="S107" s="18" t="s">
        <v>320</v>
      </c>
      <c r="T107" s="18"/>
    </row>
    <row r="108" spans="1:20">
      <c r="A108" s="4">
        <v>104</v>
      </c>
      <c r="B108" s="17" t="s">
        <v>67</v>
      </c>
      <c r="C108" s="53" t="s">
        <v>1085</v>
      </c>
      <c r="D108" s="54" t="s">
        <v>27</v>
      </c>
      <c r="E108" s="53">
        <v>18070400402</v>
      </c>
      <c r="F108" s="53" t="s">
        <v>122</v>
      </c>
      <c r="G108" s="55">
        <v>29</v>
      </c>
      <c r="H108" s="55">
        <v>14</v>
      </c>
      <c r="I108" s="17">
        <f t="shared" si="7"/>
        <v>43</v>
      </c>
      <c r="J108" s="56" t="s">
        <v>1086</v>
      </c>
      <c r="K108" s="79" t="s">
        <v>428</v>
      </c>
      <c r="L108" s="84" t="s">
        <v>429</v>
      </c>
      <c r="M108" s="58">
        <v>9401453230</v>
      </c>
      <c r="N108" s="76" t="s">
        <v>631</v>
      </c>
      <c r="O108" s="55">
        <v>9613030448</v>
      </c>
      <c r="P108" s="24" t="s">
        <v>1520</v>
      </c>
      <c r="Q108" s="18" t="s">
        <v>119</v>
      </c>
      <c r="R108" s="18">
        <v>6</v>
      </c>
      <c r="S108" s="18" t="s">
        <v>320</v>
      </c>
      <c r="T108" s="18"/>
    </row>
    <row r="109" spans="1:20">
      <c r="A109" s="4">
        <v>105</v>
      </c>
      <c r="B109" s="17" t="s">
        <v>67</v>
      </c>
      <c r="C109" s="53" t="s">
        <v>1087</v>
      </c>
      <c r="D109" s="54" t="s">
        <v>27</v>
      </c>
      <c r="E109" s="53">
        <v>18070400404</v>
      </c>
      <c r="F109" s="53" t="s">
        <v>96</v>
      </c>
      <c r="G109" s="55">
        <v>1</v>
      </c>
      <c r="H109" s="55">
        <v>7</v>
      </c>
      <c r="I109" s="17">
        <f t="shared" si="7"/>
        <v>8</v>
      </c>
      <c r="J109" s="56" t="s">
        <v>1088</v>
      </c>
      <c r="K109" s="79" t="s">
        <v>428</v>
      </c>
      <c r="L109" s="84" t="s">
        <v>429</v>
      </c>
      <c r="M109" s="58">
        <v>9401453230</v>
      </c>
      <c r="N109" s="76" t="s">
        <v>631</v>
      </c>
      <c r="O109" s="55">
        <v>9613030448</v>
      </c>
      <c r="P109" s="24" t="s">
        <v>1520</v>
      </c>
      <c r="Q109" s="18" t="s">
        <v>119</v>
      </c>
      <c r="R109" s="18">
        <v>7</v>
      </c>
      <c r="S109" s="18" t="s">
        <v>320</v>
      </c>
      <c r="T109" s="18"/>
    </row>
    <row r="110" spans="1:20">
      <c r="A110" s="4">
        <v>106</v>
      </c>
      <c r="B110" s="17" t="s">
        <v>67</v>
      </c>
      <c r="C110" s="53" t="s">
        <v>1089</v>
      </c>
      <c r="D110" s="54" t="s">
        <v>27</v>
      </c>
      <c r="E110" s="53">
        <v>18070400406</v>
      </c>
      <c r="F110" s="53" t="s">
        <v>96</v>
      </c>
      <c r="G110" s="55">
        <v>6</v>
      </c>
      <c r="H110" s="55">
        <v>5</v>
      </c>
      <c r="I110" s="17">
        <f t="shared" si="7"/>
        <v>11</v>
      </c>
      <c r="J110" s="56" t="s">
        <v>1090</v>
      </c>
      <c r="K110" s="79" t="s">
        <v>428</v>
      </c>
      <c r="L110" s="84" t="s">
        <v>429</v>
      </c>
      <c r="M110" s="58">
        <v>9401453230</v>
      </c>
      <c r="N110" s="76" t="s">
        <v>631</v>
      </c>
      <c r="O110" s="55">
        <v>9613030448</v>
      </c>
      <c r="P110" s="24" t="s">
        <v>1520</v>
      </c>
      <c r="Q110" s="18" t="s">
        <v>119</v>
      </c>
      <c r="R110" s="18">
        <v>7</v>
      </c>
      <c r="S110" s="18" t="s">
        <v>320</v>
      </c>
      <c r="T110" s="18"/>
    </row>
    <row r="111" spans="1:20" ht="30">
      <c r="A111" s="4">
        <v>107</v>
      </c>
      <c r="B111" s="17" t="s">
        <v>67</v>
      </c>
      <c r="C111" s="53" t="s">
        <v>1091</v>
      </c>
      <c r="D111" s="54" t="s">
        <v>27</v>
      </c>
      <c r="E111" s="53">
        <v>18070400110</v>
      </c>
      <c r="F111" s="53" t="s">
        <v>96</v>
      </c>
      <c r="G111" s="53">
        <v>11</v>
      </c>
      <c r="H111" s="55">
        <v>13</v>
      </c>
      <c r="I111" s="17">
        <f t="shared" si="7"/>
        <v>24</v>
      </c>
      <c r="J111" s="56" t="s">
        <v>1092</v>
      </c>
      <c r="K111" s="102" t="s">
        <v>1098</v>
      </c>
      <c r="L111" s="75" t="s">
        <v>1099</v>
      </c>
      <c r="M111" s="58">
        <v>9401453256</v>
      </c>
      <c r="N111" s="59" t="s">
        <v>1100</v>
      </c>
      <c r="O111" s="61">
        <v>9864134732</v>
      </c>
      <c r="P111" s="24" t="s">
        <v>1521</v>
      </c>
      <c r="Q111" s="18" t="s">
        <v>132</v>
      </c>
      <c r="R111" s="18">
        <v>7</v>
      </c>
      <c r="S111" s="18" t="s">
        <v>320</v>
      </c>
      <c r="T111" s="18"/>
    </row>
    <row r="112" spans="1:20" ht="30">
      <c r="A112" s="4">
        <v>108</v>
      </c>
      <c r="B112" s="17" t="s">
        <v>67</v>
      </c>
      <c r="C112" s="53" t="s">
        <v>1093</v>
      </c>
      <c r="D112" s="54" t="s">
        <v>27</v>
      </c>
      <c r="E112" s="53">
        <v>18070400107</v>
      </c>
      <c r="F112" s="53" t="s">
        <v>96</v>
      </c>
      <c r="G112" s="61">
        <v>11</v>
      </c>
      <c r="H112" s="61">
        <v>23</v>
      </c>
      <c r="I112" s="17">
        <f t="shared" si="7"/>
        <v>34</v>
      </c>
      <c r="J112" s="56" t="s">
        <v>1094</v>
      </c>
      <c r="K112" s="102" t="s">
        <v>1098</v>
      </c>
      <c r="L112" s="75" t="s">
        <v>1099</v>
      </c>
      <c r="M112" s="58">
        <v>9401453256</v>
      </c>
      <c r="N112" s="59" t="s">
        <v>1100</v>
      </c>
      <c r="O112" s="61">
        <v>9864134732</v>
      </c>
      <c r="P112" s="24" t="s">
        <v>1521</v>
      </c>
      <c r="Q112" s="18" t="s">
        <v>132</v>
      </c>
      <c r="R112" s="18">
        <v>8</v>
      </c>
      <c r="S112" s="18" t="s">
        <v>320</v>
      </c>
      <c r="T112" s="18"/>
    </row>
    <row r="113" spans="1:20">
      <c r="A113" s="4">
        <v>109</v>
      </c>
      <c r="B113" s="17" t="s">
        <v>67</v>
      </c>
      <c r="C113" s="101" t="s">
        <v>1095</v>
      </c>
      <c r="D113" s="54" t="s">
        <v>29</v>
      </c>
      <c r="E113" s="117" t="s">
        <v>1384</v>
      </c>
      <c r="F113" s="54"/>
      <c r="G113" s="101">
        <v>22</v>
      </c>
      <c r="H113" s="101">
        <v>13</v>
      </c>
      <c r="I113" s="17">
        <f t="shared" si="7"/>
        <v>35</v>
      </c>
      <c r="J113" s="101">
        <v>9864502482</v>
      </c>
      <c r="K113" s="102" t="s">
        <v>1098</v>
      </c>
      <c r="L113" s="75" t="s">
        <v>1099</v>
      </c>
      <c r="M113" s="58">
        <v>9401453256</v>
      </c>
      <c r="N113" s="59" t="s">
        <v>1100</v>
      </c>
      <c r="O113" s="61">
        <v>9864134732</v>
      </c>
      <c r="P113" s="24" t="s">
        <v>1521</v>
      </c>
      <c r="Q113" s="18" t="s">
        <v>132</v>
      </c>
      <c r="R113" s="18">
        <v>7</v>
      </c>
      <c r="S113" s="18" t="s">
        <v>320</v>
      </c>
      <c r="T113" s="18"/>
    </row>
    <row r="114" spans="1:20">
      <c r="A114" s="4">
        <v>110</v>
      </c>
      <c r="B114" s="17" t="s">
        <v>67</v>
      </c>
      <c r="C114" s="53" t="s">
        <v>1096</v>
      </c>
      <c r="D114" s="18" t="s">
        <v>27</v>
      </c>
      <c r="E114" s="76">
        <v>18070400101</v>
      </c>
      <c r="F114" s="76" t="s">
        <v>96</v>
      </c>
      <c r="G114" s="61">
        <v>20</v>
      </c>
      <c r="H114" s="61">
        <v>20</v>
      </c>
      <c r="I114" s="17">
        <f t="shared" si="7"/>
        <v>40</v>
      </c>
      <c r="J114" s="122" t="s">
        <v>1097</v>
      </c>
      <c r="K114" s="102" t="s">
        <v>1098</v>
      </c>
      <c r="L114" s="75" t="s">
        <v>1099</v>
      </c>
      <c r="M114" s="58">
        <v>9401453256</v>
      </c>
      <c r="N114" s="59" t="s">
        <v>1100</v>
      </c>
      <c r="O114" s="61">
        <v>9864134732</v>
      </c>
      <c r="P114" s="24" t="s">
        <v>1521</v>
      </c>
      <c r="Q114" s="18" t="s">
        <v>132</v>
      </c>
      <c r="R114" s="18">
        <v>8</v>
      </c>
      <c r="S114" s="18" t="s">
        <v>320</v>
      </c>
      <c r="T114" s="18"/>
    </row>
    <row r="115" spans="1:20">
      <c r="A115" s="4">
        <v>111</v>
      </c>
      <c r="B115" s="17" t="s">
        <v>67</v>
      </c>
      <c r="C115" s="53" t="s">
        <v>1127</v>
      </c>
      <c r="D115" s="54" t="s">
        <v>27</v>
      </c>
      <c r="E115" s="53">
        <v>18070402104</v>
      </c>
      <c r="F115" s="53" t="s">
        <v>134</v>
      </c>
      <c r="G115" s="55">
        <v>0</v>
      </c>
      <c r="H115" s="55">
        <v>47</v>
      </c>
      <c r="I115" s="17">
        <f t="shared" si="7"/>
        <v>47</v>
      </c>
      <c r="J115" s="56" t="s">
        <v>1128</v>
      </c>
      <c r="K115" s="63" t="s">
        <v>196</v>
      </c>
      <c r="L115" s="62" t="s">
        <v>197</v>
      </c>
      <c r="M115" s="58">
        <v>9401453257</v>
      </c>
      <c r="N115" s="80" t="s">
        <v>198</v>
      </c>
      <c r="O115" s="63">
        <v>8011446250</v>
      </c>
      <c r="P115" s="24" t="s">
        <v>1522</v>
      </c>
      <c r="Q115" s="18" t="s">
        <v>139</v>
      </c>
      <c r="R115" s="18">
        <v>12</v>
      </c>
      <c r="S115" s="18" t="s">
        <v>320</v>
      </c>
      <c r="T115" s="18"/>
    </row>
    <row r="116" spans="1:20">
      <c r="A116" s="4">
        <v>112</v>
      </c>
      <c r="B116" s="17" t="s">
        <v>67</v>
      </c>
      <c r="C116" s="66" t="s">
        <v>1129</v>
      </c>
      <c r="D116" s="54" t="s">
        <v>29</v>
      </c>
      <c r="E116" s="117" t="s">
        <v>948</v>
      </c>
      <c r="F116" s="54"/>
      <c r="G116" s="81">
        <v>33</v>
      </c>
      <c r="H116" s="81">
        <v>25</v>
      </c>
      <c r="I116" s="17">
        <f t="shared" si="7"/>
        <v>58</v>
      </c>
      <c r="J116" s="82" t="s">
        <v>1130</v>
      </c>
      <c r="K116" s="63" t="s">
        <v>196</v>
      </c>
      <c r="L116" s="62" t="s">
        <v>197</v>
      </c>
      <c r="M116" s="58">
        <v>9401453257</v>
      </c>
      <c r="N116" s="80" t="s">
        <v>198</v>
      </c>
      <c r="O116" s="63">
        <v>8011446250</v>
      </c>
      <c r="P116" s="24" t="s">
        <v>1522</v>
      </c>
      <c r="Q116" s="18" t="s">
        <v>139</v>
      </c>
      <c r="R116" s="18">
        <v>12</v>
      </c>
      <c r="S116" s="18" t="s">
        <v>320</v>
      </c>
      <c r="T116" s="18"/>
    </row>
    <row r="117" spans="1:20">
      <c r="A117" s="4">
        <v>113</v>
      </c>
      <c r="B117" s="17" t="s">
        <v>67</v>
      </c>
      <c r="C117" s="66" t="s">
        <v>1131</v>
      </c>
      <c r="D117" s="54" t="s">
        <v>29</v>
      </c>
      <c r="E117" s="117" t="s">
        <v>947</v>
      </c>
      <c r="F117" s="54"/>
      <c r="G117" s="81">
        <v>19</v>
      </c>
      <c r="H117" s="81">
        <v>22</v>
      </c>
      <c r="I117" s="17">
        <f t="shared" si="7"/>
        <v>41</v>
      </c>
      <c r="J117" s="82" t="s">
        <v>1132</v>
      </c>
      <c r="K117" s="63" t="s">
        <v>196</v>
      </c>
      <c r="L117" s="62" t="s">
        <v>197</v>
      </c>
      <c r="M117" s="58">
        <v>9401453257</v>
      </c>
      <c r="N117" s="80" t="s">
        <v>198</v>
      </c>
      <c r="O117" s="63">
        <v>8011446250</v>
      </c>
      <c r="P117" s="24" t="s">
        <v>1522</v>
      </c>
      <c r="Q117" s="18" t="s">
        <v>139</v>
      </c>
      <c r="R117" s="18">
        <v>12</v>
      </c>
      <c r="S117" s="18" t="s">
        <v>320</v>
      </c>
      <c r="T117" s="18"/>
    </row>
    <row r="118" spans="1:20" ht="30">
      <c r="A118" s="4">
        <v>114</v>
      </c>
      <c r="B118" s="17" t="s">
        <v>67</v>
      </c>
      <c r="C118" s="85" t="s">
        <v>1133</v>
      </c>
      <c r="D118" s="54" t="s">
        <v>27</v>
      </c>
      <c r="E118" s="53">
        <v>18070211602</v>
      </c>
      <c r="F118" s="53" t="s">
        <v>96</v>
      </c>
      <c r="G118" s="55">
        <v>10</v>
      </c>
      <c r="H118" s="55">
        <v>19</v>
      </c>
      <c r="I118" s="17">
        <f t="shared" si="7"/>
        <v>29</v>
      </c>
      <c r="J118" s="87" t="s">
        <v>1134</v>
      </c>
      <c r="K118" s="59" t="s">
        <v>258</v>
      </c>
      <c r="L118" s="57" t="s">
        <v>259</v>
      </c>
      <c r="M118" s="58">
        <v>9401453258</v>
      </c>
      <c r="N118" s="59" t="s">
        <v>335</v>
      </c>
      <c r="O118" s="60">
        <v>9859892279</v>
      </c>
      <c r="P118" s="24" t="s">
        <v>1523</v>
      </c>
      <c r="Q118" s="18" t="s">
        <v>88</v>
      </c>
      <c r="R118" s="18">
        <v>16</v>
      </c>
      <c r="S118" s="18" t="s">
        <v>320</v>
      </c>
      <c r="T118" s="18"/>
    </row>
    <row r="119" spans="1:20" ht="30">
      <c r="A119" s="4">
        <v>115</v>
      </c>
      <c r="B119" s="17" t="s">
        <v>67</v>
      </c>
      <c r="C119" s="85" t="s">
        <v>1135</v>
      </c>
      <c r="D119" s="54" t="s">
        <v>27</v>
      </c>
      <c r="E119" s="53">
        <v>18070211603</v>
      </c>
      <c r="F119" s="53" t="s">
        <v>96</v>
      </c>
      <c r="G119" s="55">
        <v>19</v>
      </c>
      <c r="H119" s="55">
        <v>19</v>
      </c>
      <c r="I119" s="17">
        <f t="shared" si="7"/>
        <v>38</v>
      </c>
      <c r="J119" s="56" t="s">
        <v>1136</v>
      </c>
      <c r="K119" s="59" t="s">
        <v>258</v>
      </c>
      <c r="L119" s="57" t="s">
        <v>259</v>
      </c>
      <c r="M119" s="58">
        <v>9401453258</v>
      </c>
      <c r="N119" s="59" t="s">
        <v>335</v>
      </c>
      <c r="O119" s="60">
        <v>9859892279</v>
      </c>
      <c r="P119" s="24" t="s">
        <v>1523</v>
      </c>
      <c r="Q119" s="18" t="s">
        <v>88</v>
      </c>
      <c r="R119" s="18">
        <v>16</v>
      </c>
      <c r="S119" s="18" t="s">
        <v>320</v>
      </c>
      <c r="T119" s="18"/>
    </row>
    <row r="120" spans="1:20">
      <c r="A120" s="4">
        <v>116</v>
      </c>
      <c r="B120" s="17" t="s">
        <v>67</v>
      </c>
      <c r="C120" s="66" t="s">
        <v>1137</v>
      </c>
      <c r="D120" s="54" t="s">
        <v>29</v>
      </c>
      <c r="E120" s="117" t="s">
        <v>972</v>
      </c>
      <c r="F120" s="54"/>
      <c r="G120" s="81">
        <v>14</v>
      </c>
      <c r="H120" s="81">
        <v>19</v>
      </c>
      <c r="I120" s="17">
        <f t="shared" si="7"/>
        <v>33</v>
      </c>
      <c r="J120" s="70" t="s">
        <v>1138</v>
      </c>
      <c r="K120" s="59" t="s">
        <v>258</v>
      </c>
      <c r="L120" s="57" t="s">
        <v>259</v>
      </c>
      <c r="M120" s="58">
        <v>9401453258</v>
      </c>
      <c r="N120" s="59" t="s">
        <v>335</v>
      </c>
      <c r="O120" s="60">
        <v>9859892279</v>
      </c>
      <c r="P120" s="24" t="s">
        <v>1523</v>
      </c>
      <c r="Q120" s="18" t="s">
        <v>88</v>
      </c>
      <c r="R120" s="18">
        <v>16</v>
      </c>
      <c r="S120" s="18" t="s">
        <v>320</v>
      </c>
      <c r="T120" s="18"/>
    </row>
    <row r="121" spans="1:20">
      <c r="A121" s="4">
        <v>117</v>
      </c>
      <c r="B121" s="17" t="s">
        <v>67</v>
      </c>
      <c r="C121" s="66" t="s">
        <v>1139</v>
      </c>
      <c r="D121" s="54" t="s">
        <v>29</v>
      </c>
      <c r="E121" s="117" t="s">
        <v>975</v>
      </c>
      <c r="F121" s="54"/>
      <c r="G121" s="81">
        <v>7</v>
      </c>
      <c r="H121" s="81">
        <v>9</v>
      </c>
      <c r="I121" s="17">
        <f t="shared" si="7"/>
        <v>16</v>
      </c>
      <c r="J121" s="70" t="s">
        <v>1140</v>
      </c>
      <c r="K121" s="59" t="s">
        <v>258</v>
      </c>
      <c r="L121" s="57" t="s">
        <v>259</v>
      </c>
      <c r="M121" s="58">
        <v>9401453258</v>
      </c>
      <c r="N121" s="59" t="s">
        <v>335</v>
      </c>
      <c r="O121" s="60">
        <v>9859892279</v>
      </c>
      <c r="P121" s="24" t="s">
        <v>1523</v>
      </c>
      <c r="Q121" s="18" t="s">
        <v>88</v>
      </c>
      <c r="R121" s="18">
        <v>16</v>
      </c>
      <c r="S121" s="18" t="s">
        <v>320</v>
      </c>
      <c r="T121" s="18"/>
    </row>
    <row r="122" spans="1:20">
      <c r="A122" s="4">
        <v>118</v>
      </c>
      <c r="B122" s="17" t="s">
        <v>67</v>
      </c>
      <c r="C122" s="53" t="s">
        <v>1141</v>
      </c>
      <c r="D122" s="54" t="s">
        <v>27</v>
      </c>
      <c r="E122" s="85">
        <v>18070213501</v>
      </c>
      <c r="F122" s="85" t="s">
        <v>96</v>
      </c>
      <c r="G122" s="55">
        <v>14</v>
      </c>
      <c r="H122" s="55">
        <v>11</v>
      </c>
      <c r="I122" s="17">
        <f t="shared" si="7"/>
        <v>25</v>
      </c>
      <c r="J122" s="87" t="s">
        <v>1142</v>
      </c>
      <c r="K122" s="54" t="s">
        <v>258</v>
      </c>
      <c r="L122" s="59" t="s">
        <v>1143</v>
      </c>
      <c r="M122" s="58">
        <v>9401453258</v>
      </c>
      <c r="N122" s="59" t="s">
        <v>335</v>
      </c>
      <c r="O122" s="60">
        <v>9859892279</v>
      </c>
      <c r="P122" s="24" t="s">
        <v>1524</v>
      </c>
      <c r="Q122" s="18" t="s">
        <v>110</v>
      </c>
      <c r="R122" s="18">
        <v>18</v>
      </c>
      <c r="S122" s="18" t="s">
        <v>320</v>
      </c>
      <c r="T122" s="18"/>
    </row>
    <row r="123" spans="1:20">
      <c r="A123" s="4">
        <v>119</v>
      </c>
      <c r="B123" s="17" t="s">
        <v>67</v>
      </c>
      <c r="C123" s="124" t="s">
        <v>1144</v>
      </c>
      <c r="D123" s="54" t="s">
        <v>27</v>
      </c>
      <c r="E123" s="85">
        <v>18070513504</v>
      </c>
      <c r="F123" s="85" t="s">
        <v>122</v>
      </c>
      <c r="G123" s="55">
        <v>54</v>
      </c>
      <c r="H123" s="55">
        <v>53</v>
      </c>
      <c r="I123" s="17">
        <f t="shared" si="7"/>
        <v>107</v>
      </c>
      <c r="J123" s="125" t="s">
        <v>1145</v>
      </c>
      <c r="K123" s="54" t="s">
        <v>258</v>
      </c>
      <c r="L123" s="59" t="s">
        <v>1143</v>
      </c>
      <c r="M123" s="58">
        <v>9401453258</v>
      </c>
      <c r="N123" s="59" t="s">
        <v>335</v>
      </c>
      <c r="O123" s="60">
        <v>9859892279</v>
      </c>
      <c r="P123" s="24" t="s">
        <v>1524</v>
      </c>
      <c r="Q123" s="18" t="s">
        <v>110</v>
      </c>
      <c r="R123" s="18">
        <v>18</v>
      </c>
      <c r="S123" s="18" t="s">
        <v>320</v>
      </c>
      <c r="T123" s="18"/>
    </row>
    <row r="124" spans="1:20" ht="30">
      <c r="A124" s="4">
        <v>120</v>
      </c>
      <c r="B124" s="17" t="s">
        <v>67</v>
      </c>
      <c r="C124" s="53" t="s">
        <v>1146</v>
      </c>
      <c r="D124" s="54" t="s">
        <v>27</v>
      </c>
      <c r="E124" s="85">
        <v>18070213502</v>
      </c>
      <c r="F124" s="85" t="s">
        <v>90</v>
      </c>
      <c r="G124" s="55">
        <v>12</v>
      </c>
      <c r="H124" s="55">
        <v>18</v>
      </c>
      <c r="I124" s="17">
        <f t="shared" si="7"/>
        <v>30</v>
      </c>
      <c r="J124" s="87" t="s">
        <v>1147</v>
      </c>
      <c r="K124" s="54" t="s">
        <v>258</v>
      </c>
      <c r="L124" s="59" t="s">
        <v>1143</v>
      </c>
      <c r="M124" s="58">
        <v>9401453258</v>
      </c>
      <c r="N124" s="59" t="s">
        <v>335</v>
      </c>
      <c r="O124" s="60">
        <v>9859892279</v>
      </c>
      <c r="P124" s="24" t="s">
        <v>1524</v>
      </c>
      <c r="Q124" s="18" t="s">
        <v>110</v>
      </c>
      <c r="R124" s="18">
        <v>18</v>
      </c>
      <c r="S124" s="18" t="s">
        <v>320</v>
      </c>
      <c r="T124" s="18"/>
    </row>
    <row r="125" spans="1:20">
      <c r="A125" s="4">
        <v>121</v>
      </c>
      <c r="B125" s="17" t="s">
        <v>67</v>
      </c>
      <c r="C125" s="85" t="s">
        <v>1148</v>
      </c>
      <c r="D125" s="54" t="s">
        <v>27</v>
      </c>
      <c r="E125" s="85">
        <v>18070213401</v>
      </c>
      <c r="F125" s="85" t="s">
        <v>96</v>
      </c>
      <c r="G125" s="55">
        <v>10</v>
      </c>
      <c r="H125" s="55">
        <v>10</v>
      </c>
      <c r="I125" s="17">
        <f t="shared" si="7"/>
        <v>20</v>
      </c>
      <c r="J125" s="87" t="s">
        <v>1149</v>
      </c>
      <c r="K125" s="54" t="s">
        <v>258</v>
      </c>
      <c r="L125" s="59" t="s">
        <v>1143</v>
      </c>
      <c r="M125" s="58">
        <v>9401453258</v>
      </c>
      <c r="N125" s="59" t="s">
        <v>335</v>
      </c>
      <c r="O125" s="60">
        <v>9859892279</v>
      </c>
      <c r="P125" s="24" t="s">
        <v>1525</v>
      </c>
      <c r="Q125" s="18" t="s">
        <v>119</v>
      </c>
      <c r="R125" s="18">
        <v>18</v>
      </c>
      <c r="S125" s="18" t="s">
        <v>320</v>
      </c>
      <c r="T125" s="18"/>
    </row>
    <row r="126" spans="1:20" ht="30">
      <c r="A126" s="4">
        <v>122</v>
      </c>
      <c r="B126" s="17" t="s">
        <v>67</v>
      </c>
      <c r="C126" s="85" t="s">
        <v>1150</v>
      </c>
      <c r="D126" s="54" t="s">
        <v>27</v>
      </c>
      <c r="E126" s="85">
        <v>18070213402</v>
      </c>
      <c r="F126" s="85" t="s">
        <v>90</v>
      </c>
      <c r="G126" s="55">
        <v>17</v>
      </c>
      <c r="H126" s="55">
        <v>21</v>
      </c>
      <c r="I126" s="17">
        <f t="shared" si="7"/>
        <v>38</v>
      </c>
      <c r="J126" s="87" t="s">
        <v>1151</v>
      </c>
      <c r="K126" s="54" t="s">
        <v>258</v>
      </c>
      <c r="L126" s="59" t="s">
        <v>1143</v>
      </c>
      <c r="M126" s="58">
        <v>9401453258</v>
      </c>
      <c r="N126" s="59" t="s">
        <v>335</v>
      </c>
      <c r="O126" s="60">
        <v>9859892279</v>
      </c>
      <c r="P126" s="24" t="s">
        <v>1525</v>
      </c>
      <c r="Q126" s="18" t="s">
        <v>119</v>
      </c>
      <c r="R126" s="18">
        <v>18</v>
      </c>
      <c r="S126" s="18" t="s">
        <v>320</v>
      </c>
      <c r="T126" s="18"/>
    </row>
    <row r="127" spans="1:20">
      <c r="A127" s="4">
        <v>123</v>
      </c>
      <c r="B127" s="17" t="s">
        <v>67</v>
      </c>
      <c r="C127" s="85" t="s">
        <v>1152</v>
      </c>
      <c r="D127" s="54" t="s">
        <v>27</v>
      </c>
      <c r="E127" s="85">
        <v>18070213503</v>
      </c>
      <c r="F127" s="85" t="s">
        <v>96</v>
      </c>
      <c r="G127" s="55">
        <v>16</v>
      </c>
      <c r="H127" s="55">
        <v>17</v>
      </c>
      <c r="I127" s="17">
        <f t="shared" si="7"/>
        <v>33</v>
      </c>
      <c r="J127" s="87" t="s">
        <v>1153</v>
      </c>
      <c r="K127" s="54" t="s">
        <v>258</v>
      </c>
      <c r="L127" s="59" t="s">
        <v>1143</v>
      </c>
      <c r="M127" s="58">
        <v>9401453258</v>
      </c>
      <c r="N127" s="59" t="s">
        <v>335</v>
      </c>
      <c r="O127" s="60">
        <v>9859892279</v>
      </c>
      <c r="P127" s="24" t="s">
        <v>1525</v>
      </c>
      <c r="Q127" s="18" t="s">
        <v>119</v>
      </c>
      <c r="R127" s="18">
        <v>18</v>
      </c>
      <c r="S127" s="18" t="s">
        <v>320</v>
      </c>
      <c r="T127" s="18"/>
    </row>
    <row r="128" spans="1:20">
      <c r="A128" s="4">
        <v>124</v>
      </c>
      <c r="B128" s="17" t="s">
        <v>67</v>
      </c>
      <c r="C128" s="103" t="s">
        <v>616</v>
      </c>
      <c r="D128" s="77" t="s">
        <v>29</v>
      </c>
      <c r="E128" s="117" t="s">
        <v>1430</v>
      </c>
      <c r="F128" s="77"/>
      <c r="G128" s="103">
        <v>20</v>
      </c>
      <c r="H128" s="103">
        <v>18</v>
      </c>
      <c r="I128" s="78">
        <f t="shared" si="7"/>
        <v>38</v>
      </c>
      <c r="J128" s="103">
        <v>7896361799</v>
      </c>
      <c r="K128" s="79" t="s">
        <v>258</v>
      </c>
      <c r="L128" s="84" t="s">
        <v>259</v>
      </c>
      <c r="M128" s="58">
        <v>9401453258</v>
      </c>
      <c r="N128" s="59" t="s">
        <v>473</v>
      </c>
      <c r="O128" s="55">
        <v>9678486408</v>
      </c>
      <c r="P128" s="24" t="s">
        <v>1525</v>
      </c>
      <c r="Q128" s="18" t="s">
        <v>119</v>
      </c>
      <c r="R128" s="18">
        <v>18</v>
      </c>
      <c r="S128" s="18" t="s">
        <v>320</v>
      </c>
      <c r="T128" s="18"/>
    </row>
    <row r="129" spans="1:20">
      <c r="A129" s="4">
        <v>125</v>
      </c>
      <c r="B129" s="17" t="s">
        <v>67</v>
      </c>
      <c r="C129" s="85" t="s">
        <v>1154</v>
      </c>
      <c r="D129" s="54" t="s">
        <v>27</v>
      </c>
      <c r="E129" s="85">
        <v>18070214101</v>
      </c>
      <c r="F129" s="85" t="s">
        <v>96</v>
      </c>
      <c r="G129" s="55">
        <v>9</v>
      </c>
      <c r="H129" s="55">
        <v>17</v>
      </c>
      <c r="I129" s="17">
        <f t="shared" si="7"/>
        <v>26</v>
      </c>
      <c r="J129" s="87" t="s">
        <v>1155</v>
      </c>
      <c r="K129" s="54" t="s">
        <v>258</v>
      </c>
      <c r="L129" s="57" t="s">
        <v>259</v>
      </c>
      <c r="M129" s="58">
        <v>9401453258</v>
      </c>
      <c r="N129" s="59" t="s">
        <v>1156</v>
      </c>
      <c r="O129" s="60">
        <v>9954944309</v>
      </c>
      <c r="P129" s="24" t="s">
        <v>1526</v>
      </c>
      <c r="Q129" s="18" t="s">
        <v>132</v>
      </c>
      <c r="R129" s="18">
        <v>17</v>
      </c>
      <c r="S129" s="18" t="s">
        <v>320</v>
      </c>
      <c r="T129" s="18"/>
    </row>
    <row r="130" spans="1:20">
      <c r="A130" s="4">
        <v>126</v>
      </c>
      <c r="B130" s="17" t="s">
        <v>67</v>
      </c>
      <c r="C130" s="85" t="s">
        <v>1157</v>
      </c>
      <c r="D130" s="54" t="s">
        <v>27</v>
      </c>
      <c r="E130" s="85">
        <v>18070214102</v>
      </c>
      <c r="F130" s="85" t="s">
        <v>96</v>
      </c>
      <c r="G130" s="55">
        <v>10</v>
      </c>
      <c r="H130" s="55">
        <v>17</v>
      </c>
      <c r="I130" s="17">
        <f t="shared" si="7"/>
        <v>27</v>
      </c>
      <c r="J130" s="87" t="s">
        <v>1158</v>
      </c>
      <c r="K130" s="54" t="s">
        <v>258</v>
      </c>
      <c r="L130" s="57" t="s">
        <v>259</v>
      </c>
      <c r="M130" s="58">
        <v>9401453258</v>
      </c>
      <c r="N130" s="59" t="s">
        <v>1156</v>
      </c>
      <c r="O130" s="60">
        <v>9954944309</v>
      </c>
      <c r="P130" s="24" t="s">
        <v>1526</v>
      </c>
      <c r="Q130" s="18" t="s">
        <v>132</v>
      </c>
      <c r="R130" s="18">
        <v>17</v>
      </c>
      <c r="S130" s="18" t="s">
        <v>320</v>
      </c>
      <c r="T130" s="18"/>
    </row>
    <row r="131" spans="1:20">
      <c r="A131" s="4">
        <v>127</v>
      </c>
      <c r="B131" s="17" t="s">
        <v>67</v>
      </c>
      <c r="C131" s="66" t="s">
        <v>976</v>
      </c>
      <c r="D131" s="54" t="s">
        <v>29</v>
      </c>
      <c r="E131" s="117" t="s">
        <v>977</v>
      </c>
      <c r="F131" s="54"/>
      <c r="G131" s="81">
        <v>18</v>
      </c>
      <c r="H131" s="81">
        <v>15</v>
      </c>
      <c r="I131" s="17">
        <f t="shared" si="7"/>
        <v>33</v>
      </c>
      <c r="J131" s="70" t="s">
        <v>1159</v>
      </c>
      <c r="K131" s="54" t="s">
        <v>258</v>
      </c>
      <c r="L131" s="57" t="s">
        <v>259</v>
      </c>
      <c r="M131" s="58">
        <v>9401453258</v>
      </c>
      <c r="N131" s="59" t="s">
        <v>1156</v>
      </c>
      <c r="O131" s="60">
        <v>9954944309</v>
      </c>
      <c r="P131" s="24" t="s">
        <v>1526</v>
      </c>
      <c r="Q131" s="18" t="s">
        <v>132</v>
      </c>
      <c r="R131" s="18">
        <v>16</v>
      </c>
      <c r="S131" s="18" t="s">
        <v>320</v>
      </c>
      <c r="T131" s="18"/>
    </row>
    <row r="132" spans="1:20">
      <c r="A132" s="4">
        <v>128</v>
      </c>
      <c r="B132" s="17" t="s">
        <v>67</v>
      </c>
      <c r="C132" s="66" t="s">
        <v>979</v>
      </c>
      <c r="D132" s="54" t="s">
        <v>29</v>
      </c>
      <c r="E132" s="117" t="s">
        <v>980</v>
      </c>
      <c r="F132" s="54"/>
      <c r="G132" s="81">
        <v>21</v>
      </c>
      <c r="H132" s="81">
        <v>17</v>
      </c>
      <c r="I132" s="17">
        <f t="shared" si="7"/>
        <v>38</v>
      </c>
      <c r="J132" s="70" t="s">
        <v>1160</v>
      </c>
      <c r="K132" s="54" t="s">
        <v>258</v>
      </c>
      <c r="L132" s="57" t="s">
        <v>259</v>
      </c>
      <c r="M132" s="58">
        <v>9401453258</v>
      </c>
      <c r="N132" s="59" t="s">
        <v>1156</v>
      </c>
      <c r="O132" s="60">
        <v>9954944309</v>
      </c>
      <c r="P132" s="24" t="s">
        <v>1526</v>
      </c>
      <c r="Q132" s="18" t="s">
        <v>132</v>
      </c>
      <c r="R132" s="18">
        <v>16</v>
      </c>
      <c r="S132" s="18" t="s">
        <v>320</v>
      </c>
      <c r="T132" s="18"/>
    </row>
    <row r="133" spans="1:20">
      <c r="A133" s="4">
        <v>129</v>
      </c>
      <c r="B133" s="17" t="s">
        <v>67</v>
      </c>
      <c r="C133" s="53" t="s">
        <v>372</v>
      </c>
      <c r="D133" s="54" t="s">
        <v>27</v>
      </c>
      <c r="E133" s="53">
        <v>18070403801</v>
      </c>
      <c r="F133" s="54" t="s">
        <v>96</v>
      </c>
      <c r="G133" s="55">
        <v>14</v>
      </c>
      <c r="H133" s="55">
        <v>32</v>
      </c>
      <c r="I133" s="17">
        <f>G133+H133</f>
        <v>46</v>
      </c>
      <c r="J133" s="56" t="s">
        <v>373</v>
      </c>
      <c r="K133" s="54" t="s">
        <v>354</v>
      </c>
      <c r="L133" s="57" t="s">
        <v>355</v>
      </c>
      <c r="M133" s="54"/>
      <c r="N133" s="65" t="s">
        <v>376</v>
      </c>
      <c r="O133" s="60">
        <v>8752993768</v>
      </c>
      <c r="P133" s="24" t="s">
        <v>1527</v>
      </c>
      <c r="Q133" s="18" t="s">
        <v>139</v>
      </c>
      <c r="R133" s="18">
        <v>12</v>
      </c>
      <c r="S133" s="18" t="s">
        <v>320</v>
      </c>
      <c r="T133" s="18"/>
    </row>
    <row r="134" spans="1:20">
      <c r="A134" s="4">
        <v>130</v>
      </c>
      <c r="B134" s="17" t="s">
        <v>67</v>
      </c>
      <c r="C134" s="53" t="s">
        <v>370</v>
      </c>
      <c r="D134" s="54" t="s">
        <v>27</v>
      </c>
      <c r="E134" s="53">
        <v>18070403807</v>
      </c>
      <c r="F134" s="54" t="s">
        <v>96</v>
      </c>
      <c r="G134" s="55">
        <v>16</v>
      </c>
      <c r="H134" s="55">
        <v>17</v>
      </c>
      <c r="I134" s="17">
        <f t="shared" ref="I134:I139" si="8">G134+H134</f>
        <v>33</v>
      </c>
      <c r="J134" s="56" t="s">
        <v>371</v>
      </c>
      <c r="K134" s="54" t="s">
        <v>354</v>
      </c>
      <c r="L134" s="57" t="s">
        <v>355</v>
      </c>
      <c r="M134" s="54"/>
      <c r="N134" s="65" t="s">
        <v>376</v>
      </c>
      <c r="O134" s="60">
        <v>8752993768</v>
      </c>
      <c r="P134" s="24" t="s">
        <v>1527</v>
      </c>
      <c r="Q134" s="18" t="s">
        <v>139</v>
      </c>
      <c r="R134" s="18">
        <v>12</v>
      </c>
      <c r="S134" s="18" t="s">
        <v>320</v>
      </c>
      <c r="T134" s="18"/>
    </row>
    <row r="135" spans="1:20">
      <c r="A135" s="4">
        <v>131</v>
      </c>
      <c r="B135" s="17" t="s">
        <v>67</v>
      </c>
      <c r="C135" s="66" t="s">
        <v>1163</v>
      </c>
      <c r="D135" s="54" t="s">
        <v>29</v>
      </c>
      <c r="E135" s="117" t="s">
        <v>855</v>
      </c>
      <c r="F135" s="54"/>
      <c r="G135" s="68">
        <v>17</v>
      </c>
      <c r="H135" s="68">
        <v>22</v>
      </c>
      <c r="I135" s="17">
        <f t="shared" si="8"/>
        <v>39</v>
      </c>
      <c r="J135" s="69" t="s">
        <v>1164</v>
      </c>
      <c r="K135" s="60" t="s">
        <v>155</v>
      </c>
      <c r="L135" s="57" t="s">
        <v>156</v>
      </c>
      <c r="M135" s="54"/>
      <c r="N135" s="59" t="s">
        <v>157</v>
      </c>
      <c r="O135" s="60">
        <v>9613229324</v>
      </c>
      <c r="P135" s="24" t="s">
        <v>1527</v>
      </c>
      <c r="Q135" s="18" t="s">
        <v>139</v>
      </c>
      <c r="R135" s="18">
        <v>16</v>
      </c>
      <c r="S135" s="18" t="s">
        <v>320</v>
      </c>
      <c r="T135" s="18"/>
    </row>
    <row r="136" spans="1:20" ht="30">
      <c r="A136" s="4">
        <v>132</v>
      </c>
      <c r="B136" s="17" t="s">
        <v>67</v>
      </c>
      <c r="C136" s="53" t="s">
        <v>1165</v>
      </c>
      <c r="D136" s="54" t="s">
        <v>27</v>
      </c>
      <c r="E136" s="53">
        <v>18070401804</v>
      </c>
      <c r="F136" s="53" t="s">
        <v>96</v>
      </c>
      <c r="G136" s="55">
        <v>40</v>
      </c>
      <c r="H136" s="55">
        <v>52</v>
      </c>
      <c r="I136" s="17">
        <f t="shared" si="8"/>
        <v>92</v>
      </c>
      <c r="J136" s="56" t="s">
        <v>1166</v>
      </c>
      <c r="K136" s="54" t="s">
        <v>124</v>
      </c>
      <c r="L136" s="60" t="s">
        <v>125</v>
      </c>
      <c r="M136" s="64">
        <v>9401453250</v>
      </c>
      <c r="N136" s="65" t="s">
        <v>126</v>
      </c>
      <c r="O136" s="60">
        <v>9613595252</v>
      </c>
      <c r="P136" s="24" t="s">
        <v>1528</v>
      </c>
      <c r="Q136" s="18" t="s">
        <v>88</v>
      </c>
      <c r="R136" s="18">
        <v>15</v>
      </c>
      <c r="S136" s="18" t="s">
        <v>320</v>
      </c>
      <c r="T136" s="18"/>
    </row>
    <row r="137" spans="1:20">
      <c r="A137" s="4">
        <v>133</v>
      </c>
      <c r="B137" s="17" t="s">
        <v>67</v>
      </c>
      <c r="C137" s="66" t="s">
        <v>1167</v>
      </c>
      <c r="D137" s="18" t="s">
        <v>29</v>
      </c>
      <c r="E137" s="117" t="s">
        <v>875</v>
      </c>
      <c r="F137" s="18"/>
      <c r="G137" s="74">
        <v>30</v>
      </c>
      <c r="H137" s="74">
        <v>14</v>
      </c>
      <c r="I137" s="17">
        <f t="shared" si="8"/>
        <v>44</v>
      </c>
      <c r="J137" s="72" t="s">
        <v>1168</v>
      </c>
      <c r="K137" s="101" t="s">
        <v>332</v>
      </c>
      <c r="L137" s="57" t="s">
        <v>125</v>
      </c>
      <c r="M137" s="58">
        <v>9401453250</v>
      </c>
      <c r="N137" s="59" t="s">
        <v>598</v>
      </c>
      <c r="O137" s="61">
        <v>8822636726</v>
      </c>
      <c r="P137" s="24" t="s">
        <v>1528</v>
      </c>
      <c r="Q137" s="18" t="s">
        <v>88</v>
      </c>
      <c r="R137" s="18">
        <v>7</v>
      </c>
      <c r="S137" s="18" t="s">
        <v>320</v>
      </c>
      <c r="T137" s="18"/>
    </row>
    <row r="138" spans="1:20">
      <c r="A138" s="4">
        <v>134</v>
      </c>
      <c r="B138" s="17" t="s">
        <v>67</v>
      </c>
      <c r="C138" s="53" t="s">
        <v>1169</v>
      </c>
      <c r="D138" s="18" t="s">
        <v>27</v>
      </c>
      <c r="E138" s="53">
        <v>18070406102</v>
      </c>
      <c r="F138" s="53" t="s">
        <v>96</v>
      </c>
      <c r="G138" s="55">
        <v>38</v>
      </c>
      <c r="H138" s="55">
        <v>43</v>
      </c>
      <c r="I138" s="17">
        <f t="shared" si="8"/>
        <v>81</v>
      </c>
      <c r="J138" s="56" t="s">
        <v>1170</v>
      </c>
      <c r="K138" s="54" t="s">
        <v>1171</v>
      </c>
      <c r="L138" s="62" t="s">
        <v>1172</v>
      </c>
      <c r="M138" s="58">
        <v>9401453231</v>
      </c>
      <c r="N138" s="59" t="s">
        <v>291</v>
      </c>
      <c r="O138" s="63">
        <v>9859316443</v>
      </c>
      <c r="P138" s="24" t="s">
        <v>1529</v>
      </c>
      <c r="Q138" s="18" t="s">
        <v>107</v>
      </c>
      <c r="R138" s="18">
        <v>4</v>
      </c>
      <c r="S138" s="18" t="s">
        <v>320</v>
      </c>
      <c r="T138" s="18"/>
    </row>
    <row r="139" spans="1:20">
      <c r="A139" s="4">
        <v>135</v>
      </c>
      <c r="B139" s="17" t="s">
        <v>67</v>
      </c>
      <c r="C139" s="53" t="s">
        <v>1173</v>
      </c>
      <c r="D139" s="18" t="s">
        <v>27</v>
      </c>
      <c r="E139" s="53">
        <v>18070406103</v>
      </c>
      <c r="F139" s="53" t="s">
        <v>90</v>
      </c>
      <c r="G139" s="55">
        <v>0</v>
      </c>
      <c r="H139" s="55">
        <v>13</v>
      </c>
      <c r="I139" s="17">
        <f t="shared" si="8"/>
        <v>13</v>
      </c>
      <c r="J139" s="56" t="s">
        <v>1174</v>
      </c>
      <c r="K139" s="54" t="s">
        <v>1171</v>
      </c>
      <c r="L139" s="62" t="s">
        <v>1172</v>
      </c>
      <c r="M139" s="58">
        <v>9401453231</v>
      </c>
      <c r="N139" s="59" t="s">
        <v>291</v>
      </c>
      <c r="O139" s="63">
        <v>9859316443</v>
      </c>
      <c r="P139" s="24" t="s">
        <v>1529</v>
      </c>
      <c r="Q139" s="18" t="s">
        <v>107</v>
      </c>
      <c r="R139" s="18">
        <v>4</v>
      </c>
      <c r="S139" s="18" t="s">
        <v>320</v>
      </c>
      <c r="T139" s="18"/>
    </row>
    <row r="140" spans="1:20">
      <c r="A140" s="4">
        <v>136</v>
      </c>
      <c r="B140" s="17" t="s">
        <v>67</v>
      </c>
      <c r="C140" s="53" t="s">
        <v>1175</v>
      </c>
      <c r="D140" s="54" t="s">
        <v>29</v>
      </c>
      <c r="E140" s="117" t="s">
        <v>1431</v>
      </c>
      <c r="F140" s="54"/>
      <c r="G140" s="61">
        <v>28</v>
      </c>
      <c r="H140" s="61">
        <v>32</v>
      </c>
      <c r="I140" s="17">
        <f t="shared" ref="I140" si="9">SUM(G140:H140)</f>
        <v>60</v>
      </c>
      <c r="J140" s="61">
        <v>9707435278</v>
      </c>
      <c r="K140" s="17" t="s">
        <v>1171</v>
      </c>
      <c r="L140" s="62" t="s">
        <v>1176</v>
      </c>
      <c r="M140" s="99">
        <v>9401453233</v>
      </c>
      <c r="N140" s="59" t="s">
        <v>1177</v>
      </c>
      <c r="O140" s="63">
        <v>8822310112</v>
      </c>
      <c r="P140" s="24" t="s">
        <v>1529</v>
      </c>
      <c r="Q140" s="18" t="s">
        <v>107</v>
      </c>
      <c r="R140" s="18">
        <v>3</v>
      </c>
      <c r="S140" s="18" t="s">
        <v>320</v>
      </c>
      <c r="T140" s="18"/>
    </row>
    <row r="141" spans="1:20">
      <c r="A141" s="4">
        <v>137</v>
      </c>
      <c r="B141" s="17"/>
      <c r="C141" s="18"/>
      <c r="D141" s="18"/>
      <c r="E141" s="19"/>
      <c r="F141" s="18"/>
      <c r="G141" s="19"/>
      <c r="H141" s="19"/>
      <c r="I141" s="17">
        <f t="shared" ref="I141:I164" si="10">+G141+H141</f>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0"/>
        <v>0</v>
      </c>
      <c r="J164" s="18"/>
      <c r="K164" s="18"/>
      <c r="L164" s="18"/>
      <c r="M164" s="18"/>
      <c r="N164" s="18"/>
      <c r="O164" s="18"/>
      <c r="P164" s="24"/>
      <c r="Q164" s="18"/>
      <c r="R164" s="18"/>
      <c r="S164" s="18"/>
      <c r="T164" s="18"/>
    </row>
    <row r="165" spans="1:20">
      <c r="A165" s="21" t="s">
        <v>11</v>
      </c>
      <c r="B165" s="41"/>
      <c r="C165" s="21">
        <f>COUNTIFS(C5:C164,"*")</f>
        <v>136</v>
      </c>
      <c r="D165" s="21"/>
      <c r="E165" s="13"/>
      <c r="F165" s="21"/>
      <c r="G165" s="21">
        <f>SUM(G5:G164)</f>
        <v>2970</v>
      </c>
      <c r="H165" s="21">
        <f>SUM(H5:H164)</f>
        <v>3038</v>
      </c>
      <c r="I165" s="21">
        <f>SUM(I5:I164)</f>
        <v>6008</v>
      </c>
      <c r="J165" s="21"/>
      <c r="K165" s="21"/>
      <c r="L165" s="21"/>
      <c r="M165" s="21"/>
      <c r="N165" s="21"/>
      <c r="O165" s="21"/>
      <c r="P165" s="14"/>
      <c r="Q165" s="21"/>
      <c r="R165" s="21"/>
      <c r="S165" s="21"/>
      <c r="T165" s="12"/>
    </row>
    <row r="166" spans="1:20">
      <c r="A166" s="46" t="s">
        <v>66</v>
      </c>
      <c r="B166" s="10">
        <f>COUNTIF(B$5:B$164,"Team 1")</f>
        <v>64</v>
      </c>
      <c r="C166" s="46" t="s">
        <v>29</v>
      </c>
      <c r="D166" s="10">
        <f>COUNTIF(D5:D164,"Anganwadi")</f>
        <v>101</v>
      </c>
    </row>
    <row r="167" spans="1:20">
      <c r="A167" s="46" t="s">
        <v>67</v>
      </c>
      <c r="B167" s="10">
        <f>COUNTIF(B$6:B$164,"Team 2")</f>
        <v>72</v>
      </c>
      <c r="C167" s="46" t="s">
        <v>27</v>
      </c>
      <c r="D167" s="10">
        <f>COUNTIF(D5:D164,"School")</f>
        <v>35</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14 D119: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116"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6" t="s">
        <v>1582</v>
      </c>
      <c r="B1" s="206"/>
      <c r="C1" s="206"/>
      <c r="D1" s="207"/>
      <c r="E1" s="207"/>
      <c r="F1" s="207"/>
      <c r="G1" s="207"/>
      <c r="H1" s="207"/>
      <c r="I1" s="207"/>
      <c r="J1" s="207"/>
      <c r="K1" s="207"/>
      <c r="L1" s="207"/>
      <c r="M1" s="207"/>
      <c r="N1" s="207"/>
      <c r="O1" s="207"/>
      <c r="P1" s="207"/>
      <c r="Q1" s="207"/>
      <c r="R1" s="207"/>
      <c r="S1" s="207"/>
    </row>
    <row r="2" spans="1:20">
      <c r="A2" s="210" t="s">
        <v>63</v>
      </c>
      <c r="B2" s="211"/>
      <c r="C2" s="211"/>
      <c r="D2" s="25" t="s">
        <v>1530</v>
      </c>
      <c r="E2" s="22"/>
      <c r="F2" s="22"/>
      <c r="G2" s="22"/>
      <c r="H2" s="22"/>
      <c r="I2" s="22"/>
      <c r="J2" s="22"/>
      <c r="K2" s="22"/>
      <c r="L2" s="22"/>
      <c r="M2" s="22"/>
      <c r="N2" s="22"/>
      <c r="O2" s="22"/>
      <c r="P2" s="22"/>
      <c r="Q2" s="22"/>
      <c r="R2" s="22"/>
      <c r="S2" s="22"/>
    </row>
    <row r="3" spans="1:20" ht="24" customHeight="1">
      <c r="A3" s="205" t="s">
        <v>14</v>
      </c>
      <c r="B3" s="208" t="s">
        <v>65</v>
      </c>
      <c r="C3" s="204" t="s">
        <v>7</v>
      </c>
      <c r="D3" s="204" t="s">
        <v>59</v>
      </c>
      <c r="E3" s="204" t="s">
        <v>16</v>
      </c>
      <c r="F3" s="212" t="s">
        <v>17</v>
      </c>
      <c r="G3" s="204" t="s">
        <v>8</v>
      </c>
      <c r="H3" s="204"/>
      <c r="I3" s="204"/>
      <c r="J3" s="204" t="s">
        <v>35</v>
      </c>
      <c r="K3" s="208" t="s">
        <v>37</v>
      </c>
      <c r="L3" s="208" t="s">
        <v>54</v>
      </c>
      <c r="M3" s="208" t="s">
        <v>55</v>
      </c>
      <c r="N3" s="208" t="s">
        <v>38</v>
      </c>
      <c r="O3" s="208" t="s">
        <v>39</v>
      </c>
      <c r="P3" s="205" t="s">
        <v>58</v>
      </c>
      <c r="Q3" s="204" t="s">
        <v>56</v>
      </c>
      <c r="R3" s="204" t="s">
        <v>36</v>
      </c>
      <c r="S3" s="204" t="s">
        <v>57</v>
      </c>
      <c r="T3" s="204" t="s">
        <v>13</v>
      </c>
    </row>
    <row r="4" spans="1:20" ht="25.5" customHeight="1">
      <c r="A4" s="205"/>
      <c r="B4" s="213"/>
      <c r="C4" s="204"/>
      <c r="D4" s="204"/>
      <c r="E4" s="204"/>
      <c r="F4" s="212"/>
      <c r="G4" s="23" t="s">
        <v>9</v>
      </c>
      <c r="H4" s="23" t="s">
        <v>10</v>
      </c>
      <c r="I4" s="23" t="s">
        <v>11</v>
      </c>
      <c r="J4" s="204"/>
      <c r="K4" s="209"/>
      <c r="L4" s="209"/>
      <c r="M4" s="209"/>
      <c r="N4" s="209"/>
      <c r="O4" s="209"/>
      <c r="P4" s="205"/>
      <c r="Q4" s="205"/>
      <c r="R4" s="204"/>
      <c r="S4" s="204"/>
      <c r="T4" s="204"/>
    </row>
    <row r="5" spans="1:20">
      <c r="A5" s="4">
        <v>1</v>
      </c>
      <c r="B5" s="17" t="s">
        <v>66</v>
      </c>
      <c r="C5" s="53" t="s">
        <v>1178</v>
      </c>
      <c r="D5" s="54" t="s">
        <v>27</v>
      </c>
      <c r="E5" s="53">
        <v>18070405003</v>
      </c>
      <c r="F5" s="53" t="s">
        <v>330</v>
      </c>
      <c r="G5" s="55">
        <v>94</v>
      </c>
      <c r="H5" s="55">
        <v>83</v>
      </c>
      <c r="I5" s="17">
        <f t="shared" ref="I5:I54" si="0">G5+H5</f>
        <v>177</v>
      </c>
      <c r="J5" s="56" t="s">
        <v>1179</v>
      </c>
      <c r="K5" s="54" t="s">
        <v>136</v>
      </c>
      <c r="L5" s="62" t="s">
        <v>466</v>
      </c>
      <c r="M5" s="99">
        <v>9435644570</v>
      </c>
      <c r="N5" s="59" t="s">
        <v>244</v>
      </c>
      <c r="O5" s="100">
        <v>9613454887</v>
      </c>
      <c r="P5" s="24" t="s">
        <v>1531</v>
      </c>
      <c r="Q5" s="18" t="s">
        <v>119</v>
      </c>
      <c r="R5" s="18">
        <v>0.05</v>
      </c>
      <c r="S5" s="18" t="s">
        <v>231</v>
      </c>
      <c r="T5" s="18"/>
    </row>
    <row r="6" spans="1:20" ht="30">
      <c r="A6" s="4">
        <v>2</v>
      </c>
      <c r="B6" s="17" t="s">
        <v>66</v>
      </c>
      <c r="C6" s="53" t="s">
        <v>1180</v>
      </c>
      <c r="D6" s="54" t="s">
        <v>27</v>
      </c>
      <c r="E6" s="53">
        <v>18070402708</v>
      </c>
      <c r="F6" s="53" t="s">
        <v>96</v>
      </c>
      <c r="G6" s="61">
        <v>8</v>
      </c>
      <c r="H6" s="61">
        <v>12</v>
      </c>
      <c r="I6" s="17">
        <f t="shared" si="0"/>
        <v>20</v>
      </c>
      <c r="J6" s="56" t="s">
        <v>1181</v>
      </c>
      <c r="K6" s="54" t="s">
        <v>1186</v>
      </c>
      <c r="L6" s="62" t="s">
        <v>598</v>
      </c>
      <c r="M6" s="59"/>
      <c r="N6" s="59" t="s">
        <v>1187</v>
      </c>
      <c r="O6" s="63">
        <v>9854866897</v>
      </c>
      <c r="P6" s="24" t="s">
        <v>1532</v>
      </c>
      <c r="Q6" s="18" t="s">
        <v>132</v>
      </c>
      <c r="R6" s="18">
        <v>7</v>
      </c>
      <c r="S6" s="18" t="s">
        <v>231</v>
      </c>
      <c r="T6" s="18"/>
    </row>
    <row r="7" spans="1:20">
      <c r="A7" s="4">
        <v>3</v>
      </c>
      <c r="B7" s="17" t="s">
        <v>66</v>
      </c>
      <c r="C7" s="53" t="s">
        <v>1182</v>
      </c>
      <c r="D7" s="54" t="s">
        <v>29</v>
      </c>
      <c r="E7" s="117" t="s">
        <v>1395</v>
      </c>
      <c r="F7" s="54"/>
      <c r="G7" s="61">
        <v>30</v>
      </c>
      <c r="H7" s="61">
        <v>27</v>
      </c>
      <c r="I7" s="17">
        <f t="shared" si="0"/>
        <v>57</v>
      </c>
      <c r="J7" s="61">
        <v>9577566850</v>
      </c>
      <c r="K7" s="54" t="s">
        <v>1186</v>
      </c>
      <c r="L7" s="62" t="s">
        <v>598</v>
      </c>
      <c r="M7" s="59"/>
      <c r="N7" s="59" t="s">
        <v>1187</v>
      </c>
      <c r="O7" s="63">
        <v>9854866897</v>
      </c>
      <c r="P7" s="24" t="s">
        <v>1532</v>
      </c>
      <c r="Q7" s="18" t="s">
        <v>132</v>
      </c>
      <c r="R7" s="18">
        <v>7</v>
      </c>
      <c r="S7" s="18" t="s">
        <v>231</v>
      </c>
      <c r="T7" s="18"/>
    </row>
    <row r="8" spans="1:20">
      <c r="A8" s="4">
        <v>4</v>
      </c>
      <c r="B8" s="17" t="s">
        <v>66</v>
      </c>
      <c r="C8" s="53" t="s">
        <v>1183</v>
      </c>
      <c r="D8" s="54" t="s">
        <v>29</v>
      </c>
      <c r="E8" s="117" t="s">
        <v>1396</v>
      </c>
      <c r="F8" s="54"/>
      <c r="G8" s="61">
        <v>20</v>
      </c>
      <c r="H8" s="61">
        <v>26</v>
      </c>
      <c r="I8" s="17">
        <f t="shared" si="0"/>
        <v>46</v>
      </c>
      <c r="J8" s="61">
        <v>9085188406</v>
      </c>
      <c r="K8" s="54" t="s">
        <v>1186</v>
      </c>
      <c r="L8" s="62" t="s">
        <v>598</v>
      </c>
      <c r="M8" s="59"/>
      <c r="N8" s="59" t="s">
        <v>1187</v>
      </c>
      <c r="O8" s="63">
        <v>9854866897</v>
      </c>
      <c r="P8" s="24" t="s">
        <v>1532</v>
      </c>
      <c r="Q8" s="18" t="s">
        <v>132</v>
      </c>
      <c r="R8" s="18">
        <v>7</v>
      </c>
      <c r="S8" s="18" t="s">
        <v>231</v>
      </c>
      <c r="T8" s="18"/>
    </row>
    <row r="9" spans="1:20">
      <c r="A9" s="4">
        <v>5</v>
      </c>
      <c r="B9" s="17" t="s">
        <v>66</v>
      </c>
      <c r="C9" s="53" t="s">
        <v>1184</v>
      </c>
      <c r="D9" s="18" t="s">
        <v>27</v>
      </c>
      <c r="E9" s="53">
        <v>18070402706</v>
      </c>
      <c r="F9" s="53" t="s">
        <v>96</v>
      </c>
      <c r="G9" s="55">
        <v>21</v>
      </c>
      <c r="H9" s="55">
        <v>20</v>
      </c>
      <c r="I9" s="17">
        <f t="shared" si="0"/>
        <v>41</v>
      </c>
      <c r="J9" s="56" t="s">
        <v>1185</v>
      </c>
      <c r="K9" s="54" t="s">
        <v>1186</v>
      </c>
      <c r="L9" s="62" t="s">
        <v>598</v>
      </c>
      <c r="M9" s="59"/>
      <c r="N9" s="59" t="s">
        <v>1187</v>
      </c>
      <c r="O9" s="63">
        <v>9854866897</v>
      </c>
      <c r="P9" s="24" t="s">
        <v>1532</v>
      </c>
      <c r="Q9" s="18" t="s">
        <v>132</v>
      </c>
      <c r="R9" s="18">
        <v>8</v>
      </c>
      <c r="S9" s="18" t="s">
        <v>231</v>
      </c>
      <c r="T9" s="18"/>
    </row>
    <row r="10" spans="1:20">
      <c r="A10" s="4">
        <v>6</v>
      </c>
      <c r="B10" s="17" t="s">
        <v>66</v>
      </c>
      <c r="C10" s="53" t="s">
        <v>1188</v>
      </c>
      <c r="D10" s="54" t="s">
        <v>27</v>
      </c>
      <c r="E10" s="53">
        <v>18070406101</v>
      </c>
      <c r="F10" s="53" t="s">
        <v>96</v>
      </c>
      <c r="G10" s="55">
        <v>5</v>
      </c>
      <c r="H10" s="55">
        <v>14</v>
      </c>
      <c r="I10" s="17">
        <f t="shared" si="0"/>
        <v>19</v>
      </c>
      <c r="J10" s="56" t="s">
        <v>1189</v>
      </c>
      <c r="K10" s="79" t="s">
        <v>354</v>
      </c>
      <c r="L10" s="53" t="s">
        <v>531</v>
      </c>
      <c r="M10" s="129">
        <v>7399282245</v>
      </c>
      <c r="N10" s="53" t="s">
        <v>531</v>
      </c>
      <c r="O10" s="61">
        <v>7399282245</v>
      </c>
      <c r="P10" s="24" t="s">
        <v>1533</v>
      </c>
      <c r="Q10" s="18" t="s">
        <v>139</v>
      </c>
      <c r="R10" s="18">
        <v>17</v>
      </c>
      <c r="S10" s="18" t="s">
        <v>231</v>
      </c>
      <c r="T10" s="18"/>
    </row>
    <row r="11" spans="1:20">
      <c r="A11" s="4">
        <v>7</v>
      </c>
      <c r="B11" s="17" t="s">
        <v>66</v>
      </c>
      <c r="C11" s="53" t="s">
        <v>530</v>
      </c>
      <c r="D11" s="18" t="s">
        <v>29</v>
      </c>
      <c r="E11" s="117" t="s">
        <v>937</v>
      </c>
      <c r="F11" s="54"/>
      <c r="G11" s="61">
        <v>36</v>
      </c>
      <c r="H11" s="61">
        <v>39</v>
      </c>
      <c r="I11" s="17">
        <f t="shared" si="0"/>
        <v>75</v>
      </c>
      <c r="J11" s="102"/>
      <c r="K11" s="79" t="s">
        <v>354</v>
      </c>
      <c r="L11" s="53" t="s">
        <v>531</v>
      </c>
      <c r="M11" s="129">
        <v>7399282245</v>
      </c>
      <c r="N11" s="53" t="s">
        <v>531</v>
      </c>
      <c r="O11" s="61">
        <v>7399282245</v>
      </c>
      <c r="P11" s="24" t="s">
        <v>1533</v>
      </c>
      <c r="Q11" s="18" t="s">
        <v>139</v>
      </c>
      <c r="R11" s="18">
        <v>17</v>
      </c>
      <c r="S11" s="18" t="s">
        <v>231</v>
      </c>
      <c r="T11" s="18"/>
    </row>
    <row r="12" spans="1:20">
      <c r="A12" s="4">
        <v>8</v>
      </c>
      <c r="B12" s="17" t="s">
        <v>66</v>
      </c>
      <c r="C12" s="127" t="s">
        <v>532</v>
      </c>
      <c r="D12" s="118" t="s">
        <v>29</v>
      </c>
      <c r="E12" s="117" t="s">
        <v>938</v>
      </c>
      <c r="F12" s="106"/>
      <c r="G12" s="119">
        <v>29</v>
      </c>
      <c r="H12" s="119">
        <v>34</v>
      </c>
      <c r="I12" s="128">
        <f t="shared" si="0"/>
        <v>63</v>
      </c>
      <c r="J12" s="119">
        <v>9954048457</v>
      </c>
      <c r="K12" s="79" t="s">
        <v>354</v>
      </c>
      <c r="L12" s="53" t="s">
        <v>531</v>
      </c>
      <c r="M12" s="129">
        <v>7399282245</v>
      </c>
      <c r="N12" s="53" t="s">
        <v>531</v>
      </c>
      <c r="O12" s="61">
        <v>7399282245</v>
      </c>
      <c r="P12" s="24" t="s">
        <v>1533</v>
      </c>
      <c r="Q12" s="18" t="s">
        <v>139</v>
      </c>
      <c r="R12" s="18">
        <v>17</v>
      </c>
      <c r="S12" s="18" t="s">
        <v>231</v>
      </c>
      <c r="T12" s="18"/>
    </row>
    <row r="13" spans="1:20">
      <c r="A13" s="4">
        <v>9</v>
      </c>
      <c r="B13" s="17" t="s">
        <v>66</v>
      </c>
      <c r="C13" s="53" t="s">
        <v>1190</v>
      </c>
      <c r="D13" s="54" t="s">
        <v>27</v>
      </c>
      <c r="E13" s="53">
        <v>18070403403</v>
      </c>
      <c r="F13" s="53" t="s">
        <v>96</v>
      </c>
      <c r="G13" s="55">
        <v>9</v>
      </c>
      <c r="H13" s="55">
        <v>7</v>
      </c>
      <c r="I13" s="17">
        <f t="shared" si="0"/>
        <v>16</v>
      </c>
      <c r="J13" s="56" t="s">
        <v>1191</v>
      </c>
      <c r="K13" s="59" t="s">
        <v>168</v>
      </c>
      <c r="L13" s="57" t="s">
        <v>169</v>
      </c>
      <c r="M13" s="58">
        <v>9401453223</v>
      </c>
      <c r="N13" s="59" t="s">
        <v>478</v>
      </c>
      <c r="O13" s="60">
        <v>9508152846</v>
      </c>
      <c r="P13" s="24" t="s">
        <v>1534</v>
      </c>
      <c r="Q13" s="18" t="s">
        <v>88</v>
      </c>
      <c r="R13" s="18">
        <v>5</v>
      </c>
      <c r="S13" s="18" t="s">
        <v>231</v>
      </c>
      <c r="T13" s="18"/>
    </row>
    <row r="14" spans="1:20">
      <c r="A14" s="4">
        <v>10</v>
      </c>
      <c r="B14" s="17" t="s">
        <v>66</v>
      </c>
      <c r="C14" s="53" t="s">
        <v>627</v>
      </c>
      <c r="D14" s="54" t="s">
        <v>29</v>
      </c>
      <c r="E14" s="117" t="s">
        <v>831</v>
      </c>
      <c r="F14" s="54"/>
      <c r="G14" s="61">
        <v>33</v>
      </c>
      <c r="H14" s="61">
        <v>36</v>
      </c>
      <c r="I14" s="17">
        <f t="shared" si="0"/>
        <v>69</v>
      </c>
      <c r="J14" s="61">
        <v>9854705388</v>
      </c>
      <c r="K14" s="59" t="s">
        <v>168</v>
      </c>
      <c r="L14" s="57" t="s">
        <v>169</v>
      </c>
      <c r="M14" s="58">
        <v>9401453223</v>
      </c>
      <c r="N14" s="59" t="s">
        <v>478</v>
      </c>
      <c r="O14" s="60">
        <v>9508152846</v>
      </c>
      <c r="P14" s="24" t="s">
        <v>1534</v>
      </c>
      <c r="Q14" s="18" t="s">
        <v>88</v>
      </c>
      <c r="R14" s="18">
        <v>4</v>
      </c>
      <c r="S14" s="18" t="s">
        <v>231</v>
      </c>
      <c r="T14" s="18"/>
    </row>
    <row r="15" spans="1:20">
      <c r="A15" s="4">
        <v>11</v>
      </c>
      <c r="B15" s="17" t="s">
        <v>66</v>
      </c>
      <c r="C15" s="53" t="s">
        <v>628</v>
      </c>
      <c r="D15" s="54" t="s">
        <v>29</v>
      </c>
      <c r="E15" s="117" t="s">
        <v>832</v>
      </c>
      <c r="F15" s="54"/>
      <c r="G15" s="61">
        <v>26</v>
      </c>
      <c r="H15" s="61">
        <v>19</v>
      </c>
      <c r="I15" s="17">
        <f t="shared" si="0"/>
        <v>45</v>
      </c>
      <c r="J15" s="61">
        <v>9859243229</v>
      </c>
      <c r="K15" s="59" t="s">
        <v>168</v>
      </c>
      <c r="L15" s="57" t="s">
        <v>169</v>
      </c>
      <c r="M15" s="58">
        <v>9401453223</v>
      </c>
      <c r="N15" s="59" t="s">
        <v>478</v>
      </c>
      <c r="O15" s="60">
        <v>9508152846</v>
      </c>
      <c r="P15" s="24" t="s">
        <v>1534</v>
      </c>
      <c r="Q15" s="18" t="s">
        <v>88</v>
      </c>
      <c r="R15" s="18">
        <v>5</v>
      </c>
      <c r="S15" s="18" t="s">
        <v>231</v>
      </c>
      <c r="T15" s="18"/>
    </row>
    <row r="16" spans="1:20" ht="30">
      <c r="A16" s="4">
        <v>12</v>
      </c>
      <c r="B16" s="17" t="s">
        <v>66</v>
      </c>
      <c r="C16" s="53" t="s">
        <v>1192</v>
      </c>
      <c r="D16" s="54" t="s">
        <v>27</v>
      </c>
      <c r="E16" s="53">
        <v>18070403706</v>
      </c>
      <c r="F16" s="53" t="s">
        <v>96</v>
      </c>
      <c r="G16" s="55">
        <v>8</v>
      </c>
      <c r="H16" s="55">
        <v>13</v>
      </c>
      <c r="I16" s="17">
        <f t="shared" si="0"/>
        <v>21</v>
      </c>
      <c r="J16" s="56" t="s">
        <v>1193</v>
      </c>
      <c r="K16" s="54" t="s">
        <v>200</v>
      </c>
      <c r="L16" s="62" t="s">
        <v>197</v>
      </c>
      <c r="M16" s="58">
        <v>9401453257</v>
      </c>
      <c r="N16" s="80" t="s">
        <v>201</v>
      </c>
      <c r="O16" s="63">
        <v>9678334993</v>
      </c>
      <c r="P16" s="24" t="s">
        <v>1535</v>
      </c>
      <c r="Q16" s="18" t="s">
        <v>107</v>
      </c>
      <c r="R16" s="18">
        <v>12</v>
      </c>
      <c r="S16" s="18" t="s">
        <v>231</v>
      </c>
      <c r="T16" s="18"/>
    </row>
    <row r="17" spans="1:20">
      <c r="A17" s="4">
        <v>13</v>
      </c>
      <c r="B17" s="17" t="s">
        <v>66</v>
      </c>
      <c r="C17" s="53" t="s">
        <v>199</v>
      </c>
      <c r="D17" s="18" t="s">
        <v>29</v>
      </c>
      <c r="E17" s="117" t="s">
        <v>689</v>
      </c>
      <c r="F17" s="18"/>
      <c r="G17" s="61">
        <v>33</v>
      </c>
      <c r="H17" s="61">
        <v>42</v>
      </c>
      <c r="I17" s="17">
        <f t="shared" si="0"/>
        <v>75</v>
      </c>
      <c r="J17" s="61">
        <v>9613216131</v>
      </c>
      <c r="K17" s="54" t="s">
        <v>200</v>
      </c>
      <c r="L17" s="62" t="s">
        <v>197</v>
      </c>
      <c r="M17" s="58">
        <v>9401453257</v>
      </c>
      <c r="N17" s="80" t="s">
        <v>201</v>
      </c>
      <c r="O17" s="63">
        <v>9678334993</v>
      </c>
      <c r="P17" s="24" t="s">
        <v>1535</v>
      </c>
      <c r="Q17" s="18" t="s">
        <v>107</v>
      </c>
      <c r="R17" s="18">
        <v>12</v>
      </c>
      <c r="S17" s="18" t="s">
        <v>231</v>
      </c>
      <c r="T17" s="18"/>
    </row>
    <row r="18" spans="1:20">
      <c r="A18" s="4">
        <v>14</v>
      </c>
      <c r="B18" s="17" t="s">
        <v>66</v>
      </c>
      <c r="C18" s="53" t="s">
        <v>1194</v>
      </c>
      <c r="D18" s="18" t="s">
        <v>29</v>
      </c>
      <c r="E18" s="117" t="s">
        <v>927</v>
      </c>
      <c r="F18" s="18"/>
      <c r="G18" s="61">
        <v>14</v>
      </c>
      <c r="H18" s="61">
        <v>11</v>
      </c>
      <c r="I18" s="17">
        <f t="shared" si="0"/>
        <v>25</v>
      </c>
      <c r="J18" s="61">
        <v>7035709671</v>
      </c>
      <c r="K18" s="54" t="s">
        <v>218</v>
      </c>
      <c r="L18" s="57" t="s">
        <v>219</v>
      </c>
      <c r="M18" s="58">
        <v>9401453226</v>
      </c>
      <c r="N18" s="59" t="s">
        <v>220</v>
      </c>
      <c r="O18" s="60">
        <v>9085191154</v>
      </c>
      <c r="P18" s="24" t="s">
        <v>1535</v>
      </c>
      <c r="Q18" s="18" t="s">
        <v>107</v>
      </c>
      <c r="R18" s="18">
        <v>10</v>
      </c>
      <c r="S18" s="18" t="s">
        <v>231</v>
      </c>
      <c r="T18" s="18"/>
    </row>
    <row r="19" spans="1:20">
      <c r="A19" s="4">
        <v>15</v>
      </c>
      <c r="B19" s="17" t="s">
        <v>66</v>
      </c>
      <c r="C19" s="53" t="s">
        <v>1195</v>
      </c>
      <c r="D19" s="18" t="s">
        <v>27</v>
      </c>
      <c r="E19" s="53">
        <v>18070401303</v>
      </c>
      <c r="F19" s="53" t="s">
        <v>96</v>
      </c>
      <c r="G19" s="61">
        <v>17</v>
      </c>
      <c r="H19" s="61">
        <v>11</v>
      </c>
      <c r="I19" s="17">
        <f t="shared" si="0"/>
        <v>28</v>
      </c>
      <c r="J19" s="56" t="s">
        <v>1196</v>
      </c>
      <c r="K19" s="54" t="s">
        <v>385</v>
      </c>
      <c r="L19" s="57" t="s">
        <v>386</v>
      </c>
      <c r="M19" s="81">
        <v>9401453240</v>
      </c>
      <c r="N19" s="59" t="s">
        <v>1197</v>
      </c>
      <c r="O19" s="60">
        <v>9859494539</v>
      </c>
      <c r="P19" s="24" t="s">
        <v>1536</v>
      </c>
      <c r="Q19" s="18" t="s">
        <v>110</v>
      </c>
      <c r="R19" s="18">
        <v>12</v>
      </c>
      <c r="S19" s="18" t="s">
        <v>231</v>
      </c>
      <c r="T19" s="18"/>
    </row>
    <row r="20" spans="1:20">
      <c r="A20" s="4">
        <v>16</v>
      </c>
      <c r="B20" s="17" t="s">
        <v>66</v>
      </c>
      <c r="C20" s="66" t="s">
        <v>1198</v>
      </c>
      <c r="D20" s="18" t="s">
        <v>29</v>
      </c>
      <c r="E20" s="117" t="s">
        <v>1397</v>
      </c>
      <c r="F20" s="18"/>
      <c r="G20" s="81">
        <v>35</v>
      </c>
      <c r="H20" s="81">
        <v>30</v>
      </c>
      <c r="I20" s="17">
        <f t="shared" si="0"/>
        <v>65</v>
      </c>
      <c r="J20" s="130" t="s">
        <v>1199</v>
      </c>
      <c r="K20" s="54" t="s">
        <v>385</v>
      </c>
      <c r="L20" s="57" t="s">
        <v>386</v>
      </c>
      <c r="M20" s="81">
        <v>9401453240</v>
      </c>
      <c r="N20" s="59" t="s">
        <v>1197</v>
      </c>
      <c r="O20" s="60">
        <v>9859494539</v>
      </c>
      <c r="P20" s="24" t="s">
        <v>1536</v>
      </c>
      <c r="Q20" s="18" t="s">
        <v>110</v>
      </c>
      <c r="R20" s="18">
        <v>12</v>
      </c>
      <c r="S20" s="18" t="s">
        <v>231</v>
      </c>
      <c r="T20" s="18"/>
    </row>
    <row r="21" spans="1:20">
      <c r="A21" s="4">
        <v>17</v>
      </c>
      <c r="B21" s="17" t="s">
        <v>66</v>
      </c>
      <c r="C21" s="66" t="s">
        <v>1200</v>
      </c>
      <c r="D21" s="18" t="s">
        <v>29</v>
      </c>
      <c r="E21" s="117" t="s">
        <v>901</v>
      </c>
      <c r="F21" s="18"/>
      <c r="G21" s="74">
        <v>25</v>
      </c>
      <c r="H21" s="74">
        <v>32</v>
      </c>
      <c r="I21" s="17">
        <f t="shared" si="0"/>
        <v>57</v>
      </c>
      <c r="J21" s="131" t="s">
        <v>1201</v>
      </c>
      <c r="K21" s="54" t="s">
        <v>385</v>
      </c>
      <c r="L21" s="57" t="s">
        <v>386</v>
      </c>
      <c r="M21" s="81">
        <v>9401453240</v>
      </c>
      <c r="N21" s="59" t="s">
        <v>387</v>
      </c>
      <c r="O21" s="60">
        <v>7399670140</v>
      </c>
      <c r="P21" s="24" t="s">
        <v>1536</v>
      </c>
      <c r="Q21" s="18" t="s">
        <v>110</v>
      </c>
      <c r="R21" s="18">
        <v>12</v>
      </c>
      <c r="S21" s="18" t="s">
        <v>231</v>
      </c>
      <c r="T21" s="18"/>
    </row>
    <row r="22" spans="1:20" ht="30">
      <c r="A22" s="4">
        <v>18</v>
      </c>
      <c r="B22" s="17" t="s">
        <v>66</v>
      </c>
      <c r="C22" s="53" t="s">
        <v>1202</v>
      </c>
      <c r="D22" s="18" t="s">
        <v>27</v>
      </c>
      <c r="E22" s="53">
        <v>18070401802</v>
      </c>
      <c r="F22" s="53" t="s">
        <v>96</v>
      </c>
      <c r="G22" s="61">
        <v>10</v>
      </c>
      <c r="H22" s="61">
        <v>12</v>
      </c>
      <c r="I22" s="17">
        <f t="shared" si="0"/>
        <v>22</v>
      </c>
      <c r="J22" s="56" t="s">
        <v>1203</v>
      </c>
      <c r="K22" s="101" t="s">
        <v>332</v>
      </c>
      <c r="L22" s="57" t="s">
        <v>125</v>
      </c>
      <c r="M22" s="58">
        <v>9401453250</v>
      </c>
      <c r="N22" s="59" t="s">
        <v>598</v>
      </c>
      <c r="O22" s="61">
        <v>8822636726</v>
      </c>
      <c r="P22" s="24" t="s">
        <v>1537</v>
      </c>
      <c r="Q22" s="18" t="s">
        <v>119</v>
      </c>
      <c r="R22" s="18">
        <v>13</v>
      </c>
      <c r="S22" s="18" t="s">
        <v>231</v>
      </c>
      <c r="T22" s="18"/>
    </row>
    <row r="23" spans="1:20" ht="30">
      <c r="A23" s="4">
        <v>19</v>
      </c>
      <c r="B23" s="17" t="s">
        <v>66</v>
      </c>
      <c r="C23" s="53" t="s">
        <v>1204</v>
      </c>
      <c r="D23" s="18" t="s">
        <v>27</v>
      </c>
      <c r="E23" s="53">
        <v>18070401803</v>
      </c>
      <c r="F23" s="53" t="s">
        <v>96</v>
      </c>
      <c r="G23" s="61">
        <v>31</v>
      </c>
      <c r="H23" s="61">
        <v>43</v>
      </c>
      <c r="I23" s="17">
        <f t="shared" si="0"/>
        <v>74</v>
      </c>
      <c r="J23" s="56" t="s">
        <v>1205</v>
      </c>
      <c r="K23" s="101" t="s">
        <v>332</v>
      </c>
      <c r="L23" s="57" t="s">
        <v>125</v>
      </c>
      <c r="M23" s="58">
        <v>9401453250</v>
      </c>
      <c r="N23" s="59" t="s">
        <v>598</v>
      </c>
      <c r="O23" s="61">
        <v>8822636726</v>
      </c>
      <c r="P23" s="24" t="s">
        <v>1537</v>
      </c>
      <c r="Q23" s="18" t="s">
        <v>119</v>
      </c>
      <c r="R23" s="18">
        <v>13</v>
      </c>
      <c r="S23" s="18" t="s">
        <v>231</v>
      </c>
      <c r="T23" s="18"/>
    </row>
    <row r="24" spans="1:20" ht="30">
      <c r="A24" s="4">
        <v>20</v>
      </c>
      <c r="B24" s="17" t="s">
        <v>66</v>
      </c>
      <c r="C24" s="53" t="s">
        <v>1206</v>
      </c>
      <c r="D24" s="18" t="s">
        <v>27</v>
      </c>
      <c r="E24" s="53">
        <v>18070401801</v>
      </c>
      <c r="F24" s="53" t="s">
        <v>96</v>
      </c>
      <c r="G24" s="61">
        <v>31</v>
      </c>
      <c r="H24" s="61">
        <v>21</v>
      </c>
      <c r="I24" s="17">
        <f t="shared" si="0"/>
        <v>52</v>
      </c>
      <c r="J24" s="56" t="s">
        <v>1207</v>
      </c>
      <c r="K24" s="101" t="s">
        <v>332</v>
      </c>
      <c r="L24" s="57" t="s">
        <v>125</v>
      </c>
      <c r="M24" s="58">
        <v>9401453250</v>
      </c>
      <c r="N24" s="59" t="s">
        <v>598</v>
      </c>
      <c r="O24" s="61">
        <v>8822636726</v>
      </c>
      <c r="P24" s="24" t="s">
        <v>1537</v>
      </c>
      <c r="Q24" s="18" t="s">
        <v>119</v>
      </c>
      <c r="R24" s="18">
        <v>13</v>
      </c>
      <c r="S24" s="18" t="s">
        <v>231</v>
      </c>
      <c r="T24" s="18"/>
    </row>
    <row r="25" spans="1:20" ht="30">
      <c r="A25" s="4">
        <v>21</v>
      </c>
      <c r="B25" s="17" t="s">
        <v>66</v>
      </c>
      <c r="C25" s="53" t="s">
        <v>1208</v>
      </c>
      <c r="D25" s="18" t="s">
        <v>27</v>
      </c>
      <c r="E25" s="53">
        <v>18070400701</v>
      </c>
      <c r="F25" s="53" t="s">
        <v>96</v>
      </c>
      <c r="G25" s="61">
        <v>25</v>
      </c>
      <c r="H25" s="61">
        <v>18</v>
      </c>
      <c r="I25" s="17">
        <f t="shared" si="0"/>
        <v>43</v>
      </c>
      <c r="J25" s="56" t="s">
        <v>1209</v>
      </c>
      <c r="K25" s="54" t="s">
        <v>397</v>
      </c>
      <c r="L25" s="62" t="s">
        <v>398</v>
      </c>
      <c r="M25" s="58">
        <v>9401453224</v>
      </c>
      <c r="N25" s="59" t="s">
        <v>405</v>
      </c>
      <c r="O25" s="63">
        <v>9707475112</v>
      </c>
      <c r="P25" s="24" t="s">
        <v>1538</v>
      </c>
      <c r="Q25" s="18" t="s">
        <v>132</v>
      </c>
      <c r="R25" s="18">
        <v>3</v>
      </c>
      <c r="S25" s="18" t="s">
        <v>231</v>
      </c>
      <c r="T25" s="18"/>
    </row>
    <row r="26" spans="1:20" ht="30">
      <c r="A26" s="4">
        <v>22</v>
      </c>
      <c r="B26" s="17" t="s">
        <v>66</v>
      </c>
      <c r="C26" s="53" t="s">
        <v>1210</v>
      </c>
      <c r="D26" s="18" t="s">
        <v>27</v>
      </c>
      <c r="E26" s="53">
        <v>18070400704</v>
      </c>
      <c r="F26" s="53" t="s">
        <v>96</v>
      </c>
      <c r="G26" s="61">
        <v>15</v>
      </c>
      <c r="H26" s="61">
        <v>13</v>
      </c>
      <c r="I26" s="17">
        <f t="shared" si="0"/>
        <v>28</v>
      </c>
      <c r="J26" s="56" t="s">
        <v>1211</v>
      </c>
      <c r="K26" s="54" t="s">
        <v>397</v>
      </c>
      <c r="L26" s="62" t="s">
        <v>398</v>
      </c>
      <c r="M26" s="58">
        <v>9401453224</v>
      </c>
      <c r="N26" s="59" t="s">
        <v>405</v>
      </c>
      <c r="O26" s="63">
        <v>9707475112</v>
      </c>
      <c r="P26" s="24" t="s">
        <v>1538</v>
      </c>
      <c r="Q26" s="18" t="s">
        <v>132</v>
      </c>
      <c r="R26" s="18">
        <v>3</v>
      </c>
      <c r="S26" s="18" t="s">
        <v>231</v>
      </c>
      <c r="T26" s="18"/>
    </row>
    <row r="27" spans="1:20" ht="30">
      <c r="A27" s="4">
        <v>23</v>
      </c>
      <c r="B27" s="17" t="s">
        <v>66</v>
      </c>
      <c r="C27" s="53" t="s">
        <v>1212</v>
      </c>
      <c r="D27" s="18" t="s">
        <v>27</v>
      </c>
      <c r="E27" s="53">
        <v>18070400705</v>
      </c>
      <c r="F27" s="53" t="s">
        <v>96</v>
      </c>
      <c r="G27" s="61">
        <v>28</v>
      </c>
      <c r="H27" s="61">
        <v>21</v>
      </c>
      <c r="I27" s="17">
        <f t="shared" si="0"/>
        <v>49</v>
      </c>
      <c r="J27" s="56" t="s">
        <v>1213</v>
      </c>
      <c r="K27" s="54" t="s">
        <v>397</v>
      </c>
      <c r="L27" s="62" t="s">
        <v>398</v>
      </c>
      <c r="M27" s="58">
        <v>9401453224</v>
      </c>
      <c r="N27" s="59" t="s">
        <v>405</v>
      </c>
      <c r="O27" s="63">
        <v>9707475112</v>
      </c>
      <c r="P27" s="24" t="s">
        <v>1538</v>
      </c>
      <c r="Q27" s="18" t="s">
        <v>132</v>
      </c>
      <c r="R27" s="18">
        <v>4</v>
      </c>
      <c r="S27" s="18" t="s">
        <v>231</v>
      </c>
      <c r="T27" s="18"/>
    </row>
    <row r="28" spans="1:20">
      <c r="A28" s="4">
        <v>24</v>
      </c>
      <c r="B28" s="17" t="s">
        <v>66</v>
      </c>
      <c r="C28" s="53" t="s">
        <v>1214</v>
      </c>
      <c r="D28" s="18" t="s">
        <v>27</v>
      </c>
      <c r="E28" s="53">
        <v>18070404002</v>
      </c>
      <c r="F28" s="53" t="s">
        <v>96</v>
      </c>
      <c r="G28" s="61">
        <v>58</v>
      </c>
      <c r="H28" s="61">
        <v>51</v>
      </c>
      <c r="I28" s="17">
        <f t="shared" si="0"/>
        <v>109</v>
      </c>
      <c r="J28" s="56" t="s">
        <v>1215</v>
      </c>
      <c r="K28" s="54" t="s">
        <v>168</v>
      </c>
      <c r="L28" s="75" t="s">
        <v>169</v>
      </c>
      <c r="M28" s="58">
        <v>9401453223</v>
      </c>
      <c r="N28" s="59" t="s">
        <v>546</v>
      </c>
      <c r="O28" s="61">
        <v>9508013402</v>
      </c>
      <c r="P28" s="24" t="s">
        <v>1539</v>
      </c>
      <c r="Q28" s="18" t="s">
        <v>139</v>
      </c>
      <c r="R28" s="18">
        <v>3</v>
      </c>
      <c r="S28" s="18" t="s">
        <v>231</v>
      </c>
      <c r="T28" s="18"/>
    </row>
    <row r="29" spans="1:20">
      <c r="A29" s="4">
        <v>25</v>
      </c>
      <c r="B29" s="17" t="s">
        <v>66</v>
      </c>
      <c r="C29" s="53" t="s">
        <v>1216</v>
      </c>
      <c r="D29" s="18" t="s">
        <v>27</v>
      </c>
      <c r="E29" s="53">
        <v>18070404003</v>
      </c>
      <c r="F29" s="53" t="s">
        <v>96</v>
      </c>
      <c r="G29" s="61">
        <v>6</v>
      </c>
      <c r="H29" s="61">
        <v>6</v>
      </c>
      <c r="I29" s="17">
        <f t="shared" si="0"/>
        <v>12</v>
      </c>
      <c r="J29" s="56" t="s">
        <v>1217</v>
      </c>
      <c r="K29" s="54" t="s">
        <v>168</v>
      </c>
      <c r="L29" s="75" t="s">
        <v>169</v>
      </c>
      <c r="M29" s="58">
        <v>9401453223</v>
      </c>
      <c r="N29" s="59" t="s">
        <v>546</v>
      </c>
      <c r="O29" s="61">
        <v>9508013402</v>
      </c>
      <c r="P29" s="24" t="s">
        <v>1539</v>
      </c>
      <c r="Q29" s="18" t="s">
        <v>139</v>
      </c>
      <c r="R29" s="18">
        <v>3</v>
      </c>
      <c r="S29" s="18" t="s">
        <v>231</v>
      </c>
      <c r="T29" s="18"/>
    </row>
    <row r="30" spans="1:20">
      <c r="A30" s="4">
        <v>26</v>
      </c>
      <c r="B30" s="17" t="s">
        <v>66</v>
      </c>
      <c r="C30" s="53" t="s">
        <v>288</v>
      </c>
      <c r="D30" s="18" t="s">
        <v>29</v>
      </c>
      <c r="E30" s="117" t="s">
        <v>960</v>
      </c>
      <c r="F30" s="18"/>
      <c r="G30" s="61">
        <v>24</v>
      </c>
      <c r="H30" s="61">
        <v>39</v>
      </c>
      <c r="I30" s="17">
        <f t="shared" si="0"/>
        <v>63</v>
      </c>
      <c r="J30" s="61">
        <v>9508638420</v>
      </c>
      <c r="K30" s="59" t="s">
        <v>168</v>
      </c>
      <c r="L30" s="57" t="s">
        <v>169</v>
      </c>
      <c r="M30" s="58">
        <v>9401453223</v>
      </c>
      <c r="N30" s="57" t="s">
        <v>169</v>
      </c>
      <c r="O30" s="58">
        <v>9401453223</v>
      </c>
      <c r="P30" s="24" t="s">
        <v>1539</v>
      </c>
      <c r="Q30" s="18" t="s">
        <v>139</v>
      </c>
      <c r="R30" s="18">
        <v>3</v>
      </c>
      <c r="S30" s="18" t="s">
        <v>231</v>
      </c>
      <c r="T30" s="18"/>
    </row>
    <row r="31" spans="1:20">
      <c r="A31" s="4">
        <v>27</v>
      </c>
      <c r="B31" s="17" t="s">
        <v>66</v>
      </c>
      <c r="C31" s="85" t="s">
        <v>1218</v>
      </c>
      <c r="D31" s="18" t="s">
        <v>27</v>
      </c>
      <c r="E31" s="85">
        <v>18070213601</v>
      </c>
      <c r="F31" s="85" t="s">
        <v>96</v>
      </c>
      <c r="G31" s="55">
        <v>12</v>
      </c>
      <c r="H31" s="55">
        <v>21</v>
      </c>
      <c r="I31" s="17">
        <f t="shared" si="0"/>
        <v>33</v>
      </c>
      <c r="J31" s="125" t="s">
        <v>1219</v>
      </c>
      <c r="K31" s="54" t="s">
        <v>258</v>
      </c>
      <c r="L31" s="57" t="s">
        <v>259</v>
      </c>
      <c r="M31" s="58">
        <v>9401453258</v>
      </c>
      <c r="N31" s="59" t="s">
        <v>473</v>
      </c>
      <c r="O31" s="60">
        <v>9678486408</v>
      </c>
      <c r="P31" s="24" t="s">
        <v>1540</v>
      </c>
      <c r="Q31" s="18" t="s">
        <v>88</v>
      </c>
      <c r="R31" s="18">
        <v>17</v>
      </c>
      <c r="S31" s="18" t="s">
        <v>231</v>
      </c>
      <c r="T31" s="18"/>
    </row>
    <row r="32" spans="1:20">
      <c r="A32" s="4">
        <v>28</v>
      </c>
      <c r="B32" s="17" t="s">
        <v>66</v>
      </c>
      <c r="C32" s="85" t="s">
        <v>1220</v>
      </c>
      <c r="D32" s="18" t="s">
        <v>27</v>
      </c>
      <c r="E32" s="85">
        <v>18070213801</v>
      </c>
      <c r="F32" s="85" t="s">
        <v>96</v>
      </c>
      <c r="G32" s="55">
        <v>9</v>
      </c>
      <c r="H32" s="55">
        <v>13</v>
      </c>
      <c r="I32" s="17">
        <f t="shared" si="0"/>
        <v>22</v>
      </c>
      <c r="J32" s="87" t="s">
        <v>1221</v>
      </c>
      <c r="K32" s="108" t="s">
        <v>258</v>
      </c>
      <c r="L32" s="132" t="s">
        <v>259</v>
      </c>
      <c r="M32" s="58">
        <v>9401453258</v>
      </c>
      <c r="N32" s="59" t="s">
        <v>1156</v>
      </c>
      <c r="O32" s="133">
        <v>9954944309</v>
      </c>
      <c r="P32" s="24" t="s">
        <v>1540</v>
      </c>
      <c r="Q32" s="18" t="s">
        <v>88</v>
      </c>
      <c r="R32" s="18">
        <v>17</v>
      </c>
      <c r="S32" s="18" t="s">
        <v>231</v>
      </c>
      <c r="T32" s="18"/>
    </row>
    <row r="33" spans="1:20">
      <c r="A33" s="4">
        <v>29</v>
      </c>
      <c r="B33" s="17" t="s">
        <v>66</v>
      </c>
      <c r="C33" s="53" t="s">
        <v>1222</v>
      </c>
      <c r="D33" s="18" t="s">
        <v>29</v>
      </c>
      <c r="E33" s="117" t="s">
        <v>1398</v>
      </c>
      <c r="F33" s="18"/>
      <c r="G33" s="61">
        <v>21</v>
      </c>
      <c r="H33" s="61">
        <v>14</v>
      </c>
      <c r="I33" s="17">
        <f t="shared" si="0"/>
        <v>35</v>
      </c>
      <c r="J33" s="61">
        <v>9864578710</v>
      </c>
      <c r="K33" s="54" t="s">
        <v>258</v>
      </c>
      <c r="L33" s="62" t="s">
        <v>259</v>
      </c>
      <c r="M33" s="58">
        <v>9401453258</v>
      </c>
      <c r="N33" s="59" t="s">
        <v>473</v>
      </c>
      <c r="O33" s="63">
        <v>9678486408</v>
      </c>
      <c r="P33" s="24" t="s">
        <v>1540</v>
      </c>
      <c r="Q33" s="18" t="s">
        <v>88</v>
      </c>
      <c r="R33" s="18">
        <v>18</v>
      </c>
      <c r="S33" s="18" t="s">
        <v>231</v>
      </c>
      <c r="T33" s="18"/>
    </row>
    <row r="34" spans="1:20">
      <c r="A34" s="4">
        <v>30</v>
      </c>
      <c r="B34" s="17" t="s">
        <v>66</v>
      </c>
      <c r="C34" s="53" t="s">
        <v>1223</v>
      </c>
      <c r="D34" s="18" t="s">
        <v>29</v>
      </c>
      <c r="E34" s="117" t="s">
        <v>1399</v>
      </c>
      <c r="F34" s="18"/>
      <c r="G34" s="61">
        <v>14</v>
      </c>
      <c r="H34" s="61">
        <v>15</v>
      </c>
      <c r="I34" s="17">
        <f t="shared" si="0"/>
        <v>29</v>
      </c>
      <c r="J34" s="61">
        <v>9613122887</v>
      </c>
      <c r="K34" s="54" t="s">
        <v>258</v>
      </c>
      <c r="L34" s="62" t="s">
        <v>259</v>
      </c>
      <c r="M34" s="58">
        <v>9401453258</v>
      </c>
      <c r="N34" s="65" t="s">
        <v>504</v>
      </c>
      <c r="O34" s="63">
        <v>9864427846</v>
      </c>
      <c r="P34" s="24" t="s">
        <v>1540</v>
      </c>
      <c r="Q34" s="18" t="s">
        <v>88</v>
      </c>
      <c r="R34" s="18">
        <v>18</v>
      </c>
      <c r="S34" s="18" t="s">
        <v>231</v>
      </c>
      <c r="T34" s="18"/>
    </row>
    <row r="35" spans="1:20">
      <c r="A35" s="4">
        <v>31</v>
      </c>
      <c r="B35" s="17" t="s">
        <v>66</v>
      </c>
      <c r="C35" s="53" t="s">
        <v>1224</v>
      </c>
      <c r="D35" s="18" t="s">
        <v>27</v>
      </c>
      <c r="E35" s="53">
        <v>18070401004</v>
      </c>
      <c r="F35" s="53" t="s">
        <v>96</v>
      </c>
      <c r="G35" s="55">
        <v>23</v>
      </c>
      <c r="H35" s="55">
        <v>27</v>
      </c>
      <c r="I35" s="17">
        <f t="shared" si="0"/>
        <v>50</v>
      </c>
      <c r="J35" s="56" t="s">
        <v>1225</v>
      </c>
      <c r="K35" s="54" t="s">
        <v>379</v>
      </c>
      <c r="L35" s="57" t="s">
        <v>380</v>
      </c>
      <c r="M35" s="58"/>
      <c r="N35" s="59" t="s">
        <v>381</v>
      </c>
      <c r="O35" s="60">
        <v>9859244332</v>
      </c>
      <c r="P35" s="24" t="s">
        <v>1541</v>
      </c>
      <c r="Q35" s="18" t="s">
        <v>107</v>
      </c>
      <c r="R35" s="18">
        <v>9</v>
      </c>
      <c r="S35" s="18" t="s">
        <v>231</v>
      </c>
      <c r="T35" s="18"/>
    </row>
    <row r="36" spans="1:20">
      <c r="A36" s="4">
        <v>32</v>
      </c>
      <c r="B36" s="17" t="s">
        <v>66</v>
      </c>
      <c r="C36" s="66" t="s">
        <v>1226</v>
      </c>
      <c r="D36" s="18" t="s">
        <v>29</v>
      </c>
      <c r="E36" s="117" t="s">
        <v>670</v>
      </c>
      <c r="F36" s="54"/>
      <c r="G36" s="74">
        <v>26</v>
      </c>
      <c r="H36" s="74">
        <v>27</v>
      </c>
      <c r="I36" s="17">
        <f t="shared" si="0"/>
        <v>53</v>
      </c>
      <c r="J36" s="72" t="s">
        <v>1227</v>
      </c>
      <c r="K36" s="54" t="s">
        <v>379</v>
      </c>
      <c r="L36" s="57" t="s">
        <v>1072</v>
      </c>
      <c r="M36" s="54"/>
      <c r="N36" s="59" t="s">
        <v>381</v>
      </c>
      <c r="O36" s="60">
        <v>9859244332</v>
      </c>
      <c r="P36" s="24" t="s">
        <v>1541</v>
      </c>
      <c r="Q36" s="18" t="s">
        <v>107</v>
      </c>
      <c r="R36" s="18">
        <v>8</v>
      </c>
      <c r="S36" s="18" t="s">
        <v>231</v>
      </c>
      <c r="T36" s="18"/>
    </row>
    <row r="37" spans="1:20">
      <c r="A37" s="4">
        <v>33</v>
      </c>
      <c r="B37" s="17" t="s">
        <v>66</v>
      </c>
      <c r="C37" s="53" t="s">
        <v>1228</v>
      </c>
      <c r="D37" s="18" t="s">
        <v>27</v>
      </c>
      <c r="E37" s="53">
        <v>18070401001</v>
      </c>
      <c r="F37" s="53" t="s">
        <v>96</v>
      </c>
      <c r="G37" s="55">
        <v>27</v>
      </c>
      <c r="H37" s="55">
        <v>33</v>
      </c>
      <c r="I37" s="17">
        <f t="shared" si="0"/>
        <v>60</v>
      </c>
      <c r="J37" s="56" t="s">
        <v>1229</v>
      </c>
      <c r="K37" s="54" t="s">
        <v>379</v>
      </c>
      <c r="L37" s="57" t="s">
        <v>1072</v>
      </c>
      <c r="M37" s="54"/>
      <c r="N37" s="59" t="s">
        <v>381</v>
      </c>
      <c r="O37" s="60">
        <v>9859244332</v>
      </c>
      <c r="P37" s="24" t="s">
        <v>1541</v>
      </c>
      <c r="Q37" s="18" t="s">
        <v>107</v>
      </c>
      <c r="R37" s="18">
        <v>8</v>
      </c>
      <c r="S37" s="18" t="s">
        <v>231</v>
      </c>
      <c r="T37" s="18"/>
    </row>
    <row r="38" spans="1:20">
      <c r="A38" s="4">
        <v>34</v>
      </c>
      <c r="B38" s="17" t="s">
        <v>66</v>
      </c>
      <c r="C38" s="53" t="s">
        <v>1230</v>
      </c>
      <c r="D38" s="18" t="s">
        <v>27</v>
      </c>
      <c r="E38" s="53">
        <v>18070401002</v>
      </c>
      <c r="F38" s="53" t="s">
        <v>96</v>
      </c>
      <c r="G38" s="55">
        <v>9</v>
      </c>
      <c r="H38" s="55">
        <v>4</v>
      </c>
      <c r="I38" s="17">
        <f t="shared" si="0"/>
        <v>13</v>
      </c>
      <c r="J38" s="56" t="s">
        <v>1231</v>
      </c>
      <c r="K38" s="54" t="s">
        <v>379</v>
      </c>
      <c r="L38" s="57" t="s">
        <v>1072</v>
      </c>
      <c r="M38" s="54"/>
      <c r="N38" s="59" t="s">
        <v>381</v>
      </c>
      <c r="O38" s="60">
        <v>9859244332</v>
      </c>
      <c r="P38" s="24" t="s">
        <v>1542</v>
      </c>
      <c r="Q38" s="18" t="s">
        <v>110</v>
      </c>
      <c r="R38" s="18">
        <v>12</v>
      </c>
      <c r="S38" s="18" t="s">
        <v>231</v>
      </c>
      <c r="T38" s="18"/>
    </row>
    <row r="39" spans="1:20">
      <c r="A39" s="4">
        <v>35</v>
      </c>
      <c r="B39" s="17" t="s">
        <v>66</v>
      </c>
      <c r="C39" s="53" t="s">
        <v>1232</v>
      </c>
      <c r="D39" s="18" t="s">
        <v>27</v>
      </c>
      <c r="E39" s="53">
        <v>18070401007</v>
      </c>
      <c r="F39" s="53" t="s">
        <v>96</v>
      </c>
      <c r="G39" s="55">
        <v>11</v>
      </c>
      <c r="H39" s="55">
        <v>12</v>
      </c>
      <c r="I39" s="17">
        <f t="shared" si="0"/>
        <v>23</v>
      </c>
      <c r="J39" s="56" t="s">
        <v>1233</v>
      </c>
      <c r="K39" s="54" t="s">
        <v>379</v>
      </c>
      <c r="L39" s="57" t="s">
        <v>380</v>
      </c>
      <c r="M39" s="58"/>
      <c r="N39" s="59" t="s">
        <v>381</v>
      </c>
      <c r="O39" s="60">
        <v>9859244332</v>
      </c>
      <c r="P39" s="24" t="s">
        <v>1542</v>
      </c>
      <c r="Q39" s="18" t="s">
        <v>110</v>
      </c>
      <c r="R39" s="18">
        <v>12</v>
      </c>
      <c r="S39" s="18" t="s">
        <v>231</v>
      </c>
      <c r="T39" s="18"/>
    </row>
    <row r="40" spans="1:20">
      <c r="A40" s="4">
        <v>36</v>
      </c>
      <c r="B40" s="17" t="s">
        <v>66</v>
      </c>
      <c r="C40" s="66" t="s">
        <v>412</v>
      </c>
      <c r="D40" s="18" t="s">
        <v>29</v>
      </c>
      <c r="E40" s="117" t="s">
        <v>671</v>
      </c>
      <c r="F40" s="54"/>
      <c r="G40" s="74">
        <v>16</v>
      </c>
      <c r="H40" s="74">
        <v>15</v>
      </c>
      <c r="I40" s="17">
        <f t="shared" si="0"/>
        <v>31</v>
      </c>
      <c r="J40" s="72" t="s">
        <v>1234</v>
      </c>
      <c r="K40" s="54" t="s">
        <v>379</v>
      </c>
      <c r="L40" s="57" t="s">
        <v>1072</v>
      </c>
      <c r="M40" s="54"/>
      <c r="N40" s="59" t="s">
        <v>381</v>
      </c>
      <c r="O40" s="60">
        <v>9859244332</v>
      </c>
      <c r="P40" s="24" t="s">
        <v>1542</v>
      </c>
      <c r="Q40" s="18" t="s">
        <v>110</v>
      </c>
      <c r="R40" s="18">
        <v>12</v>
      </c>
      <c r="S40" s="18" t="s">
        <v>231</v>
      </c>
      <c r="T40" s="18"/>
    </row>
    <row r="41" spans="1:20">
      <c r="A41" s="4">
        <v>37</v>
      </c>
      <c r="B41" s="17" t="s">
        <v>66</v>
      </c>
      <c r="C41" s="66" t="s">
        <v>1235</v>
      </c>
      <c r="D41" s="54" t="s">
        <v>29</v>
      </c>
      <c r="E41" s="117" t="s">
        <v>931</v>
      </c>
      <c r="F41" s="54"/>
      <c r="G41" s="74">
        <v>18</v>
      </c>
      <c r="H41" s="74">
        <v>10</v>
      </c>
      <c r="I41" s="17">
        <f t="shared" si="0"/>
        <v>28</v>
      </c>
      <c r="J41" s="126" t="s">
        <v>1236</v>
      </c>
      <c r="K41" s="54" t="s">
        <v>379</v>
      </c>
      <c r="L41" s="57" t="s">
        <v>1072</v>
      </c>
      <c r="M41" s="54"/>
      <c r="N41" s="59" t="s">
        <v>381</v>
      </c>
      <c r="O41" s="60">
        <v>9859244332</v>
      </c>
      <c r="P41" s="24" t="s">
        <v>1542</v>
      </c>
      <c r="Q41" s="18" t="s">
        <v>110</v>
      </c>
      <c r="R41" s="18">
        <v>14</v>
      </c>
      <c r="S41" s="18" t="s">
        <v>231</v>
      </c>
      <c r="T41" s="18"/>
    </row>
    <row r="42" spans="1:20">
      <c r="A42" s="4">
        <v>38</v>
      </c>
      <c r="B42" s="17" t="s">
        <v>66</v>
      </c>
      <c r="C42" s="66" t="s">
        <v>1161</v>
      </c>
      <c r="D42" s="54" t="s">
        <v>29</v>
      </c>
      <c r="E42" s="117" t="s">
        <v>1400</v>
      </c>
      <c r="F42" s="54"/>
      <c r="G42" s="81">
        <v>18</v>
      </c>
      <c r="H42" s="81">
        <v>16</v>
      </c>
      <c r="I42" s="17">
        <f t="shared" si="0"/>
        <v>34</v>
      </c>
      <c r="J42" s="126" t="s">
        <v>1162</v>
      </c>
      <c r="K42" s="54" t="s">
        <v>379</v>
      </c>
      <c r="L42" s="57" t="s">
        <v>1072</v>
      </c>
      <c r="M42" s="54"/>
      <c r="N42" s="59" t="s">
        <v>381</v>
      </c>
      <c r="O42" s="60">
        <v>9859244332</v>
      </c>
      <c r="P42" s="24" t="s">
        <v>1542</v>
      </c>
      <c r="Q42" s="18" t="s">
        <v>110</v>
      </c>
      <c r="R42" s="18">
        <v>16</v>
      </c>
      <c r="S42" s="18" t="s">
        <v>231</v>
      </c>
      <c r="T42" s="18"/>
    </row>
    <row r="43" spans="1:20" ht="30">
      <c r="A43" s="4">
        <v>39</v>
      </c>
      <c r="B43" s="17" t="s">
        <v>66</v>
      </c>
      <c r="C43" s="85" t="s">
        <v>1237</v>
      </c>
      <c r="D43" s="54" t="s">
        <v>27</v>
      </c>
      <c r="E43" s="85">
        <v>18070201303</v>
      </c>
      <c r="F43" s="85" t="s">
        <v>90</v>
      </c>
      <c r="G43" s="55">
        <v>0</v>
      </c>
      <c r="H43" s="55">
        <v>71</v>
      </c>
      <c r="I43" s="17">
        <f t="shared" si="0"/>
        <v>71</v>
      </c>
      <c r="J43" s="87" t="s">
        <v>1238</v>
      </c>
      <c r="K43" s="79" t="s">
        <v>443</v>
      </c>
      <c r="L43" s="108" t="s">
        <v>444</v>
      </c>
      <c r="M43" s="58">
        <v>9401453234</v>
      </c>
      <c r="N43" s="59" t="s">
        <v>445</v>
      </c>
      <c r="O43" s="55">
        <v>9613229128</v>
      </c>
      <c r="P43" s="24" t="s">
        <v>1543</v>
      </c>
      <c r="Q43" s="18" t="s">
        <v>119</v>
      </c>
      <c r="R43" s="18">
        <v>18</v>
      </c>
      <c r="S43" s="18" t="s">
        <v>231</v>
      </c>
      <c r="T43" s="18"/>
    </row>
    <row r="44" spans="1:20">
      <c r="A44" s="4">
        <v>40</v>
      </c>
      <c r="B44" s="17" t="s">
        <v>66</v>
      </c>
      <c r="C44" s="85" t="s">
        <v>1239</v>
      </c>
      <c r="D44" s="54" t="s">
        <v>27</v>
      </c>
      <c r="E44" s="85">
        <v>18070201306</v>
      </c>
      <c r="F44" s="85" t="s">
        <v>96</v>
      </c>
      <c r="G44" s="55">
        <v>13</v>
      </c>
      <c r="H44" s="55">
        <v>23</v>
      </c>
      <c r="I44" s="17">
        <f t="shared" si="0"/>
        <v>36</v>
      </c>
      <c r="J44" s="87" t="s">
        <v>1240</v>
      </c>
      <c r="K44" s="79" t="s">
        <v>443</v>
      </c>
      <c r="L44" s="108" t="s">
        <v>444</v>
      </c>
      <c r="M44" s="58">
        <v>9401453234</v>
      </c>
      <c r="N44" s="59" t="s">
        <v>445</v>
      </c>
      <c r="O44" s="55">
        <v>9613229128</v>
      </c>
      <c r="P44" s="24" t="s">
        <v>1543</v>
      </c>
      <c r="Q44" s="18" t="s">
        <v>119</v>
      </c>
      <c r="R44" s="18">
        <v>18</v>
      </c>
      <c r="S44" s="18" t="s">
        <v>231</v>
      </c>
      <c r="T44" s="18"/>
    </row>
    <row r="45" spans="1:20">
      <c r="A45" s="4">
        <v>41</v>
      </c>
      <c r="B45" s="17" t="s">
        <v>66</v>
      </c>
      <c r="C45" s="74" t="s">
        <v>1025</v>
      </c>
      <c r="D45" s="18" t="s">
        <v>29</v>
      </c>
      <c r="E45" s="117" t="s">
        <v>1026</v>
      </c>
      <c r="F45" s="18"/>
      <c r="G45" s="81">
        <v>19</v>
      </c>
      <c r="H45" s="81">
        <v>16</v>
      </c>
      <c r="I45" s="17">
        <f t="shared" si="0"/>
        <v>35</v>
      </c>
      <c r="J45" s="74">
        <v>9854681662</v>
      </c>
      <c r="K45" s="79" t="s">
        <v>443</v>
      </c>
      <c r="L45" s="108" t="s">
        <v>444</v>
      </c>
      <c r="M45" s="58">
        <v>9401453234</v>
      </c>
      <c r="N45" s="59" t="s">
        <v>445</v>
      </c>
      <c r="O45" s="55">
        <v>9613229128</v>
      </c>
      <c r="P45" s="24" t="s">
        <v>1543</v>
      </c>
      <c r="Q45" s="18" t="s">
        <v>119</v>
      </c>
      <c r="R45" s="18">
        <v>18</v>
      </c>
      <c r="S45" s="18" t="s">
        <v>231</v>
      </c>
      <c r="T45" s="18"/>
    </row>
    <row r="46" spans="1:20">
      <c r="A46" s="4">
        <v>42</v>
      </c>
      <c r="B46" s="17" t="s">
        <v>66</v>
      </c>
      <c r="C46" s="85" t="s">
        <v>1241</v>
      </c>
      <c r="D46" s="54" t="s">
        <v>27</v>
      </c>
      <c r="E46" s="85">
        <v>18070201301</v>
      </c>
      <c r="F46" s="85" t="s">
        <v>96</v>
      </c>
      <c r="G46" s="55">
        <v>53</v>
      </c>
      <c r="H46" s="55">
        <v>48</v>
      </c>
      <c r="I46" s="17">
        <f t="shared" si="0"/>
        <v>101</v>
      </c>
      <c r="J46" s="87" t="s">
        <v>1242</v>
      </c>
      <c r="K46" s="79" t="s">
        <v>443</v>
      </c>
      <c r="L46" s="108" t="s">
        <v>444</v>
      </c>
      <c r="M46" s="58">
        <v>9401453234</v>
      </c>
      <c r="N46" s="59" t="s">
        <v>445</v>
      </c>
      <c r="O46" s="55">
        <v>9613229128</v>
      </c>
      <c r="P46" s="24" t="s">
        <v>1544</v>
      </c>
      <c r="Q46" s="18" t="s">
        <v>132</v>
      </c>
      <c r="R46" s="18">
        <v>18</v>
      </c>
      <c r="S46" s="18" t="s">
        <v>231</v>
      </c>
      <c r="T46" s="18"/>
    </row>
    <row r="47" spans="1:20" ht="30.75">
      <c r="A47" s="4">
        <v>43</v>
      </c>
      <c r="B47" s="17" t="s">
        <v>66</v>
      </c>
      <c r="C47" s="109" t="s">
        <v>739</v>
      </c>
      <c r="D47" s="18" t="s">
        <v>29</v>
      </c>
      <c r="E47" s="117" t="s">
        <v>1401</v>
      </c>
      <c r="F47" s="18"/>
      <c r="G47" s="81">
        <v>36</v>
      </c>
      <c r="H47" s="81">
        <v>27</v>
      </c>
      <c r="I47" s="17">
        <f t="shared" si="0"/>
        <v>63</v>
      </c>
      <c r="J47" s="74">
        <v>8011447272</v>
      </c>
      <c r="K47" s="79" t="s">
        <v>443</v>
      </c>
      <c r="L47" s="108" t="s">
        <v>444</v>
      </c>
      <c r="M47" s="58">
        <v>9401453234</v>
      </c>
      <c r="N47" s="53" t="s">
        <v>736</v>
      </c>
      <c r="O47" s="61">
        <v>9864759623</v>
      </c>
      <c r="P47" s="24" t="s">
        <v>1545</v>
      </c>
      <c r="Q47" s="18" t="s">
        <v>139</v>
      </c>
      <c r="R47" s="18">
        <v>18</v>
      </c>
      <c r="S47" s="18" t="s">
        <v>231</v>
      </c>
      <c r="T47" s="18"/>
    </row>
    <row r="48" spans="1:20">
      <c r="A48" s="4">
        <v>44</v>
      </c>
      <c r="B48" s="17" t="s">
        <v>66</v>
      </c>
      <c r="C48" s="53" t="s">
        <v>1243</v>
      </c>
      <c r="D48" s="18" t="s">
        <v>27</v>
      </c>
      <c r="E48" s="53">
        <v>18070400113</v>
      </c>
      <c r="F48" s="53" t="s">
        <v>96</v>
      </c>
      <c r="G48" s="55">
        <v>27</v>
      </c>
      <c r="H48" s="55">
        <v>30</v>
      </c>
      <c r="I48" s="17">
        <f t="shared" si="0"/>
        <v>57</v>
      </c>
      <c r="J48" s="56" t="s">
        <v>1244</v>
      </c>
      <c r="K48" s="72" t="s">
        <v>1245</v>
      </c>
      <c r="L48" s="107" t="s">
        <v>1172</v>
      </c>
      <c r="M48" s="58">
        <v>9401453231</v>
      </c>
      <c r="N48" s="59" t="s">
        <v>1100</v>
      </c>
      <c r="O48" s="60">
        <v>9864134732</v>
      </c>
      <c r="P48" s="24" t="s">
        <v>1546</v>
      </c>
      <c r="Q48" s="18" t="s">
        <v>88</v>
      </c>
      <c r="R48" s="18">
        <v>5</v>
      </c>
      <c r="S48" s="18" t="s">
        <v>231</v>
      </c>
      <c r="T48" s="18"/>
    </row>
    <row r="49" spans="1:20">
      <c r="A49" s="4">
        <v>45</v>
      </c>
      <c r="B49" s="17" t="s">
        <v>66</v>
      </c>
      <c r="C49" s="66" t="s">
        <v>1246</v>
      </c>
      <c r="D49" s="18" t="s">
        <v>29</v>
      </c>
      <c r="E49" s="117" t="s">
        <v>1402</v>
      </c>
      <c r="F49" s="54"/>
      <c r="G49" s="81">
        <v>25</v>
      </c>
      <c r="H49" s="81">
        <v>23</v>
      </c>
      <c r="I49" s="17">
        <f t="shared" si="0"/>
        <v>48</v>
      </c>
      <c r="J49" s="82" t="s">
        <v>1247</v>
      </c>
      <c r="K49" s="72" t="s">
        <v>1245</v>
      </c>
      <c r="L49" s="107" t="s">
        <v>1172</v>
      </c>
      <c r="M49" s="58">
        <v>9401453231</v>
      </c>
      <c r="N49" s="59" t="s">
        <v>1100</v>
      </c>
      <c r="O49" s="60">
        <v>9864134732</v>
      </c>
      <c r="P49" s="24" t="s">
        <v>1546</v>
      </c>
      <c r="Q49" s="18" t="s">
        <v>88</v>
      </c>
      <c r="R49" s="18">
        <v>5</v>
      </c>
      <c r="S49" s="18" t="s">
        <v>231</v>
      </c>
      <c r="T49" s="18"/>
    </row>
    <row r="50" spans="1:20">
      <c r="A50" s="4">
        <v>46</v>
      </c>
      <c r="B50" s="17" t="s">
        <v>66</v>
      </c>
      <c r="C50" s="53" t="s">
        <v>1248</v>
      </c>
      <c r="D50" s="18" t="s">
        <v>27</v>
      </c>
      <c r="E50" s="53">
        <v>18070401502</v>
      </c>
      <c r="F50" s="53" t="s">
        <v>96</v>
      </c>
      <c r="G50" s="55">
        <v>26</v>
      </c>
      <c r="H50" s="55">
        <v>21</v>
      </c>
      <c r="I50" s="17">
        <f t="shared" si="0"/>
        <v>47</v>
      </c>
      <c r="J50" s="56" t="s">
        <v>1249</v>
      </c>
      <c r="K50" s="59" t="s">
        <v>323</v>
      </c>
      <c r="L50" s="62" t="s">
        <v>324</v>
      </c>
      <c r="M50" s="58">
        <v>9401453243</v>
      </c>
      <c r="N50" s="59" t="s">
        <v>327</v>
      </c>
      <c r="O50" s="63">
        <v>9854907746</v>
      </c>
      <c r="P50" s="24" t="s">
        <v>1547</v>
      </c>
      <c r="Q50" s="18" t="s">
        <v>107</v>
      </c>
      <c r="R50" s="18">
        <v>7</v>
      </c>
      <c r="S50" s="18" t="s">
        <v>231</v>
      </c>
      <c r="T50" s="18"/>
    </row>
    <row r="51" spans="1:20">
      <c r="A51" s="4">
        <v>47</v>
      </c>
      <c r="B51" s="17" t="s">
        <v>66</v>
      </c>
      <c r="C51" s="53" t="s">
        <v>1250</v>
      </c>
      <c r="D51" s="18" t="s">
        <v>27</v>
      </c>
      <c r="E51" s="53">
        <v>18070401503</v>
      </c>
      <c r="F51" s="53" t="s">
        <v>90</v>
      </c>
      <c r="G51" s="55">
        <v>10</v>
      </c>
      <c r="H51" s="55">
        <v>11</v>
      </c>
      <c r="I51" s="17">
        <f t="shared" si="0"/>
        <v>21</v>
      </c>
      <c r="J51" s="56" t="s">
        <v>1251</v>
      </c>
      <c r="K51" s="59" t="s">
        <v>323</v>
      </c>
      <c r="L51" s="62" t="s">
        <v>324</v>
      </c>
      <c r="M51" s="58">
        <v>9401453243</v>
      </c>
      <c r="N51" s="59" t="s">
        <v>327</v>
      </c>
      <c r="O51" s="63">
        <v>9854907746</v>
      </c>
      <c r="P51" s="24" t="s">
        <v>1547</v>
      </c>
      <c r="Q51" s="18" t="s">
        <v>107</v>
      </c>
      <c r="R51" s="18">
        <v>7</v>
      </c>
      <c r="S51" s="18" t="s">
        <v>231</v>
      </c>
      <c r="T51" s="18"/>
    </row>
    <row r="52" spans="1:20">
      <c r="A52" s="4">
        <v>48</v>
      </c>
      <c r="B52" s="17" t="s">
        <v>66</v>
      </c>
      <c r="C52" s="66" t="s">
        <v>1252</v>
      </c>
      <c r="D52" s="18" t="s">
        <v>29</v>
      </c>
      <c r="E52" s="117" t="s">
        <v>887</v>
      </c>
      <c r="F52" s="54"/>
      <c r="G52" s="81">
        <v>21</v>
      </c>
      <c r="H52" s="81">
        <v>26</v>
      </c>
      <c r="I52" s="17">
        <f t="shared" si="0"/>
        <v>47</v>
      </c>
      <c r="J52" s="82" t="s">
        <v>1253</v>
      </c>
      <c r="K52" s="59" t="s">
        <v>323</v>
      </c>
      <c r="L52" s="62" t="s">
        <v>324</v>
      </c>
      <c r="M52" s="58">
        <v>9401453243</v>
      </c>
      <c r="N52" s="59" t="s">
        <v>327</v>
      </c>
      <c r="O52" s="63">
        <v>9854907746</v>
      </c>
      <c r="P52" s="24" t="s">
        <v>1547</v>
      </c>
      <c r="Q52" s="18" t="s">
        <v>107</v>
      </c>
      <c r="R52" s="18">
        <v>7</v>
      </c>
      <c r="S52" s="18" t="s">
        <v>231</v>
      </c>
      <c r="T52" s="18"/>
    </row>
    <row r="53" spans="1:20">
      <c r="A53" s="4">
        <v>49</v>
      </c>
      <c r="B53" s="17" t="s">
        <v>66</v>
      </c>
      <c r="C53" s="53" t="s">
        <v>1254</v>
      </c>
      <c r="D53" s="18" t="s">
        <v>27</v>
      </c>
      <c r="E53" s="53">
        <v>18070402707</v>
      </c>
      <c r="F53" s="53" t="s">
        <v>90</v>
      </c>
      <c r="G53" s="55">
        <v>18</v>
      </c>
      <c r="H53" s="55">
        <v>22</v>
      </c>
      <c r="I53" s="17">
        <f t="shared" si="0"/>
        <v>40</v>
      </c>
      <c r="J53" s="56" t="s">
        <v>1255</v>
      </c>
      <c r="K53" s="54" t="s">
        <v>1186</v>
      </c>
      <c r="L53" s="62" t="s">
        <v>598</v>
      </c>
      <c r="M53" s="59"/>
      <c r="N53" s="59" t="s">
        <v>1187</v>
      </c>
      <c r="O53" s="63">
        <v>9854866897</v>
      </c>
      <c r="P53" s="24" t="s">
        <v>1548</v>
      </c>
      <c r="Q53" s="18" t="s">
        <v>110</v>
      </c>
      <c r="R53" s="18">
        <v>7</v>
      </c>
      <c r="S53" s="18" t="s">
        <v>231</v>
      </c>
      <c r="T53" s="18"/>
    </row>
    <row r="54" spans="1:20">
      <c r="A54" s="4">
        <v>50</v>
      </c>
      <c r="B54" s="17" t="s">
        <v>66</v>
      </c>
      <c r="C54" s="134" t="s">
        <v>1256</v>
      </c>
      <c r="D54" s="18" t="s">
        <v>29</v>
      </c>
      <c r="E54" s="117" t="s">
        <v>1395</v>
      </c>
      <c r="F54" s="54"/>
      <c r="G54" s="81">
        <v>19</v>
      </c>
      <c r="H54" s="81">
        <v>15</v>
      </c>
      <c r="I54" s="17">
        <f t="shared" si="0"/>
        <v>34</v>
      </c>
      <c r="J54" s="70" t="s">
        <v>1257</v>
      </c>
      <c r="K54" s="54" t="s">
        <v>486</v>
      </c>
      <c r="L54" s="57" t="s">
        <v>487</v>
      </c>
      <c r="M54" s="54"/>
      <c r="N54" s="65" t="s">
        <v>488</v>
      </c>
      <c r="O54" s="60">
        <v>7399540778</v>
      </c>
      <c r="P54" s="24" t="s">
        <v>1548</v>
      </c>
      <c r="Q54" s="18" t="s">
        <v>110</v>
      </c>
      <c r="R54" s="18">
        <v>8</v>
      </c>
      <c r="S54" s="18" t="s">
        <v>231</v>
      </c>
      <c r="T54" s="18"/>
    </row>
    <row r="55" spans="1:20">
      <c r="A55" s="4">
        <v>51</v>
      </c>
      <c r="B55" s="17" t="s">
        <v>66</v>
      </c>
      <c r="C55" s="53" t="s">
        <v>1183</v>
      </c>
      <c r="D55" s="54" t="s">
        <v>29</v>
      </c>
      <c r="E55" s="117" t="s">
        <v>1396</v>
      </c>
      <c r="F55" s="54"/>
      <c r="G55" s="61">
        <v>20</v>
      </c>
      <c r="H55" s="61">
        <v>26</v>
      </c>
      <c r="I55" s="17">
        <f t="shared" ref="I55" si="1">SUM(G55:H55)</f>
        <v>46</v>
      </c>
      <c r="J55" s="61">
        <v>9085188406</v>
      </c>
      <c r="K55" s="17" t="s">
        <v>1186</v>
      </c>
      <c r="L55" s="62" t="s">
        <v>598</v>
      </c>
      <c r="M55" s="59"/>
      <c r="N55" s="59" t="s">
        <v>1187</v>
      </c>
      <c r="O55" s="63">
        <v>9854866897</v>
      </c>
      <c r="P55" s="24" t="s">
        <v>1548</v>
      </c>
      <c r="Q55" s="18" t="s">
        <v>110</v>
      </c>
      <c r="R55" s="18">
        <v>7</v>
      </c>
      <c r="S55" s="18" t="s">
        <v>231</v>
      </c>
      <c r="T55" s="18"/>
    </row>
    <row r="56" spans="1:20">
      <c r="A56" s="4">
        <v>52</v>
      </c>
      <c r="B56" s="17" t="s">
        <v>66</v>
      </c>
      <c r="C56" s="66" t="s">
        <v>674</v>
      </c>
      <c r="D56" s="18" t="s">
        <v>29</v>
      </c>
      <c r="E56" s="117" t="s">
        <v>675</v>
      </c>
      <c r="F56" s="54"/>
      <c r="G56" s="81">
        <v>16</v>
      </c>
      <c r="H56" s="81">
        <v>21</v>
      </c>
      <c r="I56" s="17">
        <f t="shared" ref="I56:I97" si="2">G56+H56</f>
        <v>37</v>
      </c>
      <c r="J56" s="82" t="s">
        <v>676</v>
      </c>
      <c r="K56" s="54" t="s">
        <v>218</v>
      </c>
      <c r="L56" s="57" t="s">
        <v>219</v>
      </c>
      <c r="M56" s="58">
        <v>9401453226</v>
      </c>
      <c r="N56" s="59" t="s">
        <v>228</v>
      </c>
      <c r="O56" s="60">
        <v>8254982040</v>
      </c>
      <c r="P56" s="24" t="s">
        <v>1549</v>
      </c>
      <c r="Q56" s="18" t="s">
        <v>119</v>
      </c>
      <c r="R56" s="18">
        <v>9</v>
      </c>
      <c r="S56" s="18" t="s">
        <v>231</v>
      </c>
      <c r="T56" s="18"/>
    </row>
    <row r="57" spans="1:20">
      <c r="A57" s="4">
        <v>53</v>
      </c>
      <c r="B57" s="17" t="s">
        <v>66</v>
      </c>
      <c r="C57" s="66" t="s">
        <v>677</v>
      </c>
      <c r="D57" s="18" t="s">
        <v>29</v>
      </c>
      <c r="E57" s="117" t="s">
        <v>678</v>
      </c>
      <c r="F57" s="54"/>
      <c r="G57" s="81">
        <v>30</v>
      </c>
      <c r="H57" s="81">
        <v>30</v>
      </c>
      <c r="I57" s="17">
        <f t="shared" si="2"/>
        <v>60</v>
      </c>
      <c r="J57" s="82" t="s">
        <v>679</v>
      </c>
      <c r="K57" s="54" t="s">
        <v>218</v>
      </c>
      <c r="L57" s="57" t="s">
        <v>219</v>
      </c>
      <c r="M57" s="58">
        <v>9401453226</v>
      </c>
      <c r="N57" s="59" t="s">
        <v>228</v>
      </c>
      <c r="O57" s="60">
        <v>8254982040</v>
      </c>
      <c r="P57" s="24" t="s">
        <v>1549</v>
      </c>
      <c r="Q57" s="18" t="s">
        <v>119</v>
      </c>
      <c r="R57" s="18">
        <v>9</v>
      </c>
      <c r="S57" s="18" t="s">
        <v>231</v>
      </c>
      <c r="T57" s="18"/>
    </row>
    <row r="58" spans="1:20">
      <c r="A58" s="4">
        <v>54</v>
      </c>
      <c r="B58" s="17" t="s">
        <v>66</v>
      </c>
      <c r="C58" s="66" t="s">
        <v>680</v>
      </c>
      <c r="D58" s="18" t="s">
        <v>29</v>
      </c>
      <c r="E58" s="117" t="s">
        <v>681</v>
      </c>
      <c r="F58" s="54"/>
      <c r="G58" s="81">
        <v>25</v>
      </c>
      <c r="H58" s="81">
        <v>23</v>
      </c>
      <c r="I58" s="17">
        <f t="shared" si="2"/>
        <v>48</v>
      </c>
      <c r="J58" s="82" t="s">
        <v>682</v>
      </c>
      <c r="K58" s="54" t="s">
        <v>218</v>
      </c>
      <c r="L58" s="57" t="s">
        <v>219</v>
      </c>
      <c r="M58" s="58">
        <v>9401453226</v>
      </c>
      <c r="N58" s="59" t="s">
        <v>228</v>
      </c>
      <c r="O58" s="60">
        <v>8254982040</v>
      </c>
      <c r="P58" s="24" t="s">
        <v>1549</v>
      </c>
      <c r="Q58" s="18" t="s">
        <v>119</v>
      </c>
      <c r="R58" s="18">
        <v>9</v>
      </c>
      <c r="S58" s="18" t="s">
        <v>231</v>
      </c>
      <c r="T58" s="18"/>
    </row>
    <row r="59" spans="1:20" ht="30">
      <c r="A59" s="4">
        <v>55</v>
      </c>
      <c r="B59" s="17" t="s">
        <v>66</v>
      </c>
      <c r="C59" s="53" t="s">
        <v>1258</v>
      </c>
      <c r="D59" s="18" t="s">
        <v>27</v>
      </c>
      <c r="E59" s="53">
        <v>18070401708</v>
      </c>
      <c r="F59" s="53" t="s">
        <v>134</v>
      </c>
      <c r="G59" s="55">
        <v>22</v>
      </c>
      <c r="H59" s="55">
        <v>16</v>
      </c>
      <c r="I59" s="17">
        <f t="shared" si="2"/>
        <v>38</v>
      </c>
      <c r="J59" s="56" t="s">
        <v>1259</v>
      </c>
      <c r="K59" s="79" t="s">
        <v>218</v>
      </c>
      <c r="L59" s="75" t="s">
        <v>219</v>
      </c>
      <c r="M59" s="58">
        <v>9401453226</v>
      </c>
      <c r="N59" s="53" t="s">
        <v>220</v>
      </c>
      <c r="O59" s="61">
        <v>9085191154</v>
      </c>
      <c r="P59" s="24" t="s">
        <v>1550</v>
      </c>
      <c r="Q59" s="18" t="s">
        <v>132</v>
      </c>
      <c r="R59" s="18">
        <v>9</v>
      </c>
      <c r="S59" s="18" t="s">
        <v>231</v>
      </c>
      <c r="T59" s="18"/>
    </row>
    <row r="60" spans="1:20">
      <c r="A60" s="4">
        <v>56</v>
      </c>
      <c r="B60" s="17" t="s">
        <v>66</v>
      </c>
      <c r="C60" s="53" t="s">
        <v>1260</v>
      </c>
      <c r="D60" s="18" t="s">
        <v>27</v>
      </c>
      <c r="E60" s="53">
        <v>18070401701</v>
      </c>
      <c r="F60" s="53" t="s">
        <v>90</v>
      </c>
      <c r="G60" s="55">
        <v>17</v>
      </c>
      <c r="H60" s="55">
        <v>23</v>
      </c>
      <c r="I60" s="17">
        <f t="shared" si="2"/>
        <v>40</v>
      </c>
      <c r="J60" s="56" t="s">
        <v>1261</v>
      </c>
      <c r="K60" s="79" t="s">
        <v>218</v>
      </c>
      <c r="L60" s="75" t="s">
        <v>219</v>
      </c>
      <c r="M60" s="58">
        <v>9401453226</v>
      </c>
      <c r="N60" s="53" t="s">
        <v>220</v>
      </c>
      <c r="O60" s="61">
        <v>9085191154</v>
      </c>
      <c r="P60" s="24" t="s">
        <v>1550</v>
      </c>
      <c r="Q60" s="18" t="s">
        <v>132</v>
      </c>
      <c r="R60" s="18">
        <v>9</v>
      </c>
      <c r="S60" s="18" t="s">
        <v>231</v>
      </c>
      <c r="T60" s="18"/>
    </row>
    <row r="61" spans="1:20" ht="30">
      <c r="A61" s="4">
        <v>57</v>
      </c>
      <c r="B61" s="17" t="s">
        <v>66</v>
      </c>
      <c r="C61" s="53" t="s">
        <v>1262</v>
      </c>
      <c r="D61" s="18" t="s">
        <v>27</v>
      </c>
      <c r="E61" s="53">
        <v>18070401702</v>
      </c>
      <c r="F61" s="53" t="s">
        <v>96</v>
      </c>
      <c r="G61" s="55">
        <v>19</v>
      </c>
      <c r="H61" s="55">
        <v>26</v>
      </c>
      <c r="I61" s="17">
        <f t="shared" si="2"/>
        <v>45</v>
      </c>
      <c r="J61" s="56" t="s">
        <v>1263</v>
      </c>
      <c r="K61" s="79" t="s">
        <v>218</v>
      </c>
      <c r="L61" s="75" t="s">
        <v>219</v>
      </c>
      <c r="M61" s="58">
        <v>9401453226</v>
      </c>
      <c r="N61" s="53" t="s">
        <v>220</v>
      </c>
      <c r="O61" s="61">
        <v>9085191154</v>
      </c>
      <c r="P61" s="24" t="s">
        <v>1550</v>
      </c>
      <c r="Q61" s="18" t="s">
        <v>132</v>
      </c>
      <c r="R61" s="18">
        <v>9</v>
      </c>
      <c r="S61" s="18" t="s">
        <v>231</v>
      </c>
      <c r="T61" s="18"/>
    </row>
    <row r="62" spans="1:20">
      <c r="A62" s="4">
        <v>58</v>
      </c>
      <c r="B62" s="17" t="s">
        <v>66</v>
      </c>
      <c r="C62" s="53" t="s">
        <v>1264</v>
      </c>
      <c r="D62" s="18" t="s">
        <v>27</v>
      </c>
      <c r="E62" s="53">
        <v>18070401703</v>
      </c>
      <c r="F62" s="53" t="s">
        <v>96</v>
      </c>
      <c r="G62" s="55">
        <v>23</v>
      </c>
      <c r="H62" s="55">
        <v>23</v>
      </c>
      <c r="I62" s="17">
        <f t="shared" si="2"/>
        <v>46</v>
      </c>
      <c r="J62" s="56" t="s">
        <v>1265</v>
      </c>
      <c r="K62" s="79" t="s">
        <v>218</v>
      </c>
      <c r="L62" s="75" t="s">
        <v>219</v>
      </c>
      <c r="M62" s="58">
        <v>9401453226</v>
      </c>
      <c r="N62" s="53" t="s">
        <v>220</v>
      </c>
      <c r="O62" s="61">
        <v>9085191154</v>
      </c>
      <c r="P62" s="24" t="s">
        <v>1551</v>
      </c>
      <c r="Q62" s="18" t="s">
        <v>139</v>
      </c>
      <c r="R62" s="18">
        <v>9</v>
      </c>
      <c r="S62" s="18" t="s">
        <v>231</v>
      </c>
      <c r="T62" s="18"/>
    </row>
    <row r="63" spans="1:20">
      <c r="A63" s="4">
        <v>59</v>
      </c>
      <c r="B63" s="17" t="s">
        <v>66</v>
      </c>
      <c r="C63" s="53" t="s">
        <v>1266</v>
      </c>
      <c r="D63" s="18" t="s">
        <v>27</v>
      </c>
      <c r="E63" s="53">
        <v>18070401704</v>
      </c>
      <c r="F63" s="53" t="s">
        <v>96</v>
      </c>
      <c r="G63" s="55">
        <v>7</v>
      </c>
      <c r="H63" s="55">
        <v>19</v>
      </c>
      <c r="I63" s="17">
        <f t="shared" si="2"/>
        <v>26</v>
      </c>
      <c r="J63" s="56" t="s">
        <v>1267</v>
      </c>
      <c r="K63" s="79" t="s">
        <v>218</v>
      </c>
      <c r="L63" s="75" t="s">
        <v>219</v>
      </c>
      <c r="M63" s="58">
        <v>9401453226</v>
      </c>
      <c r="N63" s="53" t="s">
        <v>220</v>
      </c>
      <c r="O63" s="61">
        <v>9085191154</v>
      </c>
      <c r="P63" s="24" t="s">
        <v>1551</v>
      </c>
      <c r="Q63" s="18" t="s">
        <v>139</v>
      </c>
      <c r="R63" s="18">
        <v>9</v>
      </c>
      <c r="S63" s="18" t="s">
        <v>231</v>
      </c>
      <c r="T63" s="18"/>
    </row>
    <row r="64" spans="1:20">
      <c r="A64" s="4">
        <v>60</v>
      </c>
      <c r="B64" s="17" t="s">
        <v>66</v>
      </c>
      <c r="C64" s="53" t="s">
        <v>790</v>
      </c>
      <c r="D64" s="18" t="s">
        <v>29</v>
      </c>
      <c r="E64" s="117" t="s">
        <v>675</v>
      </c>
      <c r="F64" s="18"/>
      <c r="G64" s="61">
        <v>18</v>
      </c>
      <c r="H64" s="61">
        <v>21</v>
      </c>
      <c r="I64" s="17">
        <f t="shared" si="2"/>
        <v>39</v>
      </c>
      <c r="J64" s="61">
        <v>8761008954</v>
      </c>
      <c r="K64" s="54" t="s">
        <v>791</v>
      </c>
      <c r="L64" s="62" t="s">
        <v>93</v>
      </c>
      <c r="M64" s="58">
        <v>9401453236</v>
      </c>
      <c r="N64" s="80" t="s">
        <v>792</v>
      </c>
      <c r="O64" s="63">
        <v>9508127720</v>
      </c>
      <c r="P64" s="24" t="s">
        <v>1551</v>
      </c>
      <c r="Q64" s="18" t="s">
        <v>139</v>
      </c>
      <c r="R64" s="18">
        <v>12</v>
      </c>
      <c r="S64" s="18" t="s">
        <v>231</v>
      </c>
      <c r="T64" s="18"/>
    </row>
    <row r="65" spans="1:20">
      <c r="A65" s="4">
        <v>61</v>
      </c>
      <c r="B65" s="17" t="s">
        <v>66</v>
      </c>
      <c r="C65" s="53" t="s">
        <v>793</v>
      </c>
      <c r="D65" s="18" t="s">
        <v>29</v>
      </c>
      <c r="E65" s="117" t="s">
        <v>794</v>
      </c>
      <c r="F65" s="18"/>
      <c r="G65" s="61">
        <v>25</v>
      </c>
      <c r="H65" s="61">
        <v>23</v>
      </c>
      <c r="I65" s="17">
        <f t="shared" si="2"/>
        <v>48</v>
      </c>
      <c r="J65" s="61">
        <v>8135808938</v>
      </c>
      <c r="K65" s="54" t="s">
        <v>791</v>
      </c>
      <c r="L65" s="62" t="s">
        <v>93</v>
      </c>
      <c r="M65" s="58">
        <v>9401453236</v>
      </c>
      <c r="N65" s="80" t="s">
        <v>792</v>
      </c>
      <c r="O65" s="63">
        <v>9508127720</v>
      </c>
      <c r="P65" s="24" t="s">
        <v>1551</v>
      </c>
      <c r="Q65" s="18" t="s">
        <v>139</v>
      </c>
      <c r="R65" s="18">
        <v>13</v>
      </c>
      <c r="S65" s="18" t="s">
        <v>231</v>
      </c>
      <c r="T65" s="18"/>
    </row>
    <row r="66" spans="1:20">
      <c r="A66" s="4">
        <v>62</v>
      </c>
      <c r="B66" s="17" t="s">
        <v>66</v>
      </c>
      <c r="C66" s="53" t="s">
        <v>784</v>
      </c>
      <c r="D66" s="18" t="s">
        <v>29</v>
      </c>
      <c r="E66" s="117" t="s">
        <v>785</v>
      </c>
      <c r="F66" s="18"/>
      <c r="G66" s="61">
        <v>19</v>
      </c>
      <c r="H66" s="61">
        <v>21</v>
      </c>
      <c r="I66" s="17">
        <f t="shared" si="2"/>
        <v>40</v>
      </c>
      <c r="J66" s="61">
        <v>9613069661</v>
      </c>
      <c r="K66" s="54" t="s">
        <v>114</v>
      </c>
      <c r="L66" s="62" t="s">
        <v>115</v>
      </c>
      <c r="M66" s="58">
        <v>9401453247</v>
      </c>
      <c r="N66" s="62" t="s">
        <v>115</v>
      </c>
      <c r="O66" s="58">
        <v>9401453247</v>
      </c>
      <c r="P66" s="24" t="s">
        <v>1552</v>
      </c>
      <c r="Q66" s="18" t="s">
        <v>88</v>
      </c>
      <c r="R66" s="18">
        <v>14</v>
      </c>
      <c r="S66" s="18" t="s">
        <v>231</v>
      </c>
      <c r="T66" s="18"/>
    </row>
    <row r="67" spans="1:20">
      <c r="A67" s="4">
        <v>63</v>
      </c>
      <c r="B67" s="17" t="s">
        <v>66</v>
      </c>
      <c r="C67" s="53" t="s">
        <v>786</v>
      </c>
      <c r="D67" s="18" t="s">
        <v>29</v>
      </c>
      <c r="E67" s="117" t="s">
        <v>787</v>
      </c>
      <c r="F67" s="18"/>
      <c r="G67" s="61">
        <v>20</v>
      </c>
      <c r="H67" s="61">
        <v>28</v>
      </c>
      <c r="I67" s="17">
        <f t="shared" si="2"/>
        <v>48</v>
      </c>
      <c r="J67" s="61">
        <v>9859292341</v>
      </c>
      <c r="K67" s="54" t="s">
        <v>114</v>
      </c>
      <c r="L67" s="62" t="s">
        <v>115</v>
      </c>
      <c r="M67" s="58">
        <v>9401453247</v>
      </c>
      <c r="N67" s="62" t="s">
        <v>115</v>
      </c>
      <c r="O67" s="58">
        <v>9401453247</v>
      </c>
      <c r="P67" s="24" t="s">
        <v>1552</v>
      </c>
      <c r="Q67" s="18" t="s">
        <v>88</v>
      </c>
      <c r="R67" s="18">
        <v>16</v>
      </c>
      <c r="S67" s="18" t="s">
        <v>231</v>
      </c>
      <c r="T67" s="18"/>
    </row>
    <row r="68" spans="1:20">
      <c r="A68" s="4">
        <v>64</v>
      </c>
      <c r="B68" s="17" t="s">
        <v>66</v>
      </c>
      <c r="C68" s="53" t="s">
        <v>788</v>
      </c>
      <c r="D68" s="18" t="s">
        <v>29</v>
      </c>
      <c r="E68" s="117" t="s">
        <v>789</v>
      </c>
      <c r="F68" s="18"/>
      <c r="G68" s="61">
        <v>21</v>
      </c>
      <c r="H68" s="61">
        <v>16</v>
      </c>
      <c r="I68" s="17">
        <f t="shared" si="2"/>
        <v>37</v>
      </c>
      <c r="J68" s="61">
        <v>9854894942</v>
      </c>
      <c r="K68" s="54" t="s">
        <v>114</v>
      </c>
      <c r="L68" s="62" t="s">
        <v>115</v>
      </c>
      <c r="M68" s="58">
        <v>9401453247</v>
      </c>
      <c r="N68" s="62" t="s">
        <v>115</v>
      </c>
      <c r="O68" s="58">
        <v>9401453247</v>
      </c>
      <c r="P68" s="24" t="s">
        <v>1552</v>
      </c>
      <c r="Q68" s="18" t="s">
        <v>88</v>
      </c>
      <c r="R68" s="18">
        <v>16</v>
      </c>
      <c r="S68" s="18" t="s">
        <v>231</v>
      </c>
      <c r="T68" s="18"/>
    </row>
    <row r="69" spans="1:20">
      <c r="A69" s="4">
        <v>65</v>
      </c>
      <c r="B69" s="17" t="s">
        <v>66</v>
      </c>
      <c r="C69" s="53" t="s">
        <v>1268</v>
      </c>
      <c r="D69" s="18" t="s">
        <v>27</v>
      </c>
      <c r="E69" s="53">
        <v>18070401605</v>
      </c>
      <c r="F69" s="53" t="s">
        <v>96</v>
      </c>
      <c r="G69" s="55">
        <v>27</v>
      </c>
      <c r="H69" s="55">
        <v>23</v>
      </c>
      <c r="I69" s="17">
        <f t="shared" si="2"/>
        <v>50</v>
      </c>
      <c r="J69" s="56" t="s">
        <v>1269</v>
      </c>
      <c r="K69" s="59" t="s">
        <v>658</v>
      </c>
      <c r="L69" s="57" t="s">
        <v>659</v>
      </c>
      <c r="M69" s="58">
        <v>9401453227</v>
      </c>
      <c r="N69" s="59" t="s">
        <v>1270</v>
      </c>
      <c r="O69" s="63">
        <v>9859476470</v>
      </c>
      <c r="P69" s="24" t="s">
        <v>1553</v>
      </c>
      <c r="Q69" s="18" t="s">
        <v>107</v>
      </c>
      <c r="R69" s="18">
        <v>11</v>
      </c>
      <c r="S69" s="18" t="s">
        <v>231</v>
      </c>
      <c r="T69" s="18"/>
    </row>
    <row r="70" spans="1:20">
      <c r="A70" s="4">
        <v>66</v>
      </c>
      <c r="B70" s="17" t="s">
        <v>66</v>
      </c>
      <c r="C70" s="53" t="s">
        <v>1271</v>
      </c>
      <c r="D70" s="18" t="s">
        <v>27</v>
      </c>
      <c r="E70" s="53">
        <v>18070401606</v>
      </c>
      <c r="F70" s="53" t="s">
        <v>96</v>
      </c>
      <c r="G70" s="55">
        <v>25</v>
      </c>
      <c r="H70" s="55">
        <v>33</v>
      </c>
      <c r="I70" s="17">
        <f t="shared" si="2"/>
        <v>58</v>
      </c>
      <c r="J70" s="56" t="s">
        <v>1272</v>
      </c>
      <c r="K70" s="59" t="s">
        <v>658</v>
      </c>
      <c r="L70" s="57" t="s">
        <v>659</v>
      </c>
      <c r="M70" s="58">
        <v>9401453227</v>
      </c>
      <c r="N70" s="59" t="s">
        <v>1270</v>
      </c>
      <c r="O70" s="63">
        <v>9859476470</v>
      </c>
      <c r="P70" s="24" t="s">
        <v>1553</v>
      </c>
      <c r="Q70" s="18" t="s">
        <v>107</v>
      </c>
      <c r="R70" s="18">
        <v>11</v>
      </c>
      <c r="S70" s="18" t="s">
        <v>231</v>
      </c>
      <c r="T70" s="18"/>
    </row>
    <row r="71" spans="1:20" ht="30">
      <c r="A71" s="4">
        <v>67</v>
      </c>
      <c r="B71" s="17" t="s">
        <v>66</v>
      </c>
      <c r="C71" s="53" t="s">
        <v>1273</v>
      </c>
      <c r="D71" s="18" t="s">
        <v>27</v>
      </c>
      <c r="E71" s="53">
        <v>18070401607</v>
      </c>
      <c r="F71" s="53" t="s">
        <v>96</v>
      </c>
      <c r="G71" s="55">
        <v>41</v>
      </c>
      <c r="H71" s="55">
        <v>55</v>
      </c>
      <c r="I71" s="17">
        <f t="shared" si="2"/>
        <v>96</v>
      </c>
      <c r="J71" s="56" t="s">
        <v>1274</v>
      </c>
      <c r="K71" s="59" t="s">
        <v>658</v>
      </c>
      <c r="L71" s="57" t="s">
        <v>659</v>
      </c>
      <c r="M71" s="58">
        <v>9401453227</v>
      </c>
      <c r="N71" s="59" t="s">
        <v>1270</v>
      </c>
      <c r="O71" s="63">
        <v>9859476470</v>
      </c>
      <c r="P71" s="24" t="s">
        <v>1553</v>
      </c>
      <c r="Q71" s="18" t="s">
        <v>107</v>
      </c>
      <c r="R71" s="18">
        <v>11</v>
      </c>
      <c r="S71" s="18" t="s">
        <v>231</v>
      </c>
      <c r="T71" s="18"/>
    </row>
    <row r="72" spans="1:20">
      <c r="A72" s="4">
        <v>68</v>
      </c>
      <c r="B72" s="17" t="s">
        <v>66</v>
      </c>
      <c r="C72" s="53" t="s">
        <v>1275</v>
      </c>
      <c r="D72" s="18" t="s">
        <v>27</v>
      </c>
      <c r="E72" s="53">
        <v>18070401609</v>
      </c>
      <c r="F72" s="53" t="s">
        <v>96</v>
      </c>
      <c r="G72" s="55">
        <v>36</v>
      </c>
      <c r="H72" s="55">
        <v>45</v>
      </c>
      <c r="I72" s="17">
        <f t="shared" si="2"/>
        <v>81</v>
      </c>
      <c r="J72" s="56" t="s">
        <v>1276</v>
      </c>
      <c r="K72" s="59" t="s">
        <v>658</v>
      </c>
      <c r="L72" s="57" t="s">
        <v>659</v>
      </c>
      <c r="M72" s="58">
        <v>9401453227</v>
      </c>
      <c r="N72" s="59" t="s">
        <v>1270</v>
      </c>
      <c r="O72" s="63">
        <v>9859476470</v>
      </c>
      <c r="P72" s="24" t="s">
        <v>1554</v>
      </c>
      <c r="Q72" s="18" t="s">
        <v>110</v>
      </c>
      <c r="R72" s="18">
        <v>12</v>
      </c>
      <c r="S72" s="18" t="s">
        <v>231</v>
      </c>
      <c r="T72" s="18"/>
    </row>
    <row r="73" spans="1:20">
      <c r="A73" s="4">
        <v>69</v>
      </c>
      <c r="B73" s="17" t="s">
        <v>66</v>
      </c>
      <c r="C73" s="53" t="s">
        <v>1277</v>
      </c>
      <c r="D73" s="18" t="s">
        <v>27</v>
      </c>
      <c r="E73" s="53">
        <v>18070401601</v>
      </c>
      <c r="F73" s="53" t="s">
        <v>96</v>
      </c>
      <c r="G73" s="55">
        <v>13</v>
      </c>
      <c r="H73" s="55">
        <v>13</v>
      </c>
      <c r="I73" s="17">
        <f t="shared" si="2"/>
        <v>26</v>
      </c>
      <c r="J73" s="56" t="s">
        <v>1278</v>
      </c>
      <c r="K73" s="59" t="s">
        <v>658</v>
      </c>
      <c r="L73" s="57" t="s">
        <v>659</v>
      </c>
      <c r="M73" s="58">
        <v>9401453227</v>
      </c>
      <c r="N73" s="59" t="s">
        <v>660</v>
      </c>
      <c r="O73" s="60">
        <v>9508406044</v>
      </c>
      <c r="P73" s="24" t="s">
        <v>1554</v>
      </c>
      <c r="Q73" s="18" t="s">
        <v>110</v>
      </c>
      <c r="R73" s="18">
        <v>12</v>
      </c>
      <c r="S73" s="18" t="s">
        <v>231</v>
      </c>
      <c r="T73" s="18"/>
    </row>
    <row r="74" spans="1:20">
      <c r="A74" s="4">
        <v>70</v>
      </c>
      <c r="B74" s="17" t="s">
        <v>66</v>
      </c>
      <c r="C74" s="53" t="s">
        <v>1279</v>
      </c>
      <c r="D74" s="18" t="s">
        <v>27</v>
      </c>
      <c r="E74" s="53">
        <v>18070401602</v>
      </c>
      <c r="F74" s="53" t="s">
        <v>96</v>
      </c>
      <c r="G74" s="55">
        <v>10</v>
      </c>
      <c r="H74" s="55">
        <v>12</v>
      </c>
      <c r="I74" s="17">
        <f t="shared" si="2"/>
        <v>22</v>
      </c>
      <c r="J74" s="56" t="s">
        <v>1280</v>
      </c>
      <c r="K74" s="59" t="s">
        <v>658</v>
      </c>
      <c r="L74" s="57" t="s">
        <v>659</v>
      </c>
      <c r="M74" s="58">
        <v>9401453227</v>
      </c>
      <c r="N74" s="59" t="s">
        <v>660</v>
      </c>
      <c r="O74" s="60">
        <v>9508406044</v>
      </c>
      <c r="P74" s="24" t="s">
        <v>1554</v>
      </c>
      <c r="Q74" s="18" t="s">
        <v>110</v>
      </c>
      <c r="R74" s="18">
        <v>12</v>
      </c>
      <c r="S74" s="18" t="s">
        <v>231</v>
      </c>
      <c r="T74" s="18"/>
    </row>
    <row r="75" spans="1:20" ht="30">
      <c r="A75" s="4">
        <v>71</v>
      </c>
      <c r="B75" s="17" t="s">
        <v>67</v>
      </c>
      <c r="C75" s="53" t="s">
        <v>1281</v>
      </c>
      <c r="D75" s="18" t="s">
        <v>27</v>
      </c>
      <c r="E75" s="53">
        <v>18070401603</v>
      </c>
      <c r="F75" s="53" t="s">
        <v>96</v>
      </c>
      <c r="G75" s="55">
        <v>38</v>
      </c>
      <c r="H75" s="55">
        <v>48</v>
      </c>
      <c r="I75" s="17">
        <f t="shared" si="2"/>
        <v>86</v>
      </c>
      <c r="J75" s="56" t="s">
        <v>1282</v>
      </c>
      <c r="K75" s="59" t="s">
        <v>658</v>
      </c>
      <c r="L75" s="57" t="s">
        <v>659</v>
      </c>
      <c r="M75" s="58">
        <v>9401453227</v>
      </c>
      <c r="N75" s="59" t="s">
        <v>660</v>
      </c>
      <c r="O75" s="60">
        <v>9508406044</v>
      </c>
      <c r="P75" s="24" t="s">
        <v>1531</v>
      </c>
      <c r="Q75" s="18" t="s">
        <v>119</v>
      </c>
      <c r="R75" s="18">
        <v>11</v>
      </c>
      <c r="S75" s="18" t="s">
        <v>320</v>
      </c>
      <c r="T75" s="18"/>
    </row>
    <row r="76" spans="1:20">
      <c r="A76" s="4">
        <v>72</v>
      </c>
      <c r="B76" s="17" t="s">
        <v>67</v>
      </c>
      <c r="C76" s="66" t="s">
        <v>667</v>
      </c>
      <c r="D76" s="18" t="s">
        <v>29</v>
      </c>
      <c r="E76" s="117" t="s">
        <v>665</v>
      </c>
      <c r="F76" s="53"/>
      <c r="G76" s="81">
        <v>45</v>
      </c>
      <c r="H76" s="81">
        <v>43</v>
      </c>
      <c r="I76" s="17">
        <f t="shared" si="2"/>
        <v>88</v>
      </c>
      <c r="J76" s="70" t="s">
        <v>669</v>
      </c>
      <c r="K76" s="59" t="s">
        <v>658</v>
      </c>
      <c r="L76" s="57" t="s">
        <v>659</v>
      </c>
      <c r="M76" s="58">
        <v>9401453227</v>
      </c>
      <c r="N76" s="59" t="s">
        <v>660</v>
      </c>
      <c r="O76" s="60">
        <v>9508406044</v>
      </c>
      <c r="P76" s="24" t="s">
        <v>1531</v>
      </c>
      <c r="Q76" s="18" t="s">
        <v>119</v>
      </c>
      <c r="R76" s="18">
        <v>12</v>
      </c>
      <c r="S76" s="18" t="s">
        <v>320</v>
      </c>
      <c r="T76" s="18"/>
    </row>
    <row r="77" spans="1:20">
      <c r="A77" s="4">
        <v>73</v>
      </c>
      <c r="B77" s="17" t="s">
        <v>67</v>
      </c>
      <c r="C77" s="53" t="s">
        <v>1283</v>
      </c>
      <c r="D77" s="18" t="s">
        <v>27</v>
      </c>
      <c r="E77" s="53">
        <v>18070400506</v>
      </c>
      <c r="F77" s="53" t="s">
        <v>134</v>
      </c>
      <c r="G77" s="55">
        <v>32</v>
      </c>
      <c r="H77" s="55">
        <v>42</v>
      </c>
      <c r="I77" s="17">
        <f t="shared" si="2"/>
        <v>74</v>
      </c>
      <c r="J77" s="56" t="s">
        <v>1284</v>
      </c>
      <c r="K77" s="54" t="s">
        <v>428</v>
      </c>
      <c r="L77" s="57" t="s">
        <v>429</v>
      </c>
      <c r="M77" s="58">
        <v>9401453230</v>
      </c>
      <c r="N77" s="65" t="s">
        <v>810</v>
      </c>
      <c r="O77" s="60">
        <v>9508228725</v>
      </c>
      <c r="P77" s="24" t="s">
        <v>1532</v>
      </c>
      <c r="Q77" s="18" t="s">
        <v>132</v>
      </c>
      <c r="R77" s="18">
        <v>10</v>
      </c>
      <c r="S77" s="18" t="s">
        <v>320</v>
      </c>
      <c r="T77" s="18"/>
    </row>
    <row r="78" spans="1:20">
      <c r="A78" s="4">
        <v>74</v>
      </c>
      <c r="B78" s="17" t="s">
        <v>67</v>
      </c>
      <c r="C78" s="66" t="s">
        <v>804</v>
      </c>
      <c r="D78" s="18" t="s">
        <v>29</v>
      </c>
      <c r="E78" s="117" t="s">
        <v>805</v>
      </c>
      <c r="F78" s="54"/>
      <c r="G78" s="81">
        <v>21</v>
      </c>
      <c r="H78" s="81">
        <v>24</v>
      </c>
      <c r="I78" s="17">
        <f t="shared" si="2"/>
        <v>45</v>
      </c>
      <c r="J78" s="70" t="s">
        <v>806</v>
      </c>
      <c r="K78" s="54" t="s">
        <v>428</v>
      </c>
      <c r="L78" s="57" t="s">
        <v>429</v>
      </c>
      <c r="M78" s="58">
        <v>9401453230</v>
      </c>
      <c r="N78" s="65" t="s">
        <v>807</v>
      </c>
      <c r="O78" s="60">
        <v>9707932449</v>
      </c>
      <c r="P78" s="24" t="s">
        <v>1532</v>
      </c>
      <c r="Q78" s="18" t="s">
        <v>132</v>
      </c>
      <c r="R78" s="18">
        <v>10</v>
      </c>
      <c r="S78" s="18" t="s">
        <v>320</v>
      </c>
      <c r="T78" s="18"/>
    </row>
    <row r="79" spans="1:20">
      <c r="A79" s="4">
        <v>75</v>
      </c>
      <c r="B79" s="17" t="s">
        <v>67</v>
      </c>
      <c r="C79" s="53" t="s">
        <v>1285</v>
      </c>
      <c r="D79" s="18" t="s">
        <v>27</v>
      </c>
      <c r="E79" s="53">
        <v>18070400507</v>
      </c>
      <c r="F79" s="53" t="s">
        <v>90</v>
      </c>
      <c r="G79" s="55">
        <v>23</v>
      </c>
      <c r="H79" s="55">
        <v>18</v>
      </c>
      <c r="I79" s="17">
        <f t="shared" si="2"/>
        <v>41</v>
      </c>
      <c r="J79" s="56" t="s">
        <v>1286</v>
      </c>
      <c r="K79" s="54" t="s">
        <v>428</v>
      </c>
      <c r="L79" s="57" t="s">
        <v>429</v>
      </c>
      <c r="M79" s="58">
        <v>9401453230</v>
      </c>
      <c r="N79" s="65" t="s">
        <v>807</v>
      </c>
      <c r="O79" s="60">
        <v>9707932449</v>
      </c>
      <c r="P79" s="24" t="s">
        <v>1533</v>
      </c>
      <c r="Q79" s="18" t="s">
        <v>139</v>
      </c>
      <c r="R79" s="18">
        <v>9</v>
      </c>
      <c r="S79" s="18" t="s">
        <v>320</v>
      </c>
      <c r="T79" s="18"/>
    </row>
    <row r="80" spans="1:20">
      <c r="A80" s="4">
        <v>76</v>
      </c>
      <c r="B80" s="17" t="s">
        <v>67</v>
      </c>
      <c r="C80" s="66" t="s">
        <v>563</v>
      </c>
      <c r="D80" s="18" t="s">
        <v>29</v>
      </c>
      <c r="E80" s="117" t="s">
        <v>808</v>
      </c>
      <c r="F80" s="54"/>
      <c r="G80" s="81">
        <v>35</v>
      </c>
      <c r="H80" s="81">
        <v>35</v>
      </c>
      <c r="I80" s="17">
        <f t="shared" si="2"/>
        <v>70</v>
      </c>
      <c r="J80" s="70" t="s">
        <v>809</v>
      </c>
      <c r="K80" s="54" t="s">
        <v>428</v>
      </c>
      <c r="L80" s="57" t="s">
        <v>429</v>
      </c>
      <c r="M80" s="58">
        <v>9401453230</v>
      </c>
      <c r="N80" s="65" t="s">
        <v>810</v>
      </c>
      <c r="O80" s="60">
        <v>9508228725</v>
      </c>
      <c r="P80" s="24" t="s">
        <v>1533</v>
      </c>
      <c r="Q80" s="18" t="s">
        <v>139</v>
      </c>
      <c r="R80" s="18">
        <v>9</v>
      </c>
      <c r="S80" s="18" t="s">
        <v>320</v>
      </c>
      <c r="T80" s="18"/>
    </row>
    <row r="81" spans="1:20">
      <c r="A81" s="4">
        <v>77</v>
      </c>
      <c r="B81" s="17" t="s">
        <v>67</v>
      </c>
      <c r="C81" s="53" t="s">
        <v>1287</v>
      </c>
      <c r="D81" s="18" t="s">
        <v>27</v>
      </c>
      <c r="E81" s="53">
        <v>18070400501</v>
      </c>
      <c r="F81" s="53" t="s">
        <v>96</v>
      </c>
      <c r="G81" s="55">
        <v>15</v>
      </c>
      <c r="H81" s="55">
        <v>19</v>
      </c>
      <c r="I81" s="17">
        <f t="shared" si="2"/>
        <v>34</v>
      </c>
      <c r="J81" s="56" t="s">
        <v>1288</v>
      </c>
      <c r="K81" s="54" t="s">
        <v>428</v>
      </c>
      <c r="L81" s="57" t="s">
        <v>429</v>
      </c>
      <c r="M81" s="58">
        <v>9401453230</v>
      </c>
      <c r="N81" s="65" t="s">
        <v>810</v>
      </c>
      <c r="O81" s="60">
        <v>9508228725</v>
      </c>
      <c r="P81" s="24" t="s">
        <v>1534</v>
      </c>
      <c r="Q81" s="18" t="s">
        <v>88</v>
      </c>
      <c r="R81" s="18">
        <v>9</v>
      </c>
      <c r="S81" s="18" t="s">
        <v>320</v>
      </c>
      <c r="T81" s="18"/>
    </row>
    <row r="82" spans="1:20" ht="30">
      <c r="A82" s="4">
        <v>78</v>
      </c>
      <c r="B82" s="17" t="s">
        <v>67</v>
      </c>
      <c r="C82" s="53" t="s">
        <v>1289</v>
      </c>
      <c r="D82" s="18" t="s">
        <v>27</v>
      </c>
      <c r="E82" s="53">
        <v>18070400503</v>
      </c>
      <c r="F82" s="53" t="s">
        <v>96</v>
      </c>
      <c r="G82" s="55">
        <v>23</v>
      </c>
      <c r="H82" s="55">
        <v>21</v>
      </c>
      <c r="I82" s="17">
        <f t="shared" si="2"/>
        <v>44</v>
      </c>
      <c r="J82" s="56" t="s">
        <v>1290</v>
      </c>
      <c r="K82" s="54" t="s">
        <v>428</v>
      </c>
      <c r="L82" s="57" t="s">
        <v>429</v>
      </c>
      <c r="M82" s="58">
        <v>9401453230</v>
      </c>
      <c r="N82" s="65" t="s">
        <v>807</v>
      </c>
      <c r="O82" s="60">
        <v>9707932449</v>
      </c>
      <c r="P82" s="24" t="s">
        <v>1534</v>
      </c>
      <c r="Q82" s="18" t="s">
        <v>88</v>
      </c>
      <c r="R82" s="18">
        <v>9</v>
      </c>
      <c r="S82" s="18" t="s">
        <v>320</v>
      </c>
      <c r="T82" s="18"/>
    </row>
    <row r="83" spans="1:20">
      <c r="A83" s="4">
        <v>79</v>
      </c>
      <c r="B83" s="17" t="s">
        <v>67</v>
      </c>
      <c r="C83" s="53" t="s">
        <v>1291</v>
      </c>
      <c r="D83" s="18" t="s">
        <v>27</v>
      </c>
      <c r="E83" s="53">
        <v>18070400504</v>
      </c>
      <c r="F83" s="53" t="s">
        <v>96</v>
      </c>
      <c r="G83" s="55">
        <v>4</v>
      </c>
      <c r="H83" s="55">
        <v>3</v>
      </c>
      <c r="I83" s="17">
        <f t="shared" si="2"/>
        <v>7</v>
      </c>
      <c r="J83" s="56" t="s">
        <v>1292</v>
      </c>
      <c r="K83" s="54" t="s">
        <v>428</v>
      </c>
      <c r="L83" s="57" t="s">
        <v>429</v>
      </c>
      <c r="M83" s="58">
        <v>9401453230</v>
      </c>
      <c r="N83" s="65" t="s">
        <v>807</v>
      </c>
      <c r="O83" s="60">
        <v>9707932449</v>
      </c>
      <c r="P83" s="24" t="s">
        <v>1534</v>
      </c>
      <c r="Q83" s="18" t="s">
        <v>88</v>
      </c>
      <c r="R83" s="18">
        <v>10</v>
      </c>
      <c r="S83" s="18" t="s">
        <v>320</v>
      </c>
      <c r="T83" s="18"/>
    </row>
    <row r="84" spans="1:20">
      <c r="A84" s="4">
        <v>80</v>
      </c>
      <c r="B84" s="17" t="s">
        <v>67</v>
      </c>
      <c r="C84" s="53" t="s">
        <v>1293</v>
      </c>
      <c r="D84" s="18" t="s">
        <v>27</v>
      </c>
      <c r="E84" s="53">
        <v>18070400505</v>
      </c>
      <c r="F84" s="53" t="s">
        <v>96</v>
      </c>
      <c r="G84" s="55">
        <v>9</v>
      </c>
      <c r="H84" s="55">
        <v>5</v>
      </c>
      <c r="I84" s="17">
        <f t="shared" si="2"/>
        <v>14</v>
      </c>
      <c r="J84" s="56" t="s">
        <v>1294</v>
      </c>
      <c r="K84" s="54" t="s">
        <v>428</v>
      </c>
      <c r="L84" s="57" t="s">
        <v>429</v>
      </c>
      <c r="M84" s="58">
        <v>9401453230</v>
      </c>
      <c r="N84" s="65" t="s">
        <v>807</v>
      </c>
      <c r="O84" s="60">
        <v>9707932449</v>
      </c>
      <c r="P84" s="24" t="s">
        <v>1534</v>
      </c>
      <c r="Q84" s="18" t="s">
        <v>88</v>
      </c>
      <c r="R84" s="18">
        <v>10</v>
      </c>
      <c r="S84" s="18" t="s">
        <v>320</v>
      </c>
      <c r="T84" s="18"/>
    </row>
    <row r="85" spans="1:20">
      <c r="A85" s="4">
        <v>81</v>
      </c>
      <c r="B85" s="17" t="s">
        <v>67</v>
      </c>
      <c r="C85" s="101" t="s">
        <v>1295</v>
      </c>
      <c r="D85" s="18" t="s">
        <v>29</v>
      </c>
      <c r="E85" s="117" t="s">
        <v>982</v>
      </c>
      <c r="F85" s="18"/>
      <c r="G85" s="81">
        <v>12</v>
      </c>
      <c r="H85" s="81">
        <v>11</v>
      </c>
      <c r="I85" s="17">
        <f t="shared" si="2"/>
        <v>23</v>
      </c>
      <c r="J85" s="101">
        <v>9707776403</v>
      </c>
      <c r="K85" s="59" t="s">
        <v>561</v>
      </c>
      <c r="L85" s="89" t="s">
        <v>429</v>
      </c>
      <c r="M85" s="58">
        <v>9401453230</v>
      </c>
      <c r="N85" s="59" t="s">
        <v>1296</v>
      </c>
      <c r="O85" s="61">
        <v>9508716205</v>
      </c>
      <c r="P85" s="24" t="s">
        <v>1534</v>
      </c>
      <c r="Q85" s="18" t="s">
        <v>88</v>
      </c>
      <c r="R85" s="18">
        <v>9</v>
      </c>
      <c r="S85" s="18" t="s">
        <v>320</v>
      </c>
      <c r="T85" s="18"/>
    </row>
    <row r="86" spans="1:20">
      <c r="A86" s="4">
        <v>82</v>
      </c>
      <c r="B86" s="17" t="s">
        <v>67</v>
      </c>
      <c r="C86" s="53" t="s">
        <v>1297</v>
      </c>
      <c r="D86" s="18" t="s">
        <v>27</v>
      </c>
      <c r="E86" s="53">
        <v>18070401201</v>
      </c>
      <c r="F86" s="53" t="s">
        <v>96</v>
      </c>
      <c r="G86" s="55">
        <v>49</v>
      </c>
      <c r="H86" s="55">
        <v>52</v>
      </c>
      <c r="I86" s="17">
        <f t="shared" si="2"/>
        <v>101</v>
      </c>
      <c r="J86" s="56" t="s">
        <v>1298</v>
      </c>
      <c r="K86" s="54" t="s">
        <v>385</v>
      </c>
      <c r="L86" s="75" t="s">
        <v>386</v>
      </c>
      <c r="M86" s="99">
        <v>9401453240</v>
      </c>
      <c r="N86" s="59" t="s">
        <v>387</v>
      </c>
      <c r="O86" s="63">
        <v>7399670140</v>
      </c>
      <c r="P86" s="24" t="s">
        <v>1535</v>
      </c>
      <c r="Q86" s="18" t="s">
        <v>107</v>
      </c>
      <c r="R86" s="18">
        <v>9</v>
      </c>
      <c r="S86" s="18" t="s">
        <v>320</v>
      </c>
      <c r="T86" s="18"/>
    </row>
    <row r="87" spans="1:20">
      <c r="A87" s="4">
        <v>83</v>
      </c>
      <c r="B87" s="17" t="s">
        <v>67</v>
      </c>
      <c r="C87" s="53" t="s">
        <v>701</v>
      </c>
      <c r="D87" s="18" t="s">
        <v>29</v>
      </c>
      <c r="E87" s="117" t="s">
        <v>702</v>
      </c>
      <c r="F87" s="18"/>
      <c r="G87" s="61">
        <v>11</v>
      </c>
      <c r="H87" s="61">
        <v>30</v>
      </c>
      <c r="I87" s="17">
        <f t="shared" si="2"/>
        <v>41</v>
      </c>
      <c r="J87" s="61">
        <v>9577294341</v>
      </c>
      <c r="K87" s="54" t="s">
        <v>385</v>
      </c>
      <c r="L87" s="62" t="s">
        <v>386</v>
      </c>
      <c r="M87" s="99">
        <v>9401453240</v>
      </c>
      <c r="N87" s="59" t="s">
        <v>387</v>
      </c>
      <c r="O87" s="63">
        <v>7399670140</v>
      </c>
      <c r="P87" s="24" t="s">
        <v>1535</v>
      </c>
      <c r="Q87" s="18" t="s">
        <v>107</v>
      </c>
      <c r="R87" s="18">
        <v>9</v>
      </c>
      <c r="S87" s="18" t="s">
        <v>320</v>
      </c>
      <c r="T87" s="18"/>
    </row>
    <row r="88" spans="1:20" ht="30">
      <c r="A88" s="4">
        <v>84</v>
      </c>
      <c r="B88" s="17" t="s">
        <v>67</v>
      </c>
      <c r="C88" s="53" t="s">
        <v>1299</v>
      </c>
      <c r="D88" s="18" t="s">
        <v>27</v>
      </c>
      <c r="E88" s="53">
        <v>18070400407</v>
      </c>
      <c r="F88" s="53" t="s">
        <v>96</v>
      </c>
      <c r="G88" s="55">
        <v>7</v>
      </c>
      <c r="H88" s="55">
        <v>10</v>
      </c>
      <c r="I88" s="17">
        <f t="shared" si="2"/>
        <v>17</v>
      </c>
      <c r="J88" s="56" t="s">
        <v>1300</v>
      </c>
      <c r="K88" s="54" t="s">
        <v>428</v>
      </c>
      <c r="L88" s="120" t="s">
        <v>429</v>
      </c>
      <c r="M88" s="58">
        <v>9401453230</v>
      </c>
      <c r="N88" s="80" t="s">
        <v>631</v>
      </c>
      <c r="O88" s="63">
        <v>9613030448</v>
      </c>
      <c r="P88" s="24" t="s">
        <v>1536</v>
      </c>
      <c r="Q88" s="18" t="s">
        <v>110</v>
      </c>
      <c r="R88" s="18">
        <v>9</v>
      </c>
      <c r="S88" s="18" t="s">
        <v>320</v>
      </c>
      <c r="T88" s="18"/>
    </row>
    <row r="89" spans="1:20" ht="30">
      <c r="A89" s="4">
        <v>85</v>
      </c>
      <c r="B89" s="17" t="s">
        <v>67</v>
      </c>
      <c r="C89" s="53" t="s">
        <v>1301</v>
      </c>
      <c r="D89" s="18" t="s">
        <v>27</v>
      </c>
      <c r="E89" s="53">
        <v>18070400408</v>
      </c>
      <c r="F89" s="53" t="s">
        <v>90</v>
      </c>
      <c r="G89" s="55">
        <v>5</v>
      </c>
      <c r="H89" s="55">
        <v>2</v>
      </c>
      <c r="I89" s="17">
        <f t="shared" si="2"/>
        <v>7</v>
      </c>
      <c r="J89" s="56" t="s">
        <v>1302</v>
      </c>
      <c r="K89" s="54" t="s">
        <v>428</v>
      </c>
      <c r="L89" s="120" t="s">
        <v>429</v>
      </c>
      <c r="M89" s="58">
        <v>9401453230</v>
      </c>
      <c r="N89" s="80" t="s">
        <v>631</v>
      </c>
      <c r="O89" s="63">
        <v>9613030448</v>
      </c>
      <c r="P89" s="24" t="s">
        <v>1536</v>
      </c>
      <c r="Q89" s="18" t="s">
        <v>110</v>
      </c>
      <c r="R89" s="18">
        <v>9</v>
      </c>
      <c r="S89" s="18" t="s">
        <v>320</v>
      </c>
      <c r="T89" s="18"/>
    </row>
    <row r="90" spans="1:20">
      <c r="A90" s="4">
        <v>86</v>
      </c>
      <c r="B90" s="17" t="s">
        <v>67</v>
      </c>
      <c r="C90" s="53" t="s">
        <v>1303</v>
      </c>
      <c r="D90" s="18" t="s">
        <v>27</v>
      </c>
      <c r="E90" s="53">
        <v>18070400409</v>
      </c>
      <c r="F90" s="53" t="s">
        <v>90</v>
      </c>
      <c r="G90" s="55">
        <v>33</v>
      </c>
      <c r="H90" s="55">
        <v>24</v>
      </c>
      <c r="I90" s="17">
        <f t="shared" si="2"/>
        <v>57</v>
      </c>
      <c r="J90" s="56" t="s">
        <v>1304</v>
      </c>
      <c r="K90" s="54" t="s">
        <v>428</v>
      </c>
      <c r="L90" s="120" t="s">
        <v>429</v>
      </c>
      <c r="M90" s="58">
        <v>9401453230</v>
      </c>
      <c r="N90" s="80" t="s">
        <v>631</v>
      </c>
      <c r="O90" s="63">
        <v>9613030448</v>
      </c>
      <c r="P90" s="24" t="s">
        <v>1536</v>
      </c>
      <c r="Q90" s="18" t="s">
        <v>110</v>
      </c>
      <c r="R90" s="18">
        <v>8</v>
      </c>
      <c r="S90" s="18" t="s">
        <v>320</v>
      </c>
      <c r="T90" s="18"/>
    </row>
    <row r="91" spans="1:20">
      <c r="A91" s="4">
        <v>87</v>
      </c>
      <c r="B91" s="17" t="s">
        <v>67</v>
      </c>
      <c r="C91" s="53" t="s">
        <v>1305</v>
      </c>
      <c r="D91" s="18" t="s">
        <v>27</v>
      </c>
      <c r="E91" s="53">
        <v>18070400411</v>
      </c>
      <c r="F91" s="53" t="s">
        <v>134</v>
      </c>
      <c r="G91" s="55">
        <v>25</v>
      </c>
      <c r="H91" s="55">
        <v>7</v>
      </c>
      <c r="I91" s="17">
        <f t="shared" si="2"/>
        <v>32</v>
      </c>
      <c r="J91" s="56" t="s">
        <v>1306</v>
      </c>
      <c r="K91" s="54" t="s">
        <v>428</v>
      </c>
      <c r="L91" s="120" t="s">
        <v>429</v>
      </c>
      <c r="M91" s="58">
        <v>9401453230</v>
      </c>
      <c r="N91" s="80" t="s">
        <v>430</v>
      </c>
      <c r="O91" s="63">
        <v>9707528063</v>
      </c>
      <c r="P91" s="24" t="s">
        <v>1536</v>
      </c>
      <c r="Q91" s="18" t="s">
        <v>110</v>
      </c>
      <c r="R91" s="18">
        <v>8</v>
      </c>
      <c r="S91" s="18" t="s">
        <v>320</v>
      </c>
      <c r="T91" s="18"/>
    </row>
    <row r="92" spans="1:20">
      <c r="A92" s="4">
        <v>88</v>
      </c>
      <c r="B92" s="17" t="s">
        <v>67</v>
      </c>
      <c r="C92" s="53" t="s">
        <v>1307</v>
      </c>
      <c r="D92" s="18" t="s">
        <v>27</v>
      </c>
      <c r="E92" s="53">
        <v>18070400401</v>
      </c>
      <c r="F92" s="53" t="s">
        <v>122</v>
      </c>
      <c r="G92" s="55">
        <v>17</v>
      </c>
      <c r="H92" s="55">
        <v>19</v>
      </c>
      <c r="I92" s="17">
        <f t="shared" si="2"/>
        <v>36</v>
      </c>
      <c r="J92" s="56" t="s">
        <v>1308</v>
      </c>
      <c r="K92" s="54" t="s">
        <v>428</v>
      </c>
      <c r="L92" s="120" t="s">
        <v>429</v>
      </c>
      <c r="M92" s="58">
        <v>9401453230</v>
      </c>
      <c r="N92" s="80" t="s">
        <v>430</v>
      </c>
      <c r="O92" s="63">
        <v>9707528063</v>
      </c>
      <c r="P92" s="24" t="s">
        <v>1537</v>
      </c>
      <c r="Q92" s="18" t="s">
        <v>119</v>
      </c>
      <c r="R92" s="18">
        <v>8</v>
      </c>
      <c r="S92" s="18" t="s">
        <v>320</v>
      </c>
      <c r="T92" s="18"/>
    </row>
    <row r="93" spans="1:20">
      <c r="A93" s="4">
        <v>89</v>
      </c>
      <c r="B93" s="17" t="s">
        <v>67</v>
      </c>
      <c r="C93" s="53" t="s">
        <v>1309</v>
      </c>
      <c r="D93" s="18" t="s">
        <v>27</v>
      </c>
      <c r="E93" s="53">
        <v>18070400405</v>
      </c>
      <c r="F93" s="53" t="s">
        <v>134</v>
      </c>
      <c r="G93" s="55">
        <v>0</v>
      </c>
      <c r="H93" s="55">
        <v>45</v>
      </c>
      <c r="I93" s="17">
        <f t="shared" si="2"/>
        <v>45</v>
      </c>
      <c r="J93" s="56" t="s">
        <v>1310</v>
      </c>
      <c r="K93" s="54" t="s">
        <v>428</v>
      </c>
      <c r="L93" s="120" t="s">
        <v>429</v>
      </c>
      <c r="M93" s="58">
        <v>9401453230</v>
      </c>
      <c r="N93" s="80" t="s">
        <v>430</v>
      </c>
      <c r="O93" s="63">
        <v>9707528063</v>
      </c>
      <c r="P93" s="24" t="s">
        <v>1537</v>
      </c>
      <c r="Q93" s="18" t="s">
        <v>119</v>
      </c>
      <c r="R93" s="18">
        <v>8</v>
      </c>
      <c r="S93" s="18" t="s">
        <v>320</v>
      </c>
      <c r="T93" s="18"/>
    </row>
    <row r="94" spans="1:20">
      <c r="A94" s="4">
        <v>90</v>
      </c>
      <c r="B94" s="17" t="s">
        <v>67</v>
      </c>
      <c r="C94" s="66" t="s">
        <v>811</v>
      </c>
      <c r="D94" s="18" t="s">
        <v>29</v>
      </c>
      <c r="E94" s="117" t="s">
        <v>812</v>
      </c>
      <c r="F94" s="54"/>
      <c r="G94" s="81">
        <v>19</v>
      </c>
      <c r="H94" s="81">
        <v>12</v>
      </c>
      <c r="I94" s="17">
        <f t="shared" si="2"/>
        <v>31</v>
      </c>
      <c r="J94" s="82" t="s">
        <v>813</v>
      </c>
      <c r="K94" s="54" t="s">
        <v>428</v>
      </c>
      <c r="L94" s="120" t="s">
        <v>429</v>
      </c>
      <c r="M94" s="58">
        <v>9401453230</v>
      </c>
      <c r="N94" s="80" t="s">
        <v>430</v>
      </c>
      <c r="O94" s="63">
        <v>9707528063</v>
      </c>
      <c r="P94" s="24" t="s">
        <v>1537</v>
      </c>
      <c r="Q94" s="18" t="s">
        <v>119</v>
      </c>
      <c r="R94" s="18">
        <v>9</v>
      </c>
      <c r="S94" s="18" t="s">
        <v>320</v>
      </c>
      <c r="T94" s="18"/>
    </row>
    <row r="95" spans="1:20">
      <c r="A95" s="4">
        <v>91</v>
      </c>
      <c r="B95" s="17" t="s">
        <v>67</v>
      </c>
      <c r="C95" s="53" t="s">
        <v>1311</v>
      </c>
      <c r="D95" s="18" t="s">
        <v>27</v>
      </c>
      <c r="E95" s="53">
        <v>18070403601</v>
      </c>
      <c r="F95" s="53" t="s">
        <v>134</v>
      </c>
      <c r="G95" s="55">
        <v>99</v>
      </c>
      <c r="H95" s="55">
        <v>116</v>
      </c>
      <c r="I95" s="17">
        <f t="shared" si="2"/>
        <v>215</v>
      </c>
      <c r="J95" s="56" t="s">
        <v>1312</v>
      </c>
      <c r="K95" s="54" t="s">
        <v>385</v>
      </c>
      <c r="L95" s="57" t="s">
        <v>386</v>
      </c>
      <c r="M95" s="81">
        <v>9401453240</v>
      </c>
      <c r="N95" s="59" t="s">
        <v>387</v>
      </c>
      <c r="O95" s="60">
        <v>7399670140</v>
      </c>
      <c r="P95" s="24" t="s">
        <v>1538</v>
      </c>
      <c r="Q95" s="18" t="s">
        <v>132</v>
      </c>
      <c r="R95" s="18">
        <v>15</v>
      </c>
      <c r="S95" s="18" t="s">
        <v>320</v>
      </c>
      <c r="T95" s="18"/>
    </row>
    <row r="96" spans="1:20">
      <c r="A96" s="4">
        <v>92</v>
      </c>
      <c r="B96" s="17" t="s">
        <v>67</v>
      </c>
      <c r="C96" s="85" t="s">
        <v>1313</v>
      </c>
      <c r="D96" s="18" t="s">
        <v>27</v>
      </c>
      <c r="E96" s="85">
        <v>18070213901</v>
      </c>
      <c r="F96" s="85" t="s">
        <v>96</v>
      </c>
      <c r="G96" s="55">
        <v>8</v>
      </c>
      <c r="H96" s="55">
        <v>8</v>
      </c>
      <c r="I96" s="17">
        <f t="shared" si="2"/>
        <v>16</v>
      </c>
      <c r="J96" s="87" t="s">
        <v>1314</v>
      </c>
      <c r="K96" s="59" t="s">
        <v>561</v>
      </c>
      <c r="L96" s="89" t="s">
        <v>429</v>
      </c>
      <c r="M96" s="58">
        <v>9401453230</v>
      </c>
      <c r="N96" s="59" t="s">
        <v>1296</v>
      </c>
      <c r="O96" s="63">
        <v>9508716205</v>
      </c>
      <c r="P96" s="24" t="s">
        <v>1539</v>
      </c>
      <c r="Q96" s="18" t="s">
        <v>139</v>
      </c>
      <c r="R96" s="18">
        <v>9</v>
      </c>
      <c r="S96" s="18" t="s">
        <v>320</v>
      </c>
      <c r="T96" s="18"/>
    </row>
    <row r="97" spans="1:20">
      <c r="A97" s="4">
        <v>93</v>
      </c>
      <c r="B97" s="17" t="s">
        <v>67</v>
      </c>
      <c r="C97" s="66" t="s">
        <v>1315</v>
      </c>
      <c r="D97" s="81" t="s">
        <v>29</v>
      </c>
      <c r="E97" s="117" t="s">
        <v>982</v>
      </c>
      <c r="F97" s="54"/>
      <c r="G97" s="81">
        <v>21</v>
      </c>
      <c r="H97" s="81">
        <v>17</v>
      </c>
      <c r="I97" s="17">
        <f t="shared" si="2"/>
        <v>38</v>
      </c>
      <c r="J97" s="82" t="s">
        <v>1316</v>
      </c>
      <c r="K97" s="59" t="s">
        <v>561</v>
      </c>
      <c r="L97" s="89" t="s">
        <v>429</v>
      </c>
      <c r="M97" s="58">
        <v>9401453230</v>
      </c>
      <c r="N97" s="59" t="s">
        <v>1296</v>
      </c>
      <c r="O97" s="63">
        <v>9508716205</v>
      </c>
      <c r="P97" s="24" t="s">
        <v>1539</v>
      </c>
      <c r="Q97" s="18" t="s">
        <v>139</v>
      </c>
      <c r="R97" s="18">
        <v>9</v>
      </c>
      <c r="S97" s="18" t="s">
        <v>320</v>
      </c>
      <c r="T97" s="18"/>
    </row>
    <row r="98" spans="1:20">
      <c r="A98" s="4">
        <v>94</v>
      </c>
      <c r="B98" s="17" t="s">
        <v>67</v>
      </c>
      <c r="C98" s="76" t="s">
        <v>629</v>
      </c>
      <c r="D98" s="54" t="s">
        <v>29</v>
      </c>
      <c r="E98" s="117" t="s">
        <v>837</v>
      </c>
      <c r="F98" s="18"/>
      <c r="G98" s="55">
        <v>18</v>
      </c>
      <c r="H98" s="55">
        <v>18</v>
      </c>
      <c r="I98" s="17">
        <f t="shared" ref="I98" si="3">SUM(G98:H98)</f>
        <v>36</v>
      </c>
      <c r="J98" s="55">
        <v>9613473521</v>
      </c>
      <c r="K98" s="17" t="s">
        <v>428</v>
      </c>
      <c r="L98" s="62" t="s">
        <v>429</v>
      </c>
      <c r="M98" s="58">
        <v>9401453230</v>
      </c>
      <c r="N98" s="80" t="s">
        <v>807</v>
      </c>
      <c r="O98" s="63">
        <v>9707932449</v>
      </c>
      <c r="P98" s="24" t="s">
        <v>1539</v>
      </c>
      <c r="Q98" s="18" t="s">
        <v>139</v>
      </c>
      <c r="R98" s="18">
        <v>7</v>
      </c>
      <c r="S98" s="18" t="s">
        <v>320</v>
      </c>
      <c r="T98" s="18"/>
    </row>
    <row r="99" spans="1:20" ht="30">
      <c r="A99" s="4">
        <v>95</v>
      </c>
      <c r="B99" s="17" t="s">
        <v>67</v>
      </c>
      <c r="C99" s="85" t="s">
        <v>1317</v>
      </c>
      <c r="D99" s="18" t="s">
        <v>27</v>
      </c>
      <c r="E99" s="85">
        <v>18070201101</v>
      </c>
      <c r="F99" s="85" t="s">
        <v>96</v>
      </c>
      <c r="G99" s="55">
        <v>37</v>
      </c>
      <c r="H99" s="55">
        <v>32</v>
      </c>
      <c r="I99" s="17">
        <f t="shared" ref="I99:I102" si="4">G99+H99</f>
        <v>69</v>
      </c>
      <c r="J99" s="87" t="s">
        <v>1318</v>
      </c>
      <c r="K99" s="79" t="s">
        <v>443</v>
      </c>
      <c r="L99" s="108" t="s">
        <v>444</v>
      </c>
      <c r="M99" s="58">
        <v>9401453234</v>
      </c>
      <c r="N99" s="59" t="s">
        <v>445</v>
      </c>
      <c r="O99" s="55">
        <v>9613229128</v>
      </c>
      <c r="P99" s="24" t="s">
        <v>1540</v>
      </c>
      <c r="Q99" s="18" t="s">
        <v>88</v>
      </c>
      <c r="R99" s="18">
        <v>18</v>
      </c>
      <c r="S99" s="18" t="s">
        <v>320</v>
      </c>
      <c r="T99" s="18"/>
    </row>
    <row r="100" spans="1:20" ht="30">
      <c r="A100" s="4">
        <v>96</v>
      </c>
      <c r="B100" s="17" t="s">
        <v>67</v>
      </c>
      <c r="C100" s="85" t="s">
        <v>1319</v>
      </c>
      <c r="D100" s="18" t="s">
        <v>27</v>
      </c>
      <c r="E100" s="85">
        <v>18070201102</v>
      </c>
      <c r="F100" s="85" t="s">
        <v>96</v>
      </c>
      <c r="G100" s="55">
        <v>62</v>
      </c>
      <c r="H100" s="55">
        <v>51</v>
      </c>
      <c r="I100" s="17">
        <f t="shared" si="4"/>
        <v>113</v>
      </c>
      <c r="J100" s="87" t="s">
        <v>1320</v>
      </c>
      <c r="K100" s="79" t="s">
        <v>443</v>
      </c>
      <c r="L100" s="108" t="s">
        <v>444</v>
      </c>
      <c r="M100" s="58">
        <v>9401453234</v>
      </c>
      <c r="N100" s="59" t="s">
        <v>445</v>
      </c>
      <c r="O100" s="55">
        <v>9613229128</v>
      </c>
      <c r="P100" s="24" t="s">
        <v>1540</v>
      </c>
      <c r="Q100" s="18" t="s">
        <v>88</v>
      </c>
      <c r="R100" s="18">
        <v>18</v>
      </c>
      <c r="S100" s="18" t="s">
        <v>320</v>
      </c>
      <c r="T100" s="18"/>
    </row>
    <row r="101" spans="1:20" ht="30">
      <c r="A101" s="4">
        <v>97</v>
      </c>
      <c r="B101" s="17" t="s">
        <v>67</v>
      </c>
      <c r="C101" s="66" t="s">
        <v>798</v>
      </c>
      <c r="D101" s="18" t="s">
        <v>29</v>
      </c>
      <c r="E101" s="117" t="s">
        <v>799</v>
      </c>
      <c r="F101" s="85"/>
      <c r="G101" s="81">
        <v>22</v>
      </c>
      <c r="H101" s="81">
        <v>25</v>
      </c>
      <c r="I101" s="17">
        <f t="shared" si="4"/>
        <v>47</v>
      </c>
      <c r="J101" s="82" t="s">
        <v>800</v>
      </c>
      <c r="K101" s="59" t="s">
        <v>347</v>
      </c>
      <c r="L101" s="57" t="s">
        <v>348</v>
      </c>
      <c r="M101" s="58">
        <v>9401453246</v>
      </c>
      <c r="N101" s="60" t="s">
        <v>244</v>
      </c>
      <c r="O101" s="60">
        <v>9678091730</v>
      </c>
      <c r="P101" s="24" t="s">
        <v>1541</v>
      </c>
      <c r="Q101" s="18" t="s">
        <v>107</v>
      </c>
      <c r="R101" s="18">
        <v>17</v>
      </c>
      <c r="S101" s="18" t="s">
        <v>320</v>
      </c>
      <c r="T101" s="18"/>
    </row>
    <row r="102" spans="1:20">
      <c r="A102" s="4">
        <v>98</v>
      </c>
      <c r="B102" s="17" t="s">
        <v>67</v>
      </c>
      <c r="C102" s="66" t="s">
        <v>801</v>
      </c>
      <c r="D102" s="18" t="s">
        <v>29</v>
      </c>
      <c r="E102" s="117" t="s">
        <v>802</v>
      </c>
      <c r="F102" s="54"/>
      <c r="G102" s="81">
        <v>30</v>
      </c>
      <c r="H102" s="81">
        <v>31</v>
      </c>
      <c r="I102" s="17">
        <f t="shared" si="4"/>
        <v>61</v>
      </c>
      <c r="J102" s="82" t="s">
        <v>803</v>
      </c>
      <c r="K102" s="79" t="s">
        <v>443</v>
      </c>
      <c r="L102" s="108" t="s">
        <v>444</v>
      </c>
      <c r="M102" s="58">
        <v>9401453234</v>
      </c>
      <c r="N102" s="59" t="s">
        <v>445</v>
      </c>
      <c r="O102" s="55">
        <v>9613229128</v>
      </c>
      <c r="P102" s="24" t="s">
        <v>1541</v>
      </c>
      <c r="Q102" s="18" t="s">
        <v>107</v>
      </c>
      <c r="R102" s="18">
        <v>18</v>
      </c>
      <c r="S102" s="18" t="s">
        <v>320</v>
      </c>
      <c r="T102" s="18"/>
    </row>
    <row r="103" spans="1:20">
      <c r="A103" s="4">
        <v>99</v>
      </c>
      <c r="B103" s="17" t="s">
        <v>67</v>
      </c>
      <c r="C103" s="53" t="s">
        <v>1321</v>
      </c>
      <c r="D103" s="18" t="s">
        <v>27</v>
      </c>
      <c r="E103" s="53">
        <v>18070401611</v>
      </c>
      <c r="F103" s="54" t="s">
        <v>134</v>
      </c>
      <c r="G103" s="55">
        <v>69</v>
      </c>
      <c r="H103" s="55">
        <v>70</v>
      </c>
      <c r="I103" s="17">
        <f>G103+H103</f>
        <v>139</v>
      </c>
      <c r="J103" s="56" t="s">
        <v>1322</v>
      </c>
      <c r="K103" s="59" t="s">
        <v>658</v>
      </c>
      <c r="L103" s="57" t="s">
        <v>659</v>
      </c>
      <c r="M103" s="58">
        <v>9401453227</v>
      </c>
      <c r="N103" s="59" t="s">
        <v>1323</v>
      </c>
      <c r="O103" s="60">
        <v>8822596930</v>
      </c>
      <c r="P103" s="24" t="s">
        <v>1542</v>
      </c>
      <c r="Q103" s="18" t="s">
        <v>110</v>
      </c>
      <c r="R103" s="18">
        <v>13</v>
      </c>
      <c r="S103" s="18" t="s">
        <v>320</v>
      </c>
      <c r="T103" s="18"/>
    </row>
    <row r="104" spans="1:20">
      <c r="A104" s="4">
        <v>100</v>
      </c>
      <c r="B104" s="17" t="s">
        <v>67</v>
      </c>
      <c r="C104" s="53" t="s">
        <v>1324</v>
      </c>
      <c r="D104" s="18" t="s">
        <v>27</v>
      </c>
      <c r="E104" s="53">
        <v>18070401604</v>
      </c>
      <c r="F104" s="54" t="s">
        <v>90</v>
      </c>
      <c r="G104" s="55">
        <v>70</v>
      </c>
      <c r="H104" s="55">
        <v>68</v>
      </c>
      <c r="I104" s="17">
        <f t="shared" ref="I104:I108" si="5">G104+H104</f>
        <v>138</v>
      </c>
      <c r="J104" s="56" t="s">
        <v>1325</v>
      </c>
      <c r="K104" s="59" t="s">
        <v>658</v>
      </c>
      <c r="L104" s="57" t="s">
        <v>659</v>
      </c>
      <c r="M104" s="58">
        <v>9401453227</v>
      </c>
      <c r="N104" s="59" t="s">
        <v>1323</v>
      </c>
      <c r="O104" s="60">
        <v>8822596930</v>
      </c>
      <c r="P104" s="24" t="s">
        <v>1543</v>
      </c>
      <c r="Q104" s="18" t="s">
        <v>119</v>
      </c>
      <c r="R104" s="18">
        <v>13</v>
      </c>
      <c r="S104" s="18" t="s">
        <v>320</v>
      </c>
      <c r="T104" s="18"/>
    </row>
    <row r="105" spans="1:20">
      <c r="A105" s="4">
        <v>101</v>
      </c>
      <c r="B105" s="17" t="s">
        <v>67</v>
      </c>
      <c r="C105" s="66" t="s">
        <v>655</v>
      </c>
      <c r="D105" s="18" t="s">
        <v>29</v>
      </c>
      <c r="E105" s="117" t="s">
        <v>1404</v>
      </c>
      <c r="F105" s="54"/>
      <c r="G105" s="81">
        <v>39</v>
      </c>
      <c r="H105" s="81">
        <v>19</v>
      </c>
      <c r="I105" s="17">
        <f t="shared" si="5"/>
        <v>58</v>
      </c>
      <c r="J105" s="70" t="s">
        <v>657</v>
      </c>
      <c r="K105" s="59" t="s">
        <v>658</v>
      </c>
      <c r="L105" s="57" t="s">
        <v>659</v>
      </c>
      <c r="M105" s="58">
        <v>9401453227</v>
      </c>
      <c r="N105" s="59" t="s">
        <v>660</v>
      </c>
      <c r="O105" s="60">
        <v>9508406044</v>
      </c>
      <c r="P105" s="24" t="s">
        <v>1544</v>
      </c>
      <c r="Q105" s="18" t="s">
        <v>132</v>
      </c>
      <c r="R105" s="18">
        <v>11</v>
      </c>
      <c r="S105" s="18" t="s">
        <v>320</v>
      </c>
      <c r="T105" s="18"/>
    </row>
    <row r="106" spans="1:20">
      <c r="A106" s="4">
        <v>102</v>
      </c>
      <c r="B106" s="17" t="s">
        <v>67</v>
      </c>
      <c r="C106" s="66" t="s">
        <v>661</v>
      </c>
      <c r="D106" s="18" t="s">
        <v>29</v>
      </c>
      <c r="E106" s="117" t="s">
        <v>662</v>
      </c>
      <c r="F106" s="54"/>
      <c r="G106" s="81">
        <v>39</v>
      </c>
      <c r="H106" s="81">
        <v>31</v>
      </c>
      <c r="I106" s="17">
        <f t="shared" si="5"/>
        <v>70</v>
      </c>
      <c r="J106" s="70" t="s">
        <v>663</v>
      </c>
      <c r="K106" s="59" t="s">
        <v>658</v>
      </c>
      <c r="L106" s="57" t="s">
        <v>659</v>
      </c>
      <c r="M106" s="58">
        <v>9401453227</v>
      </c>
      <c r="N106" s="59" t="s">
        <v>660</v>
      </c>
      <c r="O106" s="60">
        <v>9508406044</v>
      </c>
      <c r="P106" s="24" t="s">
        <v>1544</v>
      </c>
      <c r="Q106" s="18" t="s">
        <v>132</v>
      </c>
      <c r="R106" s="18">
        <v>11</v>
      </c>
      <c r="S106" s="18" t="s">
        <v>320</v>
      </c>
      <c r="T106" s="18"/>
    </row>
    <row r="107" spans="1:20">
      <c r="A107" s="4">
        <v>103</v>
      </c>
      <c r="B107" s="17" t="s">
        <v>67</v>
      </c>
      <c r="C107" s="66" t="s">
        <v>664</v>
      </c>
      <c r="D107" s="18" t="s">
        <v>29</v>
      </c>
      <c r="E107" s="117" t="s">
        <v>665</v>
      </c>
      <c r="F107" s="53"/>
      <c r="G107" s="81">
        <v>42</v>
      </c>
      <c r="H107" s="81">
        <v>33</v>
      </c>
      <c r="I107" s="17">
        <f t="shared" si="5"/>
        <v>75</v>
      </c>
      <c r="J107" s="70" t="s">
        <v>666</v>
      </c>
      <c r="K107" s="59" t="s">
        <v>658</v>
      </c>
      <c r="L107" s="57" t="s">
        <v>659</v>
      </c>
      <c r="M107" s="58">
        <v>9401453227</v>
      </c>
      <c r="N107" s="59" t="s">
        <v>660</v>
      </c>
      <c r="O107" s="60">
        <v>9508406044</v>
      </c>
      <c r="P107" s="24" t="s">
        <v>1544</v>
      </c>
      <c r="Q107" s="18" t="s">
        <v>132</v>
      </c>
      <c r="R107" s="18">
        <v>12</v>
      </c>
      <c r="S107" s="18" t="s">
        <v>320</v>
      </c>
      <c r="T107" s="18"/>
    </row>
    <row r="108" spans="1:20">
      <c r="A108" s="4">
        <v>104</v>
      </c>
      <c r="B108" s="17" t="s">
        <v>67</v>
      </c>
      <c r="C108" s="53" t="s">
        <v>1326</v>
      </c>
      <c r="D108" s="54" t="s">
        <v>27</v>
      </c>
      <c r="E108" s="53">
        <v>18070400106</v>
      </c>
      <c r="F108" s="53" t="s">
        <v>330</v>
      </c>
      <c r="G108" s="61">
        <v>329</v>
      </c>
      <c r="H108" s="61">
        <v>211</v>
      </c>
      <c r="I108" s="17">
        <f t="shared" si="5"/>
        <v>540</v>
      </c>
      <c r="J108" s="56" t="s">
        <v>1327</v>
      </c>
      <c r="K108" s="135" t="s">
        <v>1245</v>
      </c>
      <c r="L108" s="107" t="s">
        <v>1172</v>
      </c>
      <c r="M108" s="58">
        <v>9401453231</v>
      </c>
      <c r="N108" s="59" t="s">
        <v>1197</v>
      </c>
      <c r="O108" s="60">
        <v>8822701392</v>
      </c>
      <c r="P108" s="24" t="s">
        <v>1545</v>
      </c>
      <c r="Q108" s="18" t="s">
        <v>139</v>
      </c>
      <c r="R108" s="18">
        <v>5</v>
      </c>
      <c r="S108" s="18" t="s">
        <v>320</v>
      </c>
      <c r="T108" s="18"/>
    </row>
    <row r="109" spans="1:20">
      <c r="A109" s="4">
        <v>105</v>
      </c>
      <c r="B109" s="17" t="s">
        <v>67</v>
      </c>
      <c r="C109" s="53" t="s">
        <v>1326</v>
      </c>
      <c r="D109" s="54" t="s">
        <v>27</v>
      </c>
      <c r="E109" s="53">
        <v>18070400106</v>
      </c>
      <c r="F109" s="53" t="s">
        <v>330</v>
      </c>
      <c r="G109" s="19"/>
      <c r="H109" s="19"/>
      <c r="I109" s="17">
        <f t="shared" ref="I109:I164" si="6">+G109+H109</f>
        <v>0</v>
      </c>
      <c r="J109" s="56" t="s">
        <v>1327</v>
      </c>
      <c r="K109" s="135" t="s">
        <v>1245</v>
      </c>
      <c r="L109" s="107" t="s">
        <v>1172</v>
      </c>
      <c r="M109" s="58">
        <v>9401453231</v>
      </c>
      <c r="N109" s="59" t="s">
        <v>1197</v>
      </c>
      <c r="O109" s="60">
        <v>8822701392</v>
      </c>
      <c r="P109" s="24" t="s">
        <v>1546</v>
      </c>
      <c r="Q109" s="18" t="s">
        <v>88</v>
      </c>
      <c r="R109" s="18">
        <v>5</v>
      </c>
      <c r="S109" s="18" t="s">
        <v>320</v>
      </c>
      <c r="T109" s="18"/>
    </row>
    <row r="110" spans="1:20">
      <c r="A110" s="4">
        <v>106</v>
      </c>
      <c r="B110" s="17" t="s">
        <v>67</v>
      </c>
      <c r="C110" s="53" t="s">
        <v>1326</v>
      </c>
      <c r="D110" s="54" t="s">
        <v>27</v>
      </c>
      <c r="E110" s="53">
        <v>18070400106</v>
      </c>
      <c r="F110" s="53" t="s">
        <v>330</v>
      </c>
      <c r="G110" s="19"/>
      <c r="H110" s="19"/>
      <c r="I110" s="17">
        <f t="shared" si="6"/>
        <v>0</v>
      </c>
      <c r="J110" s="56" t="s">
        <v>1327</v>
      </c>
      <c r="K110" s="135" t="s">
        <v>1245</v>
      </c>
      <c r="L110" s="107" t="s">
        <v>1172</v>
      </c>
      <c r="M110" s="58">
        <v>9401453231</v>
      </c>
      <c r="N110" s="59" t="s">
        <v>1197</v>
      </c>
      <c r="O110" s="60">
        <v>8822701392</v>
      </c>
      <c r="P110" s="24" t="s">
        <v>1547</v>
      </c>
      <c r="Q110" s="18" t="s">
        <v>107</v>
      </c>
      <c r="R110" s="18">
        <v>5</v>
      </c>
      <c r="S110" s="18" t="s">
        <v>320</v>
      </c>
      <c r="T110" s="18"/>
    </row>
    <row r="111" spans="1:20">
      <c r="A111" s="4">
        <v>107</v>
      </c>
      <c r="B111" s="17" t="s">
        <v>67</v>
      </c>
      <c r="C111" s="53" t="s">
        <v>245</v>
      </c>
      <c r="D111" s="54" t="s">
        <v>27</v>
      </c>
      <c r="E111" s="53">
        <v>18070406001</v>
      </c>
      <c r="F111" s="53" t="s">
        <v>96</v>
      </c>
      <c r="G111" s="55">
        <v>12</v>
      </c>
      <c r="H111" s="55">
        <v>8</v>
      </c>
      <c r="I111" s="17">
        <f t="shared" ref="I111:I115" si="7">G111+H111</f>
        <v>20</v>
      </c>
      <c r="J111" s="56" t="s">
        <v>246</v>
      </c>
      <c r="K111" s="54" t="s">
        <v>774</v>
      </c>
      <c r="L111" s="62" t="s">
        <v>775</v>
      </c>
      <c r="M111" s="58">
        <v>9401453245</v>
      </c>
      <c r="N111" s="59" t="s">
        <v>780</v>
      </c>
      <c r="O111" s="63">
        <v>8876869079</v>
      </c>
      <c r="P111" s="24" t="s">
        <v>1548</v>
      </c>
      <c r="Q111" s="18" t="s">
        <v>110</v>
      </c>
      <c r="R111" s="18">
        <v>7</v>
      </c>
      <c r="S111" s="18" t="s">
        <v>320</v>
      </c>
      <c r="T111" s="18"/>
    </row>
    <row r="112" spans="1:20" ht="30">
      <c r="A112" s="4">
        <v>108</v>
      </c>
      <c r="B112" s="17" t="s">
        <v>67</v>
      </c>
      <c r="C112" s="53" t="s">
        <v>1328</v>
      </c>
      <c r="D112" s="54" t="s">
        <v>29</v>
      </c>
      <c r="E112" s="117" t="s">
        <v>1405</v>
      </c>
      <c r="F112" s="54"/>
      <c r="G112" s="61">
        <v>39</v>
      </c>
      <c r="H112" s="61">
        <v>32</v>
      </c>
      <c r="I112" s="17">
        <f t="shared" si="7"/>
        <v>71</v>
      </c>
      <c r="J112" s="61">
        <v>7663944784</v>
      </c>
      <c r="K112" s="54" t="s">
        <v>774</v>
      </c>
      <c r="L112" s="62" t="s">
        <v>775</v>
      </c>
      <c r="M112" s="58">
        <v>9401453245</v>
      </c>
      <c r="N112" s="59" t="s">
        <v>780</v>
      </c>
      <c r="O112" s="63">
        <v>8876869079</v>
      </c>
      <c r="P112" s="24" t="s">
        <v>1548</v>
      </c>
      <c r="Q112" s="18" t="s">
        <v>110</v>
      </c>
      <c r="R112" s="18">
        <v>7</v>
      </c>
      <c r="S112" s="18" t="s">
        <v>320</v>
      </c>
      <c r="T112" s="18"/>
    </row>
    <row r="113" spans="1:20">
      <c r="A113" s="4">
        <v>109</v>
      </c>
      <c r="B113" s="17" t="s">
        <v>67</v>
      </c>
      <c r="C113" s="53" t="s">
        <v>778</v>
      </c>
      <c r="D113" s="18" t="s">
        <v>29</v>
      </c>
      <c r="E113" s="117" t="s">
        <v>779</v>
      </c>
      <c r="F113" s="18"/>
      <c r="G113" s="61">
        <v>26</v>
      </c>
      <c r="H113" s="61">
        <v>25</v>
      </c>
      <c r="I113" s="17">
        <f t="shared" si="7"/>
        <v>51</v>
      </c>
      <c r="J113" s="61">
        <v>9859895355</v>
      </c>
      <c r="K113" s="54" t="s">
        <v>774</v>
      </c>
      <c r="L113" s="62" t="s">
        <v>775</v>
      </c>
      <c r="M113" s="58">
        <v>9401453245</v>
      </c>
      <c r="N113" s="59" t="s">
        <v>780</v>
      </c>
      <c r="O113" s="63">
        <v>8876869079</v>
      </c>
      <c r="P113" s="24" t="s">
        <v>1548</v>
      </c>
      <c r="Q113" s="18" t="s">
        <v>110</v>
      </c>
      <c r="R113" s="18">
        <v>7.5</v>
      </c>
      <c r="S113" s="18" t="s">
        <v>320</v>
      </c>
      <c r="T113" s="18"/>
    </row>
    <row r="114" spans="1:20">
      <c r="A114" s="4">
        <v>110</v>
      </c>
      <c r="B114" s="17" t="s">
        <v>67</v>
      </c>
      <c r="C114" s="53" t="s">
        <v>1329</v>
      </c>
      <c r="D114" s="54" t="s">
        <v>27</v>
      </c>
      <c r="E114" s="53">
        <v>18070400403</v>
      </c>
      <c r="F114" s="53" t="s">
        <v>96</v>
      </c>
      <c r="G114" s="55">
        <v>5</v>
      </c>
      <c r="H114" s="55">
        <v>11</v>
      </c>
      <c r="I114" s="17">
        <f t="shared" si="7"/>
        <v>16</v>
      </c>
      <c r="J114" s="56" t="s">
        <v>1330</v>
      </c>
      <c r="K114" s="54" t="s">
        <v>428</v>
      </c>
      <c r="L114" s="120" t="s">
        <v>429</v>
      </c>
      <c r="M114" s="58">
        <v>9401453230</v>
      </c>
      <c r="N114" s="80" t="s">
        <v>430</v>
      </c>
      <c r="O114" s="63">
        <v>9707528063</v>
      </c>
      <c r="P114" s="24" t="s">
        <v>1549</v>
      </c>
      <c r="Q114" s="18" t="s">
        <v>119</v>
      </c>
      <c r="R114" s="18">
        <v>8</v>
      </c>
      <c r="S114" s="18" t="s">
        <v>320</v>
      </c>
      <c r="T114" s="18"/>
    </row>
    <row r="115" spans="1:20" ht="30">
      <c r="A115" s="4">
        <v>111</v>
      </c>
      <c r="B115" s="17" t="s">
        <v>67</v>
      </c>
      <c r="C115" s="53" t="s">
        <v>1331</v>
      </c>
      <c r="D115" s="54" t="s">
        <v>27</v>
      </c>
      <c r="E115" s="53">
        <v>18070400502</v>
      </c>
      <c r="F115" s="53" t="s">
        <v>96</v>
      </c>
      <c r="G115" s="55">
        <v>27</v>
      </c>
      <c r="H115" s="55">
        <v>32</v>
      </c>
      <c r="I115" s="17">
        <f t="shared" si="7"/>
        <v>59</v>
      </c>
      <c r="J115" s="56" t="s">
        <v>1332</v>
      </c>
      <c r="K115" s="54" t="s">
        <v>428</v>
      </c>
      <c r="L115" s="120" t="s">
        <v>429</v>
      </c>
      <c r="M115" s="58">
        <v>9401453230</v>
      </c>
      <c r="N115" s="80" t="s">
        <v>430</v>
      </c>
      <c r="O115" s="63">
        <v>9707528063</v>
      </c>
      <c r="P115" s="24" t="s">
        <v>1549</v>
      </c>
      <c r="Q115" s="18" t="s">
        <v>119</v>
      </c>
      <c r="R115" s="18">
        <v>9</v>
      </c>
      <c r="S115" s="18" t="s">
        <v>320</v>
      </c>
      <c r="T115" s="18"/>
    </row>
    <row r="116" spans="1:20">
      <c r="A116" s="4">
        <v>112</v>
      </c>
      <c r="B116" s="17" t="s">
        <v>67</v>
      </c>
      <c r="C116" s="76" t="s">
        <v>632</v>
      </c>
      <c r="D116" s="54" t="s">
        <v>29</v>
      </c>
      <c r="E116" s="117" t="s">
        <v>833</v>
      </c>
      <c r="F116" s="18"/>
      <c r="G116" s="55">
        <v>16</v>
      </c>
      <c r="H116" s="55">
        <v>15</v>
      </c>
      <c r="I116" s="17">
        <f t="shared" ref="I116:I117" si="8">SUM(G116:H116)</f>
        <v>31</v>
      </c>
      <c r="J116" s="55"/>
      <c r="K116" s="17" t="s">
        <v>428</v>
      </c>
      <c r="L116" s="62" t="s">
        <v>429</v>
      </c>
      <c r="M116" s="58">
        <v>9401453230</v>
      </c>
      <c r="N116" s="80" t="s">
        <v>807</v>
      </c>
      <c r="O116" s="63">
        <v>9707932449</v>
      </c>
      <c r="P116" s="24" t="s">
        <v>1549</v>
      </c>
      <c r="Q116" s="18" t="s">
        <v>119</v>
      </c>
      <c r="R116" s="18">
        <v>7</v>
      </c>
      <c r="S116" s="18" t="s">
        <v>320</v>
      </c>
      <c r="T116" s="18"/>
    </row>
    <row r="117" spans="1:20">
      <c r="A117" s="4">
        <v>113</v>
      </c>
      <c r="B117" s="17" t="s">
        <v>67</v>
      </c>
      <c r="C117" s="53" t="s">
        <v>633</v>
      </c>
      <c r="D117" s="54" t="s">
        <v>29</v>
      </c>
      <c r="E117" s="117" t="s">
        <v>836</v>
      </c>
      <c r="F117" s="18"/>
      <c r="G117" s="61">
        <v>6</v>
      </c>
      <c r="H117" s="61">
        <v>7</v>
      </c>
      <c r="I117" s="17">
        <f t="shared" si="8"/>
        <v>13</v>
      </c>
      <c r="J117" s="61"/>
      <c r="K117" s="17" t="s">
        <v>428</v>
      </c>
      <c r="L117" s="62" t="s">
        <v>429</v>
      </c>
      <c r="M117" s="58">
        <v>9401453230</v>
      </c>
      <c r="N117" s="80" t="s">
        <v>807</v>
      </c>
      <c r="O117" s="63">
        <v>9707932449</v>
      </c>
      <c r="P117" s="24" t="s">
        <v>1549</v>
      </c>
      <c r="Q117" s="18" t="s">
        <v>119</v>
      </c>
      <c r="R117" s="18">
        <v>8</v>
      </c>
      <c r="S117" s="18" t="s">
        <v>320</v>
      </c>
      <c r="T117" s="18"/>
    </row>
    <row r="118" spans="1:20">
      <c r="A118" s="4">
        <v>114</v>
      </c>
      <c r="B118" s="17" t="s">
        <v>67</v>
      </c>
      <c r="C118" s="101" t="s">
        <v>1008</v>
      </c>
      <c r="D118" s="18" t="s">
        <v>29</v>
      </c>
      <c r="E118" s="117" t="s">
        <v>1406</v>
      </c>
      <c r="F118" s="18"/>
      <c r="G118" s="81">
        <v>9</v>
      </c>
      <c r="H118" s="81">
        <v>19</v>
      </c>
      <c r="I118" s="17">
        <f t="shared" ref="I118:I130" si="9">G118+H118</f>
        <v>28</v>
      </c>
      <c r="J118" s="101">
        <v>9508488842</v>
      </c>
      <c r="K118" s="59" t="s">
        <v>258</v>
      </c>
      <c r="L118" s="62" t="s">
        <v>259</v>
      </c>
      <c r="M118" s="58">
        <v>9401453258</v>
      </c>
      <c r="N118" s="59" t="s">
        <v>260</v>
      </c>
      <c r="O118" s="63">
        <v>8254879747</v>
      </c>
      <c r="P118" s="24" t="s">
        <v>1550</v>
      </c>
      <c r="Q118" s="18" t="s">
        <v>132</v>
      </c>
      <c r="R118" s="18">
        <v>11</v>
      </c>
      <c r="S118" s="18" t="s">
        <v>320</v>
      </c>
      <c r="T118" s="18"/>
    </row>
    <row r="119" spans="1:20">
      <c r="A119" s="4">
        <v>115</v>
      </c>
      <c r="B119" s="17" t="s">
        <v>67</v>
      </c>
      <c r="C119" s="101" t="s">
        <v>766</v>
      </c>
      <c r="D119" s="18" t="s">
        <v>29</v>
      </c>
      <c r="E119" s="117" t="s">
        <v>767</v>
      </c>
      <c r="F119" s="18"/>
      <c r="G119" s="81">
        <v>17</v>
      </c>
      <c r="H119" s="81">
        <v>16</v>
      </c>
      <c r="I119" s="17">
        <f t="shared" si="9"/>
        <v>33</v>
      </c>
      <c r="J119" s="101">
        <v>9508638304</v>
      </c>
      <c r="K119" s="59" t="s">
        <v>258</v>
      </c>
      <c r="L119" s="62" t="s">
        <v>259</v>
      </c>
      <c r="M119" s="58">
        <v>9401453258</v>
      </c>
      <c r="N119" s="59" t="s">
        <v>260</v>
      </c>
      <c r="O119" s="63">
        <v>8254879747</v>
      </c>
      <c r="P119" s="24" t="s">
        <v>1550</v>
      </c>
      <c r="Q119" s="18" t="s">
        <v>132</v>
      </c>
      <c r="R119" s="18">
        <v>11</v>
      </c>
      <c r="S119" s="18" t="s">
        <v>320</v>
      </c>
      <c r="T119" s="18"/>
    </row>
    <row r="120" spans="1:20">
      <c r="A120" s="4">
        <v>116</v>
      </c>
      <c r="B120" s="17" t="s">
        <v>67</v>
      </c>
      <c r="C120" s="101" t="s">
        <v>768</v>
      </c>
      <c r="D120" s="18" t="s">
        <v>29</v>
      </c>
      <c r="E120" s="117" t="s">
        <v>769</v>
      </c>
      <c r="F120" s="18"/>
      <c r="G120" s="81">
        <v>18</v>
      </c>
      <c r="H120" s="81">
        <v>20</v>
      </c>
      <c r="I120" s="17">
        <f t="shared" si="9"/>
        <v>38</v>
      </c>
      <c r="J120" s="101">
        <v>9678358560</v>
      </c>
      <c r="K120" s="59" t="s">
        <v>258</v>
      </c>
      <c r="L120" s="62" t="s">
        <v>259</v>
      </c>
      <c r="M120" s="58">
        <v>9401453258</v>
      </c>
      <c r="N120" s="59" t="s">
        <v>260</v>
      </c>
      <c r="O120" s="63">
        <v>8254879747</v>
      </c>
      <c r="P120" s="24" t="s">
        <v>1550</v>
      </c>
      <c r="Q120" s="18" t="s">
        <v>132</v>
      </c>
      <c r="R120" s="18">
        <v>9</v>
      </c>
      <c r="S120" s="18" t="s">
        <v>320</v>
      </c>
      <c r="T120" s="18"/>
    </row>
    <row r="121" spans="1:20">
      <c r="A121" s="4">
        <v>117</v>
      </c>
      <c r="B121" s="17" t="s">
        <v>67</v>
      </c>
      <c r="C121" s="101" t="s">
        <v>770</v>
      </c>
      <c r="D121" s="18" t="s">
        <v>29</v>
      </c>
      <c r="E121" s="117" t="s">
        <v>771</v>
      </c>
      <c r="F121" s="18"/>
      <c r="G121" s="81">
        <v>17</v>
      </c>
      <c r="H121" s="81">
        <v>19</v>
      </c>
      <c r="I121" s="17">
        <f t="shared" si="9"/>
        <v>36</v>
      </c>
      <c r="J121" s="101">
        <v>9508408171</v>
      </c>
      <c r="K121" s="59" t="s">
        <v>258</v>
      </c>
      <c r="L121" s="62" t="s">
        <v>259</v>
      </c>
      <c r="M121" s="58">
        <v>9401453258</v>
      </c>
      <c r="N121" s="59" t="s">
        <v>260</v>
      </c>
      <c r="O121" s="63">
        <v>8254879747</v>
      </c>
      <c r="P121" s="24" t="s">
        <v>1550</v>
      </c>
      <c r="Q121" s="18" t="s">
        <v>132</v>
      </c>
      <c r="R121" s="18">
        <v>9</v>
      </c>
      <c r="S121" s="18" t="s">
        <v>320</v>
      </c>
      <c r="T121" s="18"/>
    </row>
    <row r="122" spans="1:20">
      <c r="A122" s="4">
        <v>118</v>
      </c>
      <c r="B122" s="17" t="s">
        <v>67</v>
      </c>
      <c r="C122" s="101" t="s">
        <v>1333</v>
      </c>
      <c r="D122" s="18" t="s">
        <v>29</v>
      </c>
      <c r="E122" s="117" t="s">
        <v>1407</v>
      </c>
      <c r="F122" s="18"/>
      <c r="G122" s="81">
        <v>7</v>
      </c>
      <c r="H122" s="81">
        <v>8</v>
      </c>
      <c r="I122" s="17">
        <f t="shared" si="9"/>
        <v>15</v>
      </c>
      <c r="J122" s="101">
        <v>9813385885</v>
      </c>
      <c r="K122" s="59" t="s">
        <v>258</v>
      </c>
      <c r="L122" s="62" t="s">
        <v>259</v>
      </c>
      <c r="M122" s="58">
        <v>9401453258</v>
      </c>
      <c r="N122" s="59" t="s">
        <v>260</v>
      </c>
      <c r="O122" s="63">
        <v>8254879747</v>
      </c>
      <c r="P122" s="24" t="s">
        <v>1551</v>
      </c>
      <c r="Q122" s="18" t="s">
        <v>139</v>
      </c>
      <c r="R122" s="18">
        <v>10</v>
      </c>
      <c r="S122" s="18" t="s">
        <v>320</v>
      </c>
      <c r="T122" s="18"/>
    </row>
    <row r="123" spans="1:20">
      <c r="A123" s="4">
        <v>119</v>
      </c>
      <c r="B123" s="17" t="s">
        <v>67</v>
      </c>
      <c r="C123" s="101" t="s">
        <v>1334</v>
      </c>
      <c r="D123" s="18" t="s">
        <v>29</v>
      </c>
      <c r="E123" s="117" t="s">
        <v>1408</v>
      </c>
      <c r="F123" s="18"/>
      <c r="G123" s="81">
        <v>11</v>
      </c>
      <c r="H123" s="81">
        <v>12</v>
      </c>
      <c r="I123" s="17">
        <f t="shared" si="9"/>
        <v>23</v>
      </c>
      <c r="J123" s="101">
        <v>9864346845</v>
      </c>
      <c r="K123" s="59" t="s">
        <v>258</v>
      </c>
      <c r="L123" s="62" t="s">
        <v>259</v>
      </c>
      <c r="M123" s="58">
        <v>9401453258</v>
      </c>
      <c r="N123" s="59" t="s">
        <v>260</v>
      </c>
      <c r="O123" s="63">
        <v>8254879747</v>
      </c>
      <c r="P123" s="24" t="s">
        <v>1551</v>
      </c>
      <c r="Q123" s="18" t="s">
        <v>139</v>
      </c>
      <c r="R123" s="18">
        <v>11</v>
      </c>
      <c r="S123" s="18" t="s">
        <v>320</v>
      </c>
      <c r="T123" s="18"/>
    </row>
    <row r="124" spans="1:20">
      <c r="A124" s="4">
        <v>120</v>
      </c>
      <c r="B124" s="17" t="s">
        <v>67</v>
      </c>
      <c r="C124" s="101" t="s">
        <v>1335</v>
      </c>
      <c r="D124" s="18" t="s">
        <v>29</v>
      </c>
      <c r="E124" s="117" t="s">
        <v>1409</v>
      </c>
      <c r="F124" s="18"/>
      <c r="G124" s="81">
        <v>12</v>
      </c>
      <c r="H124" s="81">
        <v>9</v>
      </c>
      <c r="I124" s="17">
        <f t="shared" si="9"/>
        <v>21</v>
      </c>
      <c r="J124" s="101">
        <v>9864633399</v>
      </c>
      <c r="K124" s="59" t="s">
        <v>258</v>
      </c>
      <c r="L124" s="62" t="s">
        <v>259</v>
      </c>
      <c r="M124" s="58">
        <v>9401453258</v>
      </c>
      <c r="N124" s="59" t="s">
        <v>260</v>
      </c>
      <c r="O124" s="63">
        <v>8254879747</v>
      </c>
      <c r="P124" s="24" t="s">
        <v>1551</v>
      </c>
      <c r="Q124" s="18" t="s">
        <v>139</v>
      </c>
      <c r="R124" s="18">
        <v>11</v>
      </c>
      <c r="S124" s="18" t="s">
        <v>320</v>
      </c>
      <c r="T124" s="18"/>
    </row>
    <row r="125" spans="1:20">
      <c r="A125" s="4">
        <v>121</v>
      </c>
      <c r="B125" s="17" t="s">
        <v>67</v>
      </c>
      <c r="C125" s="101" t="s">
        <v>1336</v>
      </c>
      <c r="D125" s="18" t="s">
        <v>29</v>
      </c>
      <c r="E125" s="117" t="s">
        <v>1410</v>
      </c>
      <c r="F125" s="18"/>
      <c r="G125" s="81">
        <v>12</v>
      </c>
      <c r="H125" s="81">
        <v>15</v>
      </c>
      <c r="I125" s="17">
        <f t="shared" si="9"/>
        <v>27</v>
      </c>
      <c r="J125" s="101">
        <v>9859045973</v>
      </c>
      <c r="K125" s="59" t="s">
        <v>258</v>
      </c>
      <c r="L125" s="62" t="s">
        <v>259</v>
      </c>
      <c r="M125" s="58">
        <v>9401453258</v>
      </c>
      <c r="N125" s="59" t="s">
        <v>260</v>
      </c>
      <c r="O125" s="63">
        <v>8254879747</v>
      </c>
      <c r="P125" s="24" t="s">
        <v>1551</v>
      </c>
      <c r="Q125" s="18" t="s">
        <v>139</v>
      </c>
      <c r="R125" s="18">
        <v>9</v>
      </c>
      <c r="S125" s="18" t="s">
        <v>320</v>
      </c>
      <c r="T125" s="18"/>
    </row>
    <row r="126" spans="1:20">
      <c r="A126" s="4">
        <v>122</v>
      </c>
      <c r="B126" s="17" t="s">
        <v>67</v>
      </c>
      <c r="C126" s="101" t="s">
        <v>1337</v>
      </c>
      <c r="D126" s="18" t="s">
        <v>29</v>
      </c>
      <c r="E126" s="117" t="s">
        <v>1411</v>
      </c>
      <c r="F126" s="18"/>
      <c r="G126" s="81">
        <v>11</v>
      </c>
      <c r="H126" s="81">
        <v>17</v>
      </c>
      <c r="I126" s="17">
        <f t="shared" si="9"/>
        <v>28</v>
      </c>
      <c r="J126" s="101">
        <v>9126323589</v>
      </c>
      <c r="K126" s="59" t="s">
        <v>258</v>
      </c>
      <c r="L126" s="62" t="s">
        <v>259</v>
      </c>
      <c r="M126" s="58">
        <v>9401453258</v>
      </c>
      <c r="N126" s="59" t="s">
        <v>260</v>
      </c>
      <c r="O126" s="63">
        <v>8254879747</v>
      </c>
      <c r="P126" s="24" t="s">
        <v>1551</v>
      </c>
      <c r="Q126" s="18" t="s">
        <v>139</v>
      </c>
      <c r="R126" s="18">
        <v>9</v>
      </c>
      <c r="S126" s="18" t="s">
        <v>320</v>
      </c>
      <c r="T126" s="18"/>
    </row>
    <row r="127" spans="1:20">
      <c r="A127" s="4">
        <v>123</v>
      </c>
      <c r="B127" s="17" t="s">
        <v>67</v>
      </c>
      <c r="C127" s="53" t="s">
        <v>1338</v>
      </c>
      <c r="D127" s="54" t="s">
        <v>27</v>
      </c>
      <c r="E127" s="19"/>
      <c r="F127" s="53" t="s">
        <v>134</v>
      </c>
      <c r="G127" s="53">
        <v>36</v>
      </c>
      <c r="H127" s="53">
        <v>16</v>
      </c>
      <c r="I127" s="17">
        <f t="shared" si="9"/>
        <v>52</v>
      </c>
      <c r="J127" s="18"/>
      <c r="K127" s="54" t="s">
        <v>338</v>
      </c>
      <c r="L127" s="57" t="s">
        <v>339</v>
      </c>
      <c r="M127" s="58">
        <v>9401453259</v>
      </c>
      <c r="N127" s="59" t="s">
        <v>340</v>
      </c>
      <c r="O127" s="60">
        <v>9859892279</v>
      </c>
      <c r="P127" s="24" t="s">
        <v>1552</v>
      </c>
      <c r="Q127" s="18" t="s">
        <v>88</v>
      </c>
      <c r="R127" s="18">
        <v>17</v>
      </c>
      <c r="S127" s="18" t="s">
        <v>320</v>
      </c>
      <c r="T127" s="18"/>
    </row>
    <row r="128" spans="1:20">
      <c r="A128" s="4">
        <v>124</v>
      </c>
      <c r="B128" s="17" t="s">
        <v>67</v>
      </c>
      <c r="C128" s="53" t="s">
        <v>1339</v>
      </c>
      <c r="D128" s="54" t="s">
        <v>27</v>
      </c>
      <c r="E128" s="19"/>
      <c r="F128" s="53" t="s">
        <v>90</v>
      </c>
      <c r="G128" s="53">
        <v>48</v>
      </c>
      <c r="H128" s="53">
        <v>30</v>
      </c>
      <c r="I128" s="17">
        <f t="shared" si="9"/>
        <v>78</v>
      </c>
      <c r="J128" s="18"/>
      <c r="K128" s="54" t="s">
        <v>338</v>
      </c>
      <c r="L128" s="57" t="s">
        <v>339</v>
      </c>
      <c r="M128" s="58">
        <v>9401453259</v>
      </c>
      <c r="N128" s="59" t="s">
        <v>340</v>
      </c>
      <c r="O128" s="60">
        <v>9859892279</v>
      </c>
      <c r="P128" s="24" t="s">
        <v>1552</v>
      </c>
      <c r="Q128" s="18" t="s">
        <v>88</v>
      </c>
      <c r="R128" s="18">
        <v>17</v>
      </c>
      <c r="S128" s="18" t="s">
        <v>320</v>
      </c>
      <c r="T128" s="18"/>
    </row>
    <row r="129" spans="1:20">
      <c r="A129" s="4">
        <v>125</v>
      </c>
      <c r="B129" s="17" t="s">
        <v>67</v>
      </c>
      <c r="C129" s="53" t="s">
        <v>1340</v>
      </c>
      <c r="D129" s="18" t="s">
        <v>27</v>
      </c>
      <c r="E129" s="53">
        <v>18070400603</v>
      </c>
      <c r="F129" s="53" t="s">
        <v>96</v>
      </c>
      <c r="G129" s="61">
        <v>31</v>
      </c>
      <c r="H129" s="61">
        <v>18</v>
      </c>
      <c r="I129" s="17">
        <f t="shared" si="9"/>
        <v>49</v>
      </c>
      <c r="J129" s="56" t="s">
        <v>1341</v>
      </c>
      <c r="K129" s="54" t="s">
        <v>428</v>
      </c>
      <c r="L129" s="105" t="s">
        <v>429</v>
      </c>
      <c r="M129" s="58">
        <v>9401453230</v>
      </c>
      <c r="N129" s="65" t="s">
        <v>430</v>
      </c>
      <c r="O129" s="60">
        <v>9707528063</v>
      </c>
      <c r="P129" s="24" t="s">
        <v>1553</v>
      </c>
      <c r="Q129" s="18" t="s">
        <v>107</v>
      </c>
      <c r="R129" s="18">
        <v>10</v>
      </c>
      <c r="S129" s="18" t="s">
        <v>320</v>
      </c>
      <c r="T129" s="18"/>
    </row>
    <row r="130" spans="1:20">
      <c r="A130" s="4">
        <v>126</v>
      </c>
      <c r="B130" s="17" t="s">
        <v>67</v>
      </c>
      <c r="C130" s="53" t="s">
        <v>1342</v>
      </c>
      <c r="D130" s="18" t="s">
        <v>27</v>
      </c>
      <c r="E130" s="53">
        <v>18070400602</v>
      </c>
      <c r="F130" s="53" t="s">
        <v>90</v>
      </c>
      <c r="G130" s="55">
        <v>26</v>
      </c>
      <c r="H130" s="55">
        <v>27</v>
      </c>
      <c r="I130" s="17">
        <f t="shared" si="9"/>
        <v>53</v>
      </c>
      <c r="J130" s="56" t="s">
        <v>1343</v>
      </c>
      <c r="K130" s="54" t="s">
        <v>428</v>
      </c>
      <c r="L130" s="105" t="s">
        <v>429</v>
      </c>
      <c r="M130" s="58">
        <v>9401453230</v>
      </c>
      <c r="N130" s="65" t="s">
        <v>430</v>
      </c>
      <c r="O130" s="60">
        <v>9707528063</v>
      </c>
      <c r="P130" s="24" t="s">
        <v>1554</v>
      </c>
      <c r="Q130" s="18" t="s">
        <v>110</v>
      </c>
      <c r="R130" s="18">
        <v>9</v>
      </c>
      <c r="S130" s="18" t="s">
        <v>320</v>
      </c>
      <c r="T130" s="18"/>
    </row>
    <row r="131" spans="1:20">
      <c r="A131" s="4">
        <v>127</v>
      </c>
      <c r="B131" s="17"/>
      <c r="C131" s="149"/>
      <c r="D131" s="54"/>
      <c r="E131" s="53"/>
      <c r="F131" s="53"/>
      <c r="G131" s="19"/>
      <c r="H131" s="19"/>
      <c r="I131" s="17"/>
      <c r="J131" s="56"/>
      <c r="K131" s="54"/>
      <c r="L131" s="57"/>
      <c r="M131" s="58"/>
      <c r="N131" s="65"/>
      <c r="O131" s="63"/>
      <c r="P131" s="24"/>
      <c r="Q131" s="18"/>
      <c r="R131" s="18"/>
      <c r="S131" s="18"/>
      <c r="T131" s="18"/>
    </row>
    <row r="132" spans="1:20">
      <c r="A132" s="4">
        <v>128</v>
      </c>
      <c r="B132" s="17"/>
      <c r="C132" s="85"/>
      <c r="D132" s="54"/>
      <c r="E132" s="85"/>
      <c r="F132" s="85"/>
      <c r="G132" s="55"/>
      <c r="H132" s="55"/>
      <c r="I132" s="17"/>
      <c r="J132" s="87"/>
      <c r="K132" s="79"/>
      <c r="L132" s="107"/>
      <c r="M132" s="58"/>
      <c r="N132" s="76"/>
      <c r="O132" s="55"/>
      <c r="P132" s="24"/>
      <c r="Q132" s="18"/>
      <c r="R132" s="18"/>
      <c r="S132" s="18"/>
      <c r="T132" s="18"/>
    </row>
    <row r="133" spans="1:20">
      <c r="A133" s="4">
        <v>129</v>
      </c>
      <c r="B133" s="17"/>
      <c r="C133" s="53"/>
      <c r="D133" s="18"/>
      <c r="E133" s="117"/>
      <c r="F133" s="18"/>
      <c r="G133" s="61"/>
      <c r="H133" s="61"/>
      <c r="I133" s="17"/>
      <c r="J133" s="61"/>
      <c r="K133" s="79"/>
      <c r="L133" s="84"/>
      <c r="M133" s="58"/>
      <c r="N133" s="76"/>
      <c r="O133" s="55"/>
      <c r="P133" s="24"/>
      <c r="Q133" s="18"/>
      <c r="R133" s="18"/>
      <c r="S133" s="18"/>
      <c r="T133" s="18"/>
    </row>
    <row r="134" spans="1:20">
      <c r="A134" s="4">
        <v>130</v>
      </c>
      <c r="B134" s="17"/>
      <c r="C134" s="53"/>
      <c r="D134" s="18"/>
      <c r="E134" s="117"/>
      <c r="F134" s="18"/>
      <c r="G134" s="61"/>
      <c r="H134" s="61"/>
      <c r="I134" s="17"/>
      <c r="J134" s="18"/>
      <c r="K134" s="79"/>
      <c r="L134" s="84"/>
      <c r="M134" s="58"/>
      <c r="N134" s="76"/>
      <c r="O134" s="55"/>
      <c r="P134" s="24"/>
      <c r="Q134" s="18"/>
      <c r="R134" s="18"/>
      <c r="S134" s="18"/>
      <c r="T134" s="18"/>
    </row>
    <row r="135" spans="1:20">
      <c r="A135" s="4">
        <v>131</v>
      </c>
      <c r="B135" s="17"/>
      <c r="C135" s="53"/>
      <c r="D135" s="54"/>
      <c r="E135" s="53"/>
      <c r="F135" s="53"/>
      <c r="G135" s="55"/>
      <c r="H135" s="55"/>
      <c r="I135" s="17"/>
      <c r="J135" s="56"/>
      <c r="K135" s="54"/>
      <c r="L135" s="62"/>
      <c r="M135" s="54"/>
      <c r="N135" s="59"/>
      <c r="O135" s="63"/>
      <c r="P135" s="24"/>
      <c r="Q135" s="18"/>
      <c r="R135" s="18"/>
      <c r="S135" s="18"/>
      <c r="T135" s="18"/>
    </row>
    <row r="136" spans="1:20">
      <c r="A136" s="4">
        <v>132</v>
      </c>
      <c r="B136" s="17"/>
      <c r="C136" s="18"/>
      <c r="D136" s="18"/>
      <c r="E136" s="19"/>
      <c r="F136" s="18"/>
      <c r="G136" s="19"/>
      <c r="H136" s="19"/>
      <c r="I136" s="17">
        <f t="shared" si="6"/>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6"/>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6"/>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6"/>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6"/>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6"/>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6"/>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6"/>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6"/>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6"/>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6"/>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6"/>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6"/>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6"/>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6"/>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6"/>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6"/>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6"/>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6"/>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6"/>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6"/>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6"/>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6"/>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6"/>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6"/>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6"/>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6"/>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6"/>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6"/>
        <v>0</v>
      </c>
      <c r="J164" s="18"/>
      <c r="K164" s="18"/>
      <c r="L164" s="18"/>
      <c r="M164" s="18"/>
      <c r="N164" s="18"/>
      <c r="O164" s="18"/>
      <c r="P164" s="24"/>
      <c r="Q164" s="18"/>
      <c r="R164" s="18"/>
      <c r="S164" s="18"/>
      <c r="T164" s="18"/>
    </row>
    <row r="165" spans="1:20">
      <c r="A165" s="21" t="s">
        <v>11</v>
      </c>
      <c r="B165" s="41"/>
      <c r="C165" s="21">
        <f>COUNTIFS(C5:C164,"*")</f>
        <v>126</v>
      </c>
      <c r="D165" s="21"/>
      <c r="E165" s="13"/>
      <c r="F165" s="21"/>
      <c r="G165" s="21">
        <f>SUM(G5:G164)</f>
        <v>3270</v>
      </c>
      <c r="H165" s="21">
        <f>SUM(H5:H164)</f>
        <v>3273</v>
      </c>
      <c r="I165" s="21">
        <f>SUM(I5:I164)</f>
        <v>6543</v>
      </c>
      <c r="J165" s="21"/>
      <c r="K165" s="21"/>
      <c r="L165" s="21"/>
      <c r="M165" s="21"/>
      <c r="N165" s="21"/>
      <c r="O165" s="21"/>
      <c r="P165" s="14"/>
      <c r="Q165" s="21"/>
      <c r="R165" s="21"/>
      <c r="S165" s="21"/>
      <c r="T165" s="12"/>
    </row>
    <row r="166" spans="1:20">
      <c r="A166" s="46" t="s">
        <v>66</v>
      </c>
      <c r="B166" s="10">
        <f>COUNTIF(B$5:B$164,"Team 1")</f>
        <v>70</v>
      </c>
      <c r="C166" s="46" t="s">
        <v>29</v>
      </c>
      <c r="D166" s="10">
        <f>COUNTIF(D5:D164,"Anganwadi")</f>
        <v>57</v>
      </c>
    </row>
    <row r="167" spans="1:20">
      <c r="A167" s="46" t="s">
        <v>67</v>
      </c>
      <c r="B167" s="10">
        <f>COUNTIF(B$6:B$164,"Team 2")</f>
        <v>56</v>
      </c>
      <c r="C167" s="46" t="s">
        <v>27</v>
      </c>
      <c r="D167" s="10">
        <f>COUNTIF(D5:D164,"School")</f>
        <v>69</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70" zoomScaleNormal="70" workbookViewId="0">
      <pane xSplit="3" ySplit="4" topLeftCell="D161"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06" t="s">
        <v>1582</v>
      </c>
      <c r="B1" s="206"/>
      <c r="C1" s="206"/>
      <c r="D1" s="207"/>
      <c r="E1" s="207"/>
      <c r="F1" s="207"/>
      <c r="G1" s="207"/>
      <c r="H1" s="207"/>
      <c r="I1" s="207"/>
      <c r="J1" s="207"/>
      <c r="K1" s="207"/>
      <c r="L1" s="207"/>
      <c r="M1" s="207"/>
      <c r="N1" s="207"/>
      <c r="O1" s="207"/>
      <c r="P1" s="207"/>
      <c r="Q1" s="207"/>
      <c r="R1" s="207"/>
      <c r="S1" s="207"/>
    </row>
    <row r="2" spans="1:20">
      <c r="A2" s="210" t="s">
        <v>63</v>
      </c>
      <c r="B2" s="211"/>
      <c r="C2" s="211"/>
      <c r="D2" s="25" t="s">
        <v>1579</v>
      </c>
      <c r="E2" s="22"/>
      <c r="F2" s="22"/>
      <c r="G2" s="22"/>
      <c r="H2" s="22"/>
      <c r="I2" s="22"/>
      <c r="J2" s="22"/>
      <c r="K2" s="22"/>
      <c r="L2" s="22"/>
      <c r="M2" s="22"/>
      <c r="N2" s="22"/>
      <c r="O2" s="22"/>
      <c r="P2" s="22"/>
      <c r="Q2" s="22"/>
      <c r="R2" s="22"/>
      <c r="S2" s="22"/>
    </row>
    <row r="3" spans="1:20" ht="24" customHeight="1">
      <c r="A3" s="205" t="s">
        <v>14</v>
      </c>
      <c r="B3" s="208" t="s">
        <v>65</v>
      </c>
      <c r="C3" s="204" t="s">
        <v>7</v>
      </c>
      <c r="D3" s="204" t="s">
        <v>59</v>
      </c>
      <c r="E3" s="204" t="s">
        <v>16</v>
      </c>
      <c r="F3" s="212" t="s">
        <v>17</v>
      </c>
      <c r="G3" s="204" t="s">
        <v>8</v>
      </c>
      <c r="H3" s="204"/>
      <c r="I3" s="204"/>
      <c r="J3" s="204" t="s">
        <v>35</v>
      </c>
      <c r="K3" s="208" t="s">
        <v>37</v>
      </c>
      <c r="L3" s="208" t="s">
        <v>54</v>
      </c>
      <c r="M3" s="208" t="s">
        <v>55</v>
      </c>
      <c r="N3" s="208" t="s">
        <v>38</v>
      </c>
      <c r="O3" s="208" t="s">
        <v>39</v>
      </c>
      <c r="P3" s="205" t="s">
        <v>58</v>
      </c>
      <c r="Q3" s="204" t="s">
        <v>56</v>
      </c>
      <c r="R3" s="204" t="s">
        <v>36</v>
      </c>
      <c r="S3" s="204" t="s">
        <v>57</v>
      </c>
      <c r="T3" s="204" t="s">
        <v>13</v>
      </c>
    </row>
    <row r="4" spans="1:20" ht="25.5" customHeight="1">
      <c r="A4" s="205"/>
      <c r="B4" s="213"/>
      <c r="C4" s="204"/>
      <c r="D4" s="204"/>
      <c r="E4" s="204"/>
      <c r="F4" s="212"/>
      <c r="G4" s="23" t="s">
        <v>9</v>
      </c>
      <c r="H4" s="23" t="s">
        <v>10</v>
      </c>
      <c r="I4" s="23" t="s">
        <v>11</v>
      </c>
      <c r="J4" s="204"/>
      <c r="K4" s="209"/>
      <c r="L4" s="209"/>
      <c r="M4" s="209"/>
      <c r="N4" s="209"/>
      <c r="O4" s="209"/>
      <c r="P4" s="205"/>
      <c r="Q4" s="205"/>
      <c r="R4" s="204"/>
      <c r="S4" s="204"/>
      <c r="T4" s="204"/>
    </row>
    <row r="5" spans="1:20">
      <c r="A5" s="4">
        <v>1</v>
      </c>
      <c r="B5" s="140" t="s">
        <v>66</v>
      </c>
      <c r="C5" s="53" t="s">
        <v>1344</v>
      </c>
      <c r="D5" s="139" t="s">
        <v>29</v>
      </c>
      <c r="E5" s="117" t="s">
        <v>920</v>
      </c>
      <c r="F5" s="53"/>
      <c r="G5" s="61">
        <v>20</v>
      </c>
      <c r="H5" s="61">
        <v>18</v>
      </c>
      <c r="I5" s="140">
        <f t="shared" ref="I5:I9" si="0">G5+H5</f>
        <v>38</v>
      </c>
      <c r="J5" s="56"/>
      <c r="K5" s="139" t="s">
        <v>200</v>
      </c>
      <c r="L5" s="55" t="s">
        <v>197</v>
      </c>
      <c r="M5" s="64">
        <v>9401453257</v>
      </c>
      <c r="N5" s="76" t="s">
        <v>201</v>
      </c>
      <c r="O5" s="55">
        <v>9678334993</v>
      </c>
      <c r="P5" s="141" t="s">
        <v>1555</v>
      </c>
      <c r="Q5" s="139" t="s">
        <v>132</v>
      </c>
      <c r="R5" s="139">
        <v>12</v>
      </c>
      <c r="S5" s="139" t="s">
        <v>231</v>
      </c>
      <c r="T5" s="18"/>
    </row>
    <row r="6" spans="1:20">
      <c r="A6" s="4">
        <v>2</v>
      </c>
      <c r="B6" s="140" t="s">
        <v>66</v>
      </c>
      <c r="C6" s="53" t="s">
        <v>1345</v>
      </c>
      <c r="D6" s="139" t="s">
        <v>29</v>
      </c>
      <c r="E6" s="117" t="s">
        <v>1403</v>
      </c>
      <c r="F6" s="53"/>
      <c r="G6" s="61">
        <v>18</v>
      </c>
      <c r="H6" s="61">
        <v>21</v>
      </c>
      <c r="I6" s="140">
        <f t="shared" si="0"/>
        <v>39</v>
      </c>
      <c r="J6" s="61">
        <v>8876296656</v>
      </c>
      <c r="K6" s="139" t="s">
        <v>200</v>
      </c>
      <c r="L6" s="55" t="s">
        <v>197</v>
      </c>
      <c r="M6" s="64">
        <v>9401453257</v>
      </c>
      <c r="N6" s="76" t="s">
        <v>201</v>
      </c>
      <c r="O6" s="55">
        <v>9678334993</v>
      </c>
      <c r="P6" s="141" t="s">
        <v>1555</v>
      </c>
      <c r="Q6" s="139" t="s">
        <v>132</v>
      </c>
      <c r="R6" s="139">
        <v>11</v>
      </c>
      <c r="S6" s="139" t="s">
        <v>231</v>
      </c>
      <c r="T6" s="18"/>
    </row>
    <row r="7" spans="1:20">
      <c r="A7" s="4">
        <v>3</v>
      </c>
      <c r="B7" s="140" t="s">
        <v>66</v>
      </c>
      <c r="C7" s="53" t="s">
        <v>795</v>
      </c>
      <c r="D7" s="142" t="s">
        <v>29</v>
      </c>
      <c r="E7" s="117" t="s">
        <v>796</v>
      </c>
      <c r="F7" s="142"/>
      <c r="G7" s="61">
        <v>17</v>
      </c>
      <c r="H7" s="61">
        <v>23</v>
      </c>
      <c r="I7" s="140">
        <f t="shared" si="0"/>
        <v>40</v>
      </c>
      <c r="J7" s="61">
        <v>9435842953</v>
      </c>
      <c r="K7" s="139" t="s">
        <v>791</v>
      </c>
      <c r="L7" s="55" t="s">
        <v>93</v>
      </c>
      <c r="M7" s="64">
        <v>9401453236</v>
      </c>
      <c r="N7" s="76" t="s">
        <v>792</v>
      </c>
      <c r="O7" s="55">
        <v>9508127720</v>
      </c>
      <c r="P7" s="141" t="s">
        <v>1555</v>
      </c>
      <c r="Q7" s="139" t="s">
        <v>132</v>
      </c>
      <c r="R7" s="139">
        <v>13</v>
      </c>
      <c r="S7" s="139" t="s">
        <v>231</v>
      </c>
      <c r="T7" s="18"/>
    </row>
    <row r="8" spans="1:20">
      <c r="A8" s="4">
        <v>4</v>
      </c>
      <c r="B8" s="140" t="s">
        <v>66</v>
      </c>
      <c r="C8" s="53" t="s">
        <v>1346</v>
      </c>
      <c r="D8" s="142" t="s">
        <v>27</v>
      </c>
      <c r="E8" s="53">
        <v>18070404401</v>
      </c>
      <c r="F8" s="53" t="s">
        <v>96</v>
      </c>
      <c r="G8" s="61">
        <v>22</v>
      </c>
      <c r="H8" s="61">
        <v>17</v>
      </c>
      <c r="I8" s="140">
        <f t="shared" si="0"/>
        <v>39</v>
      </c>
      <c r="J8" s="56" t="s">
        <v>1347</v>
      </c>
      <c r="K8" s="139" t="s">
        <v>354</v>
      </c>
      <c r="L8" s="55" t="s">
        <v>355</v>
      </c>
      <c r="M8" s="139"/>
      <c r="N8" s="53" t="s">
        <v>376</v>
      </c>
      <c r="O8" s="55">
        <v>8752993768</v>
      </c>
      <c r="P8" s="141" t="s">
        <v>1556</v>
      </c>
      <c r="Q8" s="139" t="s">
        <v>139</v>
      </c>
      <c r="R8" s="139">
        <v>10</v>
      </c>
      <c r="S8" s="139" t="s">
        <v>231</v>
      </c>
      <c r="T8" s="18"/>
    </row>
    <row r="9" spans="1:20">
      <c r="A9" s="4">
        <v>5</v>
      </c>
      <c r="B9" s="140" t="s">
        <v>66</v>
      </c>
      <c r="C9" s="53" t="s">
        <v>1348</v>
      </c>
      <c r="D9" s="142" t="s">
        <v>27</v>
      </c>
      <c r="E9" s="53">
        <v>18070404402</v>
      </c>
      <c r="F9" s="53" t="s">
        <v>96</v>
      </c>
      <c r="G9" s="61">
        <v>29</v>
      </c>
      <c r="H9" s="61">
        <v>38</v>
      </c>
      <c r="I9" s="140">
        <f t="shared" si="0"/>
        <v>67</v>
      </c>
      <c r="J9" s="56" t="s">
        <v>1349</v>
      </c>
      <c r="K9" s="139" t="s">
        <v>354</v>
      </c>
      <c r="L9" s="55" t="s">
        <v>355</v>
      </c>
      <c r="M9" s="139"/>
      <c r="N9" s="53" t="s">
        <v>376</v>
      </c>
      <c r="O9" s="55">
        <v>8752993768</v>
      </c>
      <c r="P9" s="141" t="s">
        <v>1556</v>
      </c>
      <c r="Q9" s="139" t="s">
        <v>139</v>
      </c>
      <c r="R9" s="139">
        <v>10</v>
      </c>
      <c r="S9" s="139" t="s">
        <v>231</v>
      </c>
      <c r="T9" s="18"/>
    </row>
    <row r="10" spans="1:20">
      <c r="A10" s="4">
        <v>6</v>
      </c>
      <c r="B10" s="140" t="s">
        <v>66</v>
      </c>
      <c r="C10" s="53" t="s">
        <v>570</v>
      </c>
      <c r="D10" s="139" t="s">
        <v>29</v>
      </c>
      <c r="E10" s="117" t="s">
        <v>854</v>
      </c>
      <c r="F10" s="53"/>
      <c r="G10" s="61">
        <v>36</v>
      </c>
      <c r="H10" s="61">
        <v>32</v>
      </c>
      <c r="I10" s="140">
        <f t="shared" ref="I10:I11" si="1">SUM(G10:H10)</f>
        <v>68</v>
      </c>
      <c r="J10" s="61">
        <v>7399942734</v>
      </c>
      <c r="K10" s="61" t="s">
        <v>155</v>
      </c>
      <c r="L10" s="61" t="s">
        <v>156</v>
      </c>
      <c r="M10" s="139"/>
      <c r="N10" s="59" t="s">
        <v>157</v>
      </c>
      <c r="O10" s="61">
        <v>9613229324</v>
      </c>
      <c r="P10" s="141" t="s">
        <v>1557</v>
      </c>
      <c r="Q10" s="139" t="s">
        <v>88</v>
      </c>
      <c r="R10" s="139">
        <v>17</v>
      </c>
      <c r="S10" s="139" t="s">
        <v>231</v>
      </c>
      <c r="T10" s="18"/>
    </row>
    <row r="11" spans="1:20" ht="30">
      <c r="A11" s="4">
        <v>7</v>
      </c>
      <c r="B11" s="140" t="s">
        <v>66</v>
      </c>
      <c r="C11" s="53" t="s">
        <v>571</v>
      </c>
      <c r="D11" s="139" t="s">
        <v>29</v>
      </c>
      <c r="E11" s="117" t="s">
        <v>856</v>
      </c>
      <c r="F11" s="53"/>
      <c r="G11" s="61">
        <v>26</v>
      </c>
      <c r="H11" s="61">
        <v>34</v>
      </c>
      <c r="I11" s="140">
        <f t="shared" si="1"/>
        <v>60</v>
      </c>
      <c r="J11" s="61">
        <v>9859885714</v>
      </c>
      <c r="K11" s="61" t="s">
        <v>155</v>
      </c>
      <c r="L11" s="61" t="s">
        <v>156</v>
      </c>
      <c r="M11" s="139"/>
      <c r="N11" s="59" t="s">
        <v>157</v>
      </c>
      <c r="O11" s="61">
        <v>9613229324</v>
      </c>
      <c r="P11" s="141" t="s">
        <v>1557</v>
      </c>
      <c r="Q11" s="139" t="s">
        <v>88</v>
      </c>
      <c r="R11" s="139">
        <v>17</v>
      </c>
      <c r="S11" s="139" t="s">
        <v>231</v>
      </c>
      <c r="T11" s="18"/>
    </row>
    <row r="12" spans="1:20" ht="30">
      <c r="A12" s="4">
        <v>8</v>
      </c>
      <c r="B12" s="140" t="s">
        <v>66</v>
      </c>
      <c r="C12" s="53" t="s">
        <v>683</v>
      </c>
      <c r="D12" s="142" t="s">
        <v>29</v>
      </c>
      <c r="E12" s="117" t="s">
        <v>684</v>
      </c>
      <c r="F12" s="142"/>
      <c r="G12" s="61">
        <v>25</v>
      </c>
      <c r="H12" s="61">
        <v>25</v>
      </c>
      <c r="I12" s="140">
        <f t="shared" ref="I12:I22" si="2">G12+H12</f>
        <v>50</v>
      </c>
      <c r="J12" s="61">
        <v>8753031256</v>
      </c>
      <c r="K12" s="139" t="s">
        <v>391</v>
      </c>
      <c r="L12" s="55" t="s">
        <v>392</v>
      </c>
      <c r="M12" s="55">
        <v>9613264785</v>
      </c>
      <c r="N12" s="53" t="s">
        <v>126</v>
      </c>
      <c r="O12" s="55">
        <v>9613595252</v>
      </c>
      <c r="P12" s="141" t="s">
        <v>1558</v>
      </c>
      <c r="Q12" s="139" t="s">
        <v>107</v>
      </c>
      <c r="R12" s="139">
        <v>6</v>
      </c>
      <c r="S12" s="139" t="s">
        <v>231</v>
      </c>
      <c r="T12" s="18"/>
    </row>
    <row r="13" spans="1:20">
      <c r="A13" s="4">
        <v>9</v>
      </c>
      <c r="B13" s="140" t="s">
        <v>66</v>
      </c>
      <c r="C13" s="53" t="s">
        <v>685</v>
      </c>
      <c r="D13" s="142" t="s">
        <v>29</v>
      </c>
      <c r="E13" s="117" t="s">
        <v>686</v>
      </c>
      <c r="F13" s="142"/>
      <c r="G13" s="61">
        <v>27</v>
      </c>
      <c r="H13" s="61">
        <v>21</v>
      </c>
      <c r="I13" s="140">
        <f t="shared" si="2"/>
        <v>48</v>
      </c>
      <c r="J13" s="142"/>
      <c r="K13" s="139" t="s">
        <v>391</v>
      </c>
      <c r="L13" s="55" t="s">
        <v>392</v>
      </c>
      <c r="M13" s="55">
        <v>9613264785</v>
      </c>
      <c r="N13" s="53" t="s">
        <v>126</v>
      </c>
      <c r="O13" s="55">
        <v>9613595252</v>
      </c>
      <c r="P13" s="141" t="s">
        <v>1558</v>
      </c>
      <c r="Q13" s="139" t="s">
        <v>107</v>
      </c>
      <c r="R13" s="139">
        <v>6</v>
      </c>
      <c r="S13" s="139" t="s">
        <v>231</v>
      </c>
      <c r="T13" s="18"/>
    </row>
    <row r="14" spans="1:20">
      <c r="A14" s="4">
        <v>10</v>
      </c>
      <c r="B14" s="140" t="s">
        <v>66</v>
      </c>
      <c r="C14" s="53" t="s">
        <v>687</v>
      </c>
      <c r="D14" s="142" t="s">
        <v>29</v>
      </c>
      <c r="E14" s="117" t="s">
        <v>1394</v>
      </c>
      <c r="F14" s="142"/>
      <c r="G14" s="61">
        <v>6</v>
      </c>
      <c r="H14" s="61">
        <v>4</v>
      </c>
      <c r="I14" s="140">
        <f t="shared" si="2"/>
        <v>10</v>
      </c>
      <c r="J14" s="142"/>
      <c r="K14" s="139" t="s">
        <v>391</v>
      </c>
      <c r="L14" s="55" t="s">
        <v>392</v>
      </c>
      <c r="M14" s="55">
        <v>9613264785</v>
      </c>
      <c r="N14" s="53" t="s">
        <v>126</v>
      </c>
      <c r="O14" s="55">
        <v>9613595252</v>
      </c>
      <c r="P14" s="141" t="s">
        <v>1558</v>
      </c>
      <c r="Q14" s="139" t="s">
        <v>107</v>
      </c>
      <c r="R14" s="139">
        <v>6</v>
      </c>
      <c r="S14" s="139" t="s">
        <v>231</v>
      </c>
      <c r="T14" s="18"/>
    </row>
    <row r="15" spans="1:20">
      <c r="A15" s="4">
        <v>11</v>
      </c>
      <c r="B15" s="140" t="s">
        <v>66</v>
      </c>
      <c r="C15" s="76" t="s">
        <v>772</v>
      </c>
      <c r="D15" s="142" t="s">
        <v>29</v>
      </c>
      <c r="E15" s="117" t="s">
        <v>773</v>
      </c>
      <c r="F15" s="142"/>
      <c r="G15" s="55">
        <v>20</v>
      </c>
      <c r="H15" s="55">
        <v>23</v>
      </c>
      <c r="I15" s="140">
        <f t="shared" si="2"/>
        <v>43</v>
      </c>
      <c r="J15" s="55"/>
      <c r="K15" s="139" t="s">
        <v>774</v>
      </c>
      <c r="L15" s="55" t="s">
        <v>775</v>
      </c>
      <c r="M15" s="64">
        <v>9401453245</v>
      </c>
      <c r="N15" s="59" t="s">
        <v>244</v>
      </c>
      <c r="O15" s="55">
        <v>8822852210</v>
      </c>
      <c r="P15" s="141" t="s">
        <v>1559</v>
      </c>
      <c r="Q15" s="139" t="s">
        <v>110</v>
      </c>
      <c r="R15" s="139">
        <v>7</v>
      </c>
      <c r="S15" s="139" t="s">
        <v>231</v>
      </c>
      <c r="T15" s="18"/>
    </row>
    <row r="16" spans="1:20">
      <c r="A16" s="4">
        <v>12</v>
      </c>
      <c r="B16" s="140" t="s">
        <v>66</v>
      </c>
      <c r="C16" s="76" t="s">
        <v>776</v>
      </c>
      <c r="D16" s="142" t="s">
        <v>29</v>
      </c>
      <c r="E16" s="117" t="s">
        <v>1393</v>
      </c>
      <c r="F16" s="142"/>
      <c r="G16" s="55">
        <v>12</v>
      </c>
      <c r="H16" s="55">
        <v>16</v>
      </c>
      <c r="I16" s="140">
        <f t="shared" si="2"/>
        <v>28</v>
      </c>
      <c r="J16" s="55"/>
      <c r="K16" s="139" t="s">
        <v>774</v>
      </c>
      <c r="L16" s="55" t="s">
        <v>775</v>
      </c>
      <c r="M16" s="64">
        <v>9401453245</v>
      </c>
      <c r="N16" s="59" t="s">
        <v>244</v>
      </c>
      <c r="O16" s="55">
        <v>8822852210</v>
      </c>
      <c r="P16" s="141" t="s">
        <v>1559</v>
      </c>
      <c r="Q16" s="139" t="s">
        <v>110</v>
      </c>
      <c r="R16" s="139">
        <v>7</v>
      </c>
      <c r="S16" s="139" t="s">
        <v>231</v>
      </c>
      <c r="T16" s="18"/>
    </row>
    <row r="17" spans="1:20">
      <c r="A17" s="4">
        <v>13</v>
      </c>
      <c r="B17" s="140" t="s">
        <v>66</v>
      </c>
      <c r="C17" s="53" t="s">
        <v>778</v>
      </c>
      <c r="D17" s="142" t="s">
        <v>29</v>
      </c>
      <c r="E17" s="117" t="s">
        <v>779</v>
      </c>
      <c r="F17" s="142"/>
      <c r="G17" s="61">
        <v>26</v>
      </c>
      <c r="H17" s="61">
        <v>25</v>
      </c>
      <c r="I17" s="140">
        <f t="shared" si="2"/>
        <v>51</v>
      </c>
      <c r="J17" s="61">
        <v>9859895355</v>
      </c>
      <c r="K17" s="139" t="s">
        <v>774</v>
      </c>
      <c r="L17" s="55" t="s">
        <v>775</v>
      </c>
      <c r="M17" s="64">
        <v>9401453245</v>
      </c>
      <c r="N17" s="59" t="s">
        <v>780</v>
      </c>
      <c r="O17" s="55">
        <v>8876869079</v>
      </c>
      <c r="P17" s="141" t="s">
        <v>1559</v>
      </c>
      <c r="Q17" s="139" t="s">
        <v>110</v>
      </c>
      <c r="R17" s="139">
        <v>8</v>
      </c>
      <c r="S17" s="139" t="s">
        <v>231</v>
      </c>
      <c r="T17" s="18"/>
    </row>
    <row r="18" spans="1:20">
      <c r="A18" s="4">
        <v>14</v>
      </c>
      <c r="B18" s="140" t="s">
        <v>66</v>
      </c>
      <c r="C18" s="76" t="s">
        <v>519</v>
      </c>
      <c r="D18" s="142" t="s">
        <v>29</v>
      </c>
      <c r="E18" s="117" t="s">
        <v>930</v>
      </c>
      <c r="F18" s="142"/>
      <c r="G18" s="55">
        <v>50</v>
      </c>
      <c r="H18" s="55">
        <v>37</v>
      </c>
      <c r="I18" s="140">
        <f t="shared" si="2"/>
        <v>87</v>
      </c>
      <c r="J18" s="55">
        <v>9859838658</v>
      </c>
      <c r="K18" s="139" t="s">
        <v>181</v>
      </c>
      <c r="L18" s="133" t="s">
        <v>1377</v>
      </c>
      <c r="M18" s="64">
        <v>9401453238</v>
      </c>
      <c r="N18" s="59" t="s">
        <v>182</v>
      </c>
      <c r="O18" s="55">
        <v>7399905814</v>
      </c>
      <c r="P18" s="141" t="s">
        <v>1560</v>
      </c>
      <c r="Q18" s="139" t="s">
        <v>119</v>
      </c>
      <c r="R18" s="139">
        <v>16</v>
      </c>
      <c r="S18" s="139" t="s">
        <v>231</v>
      </c>
      <c r="T18" s="18"/>
    </row>
    <row r="19" spans="1:20">
      <c r="A19" s="4">
        <v>15</v>
      </c>
      <c r="B19" s="140" t="s">
        <v>66</v>
      </c>
      <c r="C19" s="76" t="s">
        <v>190</v>
      </c>
      <c r="D19" s="142" t="s">
        <v>29</v>
      </c>
      <c r="E19" s="117" t="s">
        <v>954</v>
      </c>
      <c r="F19" s="142"/>
      <c r="G19" s="55">
        <v>52</v>
      </c>
      <c r="H19" s="55">
        <v>44</v>
      </c>
      <c r="I19" s="140">
        <f t="shared" si="2"/>
        <v>96</v>
      </c>
      <c r="J19" s="55">
        <v>8761826552</v>
      </c>
      <c r="K19" s="139" t="s">
        <v>185</v>
      </c>
      <c r="L19" s="55" t="s">
        <v>1377</v>
      </c>
      <c r="M19" s="64">
        <v>9401453238</v>
      </c>
      <c r="N19" s="59" t="s">
        <v>178</v>
      </c>
      <c r="O19" s="61">
        <v>7896172627</v>
      </c>
      <c r="P19" s="141" t="s">
        <v>1560</v>
      </c>
      <c r="Q19" s="139" t="s">
        <v>119</v>
      </c>
      <c r="R19" s="139">
        <v>18</v>
      </c>
      <c r="S19" s="139" t="s">
        <v>231</v>
      </c>
      <c r="T19" s="18"/>
    </row>
    <row r="20" spans="1:20">
      <c r="A20" s="4">
        <v>16</v>
      </c>
      <c r="B20" s="140" t="s">
        <v>66</v>
      </c>
      <c r="C20" s="53" t="s">
        <v>193</v>
      </c>
      <c r="D20" s="142" t="s">
        <v>29</v>
      </c>
      <c r="E20" s="117" t="s">
        <v>955</v>
      </c>
      <c r="F20" s="142"/>
      <c r="G20" s="61">
        <v>56</v>
      </c>
      <c r="H20" s="61">
        <v>52</v>
      </c>
      <c r="I20" s="140">
        <f t="shared" si="2"/>
        <v>108</v>
      </c>
      <c r="J20" s="61">
        <v>9085881094</v>
      </c>
      <c r="K20" s="139" t="s">
        <v>181</v>
      </c>
      <c r="L20" s="133" t="s">
        <v>1377</v>
      </c>
      <c r="M20" s="64">
        <v>9401453238</v>
      </c>
      <c r="N20" s="59" t="s">
        <v>182</v>
      </c>
      <c r="O20" s="55">
        <v>7399905814</v>
      </c>
      <c r="P20" s="141" t="s">
        <v>1561</v>
      </c>
      <c r="Q20" s="139" t="s">
        <v>132</v>
      </c>
      <c r="R20" s="139">
        <v>16</v>
      </c>
      <c r="S20" s="139" t="s">
        <v>231</v>
      </c>
      <c r="T20" s="18"/>
    </row>
    <row r="21" spans="1:20">
      <c r="A21" s="4">
        <v>17</v>
      </c>
      <c r="B21" s="140" t="s">
        <v>66</v>
      </c>
      <c r="C21" s="53" t="s">
        <v>1350</v>
      </c>
      <c r="D21" s="142" t="s">
        <v>29</v>
      </c>
      <c r="E21" s="117" t="s">
        <v>668</v>
      </c>
      <c r="F21" s="142"/>
      <c r="G21" s="61">
        <v>50</v>
      </c>
      <c r="H21" s="61">
        <v>54</v>
      </c>
      <c r="I21" s="140">
        <f t="shared" si="2"/>
        <v>104</v>
      </c>
      <c r="J21" s="61">
        <v>8133936917</v>
      </c>
      <c r="K21" s="59" t="s">
        <v>658</v>
      </c>
      <c r="L21" s="61" t="s">
        <v>659</v>
      </c>
      <c r="M21" s="64">
        <v>9401453227</v>
      </c>
      <c r="N21" s="59" t="s">
        <v>1351</v>
      </c>
      <c r="O21" s="61">
        <v>9508730178</v>
      </c>
      <c r="P21" s="141" t="s">
        <v>1562</v>
      </c>
      <c r="Q21" s="139" t="s">
        <v>139</v>
      </c>
      <c r="R21" s="139">
        <v>12</v>
      </c>
      <c r="S21" s="139" t="s">
        <v>231</v>
      </c>
      <c r="T21" s="18"/>
    </row>
    <row r="22" spans="1:20">
      <c r="A22" s="4">
        <v>18</v>
      </c>
      <c r="B22" s="140" t="s">
        <v>66</v>
      </c>
      <c r="C22" s="53" t="s">
        <v>1352</v>
      </c>
      <c r="D22" s="142" t="s">
        <v>29</v>
      </c>
      <c r="E22" s="117" t="s">
        <v>1392</v>
      </c>
      <c r="F22" s="142"/>
      <c r="G22" s="61">
        <v>46</v>
      </c>
      <c r="H22" s="61">
        <v>35</v>
      </c>
      <c r="I22" s="140">
        <f t="shared" si="2"/>
        <v>81</v>
      </c>
      <c r="J22" s="61">
        <v>8876661692</v>
      </c>
      <c r="K22" s="59" t="s">
        <v>658</v>
      </c>
      <c r="L22" s="61" t="s">
        <v>659</v>
      </c>
      <c r="M22" s="64">
        <v>9401453227</v>
      </c>
      <c r="N22" s="59" t="s">
        <v>1353</v>
      </c>
      <c r="O22" s="61">
        <v>9854715604</v>
      </c>
      <c r="P22" s="141" t="s">
        <v>1562</v>
      </c>
      <c r="Q22" s="139" t="s">
        <v>139</v>
      </c>
      <c r="R22" s="139">
        <v>11</v>
      </c>
      <c r="S22" s="139" t="s">
        <v>231</v>
      </c>
      <c r="T22" s="18"/>
    </row>
    <row r="23" spans="1:20">
      <c r="A23" s="4">
        <v>19</v>
      </c>
      <c r="B23" s="140" t="s">
        <v>66</v>
      </c>
      <c r="C23" s="76" t="s">
        <v>1354</v>
      </c>
      <c r="D23" s="139" t="s">
        <v>29</v>
      </c>
      <c r="E23" s="117" t="s">
        <v>1390</v>
      </c>
      <c r="F23" s="139"/>
      <c r="G23" s="55">
        <v>24</v>
      </c>
      <c r="H23" s="55">
        <v>24</v>
      </c>
      <c r="I23" s="140">
        <f t="shared" ref="I23:I46" si="3">SUM(G23:H23)</f>
        <v>48</v>
      </c>
      <c r="J23" s="55">
        <v>8822622711</v>
      </c>
      <c r="K23" s="143" t="s">
        <v>1245</v>
      </c>
      <c r="L23" s="61" t="s">
        <v>1172</v>
      </c>
      <c r="M23" s="64">
        <v>9401453231</v>
      </c>
      <c r="N23" s="59" t="s">
        <v>1197</v>
      </c>
      <c r="O23" s="61">
        <v>8822701392</v>
      </c>
      <c r="P23" s="141" t="s">
        <v>1563</v>
      </c>
      <c r="Q23" s="139" t="s">
        <v>88</v>
      </c>
      <c r="R23" s="139">
        <v>5</v>
      </c>
      <c r="S23" s="139" t="s">
        <v>231</v>
      </c>
      <c r="T23" s="18"/>
    </row>
    <row r="24" spans="1:20">
      <c r="A24" s="4">
        <v>20</v>
      </c>
      <c r="B24" s="140" t="s">
        <v>66</v>
      </c>
      <c r="C24" s="76" t="s">
        <v>1355</v>
      </c>
      <c r="D24" s="139" t="s">
        <v>29</v>
      </c>
      <c r="E24" s="117" t="s">
        <v>1391</v>
      </c>
      <c r="F24" s="139"/>
      <c r="G24" s="55">
        <v>21</v>
      </c>
      <c r="H24" s="55">
        <v>26</v>
      </c>
      <c r="I24" s="140">
        <f t="shared" si="3"/>
        <v>47</v>
      </c>
      <c r="J24" s="55">
        <v>9706071864</v>
      </c>
      <c r="K24" s="143" t="s">
        <v>1245</v>
      </c>
      <c r="L24" s="61" t="s">
        <v>1172</v>
      </c>
      <c r="M24" s="64">
        <v>9401453231</v>
      </c>
      <c r="N24" s="59" t="s">
        <v>1197</v>
      </c>
      <c r="O24" s="61">
        <v>8822701392</v>
      </c>
      <c r="P24" s="141" t="s">
        <v>1563</v>
      </c>
      <c r="Q24" s="139" t="s">
        <v>88</v>
      </c>
      <c r="R24" s="139">
        <v>5</v>
      </c>
      <c r="S24" s="139" t="s">
        <v>231</v>
      </c>
      <c r="T24" s="18"/>
    </row>
    <row r="25" spans="1:20">
      <c r="A25" s="4">
        <v>21</v>
      </c>
      <c r="B25" s="140" t="s">
        <v>66</v>
      </c>
      <c r="C25" s="76" t="s">
        <v>1356</v>
      </c>
      <c r="D25" s="139" t="s">
        <v>29</v>
      </c>
      <c r="E25" s="117" t="s">
        <v>1389</v>
      </c>
      <c r="F25" s="139"/>
      <c r="G25" s="55">
        <v>42</v>
      </c>
      <c r="H25" s="55">
        <v>35</v>
      </c>
      <c r="I25" s="140">
        <f t="shared" si="3"/>
        <v>77</v>
      </c>
      <c r="J25" s="55"/>
      <c r="K25" s="143" t="s">
        <v>1245</v>
      </c>
      <c r="L25" s="61" t="s">
        <v>1172</v>
      </c>
      <c r="M25" s="64">
        <v>9401453231</v>
      </c>
      <c r="N25" s="59" t="s">
        <v>1357</v>
      </c>
      <c r="O25" s="61">
        <v>9706580322</v>
      </c>
      <c r="P25" s="141" t="s">
        <v>1563</v>
      </c>
      <c r="Q25" s="139" t="s">
        <v>88</v>
      </c>
      <c r="R25" s="139">
        <v>5</v>
      </c>
      <c r="S25" s="139" t="s">
        <v>231</v>
      </c>
      <c r="T25" s="18"/>
    </row>
    <row r="26" spans="1:20">
      <c r="A26" s="4">
        <v>22</v>
      </c>
      <c r="B26" s="140" t="s">
        <v>66</v>
      </c>
      <c r="C26" s="53" t="s">
        <v>1358</v>
      </c>
      <c r="D26" s="139" t="s">
        <v>29</v>
      </c>
      <c r="E26" s="117" t="s">
        <v>1388</v>
      </c>
      <c r="F26" s="139"/>
      <c r="G26" s="61">
        <v>11</v>
      </c>
      <c r="H26" s="61">
        <v>16</v>
      </c>
      <c r="I26" s="140">
        <f t="shared" si="3"/>
        <v>27</v>
      </c>
      <c r="J26" s="61">
        <v>8472033993</v>
      </c>
      <c r="K26" s="143" t="s">
        <v>1245</v>
      </c>
      <c r="L26" s="61" t="s">
        <v>1172</v>
      </c>
      <c r="M26" s="64">
        <v>9401453231</v>
      </c>
      <c r="N26" s="59" t="s">
        <v>1357</v>
      </c>
      <c r="O26" s="61">
        <v>9706580322</v>
      </c>
      <c r="P26" s="141" t="s">
        <v>1564</v>
      </c>
      <c r="Q26" s="139" t="s">
        <v>107</v>
      </c>
      <c r="R26" s="139">
        <v>5</v>
      </c>
      <c r="S26" s="139" t="s">
        <v>231</v>
      </c>
      <c r="T26" s="18"/>
    </row>
    <row r="27" spans="1:20">
      <c r="A27" s="4">
        <v>23</v>
      </c>
      <c r="B27" s="140" t="s">
        <v>66</v>
      </c>
      <c r="C27" s="53" t="s">
        <v>1359</v>
      </c>
      <c r="D27" s="139" t="s">
        <v>29</v>
      </c>
      <c r="E27" s="117" t="s">
        <v>654</v>
      </c>
      <c r="F27" s="139"/>
      <c r="G27" s="61">
        <v>23</v>
      </c>
      <c r="H27" s="61">
        <v>10</v>
      </c>
      <c r="I27" s="140">
        <f t="shared" si="3"/>
        <v>33</v>
      </c>
      <c r="J27" s="61">
        <v>8749866590</v>
      </c>
      <c r="K27" s="143" t="s">
        <v>1245</v>
      </c>
      <c r="L27" s="61" t="s">
        <v>1172</v>
      </c>
      <c r="M27" s="64">
        <v>9401453231</v>
      </c>
      <c r="N27" s="59" t="s">
        <v>1357</v>
      </c>
      <c r="O27" s="61">
        <v>9706580322</v>
      </c>
      <c r="P27" s="141" t="s">
        <v>1564</v>
      </c>
      <c r="Q27" s="139" t="s">
        <v>107</v>
      </c>
      <c r="R27" s="139">
        <v>5</v>
      </c>
      <c r="S27" s="139" t="s">
        <v>231</v>
      </c>
      <c r="T27" s="18"/>
    </row>
    <row r="28" spans="1:20">
      <c r="A28" s="4">
        <v>24</v>
      </c>
      <c r="B28" s="140" t="s">
        <v>66</v>
      </c>
      <c r="C28" s="53" t="s">
        <v>1360</v>
      </c>
      <c r="D28" s="139" t="s">
        <v>29</v>
      </c>
      <c r="E28" s="117" t="s">
        <v>1387</v>
      </c>
      <c r="F28" s="139"/>
      <c r="G28" s="61">
        <v>33</v>
      </c>
      <c r="H28" s="61">
        <v>30</v>
      </c>
      <c r="I28" s="140">
        <f t="shared" si="3"/>
        <v>63</v>
      </c>
      <c r="J28" s="61">
        <v>8822126794</v>
      </c>
      <c r="K28" s="143" t="s">
        <v>1245</v>
      </c>
      <c r="L28" s="61" t="s">
        <v>1172</v>
      </c>
      <c r="M28" s="64">
        <v>9401453231</v>
      </c>
      <c r="N28" s="59" t="s">
        <v>1357</v>
      </c>
      <c r="O28" s="61">
        <v>9706580322</v>
      </c>
      <c r="P28" s="141" t="s">
        <v>1564</v>
      </c>
      <c r="Q28" s="139" t="s">
        <v>107</v>
      </c>
      <c r="R28" s="139">
        <v>5</v>
      </c>
      <c r="S28" s="139" t="s">
        <v>231</v>
      </c>
      <c r="T28" s="18"/>
    </row>
    <row r="29" spans="1:20">
      <c r="A29" s="4">
        <v>25</v>
      </c>
      <c r="B29" s="140" t="s">
        <v>66</v>
      </c>
      <c r="C29" s="76" t="s">
        <v>629</v>
      </c>
      <c r="D29" s="139" t="s">
        <v>29</v>
      </c>
      <c r="E29" s="117" t="s">
        <v>812</v>
      </c>
      <c r="F29" s="142"/>
      <c r="G29" s="55">
        <v>18</v>
      </c>
      <c r="H29" s="55">
        <v>18</v>
      </c>
      <c r="I29" s="140">
        <f t="shared" si="3"/>
        <v>36</v>
      </c>
      <c r="J29" s="55">
        <v>9613473521</v>
      </c>
      <c r="K29" s="140" t="s">
        <v>428</v>
      </c>
      <c r="L29" s="55" t="s">
        <v>429</v>
      </c>
      <c r="M29" s="64">
        <v>9401453230</v>
      </c>
      <c r="N29" s="76" t="s">
        <v>807</v>
      </c>
      <c r="O29" s="55">
        <v>9707932449</v>
      </c>
      <c r="P29" s="141" t="s">
        <v>1565</v>
      </c>
      <c r="Q29" s="139" t="s">
        <v>110</v>
      </c>
      <c r="R29" s="139">
        <v>7</v>
      </c>
      <c r="S29" s="139" t="s">
        <v>231</v>
      </c>
      <c r="T29" s="18"/>
    </row>
    <row r="30" spans="1:20">
      <c r="A30" s="4">
        <v>26</v>
      </c>
      <c r="B30" s="140" t="s">
        <v>66</v>
      </c>
      <c r="C30" s="76" t="s">
        <v>630</v>
      </c>
      <c r="D30" s="139" t="s">
        <v>29</v>
      </c>
      <c r="E30" s="117" t="s">
        <v>837</v>
      </c>
      <c r="F30" s="142"/>
      <c r="G30" s="55">
        <v>12</v>
      </c>
      <c r="H30" s="55">
        <v>20</v>
      </c>
      <c r="I30" s="140">
        <f t="shared" si="3"/>
        <v>32</v>
      </c>
      <c r="J30" s="55">
        <v>9854241207</v>
      </c>
      <c r="K30" s="140" t="s">
        <v>428</v>
      </c>
      <c r="L30" s="55" t="s">
        <v>429</v>
      </c>
      <c r="M30" s="64">
        <v>9401453230</v>
      </c>
      <c r="N30" s="76" t="s">
        <v>807</v>
      </c>
      <c r="O30" s="55">
        <v>9707932449</v>
      </c>
      <c r="P30" s="141" t="s">
        <v>1565</v>
      </c>
      <c r="Q30" s="139" t="s">
        <v>110</v>
      </c>
      <c r="R30" s="139">
        <v>7</v>
      </c>
      <c r="S30" s="139" t="s">
        <v>231</v>
      </c>
      <c r="T30" s="18"/>
    </row>
    <row r="31" spans="1:20">
      <c r="A31" s="4">
        <v>27</v>
      </c>
      <c r="B31" s="140" t="s">
        <v>66</v>
      </c>
      <c r="C31" s="76" t="s">
        <v>632</v>
      </c>
      <c r="D31" s="139" t="s">
        <v>29</v>
      </c>
      <c r="E31" s="117" t="s">
        <v>833</v>
      </c>
      <c r="F31" s="142"/>
      <c r="G31" s="55">
        <v>16</v>
      </c>
      <c r="H31" s="55">
        <v>15</v>
      </c>
      <c r="I31" s="140">
        <f t="shared" si="3"/>
        <v>31</v>
      </c>
      <c r="J31" s="55"/>
      <c r="K31" s="140" t="s">
        <v>428</v>
      </c>
      <c r="L31" s="55" t="s">
        <v>429</v>
      </c>
      <c r="M31" s="64">
        <v>9401453230</v>
      </c>
      <c r="N31" s="76" t="s">
        <v>807</v>
      </c>
      <c r="O31" s="55">
        <v>9707932449</v>
      </c>
      <c r="P31" s="141" t="s">
        <v>1565</v>
      </c>
      <c r="Q31" s="139" t="s">
        <v>110</v>
      </c>
      <c r="R31" s="139">
        <v>7</v>
      </c>
      <c r="S31" s="139" t="s">
        <v>231</v>
      </c>
      <c r="T31" s="18"/>
    </row>
    <row r="32" spans="1:20">
      <c r="A32" s="4">
        <v>28</v>
      </c>
      <c r="B32" s="140" t="s">
        <v>66</v>
      </c>
      <c r="C32" s="53" t="s">
        <v>633</v>
      </c>
      <c r="D32" s="139" t="s">
        <v>29</v>
      </c>
      <c r="E32" s="117" t="s">
        <v>836</v>
      </c>
      <c r="F32" s="142"/>
      <c r="G32" s="61">
        <v>6</v>
      </c>
      <c r="H32" s="61">
        <v>7</v>
      </c>
      <c r="I32" s="140">
        <f t="shared" si="3"/>
        <v>13</v>
      </c>
      <c r="J32" s="61"/>
      <c r="K32" s="140" t="s">
        <v>428</v>
      </c>
      <c r="L32" s="55" t="s">
        <v>429</v>
      </c>
      <c r="M32" s="64">
        <v>9401453230</v>
      </c>
      <c r="N32" s="76" t="s">
        <v>807</v>
      </c>
      <c r="O32" s="55">
        <v>9707932449</v>
      </c>
      <c r="P32" s="141" t="s">
        <v>1565</v>
      </c>
      <c r="Q32" s="139" t="s">
        <v>110</v>
      </c>
      <c r="R32" s="139">
        <v>8</v>
      </c>
      <c r="S32" s="139" t="s">
        <v>231</v>
      </c>
      <c r="T32" s="18"/>
    </row>
    <row r="33" spans="1:20">
      <c r="A33" s="4">
        <v>29</v>
      </c>
      <c r="B33" s="140" t="s">
        <v>66</v>
      </c>
      <c r="C33" s="53" t="s">
        <v>1361</v>
      </c>
      <c r="D33" s="139" t="s">
        <v>29</v>
      </c>
      <c r="E33" s="117" t="s">
        <v>834</v>
      </c>
      <c r="F33" s="139"/>
      <c r="G33" s="61">
        <v>16</v>
      </c>
      <c r="H33" s="61">
        <v>13</v>
      </c>
      <c r="I33" s="140">
        <f t="shared" si="3"/>
        <v>29</v>
      </c>
      <c r="J33" s="61">
        <v>9957008588</v>
      </c>
      <c r="K33" s="140" t="s">
        <v>428</v>
      </c>
      <c r="L33" s="55" t="s">
        <v>429</v>
      </c>
      <c r="M33" s="64">
        <v>9401453230</v>
      </c>
      <c r="N33" s="76" t="s">
        <v>807</v>
      </c>
      <c r="O33" s="55">
        <v>9707932449</v>
      </c>
      <c r="P33" s="141" t="s">
        <v>1565</v>
      </c>
      <c r="Q33" s="139" t="s">
        <v>110</v>
      </c>
      <c r="R33" s="139">
        <v>8</v>
      </c>
      <c r="S33" s="139" t="s">
        <v>231</v>
      </c>
      <c r="T33" s="18"/>
    </row>
    <row r="34" spans="1:20">
      <c r="A34" s="4">
        <v>30</v>
      </c>
      <c r="B34" s="140" t="s">
        <v>66</v>
      </c>
      <c r="C34" s="53" t="s">
        <v>467</v>
      </c>
      <c r="D34" s="139" t="s">
        <v>29</v>
      </c>
      <c r="E34" s="117" t="s">
        <v>923</v>
      </c>
      <c r="F34" s="139"/>
      <c r="G34" s="61">
        <v>29</v>
      </c>
      <c r="H34" s="61">
        <v>27</v>
      </c>
      <c r="I34" s="140">
        <f t="shared" si="3"/>
        <v>56</v>
      </c>
      <c r="J34" s="61">
        <v>9508709353</v>
      </c>
      <c r="K34" s="139" t="s">
        <v>136</v>
      </c>
      <c r="L34" s="61" t="s">
        <v>137</v>
      </c>
      <c r="M34" s="64">
        <v>9401453251</v>
      </c>
      <c r="N34" s="59" t="s">
        <v>468</v>
      </c>
      <c r="O34" s="61">
        <v>9613454887</v>
      </c>
      <c r="P34" s="141" t="s">
        <v>1566</v>
      </c>
      <c r="Q34" s="139" t="s">
        <v>119</v>
      </c>
      <c r="R34" s="139">
        <v>3</v>
      </c>
      <c r="S34" s="139" t="s">
        <v>231</v>
      </c>
      <c r="T34" s="18"/>
    </row>
    <row r="35" spans="1:20">
      <c r="A35" s="4">
        <v>31</v>
      </c>
      <c r="B35" s="140" t="s">
        <v>66</v>
      </c>
      <c r="C35" s="53" t="s">
        <v>623</v>
      </c>
      <c r="D35" s="139" t="s">
        <v>29</v>
      </c>
      <c r="E35" s="117" t="s">
        <v>823</v>
      </c>
      <c r="F35" s="139"/>
      <c r="G35" s="61">
        <v>22</v>
      </c>
      <c r="H35" s="61">
        <v>26</v>
      </c>
      <c r="I35" s="140">
        <f t="shared" si="3"/>
        <v>48</v>
      </c>
      <c r="J35" s="61"/>
      <c r="K35" s="139" t="s">
        <v>136</v>
      </c>
      <c r="L35" s="61" t="s">
        <v>137</v>
      </c>
      <c r="M35" s="64">
        <v>9401453251</v>
      </c>
      <c r="N35" s="59" t="s">
        <v>468</v>
      </c>
      <c r="O35" s="61">
        <v>9613454887</v>
      </c>
      <c r="P35" s="141" t="s">
        <v>1566</v>
      </c>
      <c r="Q35" s="139" t="s">
        <v>119</v>
      </c>
      <c r="R35" s="139">
        <v>3.5</v>
      </c>
      <c r="S35" s="139" t="s">
        <v>231</v>
      </c>
      <c r="T35" s="18"/>
    </row>
    <row r="36" spans="1:20">
      <c r="A36" s="4">
        <v>32</v>
      </c>
      <c r="B36" s="140" t="s">
        <v>66</v>
      </c>
      <c r="C36" s="53" t="s">
        <v>624</v>
      </c>
      <c r="D36" s="139" t="s">
        <v>29</v>
      </c>
      <c r="E36" s="117" t="s">
        <v>824</v>
      </c>
      <c r="F36" s="139"/>
      <c r="G36" s="61">
        <v>14</v>
      </c>
      <c r="H36" s="61">
        <v>16</v>
      </c>
      <c r="I36" s="140">
        <f t="shared" si="3"/>
        <v>30</v>
      </c>
      <c r="J36" s="61">
        <v>9613830935</v>
      </c>
      <c r="K36" s="139" t="s">
        <v>136</v>
      </c>
      <c r="L36" s="61" t="s">
        <v>137</v>
      </c>
      <c r="M36" s="64">
        <v>9401453251</v>
      </c>
      <c r="N36" s="59" t="s">
        <v>468</v>
      </c>
      <c r="O36" s="61">
        <v>9613454887</v>
      </c>
      <c r="P36" s="141" t="s">
        <v>1566</v>
      </c>
      <c r="Q36" s="139" t="s">
        <v>119</v>
      </c>
      <c r="R36" s="139">
        <v>3.5</v>
      </c>
      <c r="S36" s="139" t="s">
        <v>231</v>
      </c>
      <c r="T36" s="18"/>
    </row>
    <row r="37" spans="1:20">
      <c r="A37" s="4">
        <v>33</v>
      </c>
      <c r="B37" s="140" t="s">
        <v>66</v>
      </c>
      <c r="C37" s="53" t="s">
        <v>1362</v>
      </c>
      <c r="D37" s="139" t="s">
        <v>29</v>
      </c>
      <c r="E37" s="117" t="s">
        <v>826</v>
      </c>
      <c r="F37" s="139"/>
      <c r="G37" s="61">
        <v>28</v>
      </c>
      <c r="H37" s="61">
        <v>22</v>
      </c>
      <c r="I37" s="140">
        <f t="shared" si="3"/>
        <v>50</v>
      </c>
      <c r="J37" s="61">
        <v>9085774068</v>
      </c>
      <c r="K37" s="139" t="s">
        <v>136</v>
      </c>
      <c r="L37" s="55" t="s">
        <v>466</v>
      </c>
      <c r="M37" s="55">
        <v>9435644570</v>
      </c>
      <c r="N37" s="59" t="s">
        <v>468</v>
      </c>
      <c r="O37" s="55">
        <v>9613454887</v>
      </c>
      <c r="P37" s="141" t="s">
        <v>1567</v>
      </c>
      <c r="Q37" s="139" t="s">
        <v>132</v>
      </c>
      <c r="R37" s="139">
        <v>4</v>
      </c>
      <c r="S37" s="139" t="s">
        <v>231</v>
      </c>
      <c r="T37" s="18"/>
    </row>
    <row r="38" spans="1:20">
      <c r="A38" s="4">
        <v>34</v>
      </c>
      <c r="B38" s="140" t="s">
        <v>66</v>
      </c>
      <c r="C38" s="53" t="s">
        <v>625</v>
      </c>
      <c r="D38" s="139" t="s">
        <v>29</v>
      </c>
      <c r="E38" s="117" t="s">
        <v>1386</v>
      </c>
      <c r="F38" s="139"/>
      <c r="G38" s="61">
        <v>28</v>
      </c>
      <c r="H38" s="61">
        <v>27</v>
      </c>
      <c r="I38" s="140">
        <f t="shared" si="3"/>
        <v>55</v>
      </c>
      <c r="J38" s="61">
        <v>8399858446</v>
      </c>
      <c r="K38" s="139" t="s">
        <v>136</v>
      </c>
      <c r="L38" s="61" t="s">
        <v>137</v>
      </c>
      <c r="M38" s="64">
        <v>9401453251</v>
      </c>
      <c r="N38" s="59" t="s">
        <v>399</v>
      </c>
      <c r="O38" s="61">
        <v>8486931354</v>
      </c>
      <c r="P38" s="141" t="s">
        <v>1567</v>
      </c>
      <c r="Q38" s="139" t="s">
        <v>132</v>
      </c>
      <c r="R38" s="139">
        <v>4</v>
      </c>
      <c r="S38" s="139" t="s">
        <v>231</v>
      </c>
      <c r="T38" s="18"/>
    </row>
    <row r="39" spans="1:20">
      <c r="A39" s="4">
        <v>35</v>
      </c>
      <c r="B39" s="140" t="s">
        <v>66</v>
      </c>
      <c r="C39" s="53" t="s">
        <v>1363</v>
      </c>
      <c r="D39" s="139" t="s">
        <v>29</v>
      </c>
      <c r="E39" s="117" t="s">
        <v>828</v>
      </c>
      <c r="F39" s="139"/>
      <c r="G39" s="61">
        <v>13</v>
      </c>
      <c r="H39" s="61">
        <v>15</v>
      </c>
      <c r="I39" s="140">
        <f t="shared" si="3"/>
        <v>28</v>
      </c>
      <c r="J39" s="61">
        <v>9085538848</v>
      </c>
      <c r="K39" s="139" t="s">
        <v>136</v>
      </c>
      <c r="L39" s="61" t="s">
        <v>137</v>
      </c>
      <c r="M39" s="64">
        <v>9401453251</v>
      </c>
      <c r="N39" s="59" t="s">
        <v>399</v>
      </c>
      <c r="O39" s="61">
        <v>8486931354</v>
      </c>
      <c r="P39" s="141" t="s">
        <v>1567</v>
      </c>
      <c r="Q39" s="139" t="s">
        <v>132</v>
      </c>
      <c r="R39" s="139">
        <v>4</v>
      </c>
      <c r="S39" s="139" t="s">
        <v>231</v>
      </c>
      <c r="T39" s="18"/>
    </row>
    <row r="40" spans="1:20">
      <c r="A40" s="4">
        <v>36</v>
      </c>
      <c r="B40" s="140" t="s">
        <v>66</v>
      </c>
      <c r="C40" s="53" t="s">
        <v>626</v>
      </c>
      <c r="D40" s="139" t="s">
        <v>29</v>
      </c>
      <c r="E40" s="117" t="s">
        <v>830</v>
      </c>
      <c r="F40" s="139"/>
      <c r="G40" s="61">
        <v>17</v>
      </c>
      <c r="H40" s="61">
        <v>15</v>
      </c>
      <c r="I40" s="140">
        <f t="shared" si="3"/>
        <v>32</v>
      </c>
      <c r="J40" s="61">
        <v>9854418133</v>
      </c>
      <c r="K40" s="139" t="s">
        <v>136</v>
      </c>
      <c r="L40" s="61" t="s">
        <v>137</v>
      </c>
      <c r="M40" s="64">
        <v>9401453251</v>
      </c>
      <c r="N40" s="59" t="s">
        <v>399</v>
      </c>
      <c r="O40" s="61">
        <v>8486931354</v>
      </c>
      <c r="P40" s="141" t="s">
        <v>1567</v>
      </c>
      <c r="Q40" s="139" t="s">
        <v>132</v>
      </c>
      <c r="R40" s="139">
        <v>4</v>
      </c>
      <c r="S40" s="139" t="s">
        <v>231</v>
      </c>
      <c r="T40" s="18"/>
    </row>
    <row r="41" spans="1:20">
      <c r="A41" s="4">
        <v>37</v>
      </c>
      <c r="B41" s="140" t="s">
        <v>66</v>
      </c>
      <c r="C41" s="53" t="s">
        <v>572</v>
      </c>
      <c r="D41" s="139" t="s">
        <v>29</v>
      </c>
      <c r="E41" s="117" t="s">
        <v>857</v>
      </c>
      <c r="F41" s="53"/>
      <c r="G41" s="61">
        <v>25</v>
      </c>
      <c r="H41" s="61">
        <v>30</v>
      </c>
      <c r="I41" s="140">
        <f t="shared" si="3"/>
        <v>55</v>
      </c>
      <c r="J41" s="61">
        <v>9613395597</v>
      </c>
      <c r="K41" s="61" t="s">
        <v>155</v>
      </c>
      <c r="L41" s="61" t="s">
        <v>156</v>
      </c>
      <c r="M41" s="139"/>
      <c r="N41" s="59" t="s">
        <v>165</v>
      </c>
      <c r="O41" s="53">
        <v>8822262192</v>
      </c>
      <c r="P41" s="141" t="s">
        <v>1568</v>
      </c>
      <c r="Q41" s="139" t="s">
        <v>139</v>
      </c>
      <c r="R41" s="139">
        <v>17</v>
      </c>
      <c r="S41" s="139" t="s">
        <v>231</v>
      </c>
      <c r="T41" s="18"/>
    </row>
    <row r="42" spans="1:20">
      <c r="A42" s="4">
        <v>38</v>
      </c>
      <c r="B42" s="140" t="s">
        <v>66</v>
      </c>
      <c r="C42" s="53" t="s">
        <v>164</v>
      </c>
      <c r="D42" s="139" t="s">
        <v>29</v>
      </c>
      <c r="E42" s="117" t="s">
        <v>855</v>
      </c>
      <c r="F42" s="53"/>
      <c r="G42" s="61">
        <v>23</v>
      </c>
      <c r="H42" s="61">
        <v>26</v>
      </c>
      <c r="I42" s="140">
        <f t="shared" si="3"/>
        <v>49</v>
      </c>
      <c r="J42" s="61">
        <v>9508680942</v>
      </c>
      <c r="K42" s="61" t="s">
        <v>155</v>
      </c>
      <c r="L42" s="61" t="s">
        <v>156</v>
      </c>
      <c r="M42" s="139"/>
      <c r="N42" s="59" t="s">
        <v>165</v>
      </c>
      <c r="O42" s="53">
        <v>8822262192</v>
      </c>
      <c r="P42" s="141" t="s">
        <v>1568</v>
      </c>
      <c r="Q42" s="139" t="s">
        <v>139</v>
      </c>
      <c r="R42" s="139">
        <v>18</v>
      </c>
      <c r="S42" s="139" t="s">
        <v>231</v>
      </c>
      <c r="T42" s="18"/>
    </row>
    <row r="43" spans="1:20">
      <c r="A43" s="4">
        <v>39</v>
      </c>
      <c r="B43" s="140" t="s">
        <v>66</v>
      </c>
      <c r="C43" s="53" t="s">
        <v>594</v>
      </c>
      <c r="D43" s="139" t="s">
        <v>29</v>
      </c>
      <c r="E43" s="117" t="s">
        <v>858</v>
      </c>
      <c r="F43" s="139"/>
      <c r="G43" s="61">
        <v>20</v>
      </c>
      <c r="H43" s="61">
        <v>27</v>
      </c>
      <c r="I43" s="140">
        <f t="shared" si="3"/>
        <v>47</v>
      </c>
      <c r="J43" s="61">
        <v>9508428535</v>
      </c>
      <c r="K43" s="61" t="s">
        <v>155</v>
      </c>
      <c r="L43" s="61" t="s">
        <v>156</v>
      </c>
      <c r="M43" s="139"/>
      <c r="N43" s="59" t="s">
        <v>165</v>
      </c>
      <c r="O43" s="53">
        <v>8822262192</v>
      </c>
      <c r="P43" s="141" t="s">
        <v>1568</v>
      </c>
      <c r="Q43" s="139" t="s">
        <v>139</v>
      </c>
      <c r="R43" s="139">
        <v>18</v>
      </c>
      <c r="S43" s="139" t="s">
        <v>231</v>
      </c>
      <c r="T43" s="18"/>
    </row>
    <row r="44" spans="1:20">
      <c r="A44" s="4">
        <v>40</v>
      </c>
      <c r="B44" s="140" t="s">
        <v>66</v>
      </c>
      <c r="C44" s="76" t="s">
        <v>433</v>
      </c>
      <c r="D44" s="139" t="s">
        <v>29</v>
      </c>
      <c r="E44" s="117" t="s">
        <v>914</v>
      </c>
      <c r="F44" s="139"/>
      <c r="G44" s="55">
        <v>25</v>
      </c>
      <c r="H44" s="55">
        <v>15</v>
      </c>
      <c r="I44" s="140">
        <f t="shared" si="3"/>
        <v>40</v>
      </c>
      <c r="J44" s="55">
        <v>9707278031</v>
      </c>
      <c r="K44" s="59" t="s">
        <v>428</v>
      </c>
      <c r="L44" s="61" t="s">
        <v>429</v>
      </c>
      <c r="M44" s="64">
        <v>9401453230</v>
      </c>
      <c r="N44" s="53" t="s">
        <v>434</v>
      </c>
      <c r="O44" s="61">
        <v>9707659558</v>
      </c>
      <c r="P44" s="141" t="s">
        <v>1569</v>
      </c>
      <c r="Q44" s="139" t="s">
        <v>88</v>
      </c>
      <c r="R44" s="139">
        <v>7</v>
      </c>
      <c r="S44" s="139" t="s">
        <v>231</v>
      </c>
      <c r="T44" s="18"/>
    </row>
    <row r="45" spans="1:20">
      <c r="A45" s="4">
        <v>41</v>
      </c>
      <c r="B45" s="140" t="s">
        <v>66</v>
      </c>
      <c r="C45" s="76" t="s">
        <v>435</v>
      </c>
      <c r="D45" s="139" t="s">
        <v>29</v>
      </c>
      <c r="E45" s="117" t="s">
        <v>915</v>
      </c>
      <c r="F45" s="139"/>
      <c r="G45" s="55">
        <v>21</v>
      </c>
      <c r="H45" s="55">
        <v>17</v>
      </c>
      <c r="I45" s="140">
        <f t="shared" si="3"/>
        <v>38</v>
      </c>
      <c r="J45" s="55">
        <v>7399305283</v>
      </c>
      <c r="K45" s="59" t="s">
        <v>428</v>
      </c>
      <c r="L45" s="61" t="s">
        <v>429</v>
      </c>
      <c r="M45" s="64">
        <v>9401453230</v>
      </c>
      <c r="N45" s="53" t="s">
        <v>436</v>
      </c>
      <c r="O45" s="61">
        <v>9508262150</v>
      </c>
      <c r="P45" s="141" t="s">
        <v>1569</v>
      </c>
      <c r="Q45" s="139" t="s">
        <v>88</v>
      </c>
      <c r="R45" s="139">
        <v>6</v>
      </c>
      <c r="S45" s="139" t="s">
        <v>231</v>
      </c>
      <c r="T45" s="18"/>
    </row>
    <row r="46" spans="1:20">
      <c r="A46" s="4">
        <v>42</v>
      </c>
      <c r="B46" s="140" t="s">
        <v>66</v>
      </c>
      <c r="C46" s="76" t="s">
        <v>1364</v>
      </c>
      <c r="D46" s="139" t="s">
        <v>29</v>
      </c>
      <c r="E46" s="117" t="s">
        <v>1385</v>
      </c>
      <c r="F46" s="139"/>
      <c r="G46" s="55">
        <v>6</v>
      </c>
      <c r="H46" s="55">
        <v>11</v>
      </c>
      <c r="I46" s="140">
        <f t="shared" si="3"/>
        <v>17</v>
      </c>
      <c r="J46" s="55">
        <v>9797166319</v>
      </c>
      <c r="K46" s="59" t="s">
        <v>428</v>
      </c>
      <c r="L46" s="61" t="s">
        <v>429</v>
      </c>
      <c r="M46" s="64">
        <v>9401453230</v>
      </c>
      <c r="N46" s="53" t="s">
        <v>436</v>
      </c>
      <c r="O46" s="61">
        <v>9508262150</v>
      </c>
      <c r="P46" s="141" t="s">
        <v>1569</v>
      </c>
      <c r="Q46" s="139" t="s">
        <v>88</v>
      </c>
      <c r="R46" s="139">
        <v>6</v>
      </c>
      <c r="S46" s="139" t="s">
        <v>231</v>
      </c>
      <c r="T46" s="18"/>
    </row>
    <row r="47" spans="1:20">
      <c r="A47" s="4">
        <v>43</v>
      </c>
      <c r="B47" s="140" t="s">
        <v>66</v>
      </c>
      <c r="C47" s="61" t="s">
        <v>409</v>
      </c>
      <c r="D47" s="139" t="s">
        <v>29</v>
      </c>
      <c r="E47" s="117" t="s">
        <v>911</v>
      </c>
      <c r="F47" s="53"/>
      <c r="G47" s="61">
        <v>70</v>
      </c>
      <c r="H47" s="61">
        <v>43</v>
      </c>
      <c r="I47" s="140">
        <f t="shared" ref="I47:I74" si="4">G47+H47</f>
        <v>113</v>
      </c>
      <c r="J47" s="56" t="s">
        <v>410</v>
      </c>
      <c r="K47" s="140" t="s">
        <v>391</v>
      </c>
      <c r="L47" s="55" t="s">
        <v>392</v>
      </c>
      <c r="M47" s="55">
        <v>9613264785</v>
      </c>
      <c r="N47" s="53" t="s">
        <v>1365</v>
      </c>
      <c r="O47" s="55">
        <v>9859206194</v>
      </c>
      <c r="P47" s="141" t="s">
        <v>1570</v>
      </c>
      <c r="Q47" s="139" t="s">
        <v>107</v>
      </c>
      <c r="R47" s="139">
        <v>6</v>
      </c>
      <c r="S47" s="139" t="s">
        <v>231</v>
      </c>
      <c r="T47" s="18"/>
    </row>
    <row r="48" spans="1:20">
      <c r="A48" s="4">
        <v>44</v>
      </c>
      <c r="B48" s="140" t="s">
        <v>66</v>
      </c>
      <c r="C48" s="61" t="s">
        <v>411</v>
      </c>
      <c r="D48" s="139" t="s">
        <v>29</v>
      </c>
      <c r="E48" s="117" t="s">
        <v>897</v>
      </c>
      <c r="F48" s="53"/>
      <c r="G48" s="61">
        <v>24</v>
      </c>
      <c r="H48" s="61">
        <v>21</v>
      </c>
      <c r="I48" s="140">
        <f t="shared" si="4"/>
        <v>45</v>
      </c>
      <c r="J48" s="61">
        <v>7399360269</v>
      </c>
      <c r="K48" s="139" t="s">
        <v>379</v>
      </c>
      <c r="L48" s="61" t="s">
        <v>380</v>
      </c>
      <c r="M48" s="64"/>
      <c r="N48" s="59" t="s">
        <v>381</v>
      </c>
      <c r="O48" s="61">
        <v>9859244332</v>
      </c>
      <c r="P48" s="141" t="s">
        <v>1570</v>
      </c>
      <c r="Q48" s="139" t="s">
        <v>107</v>
      </c>
      <c r="R48" s="139">
        <v>8</v>
      </c>
      <c r="S48" s="139" t="s">
        <v>231</v>
      </c>
      <c r="T48" s="18"/>
    </row>
    <row r="49" spans="1:20">
      <c r="A49" s="4">
        <v>45</v>
      </c>
      <c r="B49" s="140" t="s">
        <v>66</v>
      </c>
      <c r="C49" s="61" t="s">
        <v>412</v>
      </c>
      <c r="D49" s="139" t="s">
        <v>29</v>
      </c>
      <c r="E49" s="117" t="s">
        <v>671</v>
      </c>
      <c r="F49" s="53"/>
      <c r="G49" s="61">
        <v>16</v>
      </c>
      <c r="H49" s="61">
        <v>15</v>
      </c>
      <c r="I49" s="140">
        <f t="shared" si="4"/>
        <v>31</v>
      </c>
      <c r="J49" s="61">
        <v>9613448076</v>
      </c>
      <c r="K49" s="139" t="s">
        <v>379</v>
      </c>
      <c r="L49" s="61" t="s">
        <v>380</v>
      </c>
      <c r="M49" s="64"/>
      <c r="N49" s="59" t="s">
        <v>381</v>
      </c>
      <c r="O49" s="61">
        <v>9859244332</v>
      </c>
      <c r="P49" s="141" t="s">
        <v>1570</v>
      </c>
      <c r="Q49" s="139" t="s">
        <v>107</v>
      </c>
      <c r="R49" s="139">
        <v>8</v>
      </c>
      <c r="S49" s="139" t="s">
        <v>231</v>
      </c>
      <c r="T49" s="18"/>
    </row>
    <row r="50" spans="1:20">
      <c r="A50" s="4">
        <v>46</v>
      </c>
      <c r="B50" s="140" t="s">
        <v>66</v>
      </c>
      <c r="C50" s="61" t="s">
        <v>413</v>
      </c>
      <c r="D50" s="139" t="s">
        <v>29</v>
      </c>
      <c r="E50" s="117" t="s">
        <v>670</v>
      </c>
      <c r="F50" s="53"/>
      <c r="G50" s="61">
        <v>26</v>
      </c>
      <c r="H50" s="61">
        <v>27</v>
      </c>
      <c r="I50" s="140">
        <f t="shared" si="4"/>
        <v>53</v>
      </c>
      <c r="J50" s="56"/>
      <c r="K50" s="139" t="s">
        <v>379</v>
      </c>
      <c r="L50" s="61" t="s">
        <v>380</v>
      </c>
      <c r="M50" s="64"/>
      <c r="N50" s="59" t="s">
        <v>381</v>
      </c>
      <c r="O50" s="61">
        <v>9859244332</v>
      </c>
      <c r="P50" s="141" t="s">
        <v>1570</v>
      </c>
      <c r="Q50" s="139" t="s">
        <v>107</v>
      </c>
      <c r="R50" s="139">
        <v>8</v>
      </c>
      <c r="S50" s="139" t="s">
        <v>231</v>
      </c>
      <c r="T50" s="18"/>
    </row>
    <row r="51" spans="1:20">
      <c r="A51" s="4">
        <v>47</v>
      </c>
      <c r="B51" s="140" t="s">
        <v>66</v>
      </c>
      <c r="C51" s="53" t="s">
        <v>329</v>
      </c>
      <c r="D51" s="139" t="s">
        <v>27</v>
      </c>
      <c r="E51" s="53">
        <v>18070400803</v>
      </c>
      <c r="F51" s="53" t="s">
        <v>330</v>
      </c>
      <c r="G51" s="61">
        <v>297</v>
      </c>
      <c r="H51" s="61">
        <v>302</v>
      </c>
      <c r="I51" s="140">
        <f t="shared" si="4"/>
        <v>599</v>
      </c>
      <c r="J51" s="56" t="s">
        <v>331</v>
      </c>
      <c r="K51" s="139" t="s">
        <v>332</v>
      </c>
      <c r="L51" s="61" t="s">
        <v>125</v>
      </c>
      <c r="M51" s="64">
        <v>9401453250</v>
      </c>
      <c r="N51" s="53" t="s">
        <v>129</v>
      </c>
      <c r="O51" s="55">
        <v>7399974351</v>
      </c>
      <c r="P51" s="141" t="s">
        <v>1571</v>
      </c>
      <c r="Q51" s="139" t="s">
        <v>110</v>
      </c>
      <c r="R51" s="139">
        <v>6</v>
      </c>
      <c r="S51" s="139" t="s">
        <v>231</v>
      </c>
      <c r="T51" s="18"/>
    </row>
    <row r="52" spans="1:20">
      <c r="A52" s="4">
        <v>48</v>
      </c>
      <c r="B52" s="140" t="s">
        <v>66</v>
      </c>
      <c r="C52" s="53" t="s">
        <v>329</v>
      </c>
      <c r="D52" s="139" t="s">
        <v>27</v>
      </c>
      <c r="E52" s="53">
        <v>18070400803</v>
      </c>
      <c r="F52" s="53" t="s">
        <v>330</v>
      </c>
      <c r="G52" s="61"/>
      <c r="H52" s="61"/>
      <c r="I52" s="140">
        <f t="shared" si="4"/>
        <v>0</v>
      </c>
      <c r="J52" s="56" t="s">
        <v>331</v>
      </c>
      <c r="K52" s="139" t="s">
        <v>332</v>
      </c>
      <c r="L52" s="61" t="s">
        <v>125</v>
      </c>
      <c r="M52" s="64">
        <v>9401453250</v>
      </c>
      <c r="N52" s="53" t="s">
        <v>129</v>
      </c>
      <c r="O52" s="55">
        <v>7399974351</v>
      </c>
      <c r="P52" s="141" t="s">
        <v>1571</v>
      </c>
      <c r="Q52" s="139" t="s">
        <v>110</v>
      </c>
      <c r="R52" s="139">
        <v>6</v>
      </c>
      <c r="S52" s="139" t="s">
        <v>231</v>
      </c>
      <c r="T52" s="18"/>
    </row>
    <row r="53" spans="1:20">
      <c r="A53" s="4">
        <v>49</v>
      </c>
      <c r="B53" s="140" t="s">
        <v>66</v>
      </c>
      <c r="C53" s="53" t="s">
        <v>329</v>
      </c>
      <c r="D53" s="139" t="s">
        <v>27</v>
      </c>
      <c r="E53" s="53">
        <v>18070400803</v>
      </c>
      <c r="F53" s="53" t="s">
        <v>330</v>
      </c>
      <c r="G53" s="61"/>
      <c r="H53" s="61"/>
      <c r="I53" s="140">
        <f t="shared" si="4"/>
        <v>0</v>
      </c>
      <c r="J53" s="56" t="s">
        <v>331</v>
      </c>
      <c r="K53" s="139" t="s">
        <v>332</v>
      </c>
      <c r="L53" s="61" t="s">
        <v>125</v>
      </c>
      <c r="M53" s="64">
        <v>9401453250</v>
      </c>
      <c r="N53" s="53" t="s">
        <v>129</v>
      </c>
      <c r="O53" s="55">
        <v>7399974351</v>
      </c>
      <c r="P53" s="141" t="s">
        <v>1572</v>
      </c>
      <c r="Q53" s="139" t="s">
        <v>119</v>
      </c>
      <c r="R53" s="139">
        <v>6</v>
      </c>
      <c r="S53" s="139" t="s">
        <v>231</v>
      </c>
      <c r="T53" s="18"/>
    </row>
    <row r="54" spans="1:20">
      <c r="A54" s="4">
        <v>50</v>
      </c>
      <c r="B54" s="140" t="s">
        <v>66</v>
      </c>
      <c r="C54" s="61" t="s">
        <v>1084</v>
      </c>
      <c r="D54" s="139" t="s">
        <v>29</v>
      </c>
      <c r="E54" s="117" t="s">
        <v>833</v>
      </c>
      <c r="F54" s="139"/>
      <c r="G54" s="61">
        <v>39</v>
      </c>
      <c r="H54" s="61">
        <v>17</v>
      </c>
      <c r="I54" s="140">
        <f t="shared" si="4"/>
        <v>56</v>
      </c>
      <c r="J54" s="61">
        <v>9864295770</v>
      </c>
      <c r="K54" s="79" t="s">
        <v>428</v>
      </c>
      <c r="L54" s="84" t="s">
        <v>429</v>
      </c>
      <c r="M54" s="58">
        <v>9401453230</v>
      </c>
      <c r="N54" s="76" t="s">
        <v>631</v>
      </c>
      <c r="O54" s="55">
        <v>9613030448</v>
      </c>
      <c r="P54" s="141" t="s">
        <v>1573</v>
      </c>
      <c r="Q54" s="139" t="s">
        <v>132</v>
      </c>
      <c r="R54" s="139">
        <v>6</v>
      </c>
      <c r="S54" s="139" t="s">
        <v>231</v>
      </c>
      <c r="T54" s="18"/>
    </row>
    <row r="55" spans="1:20">
      <c r="A55" s="4">
        <v>51</v>
      </c>
      <c r="B55" s="140" t="s">
        <v>66</v>
      </c>
      <c r="C55" s="53" t="s">
        <v>1085</v>
      </c>
      <c r="D55" s="139" t="s">
        <v>27</v>
      </c>
      <c r="E55" s="53">
        <v>18070400402</v>
      </c>
      <c r="F55" s="53" t="s">
        <v>122</v>
      </c>
      <c r="G55" s="55">
        <v>29</v>
      </c>
      <c r="H55" s="55">
        <v>14</v>
      </c>
      <c r="I55" s="140">
        <f t="shared" si="4"/>
        <v>43</v>
      </c>
      <c r="J55" s="56" t="s">
        <v>1086</v>
      </c>
      <c r="K55" s="79" t="s">
        <v>428</v>
      </c>
      <c r="L55" s="84" t="s">
        <v>429</v>
      </c>
      <c r="M55" s="58">
        <v>9401453230</v>
      </c>
      <c r="N55" s="76" t="s">
        <v>631</v>
      </c>
      <c r="O55" s="55">
        <v>9613030448</v>
      </c>
      <c r="P55" s="141" t="s">
        <v>1573</v>
      </c>
      <c r="Q55" s="139" t="s">
        <v>132</v>
      </c>
      <c r="R55" s="139">
        <v>6</v>
      </c>
      <c r="S55" s="139" t="s">
        <v>231</v>
      </c>
      <c r="T55" s="18"/>
    </row>
    <row r="56" spans="1:20">
      <c r="A56" s="4">
        <v>52</v>
      </c>
      <c r="B56" s="140" t="s">
        <v>66</v>
      </c>
      <c r="C56" s="53" t="s">
        <v>1087</v>
      </c>
      <c r="D56" s="139" t="s">
        <v>27</v>
      </c>
      <c r="E56" s="53">
        <v>18070400404</v>
      </c>
      <c r="F56" s="53" t="s">
        <v>96</v>
      </c>
      <c r="G56" s="55">
        <v>1</v>
      </c>
      <c r="H56" s="55">
        <v>7</v>
      </c>
      <c r="I56" s="140">
        <f t="shared" si="4"/>
        <v>8</v>
      </c>
      <c r="J56" s="56" t="s">
        <v>1088</v>
      </c>
      <c r="K56" s="79" t="s">
        <v>428</v>
      </c>
      <c r="L56" s="84" t="s">
        <v>429</v>
      </c>
      <c r="M56" s="58">
        <v>9401453230</v>
      </c>
      <c r="N56" s="76" t="s">
        <v>631</v>
      </c>
      <c r="O56" s="55">
        <v>9613030448</v>
      </c>
      <c r="P56" s="141" t="s">
        <v>1573</v>
      </c>
      <c r="Q56" s="139" t="s">
        <v>132</v>
      </c>
      <c r="R56" s="139">
        <v>6</v>
      </c>
      <c r="S56" s="139" t="s">
        <v>231</v>
      </c>
      <c r="T56" s="18"/>
    </row>
    <row r="57" spans="1:20">
      <c r="A57" s="4">
        <v>53</v>
      </c>
      <c r="B57" s="140" t="s">
        <v>66</v>
      </c>
      <c r="C57" s="53" t="s">
        <v>1089</v>
      </c>
      <c r="D57" s="139" t="s">
        <v>27</v>
      </c>
      <c r="E57" s="53">
        <v>18070400406</v>
      </c>
      <c r="F57" s="53" t="s">
        <v>96</v>
      </c>
      <c r="G57" s="55">
        <v>6</v>
      </c>
      <c r="H57" s="55">
        <v>5</v>
      </c>
      <c r="I57" s="140">
        <f t="shared" si="4"/>
        <v>11</v>
      </c>
      <c r="J57" s="56" t="s">
        <v>1090</v>
      </c>
      <c r="K57" s="79" t="s">
        <v>428</v>
      </c>
      <c r="L57" s="84" t="s">
        <v>429</v>
      </c>
      <c r="M57" s="58">
        <v>9401453230</v>
      </c>
      <c r="N57" s="76" t="s">
        <v>631</v>
      </c>
      <c r="O57" s="55">
        <v>9613030448</v>
      </c>
      <c r="P57" s="141" t="s">
        <v>1573</v>
      </c>
      <c r="Q57" s="139" t="s">
        <v>132</v>
      </c>
      <c r="R57" s="139">
        <v>7</v>
      </c>
      <c r="S57" s="139" t="s">
        <v>231</v>
      </c>
      <c r="T57" s="18"/>
    </row>
    <row r="58" spans="1:20" ht="30">
      <c r="A58" s="4">
        <v>54</v>
      </c>
      <c r="B58" s="140" t="s">
        <v>66</v>
      </c>
      <c r="C58" s="53" t="s">
        <v>1091</v>
      </c>
      <c r="D58" s="139" t="s">
        <v>27</v>
      </c>
      <c r="E58" s="53">
        <v>18070400110</v>
      </c>
      <c r="F58" s="53" t="s">
        <v>96</v>
      </c>
      <c r="G58" s="53">
        <v>11</v>
      </c>
      <c r="H58" s="55">
        <v>13</v>
      </c>
      <c r="I58" s="140">
        <f t="shared" si="4"/>
        <v>24</v>
      </c>
      <c r="J58" s="56" t="s">
        <v>1092</v>
      </c>
      <c r="K58" s="79" t="s">
        <v>428</v>
      </c>
      <c r="L58" s="84" t="s">
        <v>429</v>
      </c>
      <c r="M58" s="58">
        <v>9401453230</v>
      </c>
      <c r="N58" s="76" t="s">
        <v>631</v>
      </c>
      <c r="O58" s="55">
        <v>9613030448</v>
      </c>
      <c r="P58" s="141" t="s">
        <v>1574</v>
      </c>
      <c r="Q58" s="139" t="s">
        <v>139</v>
      </c>
      <c r="R58" s="139">
        <v>7</v>
      </c>
      <c r="S58" s="139" t="s">
        <v>231</v>
      </c>
      <c r="T58" s="18"/>
    </row>
    <row r="59" spans="1:20" ht="30">
      <c r="A59" s="4">
        <v>55</v>
      </c>
      <c r="B59" s="140" t="s">
        <v>66</v>
      </c>
      <c r="C59" s="53" t="s">
        <v>1093</v>
      </c>
      <c r="D59" s="139" t="s">
        <v>27</v>
      </c>
      <c r="E59" s="53">
        <v>18070400107</v>
      </c>
      <c r="F59" s="53" t="s">
        <v>96</v>
      </c>
      <c r="G59" s="61">
        <v>11</v>
      </c>
      <c r="H59" s="61">
        <v>23</v>
      </c>
      <c r="I59" s="140">
        <f t="shared" si="4"/>
        <v>34</v>
      </c>
      <c r="J59" s="56" t="s">
        <v>1094</v>
      </c>
      <c r="K59" s="79" t="s">
        <v>428</v>
      </c>
      <c r="L59" s="84" t="s">
        <v>429</v>
      </c>
      <c r="M59" s="58">
        <v>9401453230</v>
      </c>
      <c r="N59" s="76" t="s">
        <v>631</v>
      </c>
      <c r="O59" s="55">
        <v>9613030448</v>
      </c>
      <c r="P59" s="141" t="s">
        <v>1574</v>
      </c>
      <c r="Q59" s="139" t="s">
        <v>139</v>
      </c>
      <c r="R59" s="139">
        <v>6</v>
      </c>
      <c r="S59" s="139" t="s">
        <v>231</v>
      </c>
      <c r="T59" s="18"/>
    </row>
    <row r="60" spans="1:20">
      <c r="A60" s="4">
        <v>56</v>
      </c>
      <c r="B60" s="140" t="s">
        <v>66</v>
      </c>
      <c r="C60" s="61" t="s">
        <v>1095</v>
      </c>
      <c r="D60" s="139" t="s">
        <v>29</v>
      </c>
      <c r="E60" s="117" t="s">
        <v>1384</v>
      </c>
      <c r="F60" s="139"/>
      <c r="G60" s="61">
        <v>22</v>
      </c>
      <c r="H60" s="61">
        <v>13</v>
      </c>
      <c r="I60" s="140">
        <f t="shared" si="4"/>
        <v>35</v>
      </c>
      <c r="J60" s="61">
        <v>9864502482</v>
      </c>
      <c r="K60" s="79" t="s">
        <v>428</v>
      </c>
      <c r="L60" s="84" t="s">
        <v>429</v>
      </c>
      <c r="M60" s="58">
        <v>9401453230</v>
      </c>
      <c r="N60" s="76" t="s">
        <v>631</v>
      </c>
      <c r="O60" s="55">
        <v>9613030448</v>
      </c>
      <c r="P60" s="141" t="s">
        <v>1574</v>
      </c>
      <c r="Q60" s="139" t="s">
        <v>139</v>
      </c>
      <c r="R60" s="139">
        <v>6</v>
      </c>
      <c r="S60" s="139" t="s">
        <v>231</v>
      </c>
      <c r="T60" s="18"/>
    </row>
    <row r="61" spans="1:20">
      <c r="A61" s="4">
        <v>57</v>
      </c>
      <c r="B61" s="140" t="s">
        <v>66</v>
      </c>
      <c r="C61" s="53" t="s">
        <v>370</v>
      </c>
      <c r="D61" s="139" t="s">
        <v>27</v>
      </c>
      <c r="E61" s="53">
        <v>18070403807</v>
      </c>
      <c r="F61" s="53" t="s">
        <v>96</v>
      </c>
      <c r="G61" s="55">
        <v>16</v>
      </c>
      <c r="H61" s="55">
        <v>17</v>
      </c>
      <c r="I61" s="140">
        <f t="shared" si="4"/>
        <v>33</v>
      </c>
      <c r="J61" s="56" t="s">
        <v>371</v>
      </c>
      <c r="K61" s="54" t="s">
        <v>354</v>
      </c>
      <c r="L61" s="57" t="s">
        <v>355</v>
      </c>
      <c r="M61" s="54"/>
      <c r="N61" s="65" t="s">
        <v>376</v>
      </c>
      <c r="O61" s="60">
        <v>8752993768</v>
      </c>
      <c r="P61" s="141" t="s">
        <v>1575</v>
      </c>
      <c r="Q61" s="139" t="s">
        <v>88</v>
      </c>
      <c r="R61" s="139">
        <v>12</v>
      </c>
      <c r="S61" s="139" t="s">
        <v>231</v>
      </c>
      <c r="T61" s="18"/>
    </row>
    <row r="62" spans="1:20">
      <c r="A62" s="4">
        <v>58</v>
      </c>
      <c r="B62" s="140" t="s">
        <v>66</v>
      </c>
      <c r="C62" s="53" t="s">
        <v>372</v>
      </c>
      <c r="D62" s="139" t="s">
        <v>27</v>
      </c>
      <c r="E62" s="53">
        <v>18070403801</v>
      </c>
      <c r="F62" s="53" t="s">
        <v>96</v>
      </c>
      <c r="G62" s="55">
        <v>14</v>
      </c>
      <c r="H62" s="55">
        <v>32</v>
      </c>
      <c r="I62" s="140">
        <f t="shared" si="4"/>
        <v>46</v>
      </c>
      <c r="J62" s="56" t="s">
        <v>373</v>
      </c>
      <c r="K62" s="54" t="s">
        <v>354</v>
      </c>
      <c r="L62" s="57" t="s">
        <v>355</v>
      </c>
      <c r="M62" s="54"/>
      <c r="N62" s="65" t="s">
        <v>376</v>
      </c>
      <c r="O62" s="60">
        <v>8752993768</v>
      </c>
      <c r="P62" s="141" t="s">
        <v>1575</v>
      </c>
      <c r="Q62" s="139" t="s">
        <v>88</v>
      </c>
      <c r="R62" s="139">
        <v>12</v>
      </c>
      <c r="S62" s="139" t="s">
        <v>231</v>
      </c>
      <c r="T62" s="18"/>
    </row>
    <row r="63" spans="1:20" ht="30">
      <c r="A63" s="4">
        <v>59</v>
      </c>
      <c r="B63" s="140" t="s">
        <v>66</v>
      </c>
      <c r="C63" s="53" t="s">
        <v>1080</v>
      </c>
      <c r="D63" s="139" t="s">
        <v>27</v>
      </c>
      <c r="E63" s="53">
        <v>18070401101</v>
      </c>
      <c r="F63" s="53" t="s">
        <v>96</v>
      </c>
      <c r="G63" s="55">
        <v>21</v>
      </c>
      <c r="H63" s="55">
        <v>35</v>
      </c>
      <c r="I63" s="140">
        <f t="shared" si="4"/>
        <v>56</v>
      </c>
      <c r="J63" s="56" t="s">
        <v>1081</v>
      </c>
      <c r="K63" s="54" t="s">
        <v>391</v>
      </c>
      <c r="L63" s="62" t="s">
        <v>392</v>
      </c>
      <c r="M63" s="99">
        <v>9613264785</v>
      </c>
      <c r="N63" s="65" t="s">
        <v>126</v>
      </c>
      <c r="O63" s="63">
        <v>9613595252</v>
      </c>
      <c r="P63" s="141" t="s">
        <v>1576</v>
      </c>
      <c r="Q63" s="139" t="s">
        <v>107</v>
      </c>
      <c r="R63" s="139">
        <v>6</v>
      </c>
      <c r="S63" s="139" t="s">
        <v>231</v>
      </c>
      <c r="T63" s="18"/>
    </row>
    <row r="64" spans="1:20">
      <c r="A64" s="4">
        <v>60</v>
      </c>
      <c r="B64" s="140" t="s">
        <v>66</v>
      </c>
      <c r="C64" s="61" t="s">
        <v>1082</v>
      </c>
      <c r="D64" s="139" t="s">
        <v>29</v>
      </c>
      <c r="E64" s="117" t="s">
        <v>886</v>
      </c>
      <c r="F64" s="53"/>
      <c r="G64" s="61">
        <v>24</v>
      </c>
      <c r="H64" s="61">
        <v>18</v>
      </c>
      <c r="I64" s="140">
        <f t="shared" si="4"/>
        <v>42</v>
      </c>
      <c r="J64" s="61">
        <v>9854981736</v>
      </c>
      <c r="K64" s="54" t="s">
        <v>391</v>
      </c>
      <c r="L64" s="62" t="s">
        <v>392</v>
      </c>
      <c r="M64" s="99">
        <v>9613264785</v>
      </c>
      <c r="N64" s="65" t="s">
        <v>126</v>
      </c>
      <c r="O64" s="63">
        <v>9613595252</v>
      </c>
      <c r="P64" s="141" t="s">
        <v>1576</v>
      </c>
      <c r="Q64" s="139" t="s">
        <v>107</v>
      </c>
      <c r="R64" s="139">
        <v>6</v>
      </c>
      <c r="S64" s="139" t="s">
        <v>231</v>
      </c>
      <c r="T64" s="18"/>
    </row>
    <row r="65" spans="1:20">
      <c r="A65" s="4">
        <v>61</v>
      </c>
      <c r="B65" s="140" t="s">
        <v>66</v>
      </c>
      <c r="C65" s="53" t="s">
        <v>357</v>
      </c>
      <c r="D65" s="139" t="s">
        <v>27</v>
      </c>
      <c r="E65" s="53">
        <v>18070403202</v>
      </c>
      <c r="F65" s="53" t="s">
        <v>122</v>
      </c>
      <c r="G65" s="55">
        <v>23</v>
      </c>
      <c r="H65" s="55">
        <v>22</v>
      </c>
      <c r="I65" s="140">
        <f t="shared" si="4"/>
        <v>45</v>
      </c>
      <c r="J65" s="56" t="s">
        <v>358</v>
      </c>
      <c r="K65" s="79" t="s">
        <v>249</v>
      </c>
      <c r="L65" s="84" t="s">
        <v>250</v>
      </c>
      <c r="M65" s="58">
        <v>9401453260</v>
      </c>
      <c r="N65" s="59" t="s">
        <v>255</v>
      </c>
      <c r="O65" s="60">
        <v>8822054567</v>
      </c>
      <c r="P65" s="141" t="s">
        <v>1577</v>
      </c>
      <c r="Q65" s="139" t="s">
        <v>110</v>
      </c>
      <c r="R65" s="139">
        <v>4</v>
      </c>
      <c r="S65" s="139" t="s">
        <v>231</v>
      </c>
      <c r="T65" s="18"/>
    </row>
    <row r="66" spans="1:20">
      <c r="A66" s="4">
        <v>62</v>
      </c>
      <c r="B66" s="140" t="s">
        <v>66</v>
      </c>
      <c r="C66" s="53" t="s">
        <v>359</v>
      </c>
      <c r="D66" s="139" t="s">
        <v>27</v>
      </c>
      <c r="E66" s="53">
        <v>18070403203</v>
      </c>
      <c r="F66" s="53" t="s">
        <v>96</v>
      </c>
      <c r="G66" s="55">
        <v>10</v>
      </c>
      <c r="H66" s="55">
        <v>9</v>
      </c>
      <c r="I66" s="140">
        <f t="shared" si="4"/>
        <v>19</v>
      </c>
      <c r="J66" s="56" t="s">
        <v>360</v>
      </c>
      <c r="K66" s="79" t="s">
        <v>249</v>
      </c>
      <c r="L66" s="84" t="s">
        <v>250</v>
      </c>
      <c r="M66" s="58">
        <v>9401453260</v>
      </c>
      <c r="N66" s="59" t="s">
        <v>255</v>
      </c>
      <c r="O66" s="60">
        <v>8822054567</v>
      </c>
      <c r="P66" s="141" t="s">
        <v>1577</v>
      </c>
      <c r="Q66" s="139" t="s">
        <v>110</v>
      </c>
      <c r="R66" s="139">
        <v>4</v>
      </c>
      <c r="S66" s="139" t="s">
        <v>231</v>
      </c>
      <c r="T66" s="18"/>
    </row>
    <row r="67" spans="1:20" ht="30">
      <c r="A67" s="4">
        <v>63</v>
      </c>
      <c r="B67" s="140" t="s">
        <v>66</v>
      </c>
      <c r="C67" s="53" t="s">
        <v>361</v>
      </c>
      <c r="D67" s="139" t="s">
        <v>27</v>
      </c>
      <c r="E67" s="53">
        <v>18070403205</v>
      </c>
      <c r="F67" s="53" t="s">
        <v>96</v>
      </c>
      <c r="G67" s="55">
        <v>12</v>
      </c>
      <c r="H67" s="55">
        <v>18</v>
      </c>
      <c r="I67" s="140">
        <f t="shared" si="4"/>
        <v>30</v>
      </c>
      <c r="J67" s="56" t="s">
        <v>362</v>
      </c>
      <c r="K67" s="79" t="s">
        <v>249</v>
      </c>
      <c r="L67" s="84" t="s">
        <v>250</v>
      </c>
      <c r="M67" s="58">
        <v>9401453260</v>
      </c>
      <c r="N67" s="59" t="s">
        <v>255</v>
      </c>
      <c r="O67" s="60">
        <v>8822054567</v>
      </c>
      <c r="P67" s="141" t="s">
        <v>1578</v>
      </c>
      <c r="Q67" s="139" t="s">
        <v>119</v>
      </c>
      <c r="R67" s="139">
        <v>4</v>
      </c>
      <c r="S67" s="139" t="s">
        <v>231</v>
      </c>
      <c r="T67" s="18"/>
    </row>
    <row r="68" spans="1:20">
      <c r="A68" s="4">
        <v>64</v>
      </c>
      <c r="B68" s="140" t="s">
        <v>67</v>
      </c>
      <c r="C68" s="76" t="s">
        <v>573</v>
      </c>
      <c r="D68" s="139" t="s">
        <v>29</v>
      </c>
      <c r="E68" s="117" t="s">
        <v>1383</v>
      </c>
      <c r="F68" s="53"/>
      <c r="G68" s="55">
        <v>17</v>
      </c>
      <c r="H68" s="55">
        <v>22</v>
      </c>
      <c r="I68" s="140">
        <f t="shared" si="4"/>
        <v>39</v>
      </c>
      <c r="J68" s="55"/>
      <c r="K68" s="139" t="s">
        <v>574</v>
      </c>
      <c r="L68" s="61" t="s">
        <v>575</v>
      </c>
      <c r="M68" s="64">
        <v>9401453244</v>
      </c>
      <c r="N68" s="59" t="s">
        <v>576</v>
      </c>
      <c r="O68" s="61">
        <v>7399812732</v>
      </c>
      <c r="P68" s="141" t="s">
        <v>1555</v>
      </c>
      <c r="Q68" s="139" t="s">
        <v>132</v>
      </c>
      <c r="R68" s="139">
        <v>7</v>
      </c>
      <c r="S68" s="139" t="s">
        <v>1366</v>
      </c>
      <c r="T68" s="18"/>
    </row>
    <row r="69" spans="1:20">
      <c r="A69" s="4">
        <v>65</v>
      </c>
      <c r="B69" s="140" t="s">
        <v>67</v>
      </c>
      <c r="C69" s="76" t="s">
        <v>577</v>
      </c>
      <c r="D69" s="139" t="s">
        <v>29</v>
      </c>
      <c r="E69" s="117" t="s">
        <v>860</v>
      </c>
      <c r="F69" s="53"/>
      <c r="G69" s="55">
        <v>19</v>
      </c>
      <c r="H69" s="55">
        <v>23</v>
      </c>
      <c r="I69" s="140">
        <f t="shared" si="4"/>
        <v>42</v>
      </c>
      <c r="J69" s="55"/>
      <c r="K69" s="139" t="s">
        <v>574</v>
      </c>
      <c r="L69" s="61" t="s">
        <v>575</v>
      </c>
      <c r="M69" s="64">
        <v>9401453244</v>
      </c>
      <c r="N69" s="59" t="s">
        <v>576</v>
      </c>
      <c r="O69" s="61">
        <v>7399812732</v>
      </c>
      <c r="P69" s="141" t="s">
        <v>1555</v>
      </c>
      <c r="Q69" s="139" t="s">
        <v>132</v>
      </c>
      <c r="R69" s="139">
        <v>7</v>
      </c>
      <c r="S69" s="139" t="s">
        <v>1366</v>
      </c>
      <c r="T69" s="18"/>
    </row>
    <row r="70" spans="1:20">
      <c r="A70" s="4">
        <v>66</v>
      </c>
      <c r="B70" s="140" t="s">
        <v>67</v>
      </c>
      <c r="C70" s="76" t="s">
        <v>578</v>
      </c>
      <c r="D70" s="139" t="s">
        <v>29</v>
      </c>
      <c r="E70" s="117" t="s">
        <v>861</v>
      </c>
      <c r="F70" s="139"/>
      <c r="G70" s="55">
        <v>12</v>
      </c>
      <c r="H70" s="55">
        <v>15</v>
      </c>
      <c r="I70" s="140">
        <f t="shared" si="4"/>
        <v>27</v>
      </c>
      <c r="J70" s="55"/>
      <c r="K70" s="139" t="s">
        <v>574</v>
      </c>
      <c r="L70" s="61" t="s">
        <v>575</v>
      </c>
      <c r="M70" s="64">
        <v>9401453244</v>
      </c>
      <c r="N70" s="59" t="s">
        <v>579</v>
      </c>
      <c r="O70" s="61">
        <v>9577934551</v>
      </c>
      <c r="P70" s="141" t="s">
        <v>1555</v>
      </c>
      <c r="Q70" s="139" t="s">
        <v>132</v>
      </c>
      <c r="R70" s="139">
        <v>7</v>
      </c>
      <c r="S70" s="139" t="s">
        <v>1366</v>
      </c>
      <c r="T70" s="18"/>
    </row>
    <row r="71" spans="1:20">
      <c r="A71" s="4">
        <v>67</v>
      </c>
      <c r="B71" s="140" t="s">
        <v>67</v>
      </c>
      <c r="C71" s="53" t="s">
        <v>790</v>
      </c>
      <c r="D71" s="142" t="s">
        <v>29</v>
      </c>
      <c r="E71" s="117" t="s">
        <v>915</v>
      </c>
      <c r="F71" s="142"/>
      <c r="G71" s="61">
        <v>18</v>
      </c>
      <c r="H71" s="61">
        <v>21</v>
      </c>
      <c r="I71" s="140">
        <f t="shared" si="4"/>
        <v>39</v>
      </c>
      <c r="J71" s="61">
        <v>8761008954</v>
      </c>
      <c r="K71" s="139" t="s">
        <v>791</v>
      </c>
      <c r="L71" s="55" t="s">
        <v>93</v>
      </c>
      <c r="M71" s="64">
        <v>9401453236</v>
      </c>
      <c r="N71" s="76" t="s">
        <v>792</v>
      </c>
      <c r="O71" s="55">
        <v>9508127720</v>
      </c>
      <c r="P71" s="141" t="s">
        <v>1556</v>
      </c>
      <c r="Q71" s="139" t="s">
        <v>139</v>
      </c>
      <c r="R71" s="139">
        <v>13</v>
      </c>
      <c r="S71" s="139" t="s">
        <v>1366</v>
      </c>
      <c r="T71" s="18"/>
    </row>
    <row r="72" spans="1:20">
      <c r="A72" s="4">
        <v>68</v>
      </c>
      <c r="B72" s="140" t="s">
        <v>67</v>
      </c>
      <c r="C72" s="53" t="s">
        <v>793</v>
      </c>
      <c r="D72" s="142" t="s">
        <v>29</v>
      </c>
      <c r="E72" s="117" t="s">
        <v>914</v>
      </c>
      <c r="F72" s="142"/>
      <c r="G72" s="61">
        <v>25</v>
      </c>
      <c r="H72" s="61">
        <v>23</v>
      </c>
      <c r="I72" s="140">
        <f t="shared" si="4"/>
        <v>48</v>
      </c>
      <c r="J72" s="61">
        <v>8135808938</v>
      </c>
      <c r="K72" s="139" t="s">
        <v>791</v>
      </c>
      <c r="L72" s="55" t="s">
        <v>93</v>
      </c>
      <c r="M72" s="64">
        <v>9401453236</v>
      </c>
      <c r="N72" s="76" t="s">
        <v>792</v>
      </c>
      <c r="O72" s="55">
        <v>9508127720</v>
      </c>
      <c r="P72" s="141" t="s">
        <v>1556</v>
      </c>
      <c r="Q72" s="139" t="s">
        <v>139</v>
      </c>
      <c r="R72" s="139">
        <v>12</v>
      </c>
      <c r="S72" s="139" t="s">
        <v>1366</v>
      </c>
      <c r="T72" s="18"/>
    </row>
    <row r="73" spans="1:20">
      <c r="A73" s="4">
        <v>69</v>
      </c>
      <c r="B73" s="140" t="s">
        <v>67</v>
      </c>
      <c r="C73" s="53" t="s">
        <v>795</v>
      </c>
      <c r="D73" s="142" t="s">
        <v>29</v>
      </c>
      <c r="E73" s="117" t="s">
        <v>872</v>
      </c>
      <c r="F73" s="142"/>
      <c r="G73" s="61">
        <v>17</v>
      </c>
      <c r="H73" s="61">
        <v>23</v>
      </c>
      <c r="I73" s="140">
        <f t="shared" si="4"/>
        <v>40</v>
      </c>
      <c r="J73" s="61">
        <v>9435842953</v>
      </c>
      <c r="K73" s="139" t="s">
        <v>791</v>
      </c>
      <c r="L73" s="55" t="s">
        <v>93</v>
      </c>
      <c r="M73" s="64">
        <v>9401453236</v>
      </c>
      <c r="N73" s="76" t="s">
        <v>792</v>
      </c>
      <c r="O73" s="55">
        <v>9508127720</v>
      </c>
      <c r="P73" s="141" t="s">
        <v>1556</v>
      </c>
      <c r="Q73" s="139" t="s">
        <v>139</v>
      </c>
      <c r="R73" s="139">
        <v>13</v>
      </c>
      <c r="S73" s="139" t="s">
        <v>1366</v>
      </c>
      <c r="T73" s="18"/>
    </row>
    <row r="74" spans="1:20">
      <c r="A74" s="4">
        <v>70</v>
      </c>
      <c r="B74" s="140" t="s">
        <v>67</v>
      </c>
      <c r="C74" s="53" t="s">
        <v>535</v>
      </c>
      <c r="D74" s="139" t="s">
        <v>29</v>
      </c>
      <c r="E74" s="117" t="s">
        <v>940</v>
      </c>
      <c r="F74" s="139"/>
      <c r="G74" s="61">
        <v>19</v>
      </c>
      <c r="H74" s="61">
        <v>19</v>
      </c>
      <c r="I74" s="140">
        <f t="shared" si="4"/>
        <v>38</v>
      </c>
      <c r="J74" s="61">
        <v>9864351912</v>
      </c>
      <c r="K74" s="139" t="s">
        <v>397</v>
      </c>
      <c r="L74" s="61" t="s">
        <v>398</v>
      </c>
      <c r="M74" s="64">
        <v>9401453224</v>
      </c>
      <c r="N74" s="59" t="s">
        <v>536</v>
      </c>
      <c r="O74" s="61">
        <v>9508019712</v>
      </c>
      <c r="P74" s="141" t="s">
        <v>1557</v>
      </c>
      <c r="Q74" s="139" t="s">
        <v>88</v>
      </c>
      <c r="R74" s="139">
        <v>5</v>
      </c>
      <c r="S74" s="139" t="s">
        <v>1366</v>
      </c>
      <c r="T74" s="18"/>
    </row>
    <row r="75" spans="1:20" ht="30">
      <c r="A75" s="4">
        <v>71</v>
      </c>
      <c r="B75" s="140" t="s">
        <v>67</v>
      </c>
      <c r="C75" s="53" t="s">
        <v>537</v>
      </c>
      <c r="D75" s="139" t="s">
        <v>29</v>
      </c>
      <c r="E75" s="117" t="s">
        <v>941</v>
      </c>
      <c r="F75" s="139"/>
      <c r="G75" s="61">
        <v>26</v>
      </c>
      <c r="H75" s="61">
        <v>18</v>
      </c>
      <c r="I75" s="140">
        <f t="shared" ref="I75:I76" si="5">G75+H75</f>
        <v>44</v>
      </c>
      <c r="J75" s="61">
        <v>9707551969</v>
      </c>
      <c r="K75" s="139" t="s">
        <v>397</v>
      </c>
      <c r="L75" s="61" t="s">
        <v>398</v>
      </c>
      <c r="M75" s="64">
        <v>9401453224</v>
      </c>
      <c r="N75" s="59" t="s">
        <v>536</v>
      </c>
      <c r="O75" s="61">
        <v>9508019712</v>
      </c>
      <c r="P75" s="141" t="s">
        <v>1557</v>
      </c>
      <c r="Q75" s="139" t="s">
        <v>88</v>
      </c>
      <c r="R75" s="139">
        <v>5</v>
      </c>
      <c r="S75" s="139" t="s">
        <v>1366</v>
      </c>
      <c r="T75" s="18"/>
    </row>
    <row r="76" spans="1:20">
      <c r="A76" s="4">
        <v>72</v>
      </c>
      <c r="B76" s="140" t="s">
        <v>67</v>
      </c>
      <c r="C76" s="53" t="s">
        <v>538</v>
      </c>
      <c r="D76" s="139" t="s">
        <v>29</v>
      </c>
      <c r="E76" s="117" t="s">
        <v>942</v>
      </c>
      <c r="F76" s="139"/>
      <c r="G76" s="61">
        <v>15</v>
      </c>
      <c r="H76" s="61">
        <v>14</v>
      </c>
      <c r="I76" s="140">
        <f t="shared" si="5"/>
        <v>29</v>
      </c>
      <c r="J76" s="56" t="s">
        <v>539</v>
      </c>
      <c r="K76" s="139" t="s">
        <v>397</v>
      </c>
      <c r="L76" s="61" t="s">
        <v>398</v>
      </c>
      <c r="M76" s="64">
        <v>9401453224</v>
      </c>
      <c r="N76" s="59" t="s">
        <v>536</v>
      </c>
      <c r="O76" s="61">
        <v>9508019712</v>
      </c>
      <c r="P76" s="141" t="s">
        <v>1557</v>
      </c>
      <c r="Q76" s="139" t="s">
        <v>88</v>
      </c>
      <c r="R76" s="139">
        <v>3</v>
      </c>
      <c r="S76" s="139" t="s">
        <v>1366</v>
      </c>
      <c r="T76" s="18"/>
    </row>
    <row r="77" spans="1:20">
      <c r="A77" s="4">
        <v>73</v>
      </c>
      <c r="B77" s="140" t="s">
        <v>67</v>
      </c>
      <c r="C77" s="53" t="s">
        <v>540</v>
      </c>
      <c r="D77" s="139" t="s">
        <v>29</v>
      </c>
      <c r="E77" s="117" t="s">
        <v>943</v>
      </c>
      <c r="F77" s="139"/>
      <c r="G77" s="61">
        <v>21</v>
      </c>
      <c r="H77" s="61">
        <v>23</v>
      </c>
      <c r="I77" s="140">
        <f t="shared" ref="I77:I82" si="6">SUM(G77:H77)</f>
        <v>44</v>
      </c>
      <c r="J77" s="61">
        <v>8253855601</v>
      </c>
      <c r="K77" s="139" t="s">
        <v>397</v>
      </c>
      <c r="L77" s="61" t="s">
        <v>398</v>
      </c>
      <c r="M77" s="64">
        <v>9401453224</v>
      </c>
      <c r="N77" s="59" t="s">
        <v>534</v>
      </c>
      <c r="O77" s="61">
        <v>9957397875</v>
      </c>
      <c r="P77" s="141" t="s">
        <v>1557</v>
      </c>
      <c r="Q77" s="139" t="s">
        <v>88</v>
      </c>
      <c r="R77" s="139">
        <v>3</v>
      </c>
      <c r="S77" s="139" t="s">
        <v>1366</v>
      </c>
      <c r="T77" s="18"/>
    </row>
    <row r="78" spans="1:20">
      <c r="A78" s="4">
        <v>74</v>
      </c>
      <c r="B78" s="140" t="s">
        <v>67</v>
      </c>
      <c r="C78" s="53" t="s">
        <v>541</v>
      </c>
      <c r="D78" s="139" t="s">
        <v>29</v>
      </c>
      <c r="E78" s="117" t="s">
        <v>944</v>
      </c>
      <c r="F78" s="139"/>
      <c r="G78" s="61">
        <v>18</v>
      </c>
      <c r="H78" s="61">
        <v>24</v>
      </c>
      <c r="I78" s="140">
        <f t="shared" si="6"/>
        <v>42</v>
      </c>
      <c r="J78" s="61">
        <v>9854911799</v>
      </c>
      <c r="K78" s="139" t="s">
        <v>397</v>
      </c>
      <c r="L78" s="61" t="s">
        <v>398</v>
      </c>
      <c r="M78" s="64">
        <v>9401453224</v>
      </c>
      <c r="N78" s="59" t="s">
        <v>534</v>
      </c>
      <c r="O78" s="61">
        <v>9957397875</v>
      </c>
      <c r="P78" s="141" t="s">
        <v>1558</v>
      </c>
      <c r="Q78" s="139" t="s">
        <v>107</v>
      </c>
      <c r="R78" s="139">
        <v>4</v>
      </c>
      <c r="S78" s="139" t="s">
        <v>1366</v>
      </c>
      <c r="T78" s="18"/>
    </row>
    <row r="79" spans="1:20">
      <c r="A79" s="4">
        <v>75</v>
      </c>
      <c r="B79" s="140" t="s">
        <v>67</v>
      </c>
      <c r="C79" s="53" t="s">
        <v>542</v>
      </c>
      <c r="D79" s="139" t="s">
        <v>29</v>
      </c>
      <c r="E79" s="117" t="s">
        <v>945</v>
      </c>
      <c r="F79" s="139"/>
      <c r="G79" s="61">
        <v>13</v>
      </c>
      <c r="H79" s="61">
        <v>13</v>
      </c>
      <c r="I79" s="140">
        <f t="shared" si="6"/>
        <v>26</v>
      </c>
      <c r="J79" s="61">
        <v>8749939935</v>
      </c>
      <c r="K79" s="139" t="s">
        <v>397</v>
      </c>
      <c r="L79" s="61" t="s">
        <v>398</v>
      </c>
      <c r="M79" s="64">
        <v>9401453224</v>
      </c>
      <c r="N79" s="59" t="s">
        <v>534</v>
      </c>
      <c r="O79" s="61">
        <v>9957397875</v>
      </c>
      <c r="P79" s="141" t="s">
        <v>1558</v>
      </c>
      <c r="Q79" s="139" t="s">
        <v>107</v>
      </c>
      <c r="R79" s="139">
        <v>4</v>
      </c>
      <c r="S79" s="139" t="s">
        <v>1366</v>
      </c>
      <c r="T79" s="18"/>
    </row>
    <row r="80" spans="1:20" ht="30">
      <c r="A80" s="4">
        <v>76</v>
      </c>
      <c r="B80" s="140" t="s">
        <v>67</v>
      </c>
      <c r="C80" s="53" t="s">
        <v>543</v>
      </c>
      <c r="D80" s="139" t="s">
        <v>29</v>
      </c>
      <c r="E80" s="117" t="s">
        <v>946</v>
      </c>
      <c r="F80" s="139"/>
      <c r="G80" s="61">
        <v>20</v>
      </c>
      <c r="H80" s="61">
        <v>21</v>
      </c>
      <c r="I80" s="140">
        <f t="shared" si="6"/>
        <v>41</v>
      </c>
      <c r="J80" s="61">
        <v>8822039121</v>
      </c>
      <c r="K80" s="139" t="s">
        <v>397</v>
      </c>
      <c r="L80" s="61" t="s">
        <v>398</v>
      </c>
      <c r="M80" s="64">
        <v>9401453224</v>
      </c>
      <c r="N80" s="59" t="s">
        <v>534</v>
      </c>
      <c r="O80" s="61">
        <v>9957397875</v>
      </c>
      <c r="P80" s="141" t="s">
        <v>1558</v>
      </c>
      <c r="Q80" s="139" t="s">
        <v>107</v>
      </c>
      <c r="R80" s="139">
        <v>5</v>
      </c>
      <c r="S80" s="139" t="s">
        <v>1366</v>
      </c>
      <c r="T80" s="18"/>
    </row>
    <row r="81" spans="1:20" ht="30">
      <c r="A81" s="4">
        <v>77</v>
      </c>
      <c r="B81" s="140" t="s">
        <v>67</v>
      </c>
      <c r="C81" s="53" t="s">
        <v>544</v>
      </c>
      <c r="D81" s="139" t="s">
        <v>29</v>
      </c>
      <c r="E81" s="117" t="s">
        <v>1382</v>
      </c>
      <c r="F81" s="139"/>
      <c r="G81" s="61">
        <v>17</v>
      </c>
      <c r="H81" s="61">
        <v>18</v>
      </c>
      <c r="I81" s="140">
        <f t="shared" si="6"/>
        <v>35</v>
      </c>
      <c r="J81" s="61">
        <v>9859740896</v>
      </c>
      <c r="K81" s="139" t="s">
        <v>397</v>
      </c>
      <c r="L81" s="61" t="s">
        <v>398</v>
      </c>
      <c r="M81" s="64">
        <v>9401453224</v>
      </c>
      <c r="N81" s="59" t="s">
        <v>536</v>
      </c>
      <c r="O81" s="61">
        <v>9508019712</v>
      </c>
      <c r="P81" s="141" t="s">
        <v>1558</v>
      </c>
      <c r="Q81" s="139" t="s">
        <v>107</v>
      </c>
      <c r="R81" s="139">
        <v>4</v>
      </c>
      <c r="S81" s="139" t="s">
        <v>1366</v>
      </c>
      <c r="T81" s="18"/>
    </row>
    <row r="82" spans="1:20">
      <c r="A82" s="4">
        <v>78</v>
      </c>
      <c r="B82" s="140" t="s">
        <v>67</v>
      </c>
      <c r="C82" s="53" t="s">
        <v>550</v>
      </c>
      <c r="D82" s="139" t="s">
        <v>29</v>
      </c>
      <c r="E82" s="117" t="s">
        <v>819</v>
      </c>
      <c r="F82" s="139"/>
      <c r="G82" s="61">
        <v>10</v>
      </c>
      <c r="H82" s="61">
        <v>6</v>
      </c>
      <c r="I82" s="140">
        <f t="shared" si="6"/>
        <v>16</v>
      </c>
      <c r="J82" s="61">
        <v>9706228834</v>
      </c>
      <c r="K82" s="139" t="s">
        <v>551</v>
      </c>
      <c r="L82" s="55" t="s">
        <v>552</v>
      </c>
      <c r="M82" s="64">
        <v>9401453249</v>
      </c>
      <c r="N82" s="59" t="s">
        <v>553</v>
      </c>
      <c r="O82" s="55">
        <v>8876295174</v>
      </c>
      <c r="P82" s="141" t="s">
        <v>1559</v>
      </c>
      <c r="Q82" s="139" t="s">
        <v>110</v>
      </c>
      <c r="R82" s="139">
        <v>4</v>
      </c>
      <c r="S82" s="139" t="s">
        <v>1366</v>
      </c>
      <c r="T82" s="18"/>
    </row>
    <row r="83" spans="1:20" ht="30">
      <c r="A83" s="4">
        <v>79</v>
      </c>
      <c r="B83" s="140" t="s">
        <v>67</v>
      </c>
      <c r="C83" s="53" t="s">
        <v>554</v>
      </c>
      <c r="D83" s="139" t="s">
        <v>29</v>
      </c>
      <c r="E83" s="117" t="s">
        <v>820</v>
      </c>
      <c r="F83" s="139"/>
      <c r="G83" s="61">
        <v>15</v>
      </c>
      <c r="H83" s="61">
        <v>14</v>
      </c>
      <c r="I83" s="140">
        <f t="shared" ref="I83:I85" si="7">G83+H83</f>
        <v>29</v>
      </c>
      <c r="J83" s="61">
        <v>9613769503</v>
      </c>
      <c r="K83" s="139" t="s">
        <v>551</v>
      </c>
      <c r="L83" s="55" t="s">
        <v>552</v>
      </c>
      <c r="M83" s="64">
        <v>9401453249</v>
      </c>
      <c r="N83" s="59" t="s">
        <v>553</v>
      </c>
      <c r="O83" s="55">
        <v>8876295174</v>
      </c>
      <c r="P83" s="141" t="s">
        <v>1559</v>
      </c>
      <c r="Q83" s="139" t="s">
        <v>110</v>
      </c>
      <c r="R83" s="139">
        <v>3</v>
      </c>
      <c r="S83" s="139" t="s">
        <v>1366</v>
      </c>
      <c r="T83" s="18"/>
    </row>
    <row r="84" spans="1:20">
      <c r="A84" s="4">
        <v>80</v>
      </c>
      <c r="B84" s="140" t="s">
        <v>67</v>
      </c>
      <c r="C84" s="53" t="s">
        <v>555</v>
      </c>
      <c r="D84" s="139" t="s">
        <v>29</v>
      </c>
      <c r="E84" s="117" t="s">
        <v>821</v>
      </c>
      <c r="F84" s="139"/>
      <c r="G84" s="61">
        <v>12</v>
      </c>
      <c r="H84" s="61">
        <v>15</v>
      </c>
      <c r="I84" s="140">
        <f t="shared" si="7"/>
        <v>27</v>
      </c>
      <c r="J84" s="61">
        <v>8752083010</v>
      </c>
      <c r="K84" s="139" t="s">
        <v>551</v>
      </c>
      <c r="L84" s="55" t="s">
        <v>552</v>
      </c>
      <c r="M84" s="64">
        <v>9401453249</v>
      </c>
      <c r="N84" s="59" t="s">
        <v>553</v>
      </c>
      <c r="O84" s="55">
        <v>8876295174</v>
      </c>
      <c r="P84" s="141" t="s">
        <v>1559</v>
      </c>
      <c r="Q84" s="139" t="s">
        <v>110</v>
      </c>
      <c r="R84" s="139">
        <v>3</v>
      </c>
      <c r="S84" s="139" t="s">
        <v>1366</v>
      </c>
      <c r="T84" s="18"/>
    </row>
    <row r="85" spans="1:20">
      <c r="A85" s="4">
        <v>81</v>
      </c>
      <c r="B85" s="140" t="s">
        <v>67</v>
      </c>
      <c r="C85" s="53" t="s">
        <v>481</v>
      </c>
      <c r="D85" s="139" t="s">
        <v>29</v>
      </c>
      <c r="E85" s="117" t="s">
        <v>924</v>
      </c>
      <c r="F85" s="139"/>
      <c r="G85" s="61">
        <v>15</v>
      </c>
      <c r="H85" s="61">
        <v>24</v>
      </c>
      <c r="I85" s="140">
        <f t="shared" si="7"/>
        <v>39</v>
      </c>
      <c r="J85" s="61">
        <v>9508488361</v>
      </c>
      <c r="K85" s="139" t="s">
        <v>168</v>
      </c>
      <c r="L85" s="55" t="s">
        <v>169</v>
      </c>
      <c r="M85" s="64">
        <v>9401453223</v>
      </c>
      <c r="N85" s="59" t="s">
        <v>482</v>
      </c>
      <c r="O85" s="55">
        <v>8822155250</v>
      </c>
      <c r="P85" s="141" t="s">
        <v>1560</v>
      </c>
      <c r="Q85" s="139" t="s">
        <v>119</v>
      </c>
      <c r="R85" s="139">
        <v>3.5</v>
      </c>
      <c r="S85" s="139" t="s">
        <v>1366</v>
      </c>
      <c r="T85" s="18"/>
    </row>
    <row r="86" spans="1:20">
      <c r="A86" s="4">
        <v>82</v>
      </c>
      <c r="B86" s="140" t="s">
        <v>67</v>
      </c>
      <c r="C86" s="53" t="s">
        <v>483</v>
      </c>
      <c r="D86" s="139" t="s">
        <v>29</v>
      </c>
      <c r="E86" s="117" t="s">
        <v>656</v>
      </c>
      <c r="F86" s="139"/>
      <c r="G86" s="61">
        <v>24</v>
      </c>
      <c r="H86" s="61">
        <v>17</v>
      </c>
      <c r="I86" s="140">
        <f t="shared" ref="I86:I117" si="8">SUM(G86:H86)</f>
        <v>41</v>
      </c>
      <c r="J86" s="61">
        <v>8402992550</v>
      </c>
      <c r="K86" s="139" t="s">
        <v>168</v>
      </c>
      <c r="L86" s="55" t="s">
        <v>169</v>
      </c>
      <c r="M86" s="64">
        <v>9401453223</v>
      </c>
      <c r="N86" s="59" t="s">
        <v>482</v>
      </c>
      <c r="O86" s="55">
        <v>8822155250</v>
      </c>
      <c r="P86" s="141" t="s">
        <v>1560</v>
      </c>
      <c r="Q86" s="139" t="s">
        <v>119</v>
      </c>
      <c r="R86" s="139">
        <v>3</v>
      </c>
      <c r="S86" s="139" t="s">
        <v>1366</v>
      </c>
      <c r="T86" s="18"/>
    </row>
    <row r="87" spans="1:20" ht="30">
      <c r="A87" s="4">
        <v>83</v>
      </c>
      <c r="B87" s="140" t="s">
        <v>67</v>
      </c>
      <c r="C87" s="53" t="s">
        <v>545</v>
      </c>
      <c r="D87" s="139" t="s">
        <v>29</v>
      </c>
      <c r="E87" s="117" t="s">
        <v>814</v>
      </c>
      <c r="F87" s="139"/>
      <c r="G87" s="61">
        <v>14</v>
      </c>
      <c r="H87" s="61">
        <v>14</v>
      </c>
      <c r="I87" s="140">
        <f t="shared" si="8"/>
        <v>28</v>
      </c>
      <c r="J87" s="61">
        <v>9577792876</v>
      </c>
      <c r="K87" s="139" t="s">
        <v>168</v>
      </c>
      <c r="L87" s="55" t="s">
        <v>169</v>
      </c>
      <c r="M87" s="64">
        <v>9401453223</v>
      </c>
      <c r="N87" s="59" t="s">
        <v>546</v>
      </c>
      <c r="O87" s="55">
        <v>9508013402</v>
      </c>
      <c r="P87" s="141" t="s">
        <v>1560</v>
      </c>
      <c r="Q87" s="139" t="s">
        <v>119</v>
      </c>
      <c r="R87" s="139">
        <v>3</v>
      </c>
      <c r="S87" s="139" t="s">
        <v>1366</v>
      </c>
      <c r="T87" s="18"/>
    </row>
    <row r="88" spans="1:20">
      <c r="A88" s="4">
        <v>84</v>
      </c>
      <c r="B88" s="140" t="s">
        <v>67</v>
      </c>
      <c r="C88" s="53" t="s">
        <v>170</v>
      </c>
      <c r="D88" s="139" t="s">
        <v>29</v>
      </c>
      <c r="E88" s="117" t="s">
        <v>815</v>
      </c>
      <c r="F88" s="139"/>
      <c r="G88" s="61">
        <v>23</v>
      </c>
      <c r="H88" s="61">
        <v>22</v>
      </c>
      <c r="I88" s="140">
        <f t="shared" si="8"/>
        <v>45</v>
      </c>
      <c r="J88" s="61">
        <v>9508665877</v>
      </c>
      <c r="K88" s="139" t="s">
        <v>168</v>
      </c>
      <c r="L88" s="55" t="s">
        <v>169</v>
      </c>
      <c r="M88" s="64">
        <v>9401453223</v>
      </c>
      <c r="N88" s="59" t="s">
        <v>546</v>
      </c>
      <c r="O88" s="55">
        <v>9508013402</v>
      </c>
      <c r="P88" s="141" t="s">
        <v>1560</v>
      </c>
      <c r="Q88" s="139" t="s">
        <v>119</v>
      </c>
      <c r="R88" s="139">
        <v>4</v>
      </c>
      <c r="S88" s="139" t="s">
        <v>1366</v>
      </c>
      <c r="T88" s="18"/>
    </row>
    <row r="89" spans="1:20">
      <c r="A89" s="4">
        <v>85</v>
      </c>
      <c r="B89" s="140" t="s">
        <v>67</v>
      </c>
      <c r="C89" s="53" t="s">
        <v>172</v>
      </c>
      <c r="D89" s="139" t="s">
        <v>29</v>
      </c>
      <c r="E89" s="117" t="s">
        <v>816</v>
      </c>
      <c r="F89" s="139"/>
      <c r="G89" s="61">
        <v>18</v>
      </c>
      <c r="H89" s="61">
        <v>17</v>
      </c>
      <c r="I89" s="140">
        <f t="shared" si="8"/>
        <v>35</v>
      </c>
      <c r="J89" s="56" t="s">
        <v>173</v>
      </c>
      <c r="K89" s="139" t="s">
        <v>168</v>
      </c>
      <c r="L89" s="55" t="s">
        <v>169</v>
      </c>
      <c r="M89" s="64">
        <v>9401453223</v>
      </c>
      <c r="N89" s="59" t="s">
        <v>482</v>
      </c>
      <c r="O89" s="55">
        <v>8822155250</v>
      </c>
      <c r="P89" s="141" t="s">
        <v>1561</v>
      </c>
      <c r="Q89" s="139" t="s">
        <v>132</v>
      </c>
      <c r="R89" s="139">
        <v>3</v>
      </c>
      <c r="S89" s="139" t="s">
        <v>1366</v>
      </c>
      <c r="T89" s="18"/>
    </row>
    <row r="90" spans="1:20">
      <c r="A90" s="4">
        <v>86</v>
      </c>
      <c r="B90" s="140" t="s">
        <v>67</v>
      </c>
      <c r="C90" s="53" t="s">
        <v>547</v>
      </c>
      <c r="D90" s="139" t="s">
        <v>29</v>
      </c>
      <c r="E90" s="117" t="s">
        <v>817</v>
      </c>
      <c r="F90" s="139"/>
      <c r="G90" s="61">
        <v>12</v>
      </c>
      <c r="H90" s="61">
        <v>16</v>
      </c>
      <c r="I90" s="140">
        <f t="shared" si="8"/>
        <v>28</v>
      </c>
      <c r="J90" s="61">
        <v>9508567093</v>
      </c>
      <c r="K90" s="139" t="s">
        <v>168</v>
      </c>
      <c r="L90" s="55" t="s">
        <v>169</v>
      </c>
      <c r="M90" s="64">
        <v>9401453223</v>
      </c>
      <c r="N90" s="59" t="s">
        <v>548</v>
      </c>
      <c r="O90" s="55">
        <v>9508880675</v>
      </c>
      <c r="P90" s="141" t="s">
        <v>1561</v>
      </c>
      <c r="Q90" s="139" t="s">
        <v>132</v>
      </c>
      <c r="R90" s="139">
        <v>4</v>
      </c>
      <c r="S90" s="139" t="s">
        <v>1366</v>
      </c>
      <c r="T90" s="18"/>
    </row>
    <row r="91" spans="1:20">
      <c r="A91" s="4">
        <v>87</v>
      </c>
      <c r="B91" s="140" t="s">
        <v>67</v>
      </c>
      <c r="C91" s="53" t="s">
        <v>549</v>
      </c>
      <c r="D91" s="139" t="s">
        <v>29</v>
      </c>
      <c r="E91" s="117" t="s">
        <v>818</v>
      </c>
      <c r="F91" s="139"/>
      <c r="G91" s="61">
        <v>15</v>
      </c>
      <c r="H91" s="61">
        <v>20</v>
      </c>
      <c r="I91" s="140">
        <f t="shared" si="8"/>
        <v>35</v>
      </c>
      <c r="J91" s="61">
        <v>8752948085</v>
      </c>
      <c r="K91" s="139" t="s">
        <v>168</v>
      </c>
      <c r="L91" s="55" t="s">
        <v>169</v>
      </c>
      <c r="M91" s="64">
        <v>9401453223</v>
      </c>
      <c r="N91" s="59" t="s">
        <v>546</v>
      </c>
      <c r="O91" s="55">
        <v>9508013402</v>
      </c>
      <c r="P91" s="141" t="s">
        <v>1561</v>
      </c>
      <c r="Q91" s="139" t="s">
        <v>132</v>
      </c>
      <c r="R91" s="139">
        <v>3.5</v>
      </c>
      <c r="S91" s="139" t="s">
        <v>1366</v>
      </c>
      <c r="T91" s="18"/>
    </row>
    <row r="92" spans="1:20">
      <c r="A92" s="4">
        <v>88</v>
      </c>
      <c r="B92" s="140" t="s">
        <v>67</v>
      </c>
      <c r="C92" s="53" t="s">
        <v>288</v>
      </c>
      <c r="D92" s="139" t="s">
        <v>29</v>
      </c>
      <c r="E92" s="117" t="s">
        <v>960</v>
      </c>
      <c r="F92" s="139"/>
      <c r="G92" s="61">
        <v>24</v>
      </c>
      <c r="H92" s="61">
        <v>39</v>
      </c>
      <c r="I92" s="140">
        <f t="shared" si="8"/>
        <v>63</v>
      </c>
      <c r="J92" s="61">
        <v>9508638420</v>
      </c>
      <c r="K92" s="139" t="s">
        <v>168</v>
      </c>
      <c r="L92" s="55" t="s">
        <v>169</v>
      </c>
      <c r="M92" s="146">
        <v>9401453223</v>
      </c>
      <c r="N92" s="138" t="s">
        <v>546</v>
      </c>
      <c r="O92" s="55">
        <v>9508013402</v>
      </c>
      <c r="P92" s="141" t="s">
        <v>1561</v>
      </c>
      <c r="Q92" s="139" t="s">
        <v>132</v>
      </c>
      <c r="R92" s="139">
        <v>4</v>
      </c>
      <c r="S92" s="139" t="s">
        <v>1366</v>
      </c>
      <c r="T92" s="18"/>
    </row>
    <row r="93" spans="1:20">
      <c r="A93" s="4">
        <v>89</v>
      </c>
      <c r="B93" s="140" t="s">
        <v>67</v>
      </c>
      <c r="C93" s="53" t="s">
        <v>557</v>
      </c>
      <c r="D93" s="139" t="s">
        <v>29</v>
      </c>
      <c r="E93" s="117" t="s">
        <v>881</v>
      </c>
      <c r="F93" s="139"/>
      <c r="G93" s="61">
        <v>26</v>
      </c>
      <c r="H93" s="61">
        <v>30</v>
      </c>
      <c r="I93" s="140">
        <f t="shared" si="8"/>
        <v>56</v>
      </c>
      <c r="J93" s="61">
        <v>9854382061</v>
      </c>
      <c r="K93" s="139" t="s">
        <v>551</v>
      </c>
      <c r="L93" s="55" t="s">
        <v>552</v>
      </c>
      <c r="M93" s="64">
        <v>9401453249</v>
      </c>
      <c r="N93" s="59" t="s">
        <v>558</v>
      </c>
      <c r="O93" s="142"/>
      <c r="P93" s="141" t="s">
        <v>1562</v>
      </c>
      <c r="Q93" s="139" t="s">
        <v>139</v>
      </c>
      <c r="R93" s="139">
        <v>6</v>
      </c>
      <c r="S93" s="139" t="s">
        <v>1366</v>
      </c>
      <c r="T93" s="18"/>
    </row>
    <row r="94" spans="1:20">
      <c r="A94" s="4">
        <v>90</v>
      </c>
      <c r="B94" s="140" t="s">
        <v>67</v>
      </c>
      <c r="C94" s="53" t="s">
        <v>559</v>
      </c>
      <c r="D94" s="139" t="s">
        <v>29</v>
      </c>
      <c r="E94" s="117" t="s">
        <v>882</v>
      </c>
      <c r="F94" s="139"/>
      <c r="G94" s="61">
        <v>25</v>
      </c>
      <c r="H94" s="61">
        <v>17</v>
      </c>
      <c r="I94" s="140">
        <f t="shared" si="8"/>
        <v>42</v>
      </c>
      <c r="J94" s="61">
        <v>9859876604</v>
      </c>
      <c r="K94" s="139" t="s">
        <v>551</v>
      </c>
      <c r="L94" s="55" t="s">
        <v>552</v>
      </c>
      <c r="M94" s="64">
        <v>9401453249</v>
      </c>
      <c r="N94" s="59" t="s">
        <v>558</v>
      </c>
      <c r="O94" s="142"/>
      <c r="P94" s="141" t="s">
        <v>1562</v>
      </c>
      <c r="Q94" s="139" t="s">
        <v>139</v>
      </c>
      <c r="R94" s="139">
        <v>6</v>
      </c>
      <c r="S94" s="139" t="s">
        <v>1366</v>
      </c>
      <c r="T94" s="18"/>
    </row>
    <row r="95" spans="1:20">
      <c r="A95" s="4">
        <v>91</v>
      </c>
      <c r="B95" s="140" t="s">
        <v>67</v>
      </c>
      <c r="C95" s="53" t="s">
        <v>560</v>
      </c>
      <c r="D95" s="139" t="s">
        <v>29</v>
      </c>
      <c r="E95" s="117" t="s">
        <v>880</v>
      </c>
      <c r="F95" s="139"/>
      <c r="G95" s="61">
        <v>14</v>
      </c>
      <c r="H95" s="61">
        <v>15</v>
      </c>
      <c r="I95" s="140">
        <f t="shared" si="8"/>
        <v>29</v>
      </c>
      <c r="J95" s="61">
        <v>8133937932</v>
      </c>
      <c r="K95" s="139" t="s">
        <v>551</v>
      </c>
      <c r="L95" s="55" t="s">
        <v>552</v>
      </c>
      <c r="M95" s="64">
        <v>9401453249</v>
      </c>
      <c r="N95" s="59" t="s">
        <v>558</v>
      </c>
      <c r="O95" s="142"/>
      <c r="P95" s="141" t="s">
        <v>1562</v>
      </c>
      <c r="Q95" s="139" t="s">
        <v>139</v>
      </c>
      <c r="R95" s="139">
        <v>6</v>
      </c>
      <c r="S95" s="139" t="s">
        <v>1366</v>
      </c>
      <c r="T95" s="18"/>
    </row>
    <row r="96" spans="1:20">
      <c r="A96" s="4">
        <v>92</v>
      </c>
      <c r="B96" s="140" t="s">
        <v>67</v>
      </c>
      <c r="C96" s="53" t="s">
        <v>521</v>
      </c>
      <c r="D96" s="139" t="s">
        <v>29</v>
      </c>
      <c r="E96" s="117" t="s">
        <v>932</v>
      </c>
      <c r="F96" s="139"/>
      <c r="G96" s="61">
        <v>10</v>
      </c>
      <c r="H96" s="61">
        <v>12</v>
      </c>
      <c r="I96" s="140">
        <f t="shared" si="8"/>
        <v>22</v>
      </c>
      <c r="J96" s="61">
        <v>7699283188</v>
      </c>
      <c r="K96" s="139" t="s">
        <v>522</v>
      </c>
      <c r="L96" s="61" t="s">
        <v>523</v>
      </c>
      <c r="M96" s="64">
        <v>9401453254</v>
      </c>
      <c r="N96" s="59" t="s">
        <v>524</v>
      </c>
      <c r="O96" s="61">
        <v>9957547124</v>
      </c>
      <c r="P96" s="141" t="s">
        <v>1563</v>
      </c>
      <c r="Q96" s="139" t="s">
        <v>88</v>
      </c>
      <c r="R96" s="139">
        <v>15</v>
      </c>
      <c r="S96" s="139" t="s">
        <v>1366</v>
      </c>
      <c r="T96" s="18"/>
    </row>
    <row r="97" spans="1:20">
      <c r="A97" s="4">
        <v>93</v>
      </c>
      <c r="B97" s="140" t="s">
        <v>67</v>
      </c>
      <c r="C97" s="53" t="s">
        <v>525</v>
      </c>
      <c r="D97" s="139" t="s">
        <v>29</v>
      </c>
      <c r="E97" s="117" t="s">
        <v>933</v>
      </c>
      <c r="F97" s="139"/>
      <c r="G97" s="61">
        <v>12</v>
      </c>
      <c r="H97" s="61">
        <v>20</v>
      </c>
      <c r="I97" s="140">
        <f t="shared" si="8"/>
        <v>32</v>
      </c>
      <c r="J97" s="61">
        <v>8876296095</v>
      </c>
      <c r="K97" s="139" t="s">
        <v>522</v>
      </c>
      <c r="L97" s="61" t="s">
        <v>523</v>
      </c>
      <c r="M97" s="64">
        <v>9401453254</v>
      </c>
      <c r="N97" s="59" t="s">
        <v>526</v>
      </c>
      <c r="O97" s="61">
        <v>9508815290</v>
      </c>
      <c r="P97" s="141" t="s">
        <v>1563</v>
      </c>
      <c r="Q97" s="139" t="s">
        <v>88</v>
      </c>
      <c r="R97" s="139">
        <v>15</v>
      </c>
      <c r="S97" s="139" t="s">
        <v>1366</v>
      </c>
      <c r="T97" s="18"/>
    </row>
    <row r="98" spans="1:20">
      <c r="A98" s="4">
        <v>94</v>
      </c>
      <c r="B98" s="140" t="s">
        <v>67</v>
      </c>
      <c r="C98" s="53" t="s">
        <v>527</v>
      </c>
      <c r="D98" s="139" t="s">
        <v>29</v>
      </c>
      <c r="E98" s="117" t="s">
        <v>934</v>
      </c>
      <c r="F98" s="139"/>
      <c r="G98" s="61">
        <v>15</v>
      </c>
      <c r="H98" s="61">
        <v>20</v>
      </c>
      <c r="I98" s="140">
        <f t="shared" si="8"/>
        <v>35</v>
      </c>
      <c r="J98" s="61">
        <v>7035983945</v>
      </c>
      <c r="K98" s="139" t="s">
        <v>522</v>
      </c>
      <c r="L98" s="61" t="s">
        <v>523</v>
      </c>
      <c r="M98" s="64">
        <v>9401453254</v>
      </c>
      <c r="N98" s="59" t="s">
        <v>524</v>
      </c>
      <c r="O98" s="61">
        <v>9957547124</v>
      </c>
      <c r="P98" s="141" t="s">
        <v>1563</v>
      </c>
      <c r="Q98" s="139" t="s">
        <v>88</v>
      </c>
      <c r="R98" s="139">
        <v>14</v>
      </c>
      <c r="S98" s="139" t="s">
        <v>1366</v>
      </c>
      <c r="T98" s="18"/>
    </row>
    <row r="99" spans="1:20">
      <c r="A99" s="4">
        <v>95</v>
      </c>
      <c r="B99" s="140" t="s">
        <v>67</v>
      </c>
      <c r="C99" s="53" t="s">
        <v>528</v>
      </c>
      <c r="D99" s="139" t="s">
        <v>29</v>
      </c>
      <c r="E99" s="117" t="s">
        <v>935</v>
      </c>
      <c r="F99" s="139"/>
      <c r="G99" s="61">
        <v>17</v>
      </c>
      <c r="H99" s="61">
        <v>13</v>
      </c>
      <c r="I99" s="140">
        <f t="shared" si="8"/>
        <v>30</v>
      </c>
      <c r="J99" s="61">
        <v>8749877875</v>
      </c>
      <c r="K99" s="139" t="s">
        <v>522</v>
      </c>
      <c r="L99" s="61" t="s">
        <v>523</v>
      </c>
      <c r="M99" s="64">
        <v>9401453254</v>
      </c>
      <c r="N99" s="59" t="s">
        <v>526</v>
      </c>
      <c r="O99" s="61">
        <v>9508815290</v>
      </c>
      <c r="P99" s="141" t="s">
        <v>1563</v>
      </c>
      <c r="Q99" s="139" t="s">
        <v>88</v>
      </c>
      <c r="R99" s="139">
        <v>14</v>
      </c>
      <c r="S99" s="139" t="s">
        <v>1366</v>
      </c>
      <c r="T99" s="18"/>
    </row>
    <row r="100" spans="1:20">
      <c r="A100" s="4">
        <v>96</v>
      </c>
      <c r="B100" s="140" t="s">
        <v>67</v>
      </c>
      <c r="C100" s="53" t="s">
        <v>529</v>
      </c>
      <c r="D100" s="139" t="s">
        <v>29</v>
      </c>
      <c r="E100" s="117" t="s">
        <v>936</v>
      </c>
      <c r="F100" s="139"/>
      <c r="G100" s="61">
        <v>11</v>
      </c>
      <c r="H100" s="61">
        <v>11</v>
      </c>
      <c r="I100" s="140">
        <f t="shared" si="8"/>
        <v>22</v>
      </c>
      <c r="J100" s="61">
        <v>7664896903</v>
      </c>
      <c r="K100" s="139" t="s">
        <v>522</v>
      </c>
      <c r="L100" s="61" t="s">
        <v>523</v>
      </c>
      <c r="M100" s="64">
        <v>9401453254</v>
      </c>
      <c r="N100" s="59" t="s">
        <v>526</v>
      </c>
      <c r="O100" s="61">
        <v>9508815290</v>
      </c>
      <c r="P100" s="141" t="s">
        <v>1563</v>
      </c>
      <c r="Q100" s="139" t="s">
        <v>88</v>
      </c>
      <c r="R100" s="139">
        <v>16</v>
      </c>
      <c r="S100" s="139" t="s">
        <v>1366</v>
      </c>
      <c r="T100" s="18"/>
    </row>
    <row r="101" spans="1:20">
      <c r="A101" s="4">
        <v>97</v>
      </c>
      <c r="B101" s="140" t="s">
        <v>67</v>
      </c>
      <c r="C101" s="76" t="s">
        <v>580</v>
      </c>
      <c r="D101" s="139" t="s">
        <v>29</v>
      </c>
      <c r="E101" s="117" t="s">
        <v>862</v>
      </c>
      <c r="F101" s="139"/>
      <c r="G101" s="55">
        <v>15</v>
      </c>
      <c r="H101" s="55">
        <v>20</v>
      </c>
      <c r="I101" s="140">
        <f t="shared" si="8"/>
        <v>35</v>
      </c>
      <c r="J101" s="55">
        <v>9859575359</v>
      </c>
      <c r="K101" s="139" t="s">
        <v>574</v>
      </c>
      <c r="L101" s="61" t="s">
        <v>575</v>
      </c>
      <c r="M101" s="64">
        <v>9401453244</v>
      </c>
      <c r="N101" s="59" t="s">
        <v>579</v>
      </c>
      <c r="O101" s="61">
        <v>9577934551</v>
      </c>
      <c r="P101" s="141" t="s">
        <v>1564</v>
      </c>
      <c r="Q101" s="139" t="s">
        <v>107</v>
      </c>
      <c r="R101" s="139">
        <v>8</v>
      </c>
      <c r="S101" s="139" t="s">
        <v>1366</v>
      </c>
      <c r="T101" s="18"/>
    </row>
    <row r="102" spans="1:20">
      <c r="A102" s="4">
        <v>98</v>
      </c>
      <c r="B102" s="140" t="s">
        <v>67</v>
      </c>
      <c r="C102" s="53" t="s">
        <v>1367</v>
      </c>
      <c r="D102" s="139" t="s">
        <v>29</v>
      </c>
      <c r="E102" s="117" t="s">
        <v>869</v>
      </c>
      <c r="F102" s="139"/>
      <c r="G102" s="61">
        <v>19</v>
      </c>
      <c r="H102" s="61">
        <v>9</v>
      </c>
      <c r="I102" s="140">
        <f t="shared" si="8"/>
        <v>28</v>
      </c>
      <c r="J102" s="61">
        <v>8876867542</v>
      </c>
      <c r="K102" s="139" t="s">
        <v>574</v>
      </c>
      <c r="L102" s="61" t="s">
        <v>575</v>
      </c>
      <c r="M102" s="64">
        <v>9401453244</v>
      </c>
      <c r="N102" s="59" t="s">
        <v>579</v>
      </c>
      <c r="O102" s="61">
        <v>9577934551</v>
      </c>
      <c r="P102" s="141" t="s">
        <v>1564</v>
      </c>
      <c r="Q102" s="139" t="s">
        <v>107</v>
      </c>
      <c r="R102" s="139">
        <v>8</v>
      </c>
      <c r="S102" s="139" t="s">
        <v>1366</v>
      </c>
      <c r="T102" s="18"/>
    </row>
    <row r="103" spans="1:20">
      <c r="A103" s="4">
        <v>99</v>
      </c>
      <c r="B103" s="140" t="s">
        <v>67</v>
      </c>
      <c r="C103" s="53" t="s">
        <v>1368</v>
      </c>
      <c r="D103" s="139" t="s">
        <v>29</v>
      </c>
      <c r="E103" s="117" t="s">
        <v>868</v>
      </c>
      <c r="F103" s="139"/>
      <c r="G103" s="61">
        <v>12</v>
      </c>
      <c r="H103" s="61">
        <v>8</v>
      </c>
      <c r="I103" s="140">
        <f t="shared" si="8"/>
        <v>20</v>
      </c>
      <c r="J103" s="61">
        <v>7399111392</v>
      </c>
      <c r="K103" s="139" t="s">
        <v>574</v>
      </c>
      <c r="L103" s="61" t="s">
        <v>575</v>
      </c>
      <c r="M103" s="64">
        <v>9401453244</v>
      </c>
      <c r="N103" s="59" t="s">
        <v>579</v>
      </c>
      <c r="O103" s="61">
        <v>9577934551</v>
      </c>
      <c r="P103" s="141" t="s">
        <v>1564</v>
      </c>
      <c r="Q103" s="139" t="s">
        <v>107</v>
      </c>
      <c r="R103" s="139">
        <v>8</v>
      </c>
      <c r="S103" s="139" t="s">
        <v>1366</v>
      </c>
      <c r="T103" s="18"/>
    </row>
    <row r="104" spans="1:20">
      <c r="A104" s="4">
        <v>100</v>
      </c>
      <c r="B104" s="140" t="s">
        <v>67</v>
      </c>
      <c r="C104" s="53" t="s">
        <v>581</v>
      </c>
      <c r="D104" s="139" t="s">
        <v>29</v>
      </c>
      <c r="E104" s="117" t="s">
        <v>864</v>
      </c>
      <c r="F104" s="139"/>
      <c r="G104" s="61">
        <v>14</v>
      </c>
      <c r="H104" s="61">
        <v>7</v>
      </c>
      <c r="I104" s="140">
        <f t="shared" si="8"/>
        <v>21</v>
      </c>
      <c r="J104" s="61"/>
      <c r="K104" s="139" t="s">
        <v>574</v>
      </c>
      <c r="L104" s="61" t="s">
        <v>575</v>
      </c>
      <c r="M104" s="64">
        <v>9401453244</v>
      </c>
      <c r="N104" s="59" t="s">
        <v>576</v>
      </c>
      <c r="O104" s="61">
        <v>7399812732</v>
      </c>
      <c r="P104" s="141" t="s">
        <v>1564</v>
      </c>
      <c r="Q104" s="139" t="s">
        <v>107</v>
      </c>
      <c r="R104" s="139">
        <v>8</v>
      </c>
      <c r="S104" s="139" t="s">
        <v>1366</v>
      </c>
      <c r="T104" s="18"/>
    </row>
    <row r="105" spans="1:20">
      <c r="A105" s="4">
        <v>101</v>
      </c>
      <c r="B105" s="140" t="s">
        <v>67</v>
      </c>
      <c r="C105" s="53" t="s">
        <v>1369</v>
      </c>
      <c r="D105" s="133" t="s">
        <v>29</v>
      </c>
      <c r="E105" s="117" t="s">
        <v>865</v>
      </c>
      <c r="F105" s="133"/>
      <c r="G105" s="61">
        <v>21</v>
      </c>
      <c r="H105" s="61">
        <v>11</v>
      </c>
      <c r="I105" s="140">
        <f t="shared" si="8"/>
        <v>32</v>
      </c>
      <c r="J105" s="61"/>
      <c r="K105" s="139" t="s">
        <v>574</v>
      </c>
      <c r="L105" s="61" t="s">
        <v>575</v>
      </c>
      <c r="M105" s="64">
        <v>9401453244</v>
      </c>
      <c r="N105" s="59" t="s">
        <v>576</v>
      </c>
      <c r="O105" s="61">
        <v>7399812732</v>
      </c>
      <c r="P105" s="141" t="s">
        <v>1564</v>
      </c>
      <c r="Q105" s="139" t="s">
        <v>107</v>
      </c>
      <c r="R105" s="139">
        <v>7</v>
      </c>
      <c r="S105" s="139" t="s">
        <v>1366</v>
      </c>
      <c r="T105" s="18"/>
    </row>
    <row r="106" spans="1:20">
      <c r="A106" s="4">
        <v>102</v>
      </c>
      <c r="B106" s="140" t="s">
        <v>67</v>
      </c>
      <c r="C106" s="61" t="s">
        <v>414</v>
      </c>
      <c r="D106" s="139" t="s">
        <v>29</v>
      </c>
      <c r="E106" s="117" t="s">
        <v>1381</v>
      </c>
      <c r="F106" s="53"/>
      <c r="G106" s="61">
        <v>21</v>
      </c>
      <c r="H106" s="61">
        <v>15</v>
      </c>
      <c r="I106" s="140">
        <f t="shared" si="8"/>
        <v>36</v>
      </c>
      <c r="J106" s="61">
        <v>8822039271</v>
      </c>
      <c r="K106" s="139" t="s">
        <v>385</v>
      </c>
      <c r="L106" s="61" t="s">
        <v>386</v>
      </c>
      <c r="M106" s="61">
        <v>9401453240</v>
      </c>
      <c r="N106" s="59" t="s">
        <v>1197</v>
      </c>
      <c r="O106" s="61">
        <v>9859494539</v>
      </c>
      <c r="P106" s="141" t="s">
        <v>1565</v>
      </c>
      <c r="Q106" s="139" t="s">
        <v>110</v>
      </c>
      <c r="R106" s="139">
        <v>12</v>
      </c>
      <c r="S106" s="139" t="s">
        <v>1366</v>
      </c>
      <c r="T106" s="18"/>
    </row>
    <row r="107" spans="1:20">
      <c r="A107" s="4">
        <v>103</v>
      </c>
      <c r="B107" s="140" t="s">
        <v>67</v>
      </c>
      <c r="C107" s="61" t="s">
        <v>1370</v>
      </c>
      <c r="D107" s="139" t="s">
        <v>29</v>
      </c>
      <c r="E107" s="117" t="s">
        <v>1379</v>
      </c>
      <c r="F107" s="53"/>
      <c r="G107" s="61">
        <v>24</v>
      </c>
      <c r="H107" s="61">
        <v>26</v>
      </c>
      <c r="I107" s="140">
        <f t="shared" si="8"/>
        <v>50</v>
      </c>
      <c r="J107" s="61">
        <v>9577263246</v>
      </c>
      <c r="K107" s="139" t="s">
        <v>385</v>
      </c>
      <c r="L107" s="61" t="s">
        <v>386</v>
      </c>
      <c r="M107" s="61">
        <v>9401453240</v>
      </c>
      <c r="N107" s="59" t="s">
        <v>1197</v>
      </c>
      <c r="O107" s="61">
        <v>9859494539</v>
      </c>
      <c r="P107" s="141" t="s">
        <v>1565</v>
      </c>
      <c r="Q107" s="139" t="s">
        <v>110</v>
      </c>
      <c r="R107" s="139">
        <v>12</v>
      </c>
      <c r="S107" s="139" t="s">
        <v>1366</v>
      </c>
      <c r="T107" s="18"/>
    </row>
    <row r="108" spans="1:20" ht="30">
      <c r="A108" s="4">
        <v>104</v>
      </c>
      <c r="B108" s="140" t="s">
        <v>67</v>
      </c>
      <c r="C108" s="53" t="s">
        <v>415</v>
      </c>
      <c r="D108" s="139" t="s">
        <v>29</v>
      </c>
      <c r="E108" s="117" t="s">
        <v>1380</v>
      </c>
      <c r="F108" s="53"/>
      <c r="G108" s="61">
        <v>19</v>
      </c>
      <c r="H108" s="61">
        <v>19</v>
      </c>
      <c r="I108" s="140">
        <f t="shared" si="8"/>
        <v>38</v>
      </c>
      <c r="J108" s="61">
        <v>7399106183</v>
      </c>
      <c r="K108" s="139" t="s">
        <v>385</v>
      </c>
      <c r="L108" s="61" t="s">
        <v>386</v>
      </c>
      <c r="M108" s="61">
        <v>9401453240</v>
      </c>
      <c r="N108" s="59" t="s">
        <v>1197</v>
      </c>
      <c r="O108" s="61">
        <v>9859494539</v>
      </c>
      <c r="P108" s="141" t="s">
        <v>1565</v>
      </c>
      <c r="Q108" s="139" t="s">
        <v>110</v>
      </c>
      <c r="R108" s="139">
        <v>12</v>
      </c>
      <c r="S108" s="139" t="s">
        <v>1366</v>
      </c>
      <c r="T108" s="18"/>
    </row>
    <row r="109" spans="1:20">
      <c r="A109" s="4">
        <v>105</v>
      </c>
      <c r="B109" s="140" t="s">
        <v>67</v>
      </c>
      <c r="C109" s="61" t="s">
        <v>517</v>
      </c>
      <c r="D109" s="139" t="s">
        <v>29</v>
      </c>
      <c r="E109" s="117" t="s">
        <v>928</v>
      </c>
      <c r="F109" s="53"/>
      <c r="G109" s="61">
        <v>47</v>
      </c>
      <c r="H109" s="61">
        <v>35</v>
      </c>
      <c r="I109" s="140">
        <f t="shared" si="8"/>
        <v>82</v>
      </c>
      <c r="J109" s="61">
        <v>9859113538</v>
      </c>
      <c r="K109" s="139" t="s">
        <v>185</v>
      </c>
      <c r="L109" s="55" t="s">
        <v>1377</v>
      </c>
      <c r="M109" s="64">
        <v>9401453238</v>
      </c>
      <c r="N109" s="59" t="s">
        <v>178</v>
      </c>
      <c r="O109" s="55">
        <v>7896172627</v>
      </c>
      <c r="P109" s="141" t="s">
        <v>1566</v>
      </c>
      <c r="Q109" s="139" t="s">
        <v>119</v>
      </c>
      <c r="R109" s="139">
        <v>18</v>
      </c>
      <c r="S109" s="139" t="s">
        <v>1366</v>
      </c>
      <c r="T109" s="18"/>
    </row>
    <row r="110" spans="1:20">
      <c r="A110" s="4">
        <v>106</v>
      </c>
      <c r="B110" s="140" t="s">
        <v>67</v>
      </c>
      <c r="C110" s="61" t="s">
        <v>179</v>
      </c>
      <c r="D110" s="139" t="s">
        <v>29</v>
      </c>
      <c r="E110" s="117" t="s">
        <v>953</v>
      </c>
      <c r="F110" s="53"/>
      <c r="G110" s="61">
        <v>20</v>
      </c>
      <c r="H110" s="61">
        <v>21</v>
      </c>
      <c r="I110" s="140">
        <f t="shared" si="8"/>
        <v>41</v>
      </c>
      <c r="J110" s="61">
        <v>9613268769</v>
      </c>
      <c r="K110" s="139" t="s">
        <v>185</v>
      </c>
      <c r="L110" s="55" t="s">
        <v>1377</v>
      </c>
      <c r="M110" s="64">
        <v>9401453238</v>
      </c>
      <c r="N110" s="59" t="s">
        <v>178</v>
      </c>
      <c r="O110" s="55">
        <v>7896172627</v>
      </c>
      <c r="P110" s="141" t="s">
        <v>1566</v>
      </c>
      <c r="Q110" s="139" t="s">
        <v>119</v>
      </c>
      <c r="R110" s="139">
        <v>18</v>
      </c>
      <c r="S110" s="139" t="s">
        <v>1366</v>
      </c>
      <c r="T110" s="18"/>
    </row>
    <row r="111" spans="1:20">
      <c r="A111" s="4">
        <v>107</v>
      </c>
      <c r="B111" s="140" t="s">
        <v>67</v>
      </c>
      <c r="C111" s="61" t="s">
        <v>1079</v>
      </c>
      <c r="D111" s="139" t="s">
        <v>29</v>
      </c>
      <c r="E111" s="117" t="s">
        <v>929</v>
      </c>
      <c r="F111" s="53"/>
      <c r="G111" s="61">
        <v>21</v>
      </c>
      <c r="H111" s="61">
        <v>23</v>
      </c>
      <c r="I111" s="140">
        <f t="shared" si="8"/>
        <v>44</v>
      </c>
      <c r="J111" s="61">
        <v>7399817381</v>
      </c>
      <c r="K111" s="139" t="s">
        <v>185</v>
      </c>
      <c r="L111" s="55" t="s">
        <v>1377</v>
      </c>
      <c r="M111" s="64">
        <v>9401453238</v>
      </c>
      <c r="N111" s="59" t="s">
        <v>178</v>
      </c>
      <c r="O111" s="55">
        <v>7896172627</v>
      </c>
      <c r="P111" s="141" t="s">
        <v>1566</v>
      </c>
      <c r="Q111" s="139" t="s">
        <v>119</v>
      </c>
      <c r="R111" s="139">
        <v>18</v>
      </c>
      <c r="S111" s="139" t="s">
        <v>1366</v>
      </c>
      <c r="T111" s="18"/>
    </row>
    <row r="112" spans="1:20">
      <c r="A112" s="4">
        <v>108</v>
      </c>
      <c r="B112" s="140" t="s">
        <v>67</v>
      </c>
      <c r="C112" s="53" t="s">
        <v>388</v>
      </c>
      <c r="D112" s="139" t="s">
        <v>29</v>
      </c>
      <c r="E112" s="117" t="s">
        <v>899</v>
      </c>
      <c r="F112" s="139"/>
      <c r="G112" s="61">
        <v>50</v>
      </c>
      <c r="H112" s="61">
        <v>40</v>
      </c>
      <c r="I112" s="140">
        <f t="shared" si="8"/>
        <v>90</v>
      </c>
      <c r="J112" s="61">
        <v>9678092158</v>
      </c>
      <c r="K112" s="139" t="s">
        <v>391</v>
      </c>
      <c r="L112" s="55" t="s">
        <v>392</v>
      </c>
      <c r="M112" s="55">
        <v>9613264785</v>
      </c>
      <c r="N112" s="53" t="s">
        <v>126</v>
      </c>
      <c r="O112" s="55">
        <v>9613595252</v>
      </c>
      <c r="P112" s="141" t="s">
        <v>1567</v>
      </c>
      <c r="Q112" s="139" t="s">
        <v>132</v>
      </c>
      <c r="R112" s="139">
        <v>7</v>
      </c>
      <c r="S112" s="139" t="s">
        <v>1366</v>
      </c>
      <c r="T112" s="18"/>
    </row>
    <row r="113" spans="1:20">
      <c r="A113" s="4">
        <v>109</v>
      </c>
      <c r="B113" s="140" t="s">
        <v>67</v>
      </c>
      <c r="C113" s="53" t="s">
        <v>389</v>
      </c>
      <c r="D113" s="139" t="s">
        <v>29</v>
      </c>
      <c r="E113" s="117" t="s">
        <v>898</v>
      </c>
      <c r="F113" s="139"/>
      <c r="G113" s="61">
        <v>37</v>
      </c>
      <c r="H113" s="61">
        <v>23</v>
      </c>
      <c r="I113" s="140">
        <f t="shared" si="8"/>
        <v>60</v>
      </c>
      <c r="J113" s="61">
        <v>9577278326</v>
      </c>
      <c r="K113" s="139" t="s">
        <v>391</v>
      </c>
      <c r="L113" s="55" t="s">
        <v>392</v>
      </c>
      <c r="M113" s="55">
        <v>9613264785</v>
      </c>
      <c r="N113" s="53" t="s">
        <v>126</v>
      </c>
      <c r="O113" s="55">
        <v>9613595252</v>
      </c>
      <c r="P113" s="141" t="s">
        <v>1567</v>
      </c>
      <c r="Q113" s="139" t="s">
        <v>132</v>
      </c>
      <c r="R113" s="139">
        <v>7</v>
      </c>
      <c r="S113" s="139" t="s">
        <v>1366</v>
      </c>
      <c r="T113" s="18"/>
    </row>
    <row r="114" spans="1:20">
      <c r="A114" s="4">
        <v>110</v>
      </c>
      <c r="B114" s="140" t="s">
        <v>67</v>
      </c>
      <c r="C114" s="53" t="s">
        <v>390</v>
      </c>
      <c r="D114" s="139" t="s">
        <v>29</v>
      </c>
      <c r="E114" s="117" t="s">
        <v>1378</v>
      </c>
      <c r="F114" s="139"/>
      <c r="G114" s="61">
        <v>11</v>
      </c>
      <c r="H114" s="61">
        <v>18</v>
      </c>
      <c r="I114" s="140">
        <f t="shared" si="8"/>
        <v>29</v>
      </c>
      <c r="J114" s="61">
        <v>9508830946</v>
      </c>
      <c r="K114" s="139" t="s">
        <v>391</v>
      </c>
      <c r="L114" s="55" t="s">
        <v>392</v>
      </c>
      <c r="M114" s="55">
        <v>9613264785</v>
      </c>
      <c r="N114" s="53" t="s">
        <v>126</v>
      </c>
      <c r="O114" s="55">
        <v>9613595252</v>
      </c>
      <c r="P114" s="141" t="s">
        <v>1567</v>
      </c>
      <c r="Q114" s="139" t="s">
        <v>132</v>
      </c>
      <c r="R114" s="139">
        <v>7</v>
      </c>
      <c r="S114" s="139" t="s">
        <v>1366</v>
      </c>
      <c r="T114" s="18"/>
    </row>
    <row r="115" spans="1:20">
      <c r="A115" s="4">
        <v>111</v>
      </c>
      <c r="B115" s="140" t="s">
        <v>67</v>
      </c>
      <c r="C115" s="53" t="s">
        <v>561</v>
      </c>
      <c r="D115" s="139" t="s">
        <v>29</v>
      </c>
      <c r="E115" s="117" t="s">
        <v>874</v>
      </c>
      <c r="F115" s="139"/>
      <c r="G115" s="61">
        <v>33</v>
      </c>
      <c r="H115" s="61">
        <v>30</v>
      </c>
      <c r="I115" s="140">
        <f t="shared" si="8"/>
        <v>63</v>
      </c>
      <c r="J115" s="61">
        <v>9531282263</v>
      </c>
      <c r="K115" s="59" t="s">
        <v>561</v>
      </c>
      <c r="L115" s="55" t="s">
        <v>429</v>
      </c>
      <c r="M115" s="64">
        <v>9401453230</v>
      </c>
      <c r="N115" s="59" t="s">
        <v>983</v>
      </c>
      <c r="O115" s="55">
        <v>9508660943</v>
      </c>
      <c r="P115" s="141" t="s">
        <v>1568</v>
      </c>
      <c r="Q115" s="139" t="s">
        <v>139</v>
      </c>
      <c r="R115" s="139">
        <v>8</v>
      </c>
      <c r="S115" s="139" t="s">
        <v>1366</v>
      </c>
      <c r="T115" s="18"/>
    </row>
    <row r="116" spans="1:20">
      <c r="A116" s="4">
        <v>112</v>
      </c>
      <c r="B116" s="140" t="s">
        <v>67</v>
      </c>
      <c r="C116" s="53" t="s">
        <v>562</v>
      </c>
      <c r="D116" s="139" t="s">
        <v>29</v>
      </c>
      <c r="E116" s="117" t="s">
        <v>805</v>
      </c>
      <c r="F116" s="139"/>
      <c r="G116" s="61">
        <v>32</v>
      </c>
      <c r="H116" s="61">
        <v>20</v>
      </c>
      <c r="I116" s="140">
        <f t="shared" si="8"/>
        <v>52</v>
      </c>
      <c r="J116" s="61">
        <v>7896472752</v>
      </c>
      <c r="K116" s="59" t="s">
        <v>561</v>
      </c>
      <c r="L116" s="55" t="s">
        <v>429</v>
      </c>
      <c r="M116" s="64">
        <v>9401453230</v>
      </c>
      <c r="N116" s="59" t="s">
        <v>983</v>
      </c>
      <c r="O116" s="55">
        <v>9508660943</v>
      </c>
      <c r="P116" s="141" t="s">
        <v>1568</v>
      </c>
      <c r="Q116" s="139" t="s">
        <v>139</v>
      </c>
      <c r="R116" s="139">
        <v>8</v>
      </c>
      <c r="S116" s="139" t="s">
        <v>1366</v>
      </c>
      <c r="T116" s="18"/>
    </row>
    <row r="117" spans="1:20">
      <c r="A117" s="4">
        <v>113</v>
      </c>
      <c r="B117" s="140" t="s">
        <v>67</v>
      </c>
      <c r="C117" s="53" t="s">
        <v>563</v>
      </c>
      <c r="D117" s="139" t="s">
        <v>29</v>
      </c>
      <c r="E117" s="117" t="s">
        <v>808</v>
      </c>
      <c r="F117" s="139"/>
      <c r="G117" s="61">
        <v>37</v>
      </c>
      <c r="H117" s="61">
        <v>28</v>
      </c>
      <c r="I117" s="140">
        <f t="shared" si="8"/>
        <v>65</v>
      </c>
      <c r="J117" s="61">
        <v>8753089932</v>
      </c>
      <c r="K117" s="59" t="s">
        <v>561</v>
      </c>
      <c r="L117" s="55" t="s">
        <v>429</v>
      </c>
      <c r="M117" s="64">
        <v>9401453230</v>
      </c>
      <c r="N117" s="59" t="s">
        <v>983</v>
      </c>
      <c r="O117" s="55">
        <v>9508660943</v>
      </c>
      <c r="P117" s="141" t="s">
        <v>1568</v>
      </c>
      <c r="Q117" s="139" t="s">
        <v>139</v>
      </c>
      <c r="R117" s="139">
        <v>9</v>
      </c>
      <c r="S117" s="139" t="s">
        <v>1366</v>
      </c>
      <c r="T117" s="18"/>
    </row>
    <row r="118" spans="1:20">
      <c r="A118" s="4">
        <v>114</v>
      </c>
      <c r="B118" s="140" t="s">
        <v>67</v>
      </c>
      <c r="C118" s="53" t="s">
        <v>564</v>
      </c>
      <c r="D118" s="139" t="s">
        <v>29</v>
      </c>
      <c r="E118" s="117" t="s">
        <v>873</v>
      </c>
      <c r="F118" s="139"/>
      <c r="G118" s="61">
        <v>39</v>
      </c>
      <c r="H118" s="61">
        <v>32</v>
      </c>
      <c r="I118" s="140">
        <f t="shared" ref="I118:I130" si="9">G118+H118</f>
        <v>71</v>
      </c>
      <c r="J118" s="61">
        <v>8404096246</v>
      </c>
      <c r="K118" s="59" t="s">
        <v>561</v>
      </c>
      <c r="L118" s="55" t="s">
        <v>429</v>
      </c>
      <c r="M118" s="64">
        <v>9401453230</v>
      </c>
      <c r="N118" s="59" t="s">
        <v>983</v>
      </c>
      <c r="O118" s="55">
        <v>9508660943</v>
      </c>
      <c r="P118" s="141" t="s">
        <v>1568</v>
      </c>
      <c r="Q118" s="139" t="s">
        <v>139</v>
      </c>
      <c r="R118" s="139">
        <v>9</v>
      </c>
      <c r="S118" s="139" t="s">
        <v>1366</v>
      </c>
      <c r="T118" s="18"/>
    </row>
    <row r="119" spans="1:20">
      <c r="A119" s="4">
        <v>115</v>
      </c>
      <c r="B119" s="140" t="s">
        <v>67</v>
      </c>
      <c r="C119" s="53" t="s">
        <v>1371</v>
      </c>
      <c r="D119" s="139" t="s">
        <v>27</v>
      </c>
      <c r="E119" s="53">
        <v>18070404601</v>
      </c>
      <c r="F119" s="53" t="s">
        <v>330</v>
      </c>
      <c r="G119" s="55">
        <v>351</v>
      </c>
      <c r="H119" s="55">
        <v>303</v>
      </c>
      <c r="I119" s="140">
        <f t="shared" si="9"/>
        <v>654</v>
      </c>
      <c r="J119" s="56" t="s">
        <v>1372</v>
      </c>
      <c r="K119" s="17" t="s">
        <v>391</v>
      </c>
      <c r="L119" s="62" t="s">
        <v>392</v>
      </c>
      <c r="M119" s="99">
        <v>9613264785</v>
      </c>
      <c r="N119" s="59" t="s">
        <v>393</v>
      </c>
      <c r="O119" s="63">
        <v>9678223157</v>
      </c>
      <c r="P119" s="141" t="s">
        <v>1569</v>
      </c>
      <c r="Q119" s="139" t="s">
        <v>88</v>
      </c>
      <c r="R119" s="139">
        <v>6</v>
      </c>
      <c r="S119" s="139" t="s">
        <v>1366</v>
      </c>
      <c r="T119" s="18"/>
    </row>
    <row r="120" spans="1:20">
      <c r="A120" s="4">
        <v>116</v>
      </c>
      <c r="B120" s="140" t="s">
        <v>67</v>
      </c>
      <c r="C120" s="53" t="s">
        <v>1371</v>
      </c>
      <c r="D120" s="139" t="s">
        <v>27</v>
      </c>
      <c r="E120" s="53">
        <v>18070404601</v>
      </c>
      <c r="F120" s="53" t="s">
        <v>330</v>
      </c>
      <c r="G120" s="55">
        <v>0</v>
      </c>
      <c r="H120" s="55">
        <v>0</v>
      </c>
      <c r="I120" s="140">
        <f t="shared" si="9"/>
        <v>0</v>
      </c>
      <c r="J120" s="56" t="s">
        <v>1372</v>
      </c>
      <c r="K120" s="17" t="s">
        <v>391</v>
      </c>
      <c r="L120" s="62" t="s">
        <v>392</v>
      </c>
      <c r="M120" s="99">
        <v>9613264785</v>
      </c>
      <c r="N120" s="59" t="s">
        <v>393</v>
      </c>
      <c r="O120" s="63">
        <v>9678223157</v>
      </c>
      <c r="P120" s="141" t="s">
        <v>1570</v>
      </c>
      <c r="Q120" s="139" t="s">
        <v>107</v>
      </c>
      <c r="R120" s="139">
        <v>6</v>
      </c>
      <c r="S120" s="139" t="s">
        <v>1366</v>
      </c>
      <c r="T120" s="18"/>
    </row>
    <row r="121" spans="1:20">
      <c r="A121" s="4">
        <v>117</v>
      </c>
      <c r="B121" s="140" t="s">
        <v>67</v>
      </c>
      <c r="C121" s="53" t="s">
        <v>1371</v>
      </c>
      <c r="D121" s="139" t="s">
        <v>27</v>
      </c>
      <c r="E121" s="53">
        <v>18070404601</v>
      </c>
      <c r="F121" s="53" t="s">
        <v>330</v>
      </c>
      <c r="G121" s="55">
        <v>0</v>
      </c>
      <c r="H121" s="55">
        <v>0</v>
      </c>
      <c r="I121" s="140">
        <f t="shared" si="9"/>
        <v>0</v>
      </c>
      <c r="J121" s="56" t="s">
        <v>1372</v>
      </c>
      <c r="K121" s="17" t="s">
        <v>391</v>
      </c>
      <c r="L121" s="62" t="s">
        <v>392</v>
      </c>
      <c r="M121" s="99">
        <v>9613264785</v>
      </c>
      <c r="N121" s="59" t="s">
        <v>393</v>
      </c>
      <c r="O121" s="63">
        <v>9678223157</v>
      </c>
      <c r="P121" s="141" t="s">
        <v>1571</v>
      </c>
      <c r="Q121" s="139" t="s">
        <v>110</v>
      </c>
      <c r="R121" s="139">
        <v>6</v>
      </c>
      <c r="S121" s="139" t="s">
        <v>1366</v>
      </c>
      <c r="T121" s="18"/>
    </row>
    <row r="122" spans="1:20">
      <c r="A122" s="4">
        <v>118</v>
      </c>
      <c r="B122" s="140" t="s">
        <v>67</v>
      </c>
      <c r="C122" s="136" t="s">
        <v>1373</v>
      </c>
      <c r="D122" s="139" t="s">
        <v>27</v>
      </c>
      <c r="E122" s="137">
        <v>18070211702</v>
      </c>
      <c r="F122" s="53" t="s">
        <v>96</v>
      </c>
      <c r="G122" s="55">
        <v>18</v>
      </c>
      <c r="H122" s="55">
        <v>26</v>
      </c>
      <c r="I122" s="140">
        <f t="shared" si="9"/>
        <v>44</v>
      </c>
      <c r="J122" s="145" t="s">
        <v>1374</v>
      </c>
      <c r="K122" s="54" t="s">
        <v>270</v>
      </c>
      <c r="L122" s="62" t="s">
        <v>271</v>
      </c>
      <c r="M122" s="89"/>
      <c r="N122" s="63" t="s">
        <v>272</v>
      </c>
      <c r="O122" s="63">
        <v>9854247283</v>
      </c>
      <c r="P122" s="141" t="s">
        <v>1572</v>
      </c>
      <c r="Q122" s="139" t="s">
        <v>119</v>
      </c>
      <c r="R122" s="139">
        <v>18</v>
      </c>
      <c r="S122" s="139" t="s">
        <v>1366</v>
      </c>
      <c r="T122" s="18"/>
    </row>
    <row r="123" spans="1:20">
      <c r="A123" s="4">
        <v>119</v>
      </c>
      <c r="B123" s="140" t="s">
        <v>67</v>
      </c>
      <c r="C123" s="136" t="s">
        <v>1375</v>
      </c>
      <c r="D123" s="139" t="s">
        <v>27</v>
      </c>
      <c r="E123" s="137">
        <v>18070203101</v>
      </c>
      <c r="F123" s="53" t="s">
        <v>96</v>
      </c>
      <c r="G123" s="55">
        <v>16</v>
      </c>
      <c r="H123" s="55">
        <v>14</v>
      </c>
      <c r="I123" s="140">
        <f t="shared" si="9"/>
        <v>30</v>
      </c>
      <c r="J123" s="145" t="s">
        <v>1376</v>
      </c>
      <c r="K123" s="54" t="s">
        <v>270</v>
      </c>
      <c r="L123" s="62" t="s">
        <v>271</v>
      </c>
      <c r="M123" s="89"/>
      <c r="N123" s="63" t="s">
        <v>272</v>
      </c>
      <c r="O123" s="63">
        <v>9854247283</v>
      </c>
      <c r="P123" s="141" t="s">
        <v>1572</v>
      </c>
      <c r="Q123" s="139" t="s">
        <v>119</v>
      </c>
      <c r="R123" s="139">
        <v>18</v>
      </c>
      <c r="S123" s="139" t="s">
        <v>1366</v>
      </c>
      <c r="T123" s="18"/>
    </row>
    <row r="124" spans="1:20">
      <c r="A124" s="4">
        <v>120</v>
      </c>
      <c r="B124" s="140" t="s">
        <v>67</v>
      </c>
      <c r="C124" s="53" t="s">
        <v>1326</v>
      </c>
      <c r="D124" s="54" t="s">
        <v>27</v>
      </c>
      <c r="E124" s="53">
        <v>18070400106</v>
      </c>
      <c r="F124" s="53" t="s">
        <v>330</v>
      </c>
      <c r="G124" s="61">
        <v>329</v>
      </c>
      <c r="H124" s="61">
        <v>211</v>
      </c>
      <c r="I124" s="140">
        <f t="shared" si="9"/>
        <v>540</v>
      </c>
      <c r="J124" s="56" t="s">
        <v>1327</v>
      </c>
      <c r="K124" s="135" t="s">
        <v>1245</v>
      </c>
      <c r="L124" s="107" t="s">
        <v>1172</v>
      </c>
      <c r="M124" s="58">
        <v>9401453231</v>
      </c>
      <c r="N124" s="59" t="s">
        <v>1197</v>
      </c>
      <c r="O124" s="60">
        <v>8822701392</v>
      </c>
      <c r="P124" s="141" t="s">
        <v>1573</v>
      </c>
      <c r="Q124" s="139" t="s">
        <v>132</v>
      </c>
      <c r="R124" s="54">
        <v>5</v>
      </c>
      <c r="S124" s="139" t="s">
        <v>1366</v>
      </c>
      <c r="T124" s="18"/>
    </row>
    <row r="125" spans="1:20">
      <c r="A125" s="4">
        <v>121</v>
      </c>
      <c r="B125" s="140" t="s">
        <v>67</v>
      </c>
      <c r="C125" s="53" t="s">
        <v>1326</v>
      </c>
      <c r="D125" s="54" t="s">
        <v>27</v>
      </c>
      <c r="E125" s="53">
        <v>18070400106</v>
      </c>
      <c r="F125" s="53" t="s">
        <v>330</v>
      </c>
      <c r="G125" s="19"/>
      <c r="H125" s="19"/>
      <c r="I125" s="140">
        <f t="shared" si="9"/>
        <v>0</v>
      </c>
      <c r="J125" s="56" t="s">
        <v>1327</v>
      </c>
      <c r="K125" s="135" t="s">
        <v>1245</v>
      </c>
      <c r="L125" s="107" t="s">
        <v>1172</v>
      </c>
      <c r="M125" s="58">
        <v>9401453231</v>
      </c>
      <c r="N125" s="59" t="s">
        <v>1197</v>
      </c>
      <c r="O125" s="60">
        <v>8822701392</v>
      </c>
      <c r="P125" s="141" t="s">
        <v>1574</v>
      </c>
      <c r="Q125" s="139" t="s">
        <v>139</v>
      </c>
      <c r="R125" s="54">
        <v>5</v>
      </c>
      <c r="S125" s="139" t="s">
        <v>1366</v>
      </c>
      <c r="T125" s="18"/>
    </row>
    <row r="126" spans="1:20">
      <c r="A126" s="4">
        <v>122</v>
      </c>
      <c r="B126" s="140" t="s">
        <v>67</v>
      </c>
      <c r="C126" s="53" t="s">
        <v>1326</v>
      </c>
      <c r="D126" s="54" t="s">
        <v>27</v>
      </c>
      <c r="E126" s="53">
        <v>18070400106</v>
      </c>
      <c r="F126" s="53" t="s">
        <v>330</v>
      </c>
      <c r="G126" s="19"/>
      <c r="H126" s="19"/>
      <c r="I126" s="140">
        <f t="shared" si="9"/>
        <v>0</v>
      </c>
      <c r="J126" s="56" t="s">
        <v>1327</v>
      </c>
      <c r="K126" s="135" t="s">
        <v>1245</v>
      </c>
      <c r="L126" s="107" t="s">
        <v>1172</v>
      </c>
      <c r="M126" s="58">
        <v>9401453231</v>
      </c>
      <c r="N126" s="59" t="s">
        <v>1197</v>
      </c>
      <c r="O126" s="60">
        <v>8822701392</v>
      </c>
      <c r="P126" s="141" t="s">
        <v>1575</v>
      </c>
      <c r="Q126" s="139" t="s">
        <v>88</v>
      </c>
      <c r="R126" s="54">
        <v>5</v>
      </c>
      <c r="S126" s="139" t="s">
        <v>1366</v>
      </c>
      <c r="T126" s="18"/>
    </row>
    <row r="127" spans="1:20">
      <c r="A127" s="4">
        <v>123</v>
      </c>
      <c r="B127" s="140" t="s">
        <v>67</v>
      </c>
      <c r="C127" s="53" t="s">
        <v>1338</v>
      </c>
      <c r="D127" s="54" t="s">
        <v>27</v>
      </c>
      <c r="E127" s="19"/>
      <c r="F127" s="53" t="s">
        <v>134</v>
      </c>
      <c r="G127" s="53">
        <v>36</v>
      </c>
      <c r="H127" s="53">
        <v>16</v>
      </c>
      <c r="I127" s="140">
        <f t="shared" si="9"/>
        <v>52</v>
      </c>
      <c r="J127" s="18"/>
      <c r="K127" s="54" t="s">
        <v>338</v>
      </c>
      <c r="L127" s="57" t="s">
        <v>339</v>
      </c>
      <c r="M127" s="58">
        <v>9401453259</v>
      </c>
      <c r="N127" s="59" t="s">
        <v>340</v>
      </c>
      <c r="O127" s="60">
        <v>9859892279</v>
      </c>
      <c r="P127" s="141" t="s">
        <v>1576</v>
      </c>
      <c r="Q127" s="139" t="s">
        <v>107</v>
      </c>
      <c r="R127" s="139">
        <v>17</v>
      </c>
      <c r="S127" s="139" t="s">
        <v>1366</v>
      </c>
      <c r="T127" s="18"/>
    </row>
    <row r="128" spans="1:20">
      <c r="A128" s="4">
        <v>124</v>
      </c>
      <c r="B128" s="140" t="s">
        <v>67</v>
      </c>
      <c r="C128" s="53" t="s">
        <v>1339</v>
      </c>
      <c r="D128" s="54" t="s">
        <v>27</v>
      </c>
      <c r="E128" s="19"/>
      <c r="F128" s="53" t="s">
        <v>90</v>
      </c>
      <c r="G128" s="53">
        <v>48</v>
      </c>
      <c r="H128" s="53">
        <v>30</v>
      </c>
      <c r="I128" s="140">
        <f t="shared" si="9"/>
        <v>78</v>
      </c>
      <c r="J128" s="18"/>
      <c r="K128" s="54" t="s">
        <v>338</v>
      </c>
      <c r="L128" s="57" t="s">
        <v>339</v>
      </c>
      <c r="M128" s="58">
        <v>9401453259</v>
      </c>
      <c r="N128" s="59" t="s">
        <v>340</v>
      </c>
      <c r="O128" s="60">
        <v>9859892279</v>
      </c>
      <c r="P128" s="141" t="s">
        <v>1576</v>
      </c>
      <c r="Q128" s="139" t="s">
        <v>107</v>
      </c>
      <c r="R128" s="139">
        <v>17</v>
      </c>
      <c r="S128" s="139" t="s">
        <v>1366</v>
      </c>
      <c r="T128" s="18"/>
    </row>
    <row r="129" spans="1:20" ht="30">
      <c r="A129" s="4">
        <v>125</v>
      </c>
      <c r="B129" s="140" t="s">
        <v>67</v>
      </c>
      <c r="C129" s="85" t="s">
        <v>469</v>
      </c>
      <c r="D129" s="139" t="s">
        <v>27</v>
      </c>
      <c r="E129" s="85">
        <v>18070213301</v>
      </c>
      <c r="F129" s="85" t="s">
        <v>122</v>
      </c>
      <c r="G129" s="55">
        <v>61</v>
      </c>
      <c r="H129" s="55">
        <v>73</v>
      </c>
      <c r="I129" s="140">
        <f t="shared" si="9"/>
        <v>134</v>
      </c>
      <c r="J129" s="87" t="s">
        <v>470</v>
      </c>
      <c r="K129" s="59" t="s">
        <v>258</v>
      </c>
      <c r="L129" s="61" t="s">
        <v>259</v>
      </c>
      <c r="M129" s="64">
        <v>9401453258</v>
      </c>
      <c r="N129" s="59" t="s">
        <v>335</v>
      </c>
      <c r="O129" s="61">
        <v>9859892279</v>
      </c>
      <c r="P129" s="141" t="s">
        <v>1577</v>
      </c>
      <c r="Q129" s="139" t="s">
        <v>110</v>
      </c>
      <c r="R129" s="139">
        <v>14</v>
      </c>
      <c r="S129" s="139" t="s">
        <v>1366</v>
      </c>
      <c r="T129" s="18"/>
    </row>
    <row r="130" spans="1:20">
      <c r="A130" s="4">
        <v>126</v>
      </c>
      <c r="B130" s="140" t="s">
        <v>67</v>
      </c>
      <c r="C130" s="53" t="s">
        <v>471</v>
      </c>
      <c r="D130" s="139" t="s">
        <v>27</v>
      </c>
      <c r="E130" s="53">
        <v>18070213302</v>
      </c>
      <c r="F130" s="85" t="s">
        <v>90</v>
      </c>
      <c r="G130" s="61">
        <v>31</v>
      </c>
      <c r="H130" s="61">
        <v>10</v>
      </c>
      <c r="I130" s="140">
        <f t="shared" si="9"/>
        <v>41</v>
      </c>
      <c r="J130" s="76">
        <v>9957472198</v>
      </c>
      <c r="K130" s="59" t="s">
        <v>258</v>
      </c>
      <c r="L130" s="61" t="s">
        <v>259</v>
      </c>
      <c r="M130" s="64">
        <v>9401453258</v>
      </c>
      <c r="N130" s="59" t="s">
        <v>335</v>
      </c>
      <c r="O130" s="61">
        <v>9859892279</v>
      </c>
      <c r="P130" s="141" t="s">
        <v>1577</v>
      </c>
      <c r="Q130" s="139" t="s">
        <v>110</v>
      </c>
      <c r="R130" s="139">
        <v>14</v>
      </c>
      <c r="S130" s="139" t="s">
        <v>1366</v>
      </c>
      <c r="T130" s="18"/>
    </row>
    <row r="131" spans="1:20">
      <c r="A131" s="4">
        <v>127</v>
      </c>
      <c r="B131" s="140" t="s">
        <v>67</v>
      </c>
      <c r="C131" s="76" t="s">
        <v>714</v>
      </c>
      <c r="D131" s="139" t="s">
        <v>29</v>
      </c>
      <c r="E131" s="117" t="s">
        <v>715</v>
      </c>
      <c r="F131" s="139"/>
      <c r="G131" s="55">
        <v>17</v>
      </c>
      <c r="H131" s="55">
        <v>6</v>
      </c>
      <c r="I131" s="55">
        <f>G131+H131</f>
        <v>23</v>
      </c>
      <c r="J131" s="147"/>
      <c r="K131" s="139" t="s">
        <v>270</v>
      </c>
      <c r="L131" s="61" t="s">
        <v>271</v>
      </c>
      <c r="M131" s="61"/>
      <c r="N131" s="61" t="s">
        <v>272</v>
      </c>
      <c r="O131" s="61">
        <v>9854247283</v>
      </c>
      <c r="P131" s="141" t="s">
        <v>1578</v>
      </c>
      <c r="Q131" s="139" t="s">
        <v>119</v>
      </c>
      <c r="R131" s="139">
        <v>19</v>
      </c>
      <c r="S131" s="139" t="s">
        <v>1366</v>
      </c>
      <c r="T131" s="18"/>
    </row>
    <row r="132" spans="1:20" ht="30">
      <c r="A132" s="4">
        <v>128</v>
      </c>
      <c r="B132" s="140" t="s">
        <v>67</v>
      </c>
      <c r="C132" s="53" t="s">
        <v>456</v>
      </c>
      <c r="D132" s="139" t="s">
        <v>27</v>
      </c>
      <c r="E132" s="53">
        <v>18070405004</v>
      </c>
      <c r="F132" s="53" t="s">
        <v>122</v>
      </c>
      <c r="G132" s="55">
        <v>79</v>
      </c>
      <c r="H132" s="55">
        <v>65</v>
      </c>
      <c r="I132" s="140">
        <f t="shared" ref="I132:I158" si="10">G132+H132</f>
        <v>144</v>
      </c>
      <c r="J132" s="56" t="s">
        <v>457</v>
      </c>
      <c r="K132" s="139" t="s">
        <v>397</v>
      </c>
      <c r="L132" s="61" t="s">
        <v>398</v>
      </c>
      <c r="M132" s="64">
        <v>9401453224</v>
      </c>
      <c r="N132" s="59" t="s">
        <v>405</v>
      </c>
      <c r="O132" s="133">
        <v>9707475112</v>
      </c>
      <c r="P132" s="141" t="s">
        <v>1578</v>
      </c>
      <c r="Q132" s="139" t="s">
        <v>119</v>
      </c>
      <c r="R132" s="139">
        <v>3.5</v>
      </c>
      <c r="S132" s="139" t="s">
        <v>1366</v>
      </c>
      <c r="T132" s="18"/>
    </row>
    <row r="133" spans="1:20">
      <c r="A133" s="4">
        <v>129</v>
      </c>
      <c r="B133" s="140"/>
      <c r="C133" s="53"/>
      <c r="D133" s="54"/>
      <c r="E133" s="19"/>
      <c r="F133" s="53"/>
      <c r="G133" s="53"/>
      <c r="H133" s="53"/>
      <c r="I133" s="140">
        <f t="shared" si="10"/>
        <v>0</v>
      </c>
      <c r="J133" s="18"/>
      <c r="K133" s="54"/>
      <c r="L133" s="57"/>
      <c r="M133" s="58"/>
      <c r="N133" s="59"/>
      <c r="O133" s="60"/>
      <c r="P133" s="141"/>
      <c r="Q133" s="139"/>
      <c r="R133" s="139"/>
      <c r="S133" s="139"/>
      <c r="T133" s="18"/>
    </row>
    <row r="134" spans="1:20">
      <c r="A134" s="4">
        <v>130</v>
      </c>
      <c r="B134" s="140"/>
      <c r="C134" s="53"/>
      <c r="D134" s="54"/>
      <c r="E134" s="19"/>
      <c r="F134" s="53"/>
      <c r="G134" s="53"/>
      <c r="H134" s="53"/>
      <c r="I134" s="140">
        <f t="shared" si="10"/>
        <v>0</v>
      </c>
      <c r="J134" s="18"/>
      <c r="K134" s="54"/>
      <c r="L134" s="57"/>
      <c r="M134" s="58"/>
      <c r="N134" s="59"/>
      <c r="O134" s="60"/>
      <c r="P134" s="141"/>
      <c r="Q134" s="139"/>
      <c r="R134" s="139"/>
      <c r="S134" s="139"/>
      <c r="T134" s="18"/>
    </row>
    <row r="135" spans="1:20">
      <c r="A135" s="4">
        <v>131</v>
      </c>
      <c r="B135" s="140"/>
      <c r="C135" s="85"/>
      <c r="D135" s="139"/>
      <c r="E135" s="85"/>
      <c r="F135" s="85"/>
      <c r="G135" s="55"/>
      <c r="H135" s="55"/>
      <c r="I135" s="140">
        <f t="shared" si="10"/>
        <v>0</v>
      </c>
      <c r="J135" s="87"/>
      <c r="K135" s="59"/>
      <c r="L135" s="61"/>
      <c r="M135" s="64"/>
      <c r="N135" s="59"/>
      <c r="O135" s="61"/>
      <c r="P135" s="141"/>
      <c r="Q135" s="139"/>
      <c r="R135" s="139"/>
      <c r="S135" s="139"/>
      <c r="T135" s="18"/>
    </row>
    <row r="136" spans="1:20">
      <c r="A136" s="4">
        <v>132</v>
      </c>
      <c r="B136" s="140"/>
      <c r="C136" s="53"/>
      <c r="D136" s="139"/>
      <c r="E136" s="53"/>
      <c r="F136" s="85"/>
      <c r="G136" s="61"/>
      <c r="H136" s="61"/>
      <c r="I136" s="140">
        <f t="shared" si="10"/>
        <v>0</v>
      </c>
      <c r="J136" s="76"/>
      <c r="K136" s="59"/>
      <c r="L136" s="61"/>
      <c r="M136" s="64"/>
      <c r="N136" s="59"/>
      <c r="O136" s="61"/>
      <c r="P136" s="141"/>
      <c r="Q136" s="139"/>
      <c r="R136" s="139"/>
      <c r="S136" s="139"/>
      <c r="T136" s="18"/>
    </row>
    <row r="137" spans="1:20">
      <c r="A137" s="4">
        <v>133</v>
      </c>
      <c r="B137" s="140"/>
      <c r="C137" s="76"/>
      <c r="D137" s="139"/>
      <c r="E137" s="117"/>
      <c r="F137" s="139"/>
      <c r="G137" s="55"/>
      <c r="H137" s="55"/>
      <c r="I137" s="140"/>
      <c r="J137" s="147"/>
      <c r="K137" s="139"/>
      <c r="L137" s="61"/>
      <c r="M137" s="61"/>
      <c r="N137" s="61"/>
      <c r="O137" s="61"/>
      <c r="P137" s="141"/>
      <c r="Q137" s="139"/>
      <c r="R137" s="139"/>
      <c r="S137" s="139"/>
      <c r="T137" s="18"/>
    </row>
    <row r="138" spans="1:20">
      <c r="A138" s="4">
        <v>134</v>
      </c>
      <c r="B138" s="140"/>
      <c r="C138" s="53"/>
      <c r="D138" s="139"/>
      <c r="E138" s="53"/>
      <c r="F138" s="53"/>
      <c r="G138" s="55"/>
      <c r="H138" s="55"/>
      <c r="I138" s="140">
        <f t="shared" si="10"/>
        <v>0</v>
      </c>
      <c r="J138" s="56"/>
      <c r="K138" s="139"/>
      <c r="L138" s="61"/>
      <c r="M138" s="64"/>
      <c r="N138" s="59"/>
      <c r="O138" s="133"/>
      <c r="P138" s="141"/>
      <c r="Q138" s="139"/>
      <c r="R138" s="139"/>
      <c r="S138" s="139"/>
      <c r="T138" s="18"/>
    </row>
    <row r="139" spans="1:20">
      <c r="A139" s="4">
        <v>135</v>
      </c>
      <c r="B139" s="140"/>
      <c r="C139" s="53"/>
      <c r="D139" s="139"/>
      <c r="E139" s="53"/>
      <c r="F139" s="85"/>
      <c r="G139" s="61"/>
      <c r="H139" s="61"/>
      <c r="I139" s="140">
        <f t="shared" si="10"/>
        <v>0</v>
      </c>
      <c r="J139" s="76"/>
      <c r="K139" s="59"/>
      <c r="L139" s="61"/>
      <c r="M139" s="64"/>
      <c r="N139" s="59"/>
      <c r="O139" s="61"/>
      <c r="P139" s="141"/>
      <c r="Q139" s="139"/>
      <c r="R139" s="139"/>
      <c r="S139" s="139"/>
      <c r="T139" s="18"/>
    </row>
    <row r="140" spans="1:20">
      <c r="A140" s="4">
        <v>136</v>
      </c>
      <c r="B140" s="140"/>
      <c r="C140" s="76"/>
      <c r="D140" s="139"/>
      <c r="E140" s="117"/>
      <c r="F140" s="139"/>
      <c r="G140" s="55"/>
      <c r="H140" s="55"/>
      <c r="I140" s="140">
        <f t="shared" si="10"/>
        <v>0</v>
      </c>
      <c r="J140" s="147"/>
      <c r="K140" s="139"/>
      <c r="L140" s="61"/>
      <c r="M140" s="61"/>
      <c r="N140" s="61"/>
      <c r="O140" s="61"/>
      <c r="P140" s="141"/>
      <c r="Q140" s="139"/>
      <c r="R140" s="139"/>
      <c r="S140" s="139"/>
      <c r="T140" s="18"/>
    </row>
    <row r="141" spans="1:20">
      <c r="A141" s="4">
        <v>137</v>
      </c>
      <c r="B141" s="140"/>
      <c r="C141" s="53"/>
      <c r="D141" s="139"/>
      <c r="E141" s="53"/>
      <c r="F141" s="53"/>
      <c r="G141" s="55"/>
      <c r="H141" s="55"/>
      <c r="I141" s="140">
        <f t="shared" si="10"/>
        <v>0</v>
      </c>
      <c r="J141" s="56"/>
      <c r="K141" s="139"/>
      <c r="L141" s="61"/>
      <c r="M141" s="64"/>
      <c r="N141" s="59"/>
      <c r="O141" s="133"/>
      <c r="P141" s="141"/>
      <c r="Q141" s="139"/>
      <c r="R141" s="139"/>
      <c r="S141" s="139"/>
      <c r="T141" s="18"/>
    </row>
    <row r="142" spans="1:20">
      <c r="A142" s="4">
        <v>138</v>
      </c>
      <c r="B142" s="140"/>
      <c r="C142" s="76"/>
      <c r="D142" s="139"/>
      <c r="E142" s="117"/>
      <c r="F142" s="139"/>
      <c r="G142" s="55"/>
      <c r="H142" s="55"/>
      <c r="I142" s="140">
        <f t="shared" si="10"/>
        <v>0</v>
      </c>
      <c r="J142" s="147"/>
      <c r="K142" s="139"/>
      <c r="L142" s="61"/>
      <c r="M142" s="64"/>
      <c r="N142" s="59"/>
      <c r="O142" s="61"/>
      <c r="P142" s="141"/>
      <c r="Q142" s="139"/>
      <c r="R142" s="139"/>
      <c r="S142" s="139"/>
      <c r="T142" s="18"/>
    </row>
    <row r="143" spans="1:20">
      <c r="A143" s="4">
        <v>139</v>
      </c>
      <c r="B143" s="140"/>
      <c r="C143" s="53"/>
      <c r="D143" s="139"/>
      <c r="E143" s="53"/>
      <c r="F143" s="53"/>
      <c r="G143" s="55"/>
      <c r="H143" s="55"/>
      <c r="I143" s="140">
        <f t="shared" si="10"/>
        <v>0</v>
      </c>
      <c r="J143" s="56"/>
      <c r="K143" s="55"/>
      <c r="L143" s="61"/>
      <c r="M143" s="64"/>
      <c r="N143" s="76"/>
      <c r="O143" s="133"/>
      <c r="P143" s="141"/>
      <c r="Q143" s="139"/>
      <c r="R143" s="139"/>
      <c r="S143" s="139"/>
      <c r="T143" s="18"/>
    </row>
    <row r="144" spans="1:20">
      <c r="A144" s="4">
        <v>140</v>
      </c>
      <c r="B144" s="140"/>
      <c r="C144" s="53"/>
      <c r="D144" s="139"/>
      <c r="E144" s="53"/>
      <c r="F144" s="53"/>
      <c r="G144" s="55"/>
      <c r="H144" s="55"/>
      <c r="I144" s="140">
        <f t="shared" si="10"/>
        <v>0</v>
      </c>
      <c r="J144" s="56"/>
      <c r="K144" s="55"/>
      <c r="L144" s="61"/>
      <c r="M144" s="64"/>
      <c r="N144" s="76"/>
      <c r="O144" s="133"/>
      <c r="P144" s="141"/>
      <c r="Q144" s="139"/>
      <c r="R144" s="139"/>
      <c r="S144" s="139"/>
      <c r="T144" s="18"/>
    </row>
    <row r="145" spans="1:20">
      <c r="A145" s="4">
        <v>141</v>
      </c>
      <c r="B145" s="140"/>
      <c r="C145" s="53"/>
      <c r="D145" s="139"/>
      <c r="E145" s="53"/>
      <c r="F145" s="53"/>
      <c r="G145" s="55"/>
      <c r="H145" s="55"/>
      <c r="I145" s="140">
        <f t="shared" si="10"/>
        <v>0</v>
      </c>
      <c r="J145" s="56"/>
      <c r="K145" s="139"/>
      <c r="L145" s="61"/>
      <c r="M145" s="64"/>
      <c r="N145" s="53"/>
      <c r="O145" s="61"/>
      <c r="P145" s="141"/>
      <c r="Q145" s="139"/>
      <c r="R145" s="139"/>
      <c r="S145" s="139"/>
      <c r="T145" s="18"/>
    </row>
    <row r="146" spans="1:20">
      <c r="A146" s="4">
        <v>142</v>
      </c>
      <c r="B146" s="140"/>
      <c r="C146" s="53"/>
      <c r="D146" s="139"/>
      <c r="E146" s="53"/>
      <c r="F146" s="53"/>
      <c r="G146" s="55"/>
      <c r="H146" s="55"/>
      <c r="I146" s="140">
        <f t="shared" si="10"/>
        <v>0</v>
      </c>
      <c r="J146" s="56"/>
      <c r="K146" s="139"/>
      <c r="L146" s="61"/>
      <c r="M146" s="64"/>
      <c r="N146" s="53"/>
      <c r="O146" s="61"/>
      <c r="P146" s="141"/>
      <c r="Q146" s="139"/>
      <c r="R146" s="139"/>
      <c r="S146" s="139"/>
      <c r="T146" s="18"/>
    </row>
    <row r="147" spans="1:20">
      <c r="A147" s="4">
        <v>143</v>
      </c>
      <c r="B147" s="140"/>
      <c r="C147" s="85"/>
      <c r="D147" s="139"/>
      <c r="E147" s="85"/>
      <c r="F147" s="85"/>
      <c r="G147" s="55"/>
      <c r="H147" s="55"/>
      <c r="I147" s="140">
        <f t="shared" si="10"/>
        <v>0</v>
      </c>
      <c r="J147" s="87"/>
      <c r="K147" s="139"/>
      <c r="L147" s="61"/>
      <c r="M147" s="64"/>
      <c r="N147" s="59"/>
      <c r="O147" s="55"/>
      <c r="P147" s="141"/>
      <c r="Q147" s="139"/>
      <c r="R147" s="139"/>
      <c r="S147" s="139"/>
      <c r="T147" s="18"/>
    </row>
    <row r="148" spans="1:20">
      <c r="A148" s="4">
        <v>144</v>
      </c>
      <c r="B148" s="17"/>
      <c r="C148" s="85"/>
      <c r="D148" s="139"/>
      <c r="E148" s="85"/>
      <c r="F148" s="85"/>
      <c r="G148" s="55"/>
      <c r="H148" s="55"/>
      <c r="I148" s="140">
        <f t="shared" si="10"/>
        <v>0</v>
      </c>
      <c r="J148" s="87"/>
      <c r="K148" s="139"/>
      <c r="L148" s="61"/>
      <c r="M148" s="64"/>
      <c r="N148" s="76"/>
      <c r="O148" s="55"/>
      <c r="P148" s="141"/>
      <c r="Q148" s="139"/>
      <c r="R148" s="139"/>
      <c r="S148" s="18"/>
      <c r="T148" s="18"/>
    </row>
    <row r="149" spans="1:20">
      <c r="A149" s="4">
        <v>145</v>
      </c>
      <c r="B149" s="17"/>
      <c r="C149" s="76"/>
      <c r="D149" s="139"/>
      <c r="E149" s="117"/>
      <c r="F149" s="139"/>
      <c r="G149" s="55"/>
      <c r="H149" s="55"/>
      <c r="I149" s="140">
        <f t="shared" si="10"/>
        <v>0</v>
      </c>
      <c r="J149" s="147"/>
      <c r="K149" s="139"/>
      <c r="L149" s="61"/>
      <c r="M149" s="64"/>
      <c r="N149" s="59"/>
      <c r="O149" s="61"/>
      <c r="P149" s="141"/>
      <c r="Q149" s="139"/>
      <c r="R149" s="139"/>
      <c r="S149" s="18"/>
      <c r="T149" s="18"/>
    </row>
    <row r="150" spans="1:20">
      <c r="A150" s="4">
        <v>146</v>
      </c>
      <c r="B150" s="17"/>
      <c r="C150" s="53"/>
      <c r="D150" s="139"/>
      <c r="E150" s="53"/>
      <c r="F150" s="53"/>
      <c r="G150" s="55"/>
      <c r="H150" s="55"/>
      <c r="I150" s="140">
        <f t="shared" si="10"/>
        <v>0</v>
      </c>
      <c r="J150" s="56"/>
      <c r="K150" s="54"/>
      <c r="L150" s="57"/>
      <c r="M150" s="54"/>
      <c r="N150" s="65"/>
      <c r="O150" s="60"/>
      <c r="P150" s="141"/>
      <c r="Q150" s="139"/>
      <c r="R150" s="139"/>
      <c r="S150" s="18"/>
      <c r="T150" s="18"/>
    </row>
    <row r="151" spans="1:20">
      <c r="A151" s="4">
        <v>147</v>
      </c>
      <c r="B151" s="17"/>
      <c r="C151" s="53"/>
      <c r="D151" s="139"/>
      <c r="E151" s="53"/>
      <c r="F151" s="53"/>
      <c r="G151" s="55"/>
      <c r="H151" s="55"/>
      <c r="I151" s="140">
        <f t="shared" si="10"/>
        <v>0</v>
      </c>
      <c r="J151" s="56"/>
      <c r="K151" s="139"/>
      <c r="L151" s="61"/>
      <c r="M151" s="64"/>
      <c r="N151" s="59"/>
      <c r="O151" s="61"/>
      <c r="P151" s="141"/>
      <c r="Q151" s="139"/>
      <c r="R151" s="139"/>
      <c r="S151" s="18"/>
      <c r="T151" s="18"/>
    </row>
    <row r="152" spans="1:20">
      <c r="A152" s="4">
        <v>148</v>
      </c>
      <c r="B152" s="17"/>
      <c r="C152" s="136"/>
      <c r="D152" s="139"/>
      <c r="E152" s="137"/>
      <c r="F152" s="53"/>
      <c r="G152" s="53"/>
      <c r="H152" s="53"/>
      <c r="I152" s="140">
        <f t="shared" si="10"/>
        <v>0</v>
      </c>
      <c r="J152" s="144"/>
      <c r="K152" s="54"/>
      <c r="L152" s="62"/>
      <c r="M152" s="89"/>
      <c r="N152" s="63"/>
      <c r="O152" s="63"/>
      <c r="P152" s="141"/>
      <c r="Q152" s="139"/>
      <c r="R152" s="139"/>
      <c r="S152" s="18"/>
      <c r="T152" s="18"/>
    </row>
    <row r="153" spans="1:20">
      <c r="A153" s="4">
        <v>149</v>
      </c>
      <c r="B153" s="17"/>
      <c r="C153" s="136"/>
      <c r="D153" s="139"/>
      <c r="E153" s="137"/>
      <c r="F153" s="53"/>
      <c r="G153" s="53"/>
      <c r="H153" s="53"/>
      <c r="I153" s="140">
        <f t="shared" si="10"/>
        <v>0</v>
      </c>
      <c r="J153" s="144"/>
      <c r="K153" s="54"/>
      <c r="L153" s="62"/>
      <c r="M153" s="89"/>
      <c r="N153" s="63"/>
      <c r="O153" s="63"/>
      <c r="P153" s="141"/>
      <c r="Q153" s="139"/>
      <c r="R153" s="139"/>
      <c r="S153" s="18"/>
      <c r="T153" s="18"/>
    </row>
    <row r="154" spans="1:20">
      <c r="A154" s="4">
        <v>150</v>
      </c>
      <c r="B154" s="17"/>
      <c r="C154" s="136"/>
      <c r="D154" s="139"/>
      <c r="E154" s="137"/>
      <c r="F154" s="53"/>
      <c r="G154" s="55"/>
      <c r="H154" s="55"/>
      <c r="I154" s="140">
        <f t="shared" si="10"/>
        <v>0</v>
      </c>
      <c r="J154" s="145"/>
      <c r="K154" s="54"/>
      <c r="L154" s="62"/>
      <c r="M154" s="89"/>
      <c r="N154" s="63"/>
      <c r="O154" s="63"/>
      <c r="P154" s="141"/>
      <c r="Q154" s="139"/>
      <c r="R154" s="139"/>
      <c r="S154" s="18"/>
      <c r="T154" s="18"/>
    </row>
    <row r="155" spans="1:20">
      <c r="A155" s="4">
        <v>151</v>
      </c>
      <c r="B155" s="17"/>
      <c r="C155" s="136"/>
      <c r="D155" s="139"/>
      <c r="E155" s="137"/>
      <c r="F155" s="53"/>
      <c r="G155" s="55"/>
      <c r="H155" s="55"/>
      <c r="I155" s="140">
        <f t="shared" si="10"/>
        <v>0</v>
      </c>
      <c r="J155" s="145"/>
      <c r="K155" s="54"/>
      <c r="L155" s="62"/>
      <c r="M155" s="89"/>
      <c r="N155" s="63"/>
      <c r="O155" s="63"/>
      <c r="P155" s="141"/>
      <c r="Q155" s="139"/>
      <c r="R155" s="139"/>
      <c r="S155" s="18"/>
      <c r="T155" s="18"/>
    </row>
    <row r="156" spans="1:20">
      <c r="A156" s="4">
        <v>152</v>
      </c>
      <c r="B156" s="17"/>
      <c r="C156" s="53"/>
      <c r="D156" s="139"/>
      <c r="E156" s="53"/>
      <c r="F156" s="53"/>
      <c r="G156" s="55"/>
      <c r="H156" s="55"/>
      <c r="I156" s="140">
        <f t="shared" si="10"/>
        <v>0</v>
      </c>
      <c r="J156" s="56"/>
      <c r="K156" s="139"/>
      <c r="L156" s="61"/>
      <c r="M156" s="61"/>
      <c r="N156" s="59"/>
      <c r="O156" s="61"/>
      <c r="P156" s="141"/>
      <c r="Q156" s="139"/>
      <c r="R156" s="139"/>
      <c r="S156" s="18"/>
      <c r="T156" s="18"/>
    </row>
    <row r="157" spans="1:20">
      <c r="A157" s="4">
        <v>153</v>
      </c>
      <c r="B157" s="17"/>
      <c r="C157" s="18"/>
      <c r="D157" s="18"/>
      <c r="E157" s="19"/>
      <c r="F157" s="18"/>
      <c r="G157" s="19"/>
      <c r="H157" s="19"/>
      <c r="I157" s="140">
        <f t="shared" si="10"/>
        <v>0</v>
      </c>
      <c r="J157" s="18"/>
      <c r="K157" s="18"/>
      <c r="L157" s="18"/>
      <c r="M157" s="18"/>
      <c r="N157" s="18"/>
      <c r="O157" s="18"/>
      <c r="P157" s="24"/>
      <c r="Q157" s="18"/>
      <c r="R157" s="18"/>
      <c r="S157" s="18"/>
      <c r="T157" s="18"/>
    </row>
    <row r="158" spans="1:20">
      <c r="A158" s="4">
        <v>154</v>
      </c>
      <c r="B158" s="17"/>
      <c r="C158" s="18"/>
      <c r="D158" s="18"/>
      <c r="E158" s="19"/>
      <c r="F158" s="18"/>
      <c r="G158" s="19"/>
      <c r="H158" s="19"/>
      <c r="I158" s="140">
        <f t="shared" si="1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ref="I159:I164" si="11">+G159+H159</f>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1"/>
        <v>0</v>
      </c>
      <c r="J164" s="18"/>
      <c r="K164" s="18"/>
      <c r="L164" s="18"/>
      <c r="M164" s="18"/>
      <c r="N164" s="18"/>
      <c r="O164" s="18"/>
      <c r="P164" s="24"/>
      <c r="Q164" s="18"/>
      <c r="R164" s="18"/>
      <c r="S164" s="18"/>
      <c r="T164" s="18"/>
    </row>
    <row r="165" spans="1:20">
      <c r="A165" s="21" t="s">
        <v>11</v>
      </c>
      <c r="B165" s="41"/>
      <c r="C165" s="21">
        <f>COUNTIFS(C5:C164,"*")</f>
        <v>128</v>
      </c>
      <c r="D165" s="21"/>
      <c r="E165" s="13"/>
      <c r="F165" s="21"/>
      <c r="G165" s="21">
        <f>SUM(G5:G164)</f>
        <v>3730</v>
      </c>
      <c r="H165" s="21">
        <f>SUM(H5:H164)</f>
        <v>3416</v>
      </c>
      <c r="I165" s="21">
        <f>SUM(I5:I164)</f>
        <v>7146</v>
      </c>
      <c r="J165" s="21"/>
      <c r="K165" s="21"/>
      <c r="L165" s="21"/>
      <c r="M165" s="21"/>
      <c r="N165" s="21"/>
      <c r="O165" s="21"/>
      <c r="P165" s="14"/>
      <c r="Q165" s="21"/>
      <c r="R165" s="21"/>
      <c r="S165" s="21"/>
      <c r="T165" s="12"/>
    </row>
    <row r="166" spans="1:20">
      <c r="A166" s="46" t="s">
        <v>66</v>
      </c>
      <c r="B166" s="10">
        <f>COUNTIF(B$5:B$164,"Team 1")</f>
        <v>63</v>
      </c>
      <c r="C166" s="46" t="s">
        <v>29</v>
      </c>
      <c r="D166" s="10">
        <f>COUNTIF(D5:D164,"Anganwadi")</f>
        <v>99</v>
      </c>
    </row>
    <row r="167" spans="1:20">
      <c r="A167" s="46" t="s">
        <v>67</v>
      </c>
      <c r="B167" s="10">
        <f>COUNTIF(B$6:B$164,"Team 2")</f>
        <v>65</v>
      </c>
      <c r="C167" s="46" t="s">
        <v>27</v>
      </c>
      <c r="D167" s="10">
        <f>COUNTIF(D5:D164,"School")</f>
        <v>29</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B16" sqref="B16:B27"/>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15" t="s">
        <v>1583</v>
      </c>
      <c r="B1" s="215"/>
      <c r="C1" s="215"/>
      <c r="D1" s="215"/>
      <c r="E1" s="215"/>
      <c r="F1" s="216"/>
      <c r="G1" s="216"/>
      <c r="H1" s="216"/>
      <c r="I1" s="216"/>
      <c r="J1" s="216"/>
    </row>
    <row r="2" spans="1:11" ht="25.5">
      <c r="A2" s="217" t="s">
        <v>0</v>
      </c>
      <c r="B2" s="218"/>
      <c r="C2" s="219" t="str">
        <f>'Block at a Glance'!C2:D2</f>
        <v>ASSAM</v>
      </c>
      <c r="D2" s="220"/>
      <c r="E2" s="27" t="s">
        <v>1</v>
      </c>
      <c r="F2" s="221" t="str">
        <f>'Block at a Glance'!F2:I2</f>
        <v>NALBARI</v>
      </c>
      <c r="G2" s="222"/>
      <c r="H2" s="28" t="s">
        <v>28</v>
      </c>
      <c r="I2" s="221" t="str">
        <f>'Block at a Glance'!M2:M2</f>
        <v>CHAMATA</v>
      </c>
      <c r="J2" s="222"/>
    </row>
    <row r="3" spans="1:11" ht="28.5" customHeight="1">
      <c r="A3" s="226" t="s">
        <v>70</v>
      </c>
      <c r="B3" s="226"/>
      <c r="C3" s="226"/>
      <c r="D3" s="226"/>
      <c r="E3" s="226"/>
      <c r="F3" s="226"/>
      <c r="G3" s="226"/>
      <c r="H3" s="226"/>
      <c r="I3" s="226"/>
      <c r="J3" s="226"/>
    </row>
    <row r="4" spans="1:11">
      <c r="A4" s="225" t="s">
        <v>31</v>
      </c>
      <c r="B4" s="224" t="s">
        <v>32</v>
      </c>
      <c r="C4" s="223" t="s">
        <v>33</v>
      </c>
      <c r="D4" s="223" t="s">
        <v>40</v>
      </c>
      <c r="E4" s="223"/>
      <c r="F4" s="223"/>
      <c r="G4" s="223" t="s">
        <v>34</v>
      </c>
      <c r="H4" s="223" t="s">
        <v>41</v>
      </c>
      <c r="I4" s="223"/>
      <c r="J4" s="223"/>
    </row>
    <row r="5" spans="1:11" ht="22.5" customHeight="1">
      <c r="A5" s="225"/>
      <c r="B5" s="224"/>
      <c r="C5" s="223"/>
      <c r="D5" s="29" t="s">
        <v>9</v>
      </c>
      <c r="E5" s="29" t="s">
        <v>10</v>
      </c>
      <c r="F5" s="29" t="s">
        <v>11</v>
      </c>
      <c r="G5" s="223"/>
      <c r="H5" s="29" t="s">
        <v>9</v>
      </c>
      <c r="I5" s="29" t="s">
        <v>10</v>
      </c>
      <c r="J5" s="29" t="s">
        <v>11</v>
      </c>
    </row>
    <row r="6" spans="1:11" ht="22.5" customHeight="1">
      <c r="A6" s="47">
        <v>1</v>
      </c>
      <c r="B6" s="48" t="s">
        <v>1434</v>
      </c>
      <c r="C6" s="32">
        <f>COUNTIFS('Oct-18'!D$5:D$164,"Anganwadi")</f>
        <v>34</v>
      </c>
      <c r="D6" s="33">
        <f>SUMIF('Oct-18'!$D$5:$D$164,"Anganwadi",'Oct-18'!$G$5:$G$164)</f>
        <v>794</v>
      </c>
      <c r="E6" s="33">
        <f>SUMIF('Oct-18'!$D$5:$D$164,"Anganwadi",'Oct-18'!$H$5:$H$164)</f>
        <v>821</v>
      </c>
      <c r="F6" s="33">
        <f>+D6+E6</f>
        <v>1615</v>
      </c>
      <c r="G6" s="32">
        <f>COUNTIF('Oct-18'!D5:D164,"School")</f>
        <v>58</v>
      </c>
      <c r="H6" s="33">
        <f>SUMIF('Oct-18'!$D$5:$D$164,"School",'Oct-18'!$G$5:$G$164)</f>
        <v>2142</v>
      </c>
      <c r="I6" s="33">
        <f>SUMIF('Oct-18'!$D$5:$D$164,"School",'Oct-18'!$H$5:$H$164)</f>
        <v>2252</v>
      </c>
      <c r="J6" s="33">
        <f>+H6+I6</f>
        <v>4394</v>
      </c>
      <c r="K6" s="34"/>
    </row>
    <row r="7" spans="1:11" ht="22.5" customHeight="1">
      <c r="A7" s="30">
        <v>2</v>
      </c>
      <c r="B7" s="31" t="s">
        <v>1457</v>
      </c>
      <c r="C7" s="32">
        <f>COUNTIF('Nov-18'!D5:D164,"Anganwadi")</f>
        <v>76</v>
      </c>
      <c r="D7" s="33">
        <f>SUMIF('Nov-18'!$D$5:$D$164,"Anganwadi",'Nov-18'!$G$5:$G$164)</f>
        <v>1887</v>
      </c>
      <c r="E7" s="33">
        <f>SUMIF('Nov-18'!$D$5:$D$164,"Anganwadi",'Nov-18'!$H$5:$H$164)</f>
        <v>1832</v>
      </c>
      <c r="F7" s="33">
        <f t="shared" ref="F7:F11" si="0">+D7+E7</f>
        <v>3719</v>
      </c>
      <c r="G7" s="32">
        <f>COUNTIF('Nov-18'!D5:D164,"School")</f>
        <v>46</v>
      </c>
      <c r="H7" s="33">
        <f>SUMIF('Nov-18'!$D$5:$D$164,"School",'Nov-18'!$G$5:$G$164)</f>
        <v>1516</v>
      </c>
      <c r="I7" s="33">
        <f>SUMIF('Nov-18'!$D$5:$D$164,"School",'Nov-18'!$H$5:$H$164)</f>
        <v>1671</v>
      </c>
      <c r="J7" s="33">
        <f t="shared" ref="J7:J11" si="1">+H7+I7</f>
        <v>3187</v>
      </c>
    </row>
    <row r="8" spans="1:11" ht="22.5" customHeight="1">
      <c r="A8" s="30">
        <v>3</v>
      </c>
      <c r="B8" s="31" t="s">
        <v>1481</v>
      </c>
      <c r="C8" s="32">
        <f>COUNTIF('Dec-18'!D5:D164,"Anganwadi")</f>
        <v>148</v>
      </c>
      <c r="D8" s="33">
        <f>SUMIF('Dec-18'!$D$5:$D$164,"Anganwadi",'Dec-18'!$G$5:$G$164)</f>
        <v>3143</v>
      </c>
      <c r="E8" s="33">
        <f>SUMIF('Dec-18'!$D$5:$D$164,"Anganwadi",'Dec-18'!$H$5:$H$164)</f>
        <v>3109</v>
      </c>
      <c r="F8" s="33">
        <f t="shared" si="0"/>
        <v>6252</v>
      </c>
      <c r="G8" s="32">
        <f>COUNTIF('Dec-18'!D5:D164,"School")</f>
        <v>0</v>
      </c>
      <c r="H8" s="33">
        <f>SUMIF('Dec-18'!$D$5:$D$164,"School",'Dec-18'!$G$5:$G$164)</f>
        <v>0</v>
      </c>
      <c r="I8" s="33">
        <f>SUMIF('Dec-18'!$D$5:$D$164,"School",'Dec-18'!$H$5:$H$164)</f>
        <v>0</v>
      </c>
      <c r="J8" s="33">
        <f t="shared" si="1"/>
        <v>0</v>
      </c>
    </row>
    <row r="9" spans="1:11" ht="22.5" customHeight="1">
      <c r="A9" s="30">
        <v>4</v>
      </c>
      <c r="B9" s="31" t="s">
        <v>1507</v>
      </c>
      <c r="C9" s="32">
        <f>COUNTIF('Jan-19'!D5:D164,"Anganwadi")</f>
        <v>101</v>
      </c>
      <c r="D9" s="33">
        <f>SUMIF('Jan-19'!$D$5:$D$164,"Anganwadi",'Jan-19'!$G$5:$G$164)</f>
        <v>2219</v>
      </c>
      <c r="E9" s="33">
        <f>SUMIF('Jan-19'!$D$5:$D$164,"Anganwadi",'Jan-19'!$H$5:$H$164)</f>
        <v>2122</v>
      </c>
      <c r="F9" s="33">
        <f t="shared" si="0"/>
        <v>4341</v>
      </c>
      <c r="G9" s="32">
        <f>COUNTIF('Jan-19'!D5:D164,"School")</f>
        <v>35</v>
      </c>
      <c r="H9" s="33">
        <f>SUMIF('Jan-19'!$D$5:$D$164,"School",'Jan-19'!$G$5:$G$164)</f>
        <v>751</v>
      </c>
      <c r="I9" s="33">
        <f>SUMIF('Jan-19'!$D$5:$D$164,"School",'Jan-19'!$H$5:$H$164)</f>
        <v>916</v>
      </c>
      <c r="J9" s="33">
        <f t="shared" si="1"/>
        <v>1667</v>
      </c>
    </row>
    <row r="10" spans="1:11" ht="22.5" customHeight="1">
      <c r="A10" s="30">
        <v>5</v>
      </c>
      <c r="B10" s="31" t="s">
        <v>1530</v>
      </c>
      <c r="C10" s="32">
        <f>COUNTIF('Feb-19'!D5:D164,"Anganwadi")</f>
        <v>57</v>
      </c>
      <c r="D10" s="33">
        <f>SUMIF('Feb-19'!$D$5:$D$164,"Anganwadi",'Feb-19'!$G$5:$G$164)</f>
        <v>1287</v>
      </c>
      <c r="E10" s="33">
        <f>SUMIF('Feb-19'!$D$5:$D$164,"Anganwadi",'Feb-19'!$H$5:$H$164)</f>
        <v>1291</v>
      </c>
      <c r="F10" s="33">
        <f t="shared" si="0"/>
        <v>2578</v>
      </c>
      <c r="G10" s="32">
        <f>COUNTIF('Feb-19'!D5:D164,"School")</f>
        <v>69</v>
      </c>
      <c r="H10" s="33">
        <f>SUMIF('Feb-19'!$D$5:$D$164,"School",'Feb-19'!$G$5:$G$164)</f>
        <v>1983</v>
      </c>
      <c r="I10" s="33">
        <f>SUMIF('Feb-19'!$D$5:$D$164,"School",'Feb-19'!$H$5:$H$164)</f>
        <v>1982</v>
      </c>
      <c r="J10" s="33">
        <f t="shared" si="1"/>
        <v>3965</v>
      </c>
    </row>
    <row r="11" spans="1:11" ht="22.5" customHeight="1">
      <c r="A11" s="30">
        <v>6</v>
      </c>
      <c r="B11" s="31" t="s">
        <v>1584</v>
      </c>
      <c r="C11" s="32">
        <f>COUNTIF('Mar-19'!D5:D164,"Anganwadi")</f>
        <v>99</v>
      </c>
      <c r="D11" s="33">
        <f>SUMIF('Mar-19'!$D$5:$D$164,"Anganwadi",'Mar-19'!$G$5:$G$164)</f>
        <v>2259</v>
      </c>
      <c r="E11" s="33">
        <f>SUMIF('Mar-19'!$D$5:$D$164,"Anganwadi",'Mar-19'!$H$5:$H$164)</f>
        <v>2116</v>
      </c>
      <c r="F11" s="33">
        <f t="shared" si="0"/>
        <v>4375</v>
      </c>
      <c r="G11" s="32">
        <f>COUNTIF('Mar-19'!D5:D164,"School")</f>
        <v>29</v>
      </c>
      <c r="H11" s="33">
        <f>SUMIF('Mar-19'!$D$5:$D$164,"School",'Mar-19'!$G$5:$G$164)</f>
        <v>1471</v>
      </c>
      <c r="I11" s="33">
        <f>SUMIF('Mar-19'!$D$5:$D$164,"School",'Mar-19'!$H$5:$H$164)</f>
        <v>1300</v>
      </c>
      <c r="J11" s="33">
        <f t="shared" si="1"/>
        <v>2771</v>
      </c>
    </row>
    <row r="12" spans="1:11" ht="19.5" customHeight="1">
      <c r="A12" s="214" t="s">
        <v>42</v>
      </c>
      <c r="B12" s="214"/>
      <c r="C12" s="35">
        <f>SUM(C6:C11)</f>
        <v>515</v>
      </c>
      <c r="D12" s="35">
        <f t="shared" ref="D12:J12" si="2">SUM(D6:D11)</f>
        <v>11589</v>
      </c>
      <c r="E12" s="35">
        <f t="shared" si="2"/>
        <v>11291</v>
      </c>
      <c r="F12" s="35">
        <f t="shared" si="2"/>
        <v>22880</v>
      </c>
      <c r="G12" s="35">
        <f t="shared" si="2"/>
        <v>237</v>
      </c>
      <c r="H12" s="35">
        <f t="shared" si="2"/>
        <v>7863</v>
      </c>
      <c r="I12" s="35">
        <f t="shared" si="2"/>
        <v>8121</v>
      </c>
      <c r="J12" s="35">
        <f t="shared" si="2"/>
        <v>15984</v>
      </c>
    </row>
    <row r="14" spans="1:11">
      <c r="A14" s="227" t="s">
        <v>71</v>
      </c>
      <c r="B14" s="227"/>
      <c r="C14" s="227"/>
      <c r="D14" s="227"/>
      <c r="E14" s="227"/>
      <c r="F14" s="227"/>
    </row>
    <row r="15" spans="1:11" ht="82.5">
      <c r="A15" s="45" t="s">
        <v>31</v>
      </c>
      <c r="B15" s="44" t="s">
        <v>32</v>
      </c>
      <c r="C15" s="49" t="s">
        <v>68</v>
      </c>
      <c r="D15" s="43" t="s">
        <v>33</v>
      </c>
      <c r="E15" s="43" t="s">
        <v>34</v>
      </c>
      <c r="F15" s="43" t="s">
        <v>69</v>
      </c>
    </row>
    <row r="16" spans="1:11">
      <c r="A16" s="230">
        <v>1</v>
      </c>
      <c r="B16" s="228" t="s">
        <v>1434</v>
      </c>
      <c r="C16" s="50" t="s">
        <v>66</v>
      </c>
      <c r="D16" s="32">
        <f>COUNTIFS('Oct-18'!B$5:B$164,"Team 1",'Oct-18'!D$5:D$164,"Anganwadi")</f>
        <v>19</v>
      </c>
      <c r="E16" s="32">
        <f>COUNTIFS('Oct-18'!B$5:B$164,"Team 1",'Oct-18'!D$5:D$164,"School")</f>
        <v>30</v>
      </c>
      <c r="F16" s="33">
        <f>SUMIF('Oct-18'!$B$5:$B$164,"Team 1",'Oct-18'!$I$5:$I$164)</f>
        <v>3109</v>
      </c>
    </row>
    <row r="17" spans="1:6">
      <c r="A17" s="231"/>
      <c r="B17" s="229"/>
      <c r="C17" s="50" t="s">
        <v>67</v>
      </c>
      <c r="D17" s="32">
        <f>COUNTIFS('Oct-18'!B$5:B$164,"Team 2",'Oct-18'!D$5:D$164,"Anganwadi")</f>
        <v>15</v>
      </c>
      <c r="E17" s="32">
        <f>COUNTIFS('Oct-18'!B$5:B$164,"Team 2",'Oct-18'!D$5:D$164,"School")</f>
        <v>28</v>
      </c>
      <c r="F17" s="33">
        <f>SUMIF('Oct-18'!$B$5:$B$164,"Team 2",'Oct-18'!$I$5:$I$164)</f>
        <v>2900</v>
      </c>
    </row>
    <row r="18" spans="1:6">
      <c r="A18" s="230">
        <v>2</v>
      </c>
      <c r="B18" s="228" t="s">
        <v>1457</v>
      </c>
      <c r="C18" s="50" t="s">
        <v>66</v>
      </c>
      <c r="D18" s="32">
        <f>COUNTIFS('Nov-18'!B$5:B$164,"Team 1",'Nov-18'!D$5:D$164,"Anganwadi")</f>
        <v>33</v>
      </c>
      <c r="E18" s="32">
        <f>COUNTIFS('Nov-18'!B$5:B$164,"Team 1",'Nov-18'!D$5:D$164,"School")</f>
        <v>19</v>
      </c>
      <c r="F18" s="33">
        <f>SUMIF('Nov-18'!$B$5:$B$164,"Team 1",'Nov-18'!$I$5:$I$164)</f>
        <v>3458</v>
      </c>
    </row>
    <row r="19" spans="1:6">
      <c r="A19" s="231"/>
      <c r="B19" s="229"/>
      <c r="C19" s="50" t="s">
        <v>67</v>
      </c>
      <c r="D19" s="32">
        <f>COUNTIFS('Nov-18'!B$5:B$164,"Team 2",'Nov-18'!D$5:D$164,"Anganwadi")</f>
        <v>43</v>
      </c>
      <c r="E19" s="32">
        <f>COUNTIFS('Nov-18'!B$5:B$164,"Team 2",'Nov-18'!D$5:D$164,"School")</f>
        <v>27</v>
      </c>
      <c r="F19" s="33">
        <f>SUMIF('Nov-18'!$B$5:$B$164,"Team 2",'Nov-18'!$I$5:$I$164)</f>
        <v>3448</v>
      </c>
    </row>
    <row r="20" spans="1:6">
      <c r="A20" s="230">
        <v>3</v>
      </c>
      <c r="B20" s="228" t="s">
        <v>1481</v>
      </c>
      <c r="C20" s="50" t="s">
        <v>66</v>
      </c>
      <c r="D20" s="32">
        <f>COUNTIFS('Dec-18'!B$5:B$164,"Team 1",'Dec-18'!D$5:D$164,"Anganwadi")</f>
        <v>74</v>
      </c>
      <c r="E20" s="32">
        <f>COUNTIFS('Dec-18'!B$5:B$164,"Team 1",'Dec-18'!D$5:D$164,"School")</f>
        <v>0</v>
      </c>
      <c r="F20" s="33">
        <f>SUMIF('Dec-18'!$B$5:$B$164,"Team 1",'Dec-18'!$I$5:$I$164)</f>
        <v>3220</v>
      </c>
    </row>
    <row r="21" spans="1:6">
      <c r="A21" s="231"/>
      <c r="B21" s="229"/>
      <c r="C21" s="50" t="s">
        <v>67</v>
      </c>
      <c r="D21" s="32">
        <f>COUNTIFS('Dec-18'!B$5:B$164,"Team 2",'Dec-18'!D$5:D$164,"Anganwadi")</f>
        <v>74</v>
      </c>
      <c r="E21" s="32">
        <f>COUNTIFS('Dec-18'!B$5:B$164,"Team 2",'Dec-18'!D$5:D$164,"School")</f>
        <v>0</v>
      </c>
      <c r="F21" s="33">
        <f>SUMIF('Dec-18'!$B$5:$B$164,"Team 2",'Dec-18'!$I$5:$I$164)</f>
        <v>3032</v>
      </c>
    </row>
    <row r="22" spans="1:6">
      <c r="A22" s="230">
        <v>4</v>
      </c>
      <c r="B22" s="228" t="s">
        <v>1507</v>
      </c>
      <c r="C22" s="50" t="s">
        <v>66</v>
      </c>
      <c r="D22" s="32">
        <f>COUNTIFS('Jan-19'!B$5:B$164,"Team 1",'Jan-19'!D$5:D$164,"Anganwadi")</f>
        <v>54</v>
      </c>
      <c r="E22" s="32">
        <f>COUNTIFS('Jan-19'!B$5:B$164,"Team 1",'Jan-19'!D$5:D$164,"School")</f>
        <v>10</v>
      </c>
      <c r="F22" s="33">
        <f>SUMIF('Jan-19'!$B$5:$B$164,"Team 1",'Jan-19'!$I$5:$I$164)</f>
        <v>3045</v>
      </c>
    </row>
    <row r="23" spans="1:6">
      <c r="A23" s="231"/>
      <c r="B23" s="229"/>
      <c r="C23" s="50" t="s">
        <v>67</v>
      </c>
      <c r="D23" s="32">
        <f>COUNTIFS('Jan-19'!B$5:B$164,"Team 2",'Jan-19'!D$5:D$164,"Anganwadi")</f>
        <v>47</v>
      </c>
      <c r="E23" s="32">
        <f>COUNTIFS('Jan-19'!B$5:B$164,"Team 2",'Jan-19'!D$5:D$164,"School")</f>
        <v>25</v>
      </c>
      <c r="F23" s="33">
        <f>SUMIF('Jan-19'!$B$5:$B$164,"Team 2",'Jan-19'!$I$5:$I$164)</f>
        <v>2963</v>
      </c>
    </row>
    <row r="24" spans="1:6">
      <c r="A24" s="230">
        <v>5</v>
      </c>
      <c r="B24" s="228" t="s">
        <v>1530</v>
      </c>
      <c r="C24" s="50" t="s">
        <v>66</v>
      </c>
      <c r="D24" s="32">
        <f>COUNTIFS('Feb-19'!B$5:B$164,"Team 1",'Feb-19'!D$5:D$164,"Anganwadi")</f>
        <v>31</v>
      </c>
      <c r="E24" s="32">
        <f>COUNTIFS('Feb-19'!B$5:B$164,"Team 1",'Feb-19'!D$5:D$164,"School")</f>
        <v>39</v>
      </c>
      <c r="F24" s="33">
        <f>SUMIF('Feb-19'!$B$5:$B$164,"Team 1",'Feb-19'!$I$5:$I$164)</f>
        <v>3293</v>
      </c>
    </row>
    <row r="25" spans="1:6">
      <c r="A25" s="231"/>
      <c r="B25" s="229"/>
      <c r="C25" s="50" t="s">
        <v>67</v>
      </c>
      <c r="D25" s="32">
        <f>COUNTIFS('Feb-19'!B$5:B$164,"Team 2",'Feb-19'!D$5:D$164,"Anganwadi")</f>
        <v>26</v>
      </c>
      <c r="E25" s="32">
        <f>COUNTIFS('Feb-19'!B$5:B$164,"Team 2",'Feb-19'!D$5:D$164,"School")</f>
        <v>30</v>
      </c>
      <c r="F25" s="33">
        <f>SUMIF('Feb-19'!$B$5:$B$164,"Team 2",'Feb-19'!$I$5:$I$164)</f>
        <v>3250</v>
      </c>
    </row>
    <row r="26" spans="1:6">
      <c r="A26" s="230">
        <v>6</v>
      </c>
      <c r="B26" s="228" t="s">
        <v>1584</v>
      </c>
      <c r="C26" s="50" t="s">
        <v>66</v>
      </c>
      <c r="D26" s="32">
        <f>COUNTIFS('Mar-19'!B$5:B$164,"Team 1",'Mar-19'!D$5:D$164,"Anganwadi")</f>
        <v>47</v>
      </c>
      <c r="E26" s="32">
        <f>COUNTIFS('Mar-19'!B$5:B$164,"Team 1",'Mar-19'!D$5:D$164,"School")</f>
        <v>16</v>
      </c>
      <c r="F26" s="33">
        <f>SUMIF('Mar-19'!$B$5:$B$164,"Team 1",'Mar-19'!$I$5:$I$164)</f>
        <v>3361</v>
      </c>
    </row>
    <row r="27" spans="1:6">
      <c r="A27" s="231"/>
      <c r="B27" s="229"/>
      <c r="C27" s="50" t="s">
        <v>67</v>
      </c>
      <c r="D27" s="32">
        <f>COUNTIFS('Mar-19'!B$5:B$164,"Team 2",'Mar-19'!D$5:D$164,"Anganwadi")</f>
        <v>52</v>
      </c>
      <c r="E27" s="32">
        <f>COUNTIFS('Mar-19'!B$5:B$164,"Team 2",'Mar-19'!D$5:D$164,"School")</f>
        <v>13</v>
      </c>
      <c r="F27" s="33">
        <f>SUMIF('Mar-19'!$B$5:$B$164,"Team 2",'Mar-19'!$I$5:$I$164)</f>
        <v>3785</v>
      </c>
    </row>
    <row r="28" spans="1:6">
      <c r="A28" s="42" t="s">
        <v>42</v>
      </c>
      <c r="B28" s="42"/>
      <c r="C28" s="42"/>
      <c r="D28" s="42">
        <f>SUM(D16:D27)</f>
        <v>515</v>
      </c>
      <c r="E28" s="42">
        <f>SUM(E16:E27)</f>
        <v>237</v>
      </c>
      <c r="F28" s="42">
        <f>SUM(F16:F27)</f>
        <v>38864</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2018-12-24T08:21:34Z</dcterms:modified>
</cp:coreProperties>
</file>