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84" i="21"/>
  <c r="I85"/>
  <c r="I86"/>
  <c r="I87"/>
  <c r="I88"/>
  <c r="I89"/>
  <c r="I83"/>
  <c r="I66" i="18"/>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6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5"/>
  <c r="I35" i="17" l="1"/>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20"/>
  <c r="I21"/>
  <c r="I22"/>
  <c r="I23"/>
  <c r="I24"/>
  <c r="I25"/>
  <c r="I26"/>
  <c r="I27"/>
  <c r="I28"/>
  <c r="I29"/>
  <c r="I30"/>
  <c r="I31"/>
  <c r="I32"/>
  <c r="I33"/>
  <c r="I34"/>
  <c r="I19"/>
  <c r="I6"/>
  <c r="I7"/>
  <c r="I8"/>
  <c r="I9"/>
  <c r="I10"/>
  <c r="I11"/>
  <c r="I12"/>
  <c r="I13"/>
  <c r="I14"/>
  <c r="I15"/>
  <c r="I16"/>
  <c r="I17"/>
  <c r="I18"/>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5"/>
  <c r="I82" i="21" l="1"/>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76" i="19" l="1"/>
  <c r="I75"/>
  <c r="I74"/>
  <c r="I73"/>
  <c r="I72"/>
  <c r="I7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99" i="21" l="1"/>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13" i="17" l="1"/>
  <c r="I114"/>
  <c r="I115"/>
  <c r="I116"/>
  <c r="I117"/>
  <c r="I118"/>
  <c r="I119"/>
  <c r="I120"/>
  <c r="I121"/>
  <c r="I122"/>
  <c r="I123"/>
  <c r="I124"/>
  <c r="I125"/>
  <c r="I126"/>
  <c r="I127"/>
  <c r="I128"/>
  <c r="I129"/>
  <c r="I130"/>
  <c r="I131"/>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32" i="18"/>
  <c r="I133"/>
  <c r="I134"/>
  <c r="I135"/>
  <c r="I136"/>
  <c r="I137"/>
  <c r="I138"/>
  <c r="I139"/>
  <c r="I140"/>
  <c r="I141"/>
  <c r="I142"/>
  <c r="I143"/>
  <c r="I144"/>
  <c r="I145"/>
  <c r="I146"/>
  <c r="I147"/>
  <c r="I148"/>
  <c r="I149"/>
  <c r="I150"/>
  <c r="I151"/>
  <c r="I152"/>
  <c r="I153"/>
  <c r="I154"/>
  <c r="I155"/>
  <c r="I156"/>
  <c r="I157"/>
  <c r="I158"/>
  <c r="I159"/>
  <c r="I160"/>
  <c r="I161"/>
  <c r="I162"/>
  <c r="I163"/>
  <c r="I164"/>
  <c r="I132" i="17"/>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58" i="21"/>
  <c r="I159"/>
  <c r="I160"/>
  <c r="I161"/>
  <c r="I162"/>
  <c r="I11" i="11"/>
  <c r="H11"/>
  <c r="I10"/>
  <c r="H10"/>
  <c r="I9"/>
  <c r="H9"/>
  <c r="I8"/>
  <c r="H8"/>
  <c r="I7"/>
  <c r="H7"/>
  <c r="E11"/>
  <c r="D11"/>
  <c r="E10"/>
  <c r="E9"/>
  <c r="D10"/>
  <c r="D9"/>
  <c r="E8"/>
  <c r="E7"/>
  <c r="D7"/>
  <c r="G8"/>
  <c r="G7"/>
  <c r="I6"/>
  <c r="H6"/>
  <c r="G6" l="1"/>
  <c r="C8"/>
  <c r="C7"/>
  <c r="H165" i="5" l="1"/>
  <c r="G165"/>
  <c r="D167"/>
  <c r="D166"/>
  <c r="C165"/>
  <c r="D167" i="21"/>
  <c r="D166"/>
  <c r="H165"/>
  <c r="G165"/>
  <c r="C165"/>
  <c r="I164"/>
  <c r="I163"/>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D167" i="19"/>
  <c r="D166"/>
  <c r="H165"/>
  <c r="G165"/>
  <c r="C165"/>
  <c r="I122"/>
  <c r="I121"/>
  <c r="I120"/>
  <c r="I119"/>
  <c r="I118"/>
  <c r="I117"/>
  <c r="I116"/>
  <c r="I115"/>
  <c r="I114"/>
  <c r="I113"/>
  <c r="I112"/>
  <c r="I111"/>
  <c r="I110"/>
  <c r="I109"/>
  <c r="I108"/>
  <c r="F23" i="11"/>
  <c r="F22"/>
  <c r="D167" i="18"/>
  <c r="D166"/>
  <c r="H165"/>
  <c r="C165"/>
  <c r="D167" i="17"/>
  <c r="D166"/>
  <c r="H165"/>
  <c r="G165"/>
  <c r="C165"/>
  <c r="F18" i="11"/>
  <c r="F17"/>
  <c r="I111" i="5"/>
  <c r="I112"/>
  <c r="I113"/>
  <c r="I114"/>
  <c r="I115"/>
  <c r="I116"/>
  <c r="I117"/>
  <c r="I118"/>
  <c r="I119"/>
  <c r="I120"/>
  <c r="I121"/>
  <c r="I122"/>
  <c r="C2" i="11"/>
  <c r="I2"/>
  <c r="F2"/>
  <c r="F26" l="1"/>
  <c r="F19"/>
  <c r="F27"/>
  <c r="F25"/>
  <c r="F24"/>
  <c r="I165" i="20"/>
  <c r="I165" i="17"/>
  <c r="I165" i="21"/>
  <c r="I165" i="19"/>
  <c r="H12" i="11"/>
  <c r="G12"/>
  <c r="E12"/>
  <c r="I12"/>
  <c r="F11"/>
  <c r="J11"/>
  <c r="J10"/>
  <c r="F10"/>
  <c r="F9"/>
  <c r="J9"/>
  <c r="J8"/>
  <c r="J7"/>
  <c r="F7"/>
  <c r="F6"/>
  <c r="J6"/>
  <c r="F16" l="1"/>
  <c r="C12"/>
  <c r="I165" i="5"/>
  <c r="J12" i="11"/>
  <c r="G165" i="18"/>
  <c r="F21" i="11"/>
  <c r="D8"/>
  <c r="D12" s="1"/>
  <c r="F8"/>
  <c r="F12" s="1"/>
  <c r="F20"/>
  <c r="F28" l="1"/>
  <c r="I165" i="18"/>
</calcChain>
</file>

<file path=xl/sharedStrings.xml><?xml version="1.0" encoding="utf-8"?>
<sst xmlns="http://schemas.openxmlformats.org/spreadsheetml/2006/main" count="4792" uniqueCount="1517">
  <si>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</si>
  <si>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</si>
  <si>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</si>
  <si>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</si>
  <si>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</si>
  <si>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</si>
  <si>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</si>
  <si>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</si>
  <si>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</si>
  <si>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</si>
  <si>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</si>
  <si>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</si>
  <si>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</si>
  <si>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</si>
  <si>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</si>
  <si>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</si>
  <si>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</si>
  <si>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</si>
  <si>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</si>
  <si>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</si>
  <si>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</si>
  <si>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</si>
  <si>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</si>
  <si>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</si>
  <si>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</si>
  <si>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</si>
  <si>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</si>
  <si>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</si>
  <si>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</si>
  <si>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</si>
  <si>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</si>
  <si>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</si>
  <si>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</si>
  <si>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</si>
  <si>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</si>
  <si>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</si>
  <si>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</si>
  <si>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</si>
  <si>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</si>
  <si>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</si>
  <si>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</si>
  <si>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</si>
  <si>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</si>
  <si>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</si>
  <si>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</si>
  <si>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</si>
  <si>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</si>
  <si>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</si>
  <si>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</si>
  <si>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</si>
  <si>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</si>
  <si>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</si>
  <si>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</si>
  <si>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</si>
  <si>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</si>
  <si>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</si>
  <si>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</si>
  <si>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</si>
  <si>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</si>
  <si>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</si>
  <si>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</si>
  <si>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</si>
  <si>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</si>
  <si>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</si>
  <si>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</si>
  <si>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</si>
  <si>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</si>
  <si>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</si>
  <si>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</si>
  <si>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</si>
  <si>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</si>
  <si>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</si>
  <si>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LP</t>
  </si>
  <si>
    <t>Tuesday</t>
  </si>
  <si>
    <t>Wednesday</t>
  </si>
  <si>
    <t>Thursday</t>
  </si>
  <si>
    <t>Friday</t>
  </si>
  <si>
    <t>Saturday</t>
  </si>
  <si>
    <t>Monday</t>
  </si>
  <si>
    <t>HS</t>
  </si>
  <si>
    <t>65km</t>
  </si>
  <si>
    <t>76km</t>
  </si>
  <si>
    <t>74km</t>
  </si>
  <si>
    <t>68km</t>
  </si>
  <si>
    <t>78km</t>
  </si>
  <si>
    <t>83km</t>
  </si>
  <si>
    <t>64km</t>
  </si>
  <si>
    <t>69km</t>
  </si>
  <si>
    <t>75km</t>
  </si>
  <si>
    <t>84km</t>
  </si>
  <si>
    <t>Tuesday &amp; Wednesday</t>
  </si>
  <si>
    <t>Assam</t>
  </si>
  <si>
    <t>Nagaon</t>
  </si>
  <si>
    <t>DAGAON</t>
  </si>
  <si>
    <t>Dr. Sahidul Islam</t>
  </si>
  <si>
    <t>Dr. Atanu Bora</t>
  </si>
  <si>
    <t>Sujit Ch. Mandal</t>
  </si>
  <si>
    <t>Chimpi Saikia</t>
  </si>
  <si>
    <t>Dr. BashirUddin Chowdhury</t>
  </si>
  <si>
    <t>dr.Mofizur Rahman Choudhury</t>
  </si>
  <si>
    <t>Sunil kr.Sahu</t>
  </si>
  <si>
    <t>Urmila Pator</t>
  </si>
  <si>
    <t>1082 NO KACHARI GAON MAQTAB</t>
  </si>
  <si>
    <t>AWC</t>
  </si>
  <si>
    <t>9678264734</t>
  </si>
  <si>
    <t>9854197606</t>
  </si>
  <si>
    <t>UP</t>
  </si>
  <si>
    <t>080307</t>
  </si>
  <si>
    <t>080308</t>
  </si>
  <si>
    <t>080338</t>
  </si>
  <si>
    <t>080341</t>
  </si>
  <si>
    <t>080342</t>
  </si>
  <si>
    <t>080317</t>
  </si>
  <si>
    <t>080311</t>
  </si>
  <si>
    <t>080312</t>
  </si>
  <si>
    <t>080313</t>
  </si>
  <si>
    <t>080315</t>
  </si>
  <si>
    <t>080334</t>
  </si>
  <si>
    <t>080335</t>
  </si>
  <si>
    <t>080336</t>
  </si>
  <si>
    <t>080337</t>
  </si>
  <si>
    <t>080318</t>
  </si>
  <si>
    <t>080320</t>
  </si>
  <si>
    <t>080309</t>
  </si>
  <si>
    <t>080340</t>
  </si>
  <si>
    <t>Mahguri</t>
  </si>
  <si>
    <t>Khudeja Khatun</t>
  </si>
  <si>
    <t>Sulema Khatun</t>
  </si>
  <si>
    <t>Sabikun Nehar</t>
  </si>
  <si>
    <t>Rupa Begum</t>
  </si>
  <si>
    <t>Manuwara Begum</t>
  </si>
  <si>
    <t>Rahima Khatun</t>
  </si>
  <si>
    <t>Jusnara Begum</t>
  </si>
  <si>
    <t>Jubeda Khatun</t>
  </si>
  <si>
    <t>Regia Khatun</t>
  </si>
  <si>
    <t>Anjuma Khatun</t>
  </si>
  <si>
    <t>Murjida Khatun</t>
  </si>
  <si>
    <t>Asmina Khatun</t>
  </si>
  <si>
    <t>Rukia Khatun</t>
  </si>
  <si>
    <t>Masuma Khatun</t>
  </si>
  <si>
    <t>Sahida Khatun</t>
  </si>
  <si>
    <t>Sajida Khatun</t>
  </si>
  <si>
    <t>Nur Nehar</t>
  </si>
  <si>
    <t>Meleka Khatun</t>
  </si>
  <si>
    <t>Alitangani SC</t>
  </si>
  <si>
    <t xml:space="preserve">Anowara Khatum </t>
  </si>
  <si>
    <t>080323</t>
  </si>
  <si>
    <t>Sonaiberagaon</t>
  </si>
  <si>
    <t xml:space="preserve">Afia Begum </t>
  </si>
  <si>
    <t>Asmina Begum</t>
  </si>
  <si>
    <t>080229</t>
  </si>
  <si>
    <t>Afia Begum</t>
  </si>
  <si>
    <t>Nurjahan Begum</t>
  </si>
  <si>
    <t>9435260500</t>
  </si>
  <si>
    <t>Dagaon PHC</t>
  </si>
  <si>
    <t>Wahida Begum</t>
  </si>
  <si>
    <t>Asma Begum</t>
  </si>
  <si>
    <t>080208</t>
  </si>
  <si>
    <t xml:space="preserve">Wahida Begum </t>
  </si>
  <si>
    <t>Yesmin Aktar</t>
  </si>
  <si>
    <t>ME</t>
  </si>
  <si>
    <t>9954867131</t>
  </si>
  <si>
    <t>080825</t>
  </si>
  <si>
    <t>080622</t>
  </si>
  <si>
    <t xml:space="preserve">Renubala Das </t>
  </si>
  <si>
    <t>Manuara Begum</t>
  </si>
  <si>
    <t>7896139860</t>
  </si>
  <si>
    <t>0203106</t>
  </si>
  <si>
    <t>9954637072</t>
  </si>
  <si>
    <t>Singari</t>
  </si>
  <si>
    <t xml:space="preserve">Samjan Nessa </t>
  </si>
  <si>
    <t>Aktara Khatun</t>
  </si>
  <si>
    <t>Samjan Nessa 9401451563</t>
  </si>
  <si>
    <t>080630</t>
  </si>
  <si>
    <t>080613</t>
  </si>
  <si>
    <t>Nagabandha</t>
  </si>
  <si>
    <t xml:space="preserve">Mallika Khatun </t>
  </si>
  <si>
    <t>080614</t>
  </si>
  <si>
    <t>0209301</t>
  </si>
  <si>
    <t>Amina Khatun</t>
  </si>
  <si>
    <t>Mallika Khatun 9401451570</t>
  </si>
  <si>
    <t>0207604</t>
  </si>
  <si>
    <t>080238</t>
  </si>
  <si>
    <t>Pachim Chatian</t>
  </si>
  <si>
    <t>Nazbin Sultana</t>
  </si>
  <si>
    <t>Nazbin Sultana 9401451560</t>
  </si>
  <si>
    <t>0203902</t>
  </si>
  <si>
    <t>Balikatia</t>
  </si>
  <si>
    <t xml:space="preserve">Ajufa Khatun </t>
  </si>
  <si>
    <t>Jesmin Nehar</t>
  </si>
  <si>
    <t>080925</t>
  </si>
  <si>
    <t>080636</t>
  </si>
  <si>
    <t>080919</t>
  </si>
  <si>
    <t>080912</t>
  </si>
  <si>
    <t>080327</t>
  </si>
  <si>
    <t>Radhati</t>
  </si>
  <si>
    <t>MINU DEKA</t>
  </si>
  <si>
    <t>Narjina Khatun</t>
  </si>
  <si>
    <t>Parbin Sulttana</t>
  </si>
  <si>
    <t xml:space="preserve">Friday </t>
  </si>
  <si>
    <t>Thusday</t>
  </si>
  <si>
    <t>0208702</t>
  </si>
  <si>
    <t>080605</t>
  </si>
  <si>
    <t>080609</t>
  </si>
  <si>
    <t>Uttar Kandhulimari</t>
  </si>
  <si>
    <t>Kerimari Sonaiberapam</t>
  </si>
  <si>
    <t>Teliabebejia (Reserve)</t>
  </si>
  <si>
    <t>Teliabebejia Maran (Reserve)</t>
  </si>
  <si>
    <t>Thiatangani Pt-I</t>
  </si>
  <si>
    <t>Thiatangani-Samdhara</t>
  </si>
  <si>
    <t>Thiatangoni (Station Rd.)</t>
  </si>
  <si>
    <t>Maheripar-I</t>
  </si>
  <si>
    <t>Kadamoni Pather-I</t>
  </si>
  <si>
    <t>Kathalguti</t>
  </si>
  <si>
    <t>Kashari Pt. - I</t>
  </si>
  <si>
    <t>Parmaibheti-I</t>
  </si>
  <si>
    <t>Kandhulimari Pt-V</t>
  </si>
  <si>
    <t>Kandhulimari Pt.-I</t>
  </si>
  <si>
    <t>Kandhulimari Parmaibheti</t>
  </si>
  <si>
    <t>Paramabheti (Reserve)</t>
  </si>
  <si>
    <t>Kaliadinga-I</t>
  </si>
  <si>
    <t>Kaliadinga T.V.</t>
  </si>
  <si>
    <t>Pub Kaliadinga</t>
  </si>
  <si>
    <t>Satarday</t>
  </si>
  <si>
    <t>Kadamoni Pathar Pt.- III</t>
  </si>
  <si>
    <t>Kalani Jalah  Pt.-IV</t>
  </si>
  <si>
    <t>Kalani Jalah Pachim</t>
  </si>
  <si>
    <t>Kandhulimari</t>
  </si>
  <si>
    <t>Kenduguri</t>
  </si>
  <si>
    <t>Kerimeri</t>
  </si>
  <si>
    <t>Pub Kaladuba</t>
  </si>
  <si>
    <t>Telia Bebejia</t>
  </si>
  <si>
    <t>Singia,</t>
  </si>
  <si>
    <t>Maheripar</t>
  </si>
  <si>
    <t>Lalung Gaon, Dhingbari</t>
  </si>
  <si>
    <t>Kodomoni, Juria</t>
  </si>
  <si>
    <t>Kawaimari, Bagariguri, Juria</t>
  </si>
  <si>
    <t>Kathalgulti, Maheripar</t>
  </si>
  <si>
    <t>Kashari</t>
  </si>
  <si>
    <t>Kaliadinga</t>
  </si>
  <si>
    <t>Kalia Dingia</t>
  </si>
  <si>
    <t>Kalani Jalah</t>
  </si>
  <si>
    <t>Kaladuba</t>
  </si>
  <si>
    <t>080637</t>
  </si>
  <si>
    <t>080602</t>
  </si>
  <si>
    <t>080638</t>
  </si>
  <si>
    <t>080406</t>
  </si>
  <si>
    <t>080408</t>
  </si>
  <si>
    <t>080405</t>
  </si>
  <si>
    <t>080438</t>
  </si>
  <si>
    <t>080514</t>
  </si>
  <si>
    <t>080515</t>
  </si>
  <si>
    <t>080518</t>
  </si>
  <si>
    <t>080527</t>
  </si>
  <si>
    <t>080913</t>
  </si>
  <si>
    <t>080921</t>
  </si>
  <si>
    <t>080920</t>
  </si>
  <si>
    <t>080914</t>
  </si>
  <si>
    <t>080915</t>
  </si>
  <si>
    <t>080916</t>
  </si>
  <si>
    <t>080917</t>
  </si>
  <si>
    <t>080903</t>
  </si>
  <si>
    <t>080225</t>
  </si>
  <si>
    <t>080220</t>
  </si>
  <si>
    <t>080332</t>
  </si>
  <si>
    <t>080631</t>
  </si>
  <si>
    <t>080626</t>
  </si>
  <si>
    <t>080603</t>
  </si>
  <si>
    <t>080634</t>
  </si>
  <si>
    <t>080608</t>
  </si>
  <si>
    <t>080601</t>
  </si>
  <si>
    <t>080604</t>
  </si>
  <si>
    <t>080635</t>
  </si>
  <si>
    <t>080224</t>
  </si>
  <si>
    <t>080228</t>
  </si>
  <si>
    <t>080222</t>
  </si>
  <si>
    <t>080207</t>
  </si>
  <si>
    <t>080205</t>
  </si>
  <si>
    <t>080204</t>
  </si>
  <si>
    <t>Mojida Khatun</t>
  </si>
  <si>
    <t>Mahmuda Khatun</t>
  </si>
  <si>
    <t>Azmina Sulttana</t>
  </si>
  <si>
    <t>Saleha Khatun</t>
  </si>
  <si>
    <t>Najbina Khatun</t>
  </si>
  <si>
    <t>Kalpana Khatun</t>
  </si>
  <si>
    <t>Monowara Begum</t>
  </si>
  <si>
    <t>Rowshanara Khatun</t>
  </si>
  <si>
    <t>Husnara Khatun</t>
  </si>
  <si>
    <t>Momina Khatun</t>
  </si>
  <si>
    <t>Nur Neher</t>
  </si>
  <si>
    <t>Asma Khatun</t>
  </si>
  <si>
    <t>Dilwara Khatun</t>
  </si>
  <si>
    <t>Taskia Khatun</t>
  </si>
  <si>
    <t>Nazima Begum</t>
  </si>
  <si>
    <t>Rumina Khatun</t>
  </si>
  <si>
    <t>JarinaKhatun</t>
  </si>
  <si>
    <t>Bibi Hawa</t>
  </si>
  <si>
    <t>Nasima Parbin</t>
  </si>
  <si>
    <t>Jarina Khatun</t>
  </si>
  <si>
    <t>Rumena Khatun</t>
  </si>
  <si>
    <t>Dilwara Begum</t>
  </si>
  <si>
    <t>Musfia Khatun</t>
  </si>
  <si>
    <t>Minara Begum</t>
  </si>
  <si>
    <t>Farida Khatun</t>
  </si>
  <si>
    <t>Ambia Khatun</t>
  </si>
  <si>
    <t>Ayesha Khatun</t>
  </si>
  <si>
    <t>Hamida Begum</t>
  </si>
  <si>
    <t>Rejbin Sultana</t>
  </si>
  <si>
    <t>Salima Begum</t>
  </si>
  <si>
    <t>Sanjida Khatun</t>
  </si>
  <si>
    <t>Nurun Nehar</t>
  </si>
  <si>
    <t>Selima Begum</t>
  </si>
  <si>
    <t>Ashmina Khatun</t>
  </si>
  <si>
    <t>Samsun Nehar</t>
  </si>
  <si>
    <t>Runa Laila</t>
  </si>
  <si>
    <t>MerinaBegum</t>
  </si>
  <si>
    <t>Ashmina Begum</t>
  </si>
  <si>
    <t>Minara Khatun</t>
  </si>
  <si>
    <t>Najima Khatun</t>
  </si>
  <si>
    <t>Asia Khatun</t>
  </si>
  <si>
    <t>Habija Khatun</t>
  </si>
  <si>
    <t>DHARITRI DEVI</t>
  </si>
  <si>
    <t>7578944096</t>
  </si>
  <si>
    <t>ANUWARA KHATUN</t>
  </si>
  <si>
    <t>SARMILA KHALITA</t>
  </si>
  <si>
    <t>SELIMA BEGUM</t>
  </si>
  <si>
    <t>WAHIDA BEGUM</t>
  </si>
  <si>
    <t>MORJINA BEGUM</t>
  </si>
  <si>
    <t>8011251104</t>
  </si>
  <si>
    <t>AFIA BEGUM</t>
  </si>
  <si>
    <t>NANDITA PAUL</t>
  </si>
  <si>
    <t>Langia Pt. - Iv</t>
  </si>
  <si>
    <t>266</t>
  </si>
  <si>
    <t>1 No. Langia Mkb.</t>
  </si>
  <si>
    <t>0203203</t>
  </si>
  <si>
    <t>9435924092</t>
  </si>
  <si>
    <t>Langia Pt.-I</t>
  </si>
  <si>
    <t>13</t>
  </si>
  <si>
    <t>2 No. Langia Maqtab</t>
  </si>
  <si>
    <t>0203202</t>
  </si>
  <si>
    <t>8876229858</t>
  </si>
  <si>
    <t>Langia Pt.-Ii</t>
  </si>
  <si>
    <t>14</t>
  </si>
  <si>
    <t>Langia Chapori Maqtab</t>
  </si>
  <si>
    <t>0203201</t>
  </si>
  <si>
    <t>9957613627</t>
  </si>
  <si>
    <t>Langia Pt.-Iii</t>
  </si>
  <si>
    <t>167</t>
  </si>
  <si>
    <t>Udhantala Langia Chapari Mem</t>
  </si>
  <si>
    <t>0203403</t>
  </si>
  <si>
    <t>9954426700</t>
  </si>
  <si>
    <t>Udhantala Char</t>
  </si>
  <si>
    <t>268</t>
  </si>
  <si>
    <t>Udhan Tala Balika Maqtab</t>
  </si>
  <si>
    <t>0203401</t>
  </si>
  <si>
    <t>9957906223</t>
  </si>
  <si>
    <t>Udhantala Pt -I</t>
  </si>
  <si>
    <t>11</t>
  </si>
  <si>
    <t>Udhantala Maqtab</t>
  </si>
  <si>
    <t>0203402</t>
  </si>
  <si>
    <t>9401501659</t>
  </si>
  <si>
    <t>Udhantala Pt-Ii</t>
  </si>
  <si>
    <t>12</t>
  </si>
  <si>
    <t>Erabari Mes</t>
  </si>
  <si>
    <t>0201804</t>
  </si>
  <si>
    <t>Jaramari Pt -I</t>
  </si>
  <si>
    <t>8</t>
  </si>
  <si>
    <t>320 No. Jaramari J.B.S</t>
  </si>
  <si>
    <t>Jaramari Pt. -Iv</t>
  </si>
  <si>
    <t>166</t>
  </si>
  <si>
    <t>4 No Abedar Char Lp School</t>
  </si>
  <si>
    <t>0209901</t>
  </si>
  <si>
    <t>Jaramari Pt.-Iii</t>
  </si>
  <si>
    <t>10</t>
  </si>
  <si>
    <t>Dakhin Jaramari Girl'S Lps</t>
  </si>
  <si>
    <t>0203101</t>
  </si>
  <si>
    <t>9954774942</t>
  </si>
  <si>
    <t>Jaramari Pt-V</t>
  </si>
  <si>
    <t>267</t>
  </si>
  <si>
    <t>Uttar Jaramari Balika Lps</t>
  </si>
  <si>
    <t>0203105</t>
  </si>
  <si>
    <t>9954031609</t>
  </si>
  <si>
    <t>Jaramari Pt-Vi</t>
  </si>
  <si>
    <t>269</t>
  </si>
  <si>
    <t>J.B.K. Mem.</t>
  </si>
  <si>
    <t>0203107</t>
  </si>
  <si>
    <t>9957307693</t>
  </si>
  <si>
    <t>Jaramari Pt-Vii (Dakhin)</t>
  </si>
  <si>
    <t>270</t>
  </si>
  <si>
    <t>Jaramari Mes</t>
  </si>
  <si>
    <t>0203104</t>
  </si>
  <si>
    <t>8011184462</t>
  </si>
  <si>
    <t>Jaramari, Pt- Ii</t>
  </si>
  <si>
    <t>9</t>
  </si>
  <si>
    <t>Uttar Jaramari Public Mem</t>
  </si>
  <si>
    <t>0203117</t>
  </si>
  <si>
    <t>9957188355</t>
  </si>
  <si>
    <t>Jengani Part-I</t>
  </si>
  <si>
    <t>15</t>
  </si>
  <si>
    <t>Jengani Pathan Basti Lps</t>
  </si>
  <si>
    <t>0203604</t>
  </si>
  <si>
    <t>9577665235</t>
  </si>
  <si>
    <t>Jengani Part-Ii</t>
  </si>
  <si>
    <t>16</t>
  </si>
  <si>
    <t>Pashim Jengani Maqtab</t>
  </si>
  <si>
    <t>0203601</t>
  </si>
  <si>
    <t>9401471757</t>
  </si>
  <si>
    <t>Jengani Pt- Iii</t>
  </si>
  <si>
    <t>260</t>
  </si>
  <si>
    <t>1008 No. Jengani Kaladuba Mkb.</t>
  </si>
  <si>
    <t>0203603</t>
  </si>
  <si>
    <t>Jengani Pt. - Iv</t>
  </si>
  <si>
    <t>261</t>
  </si>
  <si>
    <t>Pub Kaladuba Maqtab</t>
  </si>
  <si>
    <t>0201202</t>
  </si>
  <si>
    <t>9678501317</t>
  </si>
  <si>
    <t>Jengoni Kaladuba</t>
  </si>
  <si>
    <t>169</t>
  </si>
  <si>
    <t>Jengani Kaladuba Me</t>
  </si>
  <si>
    <t>0203602</t>
  </si>
  <si>
    <t>Kacharigaon Pt.- Vi</t>
  </si>
  <si>
    <t>220</t>
  </si>
  <si>
    <t>Adarsha Girls Pre Senior Madrassa</t>
  </si>
  <si>
    <t>0203907</t>
  </si>
  <si>
    <t>Kacharigaon Pt.-V</t>
  </si>
  <si>
    <t>201</t>
  </si>
  <si>
    <t>1082 No Kachari Gaon Maqtab</t>
  </si>
  <si>
    <t>Kacharigaon Telani Pt.- Vii</t>
  </si>
  <si>
    <t>222</t>
  </si>
  <si>
    <t>Kachari Gaon Girls M.E.M.</t>
  </si>
  <si>
    <t>0203908</t>
  </si>
  <si>
    <t>Kacharigaon-I</t>
  </si>
  <si>
    <t>135</t>
  </si>
  <si>
    <t>Kachari Gaon Mem</t>
  </si>
  <si>
    <t>0203903</t>
  </si>
  <si>
    <t>134</t>
  </si>
  <si>
    <t>Abdul Awal M.H.S</t>
  </si>
  <si>
    <t>0200306</t>
  </si>
  <si>
    <t>HIGH</t>
  </si>
  <si>
    <t>9435833906</t>
  </si>
  <si>
    <t>Kacharigaon-Iii</t>
  </si>
  <si>
    <t>136</t>
  </si>
  <si>
    <t>Kathalguti J.B.S</t>
  </si>
  <si>
    <t>0204101</t>
  </si>
  <si>
    <t>9678608652</t>
  </si>
  <si>
    <t>Kacharigaon-Iv</t>
  </si>
  <si>
    <t>137</t>
  </si>
  <si>
    <t>Kalani Jalah Pr Sr Madrassa</t>
  </si>
  <si>
    <t>0207907</t>
  </si>
  <si>
    <t>Dakhin Kaladuba Abida Char</t>
  </si>
  <si>
    <t>168</t>
  </si>
  <si>
    <t>Dakhin Kaladuba Lps</t>
  </si>
  <si>
    <t>0203502</t>
  </si>
  <si>
    <t>Dakhin Kaladuba Part-I</t>
  </si>
  <si>
    <t>17</t>
  </si>
  <si>
    <t>Dakhin Kaladuba Maqtab</t>
  </si>
  <si>
    <t>0203501</t>
  </si>
  <si>
    <t>Singia Pt-Ii</t>
  </si>
  <si>
    <t>81</t>
  </si>
  <si>
    <t>Singari Bazar Nayabasti Maqtab</t>
  </si>
  <si>
    <t>0206201</t>
  </si>
  <si>
    <t>9707348020</t>
  </si>
  <si>
    <t>Singia Pt-I</t>
  </si>
  <si>
    <t>80</t>
  </si>
  <si>
    <t>Singari Bazar Adarsha Me</t>
  </si>
  <si>
    <t>0206209</t>
  </si>
  <si>
    <t>8011251471</t>
  </si>
  <si>
    <t>Fakali Pathar- Iv</t>
  </si>
  <si>
    <t>188</t>
  </si>
  <si>
    <t>484 No. Fakali Maqtab</t>
  </si>
  <si>
    <t>0206001</t>
  </si>
  <si>
    <t>9678345180</t>
  </si>
  <si>
    <t>Fakali Pathar Pt-I</t>
  </si>
  <si>
    <t>83</t>
  </si>
  <si>
    <t>Dakhin Fakali Balika Lps</t>
  </si>
  <si>
    <t>0206002</t>
  </si>
  <si>
    <t>Fakali Pathar Pt-Ii</t>
  </si>
  <si>
    <t>84</t>
  </si>
  <si>
    <t>Nabila Fakali Balika Maqtab</t>
  </si>
  <si>
    <t>0206003</t>
  </si>
  <si>
    <t>9954889286</t>
  </si>
  <si>
    <t>Pub Chatian Mem</t>
  </si>
  <si>
    <t>0201702</t>
  </si>
  <si>
    <t>9707058170</t>
  </si>
  <si>
    <t>Pub chatian</t>
  </si>
  <si>
    <t>Chatian Pt.-Vi</t>
  </si>
  <si>
    <t>242</t>
  </si>
  <si>
    <t>Pachim chatian</t>
  </si>
  <si>
    <t>Chatian Sum Pre Sr Madrassa</t>
  </si>
  <si>
    <t>0201410</t>
  </si>
  <si>
    <t>9864661387</t>
  </si>
  <si>
    <t>Chatian Pt-V</t>
  </si>
  <si>
    <t>192</t>
  </si>
  <si>
    <t>Pub Chatian A.K. Girls Mem</t>
  </si>
  <si>
    <t>0201709</t>
  </si>
  <si>
    <t>8011556392</t>
  </si>
  <si>
    <t>Chatian Pt-Vii (Reserve)</t>
  </si>
  <si>
    <t>243</t>
  </si>
  <si>
    <t>Jaramari</t>
  </si>
  <si>
    <t>Sutirpar</t>
  </si>
  <si>
    <t>Dagaon BPHC</t>
  </si>
  <si>
    <t>Jengani</t>
  </si>
  <si>
    <t>Bagariguri</t>
  </si>
  <si>
    <t>Juria</t>
  </si>
  <si>
    <t>Singari Bazar</t>
  </si>
  <si>
    <t>TULTUL BARUA SAIKIA</t>
  </si>
  <si>
    <t>IRA MAHANTA</t>
  </si>
  <si>
    <t>Mafida Begum</t>
  </si>
  <si>
    <t>MONU HAZARIKA</t>
  </si>
  <si>
    <t>Rashida Khatun</t>
  </si>
  <si>
    <t>NAZIMA BEGUM</t>
  </si>
  <si>
    <t>Samkhat Begum</t>
  </si>
  <si>
    <t>Sazida Begum</t>
  </si>
  <si>
    <t>Sazeda Begum</t>
  </si>
  <si>
    <t>MITALI SAIKIA</t>
  </si>
  <si>
    <t>9706806907</t>
  </si>
  <si>
    <t>SAMJAN NESSA</t>
  </si>
  <si>
    <t>Iyusnara Begum</t>
  </si>
  <si>
    <t>Wahida Khatun</t>
  </si>
  <si>
    <t>San Banu</t>
  </si>
  <si>
    <t>MAYARANI RAY</t>
  </si>
  <si>
    <t>AKLIMA KHATUN</t>
  </si>
  <si>
    <t>UMME KULSUM</t>
  </si>
  <si>
    <t>Sofia Khatun</t>
  </si>
  <si>
    <t>RAFIKA HAZARIKA</t>
  </si>
  <si>
    <t>Amirjan Nessa</t>
  </si>
  <si>
    <t>Shajida Begum</t>
  </si>
  <si>
    <t>Parbina begum</t>
  </si>
  <si>
    <t>Binita devi Bora</t>
  </si>
  <si>
    <t>Minu Bora</t>
  </si>
  <si>
    <t>Jaya moni Das</t>
  </si>
  <si>
    <t>NILIMA DAS</t>
  </si>
  <si>
    <t>Anuwara Khatun</t>
  </si>
  <si>
    <t>Fakali Pathar Pt-Iii</t>
  </si>
  <si>
    <t>85</t>
  </si>
  <si>
    <t>Hazipara New Lps</t>
  </si>
  <si>
    <t>0206005</t>
  </si>
  <si>
    <t>9401399477</t>
  </si>
  <si>
    <t>Fakali Pather Pt.- Vi</t>
  </si>
  <si>
    <t>252</t>
  </si>
  <si>
    <t>Uttar Fakali Pathar Lps</t>
  </si>
  <si>
    <t>0206004</t>
  </si>
  <si>
    <t>8011013182</t>
  </si>
  <si>
    <t>Fakali Pather Pt-V</t>
  </si>
  <si>
    <t>250</t>
  </si>
  <si>
    <t>309 No. Singari Mkb.</t>
  </si>
  <si>
    <t>0209203</t>
  </si>
  <si>
    <t>9954158832</t>
  </si>
  <si>
    <t>Singari Madrassa</t>
  </si>
  <si>
    <t>Singia Pather (Dakhin) Pt. - Ii</t>
  </si>
  <si>
    <t>228</t>
  </si>
  <si>
    <t>Singia, Godaimari</t>
  </si>
  <si>
    <t>Singia Pathar Mkb.</t>
  </si>
  <si>
    <t>0203001</t>
  </si>
  <si>
    <t>9957094308</t>
  </si>
  <si>
    <t>Singia Pather Pt-V</t>
  </si>
  <si>
    <t>253</t>
  </si>
  <si>
    <t>Pachim Singia Pathar Balika Mk</t>
  </si>
  <si>
    <t>0203002</t>
  </si>
  <si>
    <t>9957012163</t>
  </si>
  <si>
    <t>Singia Pather Pt. - I</t>
  </si>
  <si>
    <t>131</t>
  </si>
  <si>
    <t>Singari Balika Mkb.</t>
  </si>
  <si>
    <t>0209204</t>
  </si>
  <si>
    <t>9589110289</t>
  </si>
  <si>
    <t>Singia Part-Iv</t>
  </si>
  <si>
    <t>187</t>
  </si>
  <si>
    <t>Singari Sr. Madrassa</t>
  </si>
  <si>
    <t>0209205</t>
  </si>
  <si>
    <t>8402062963</t>
  </si>
  <si>
    <t>Sanaibera Gaon</t>
  </si>
  <si>
    <t>50</t>
  </si>
  <si>
    <t>Sonaivera, Alitangani</t>
  </si>
  <si>
    <t>Sonaibera Pre-Sr. Madrassa</t>
  </si>
  <si>
    <t>0208405</t>
  </si>
  <si>
    <t>9085244701</t>
  </si>
  <si>
    <t>Shimaluati Pt. -I</t>
  </si>
  <si>
    <t>51</t>
  </si>
  <si>
    <t>Sunaivera</t>
  </si>
  <si>
    <t>President Sarafat Ali Lp</t>
  </si>
  <si>
    <t>0209202</t>
  </si>
  <si>
    <t>9678922155</t>
  </si>
  <si>
    <t>Singia</t>
  </si>
  <si>
    <t>Sonaibera Gaon Pt. -Ii</t>
  </si>
  <si>
    <t>179</t>
  </si>
  <si>
    <t>Kashari Adarsha Mkb.</t>
  </si>
  <si>
    <t>0202502</t>
  </si>
  <si>
    <t>Shimaluati Pt. -Ii</t>
  </si>
  <si>
    <t>52</t>
  </si>
  <si>
    <t>Kashari Mvs</t>
  </si>
  <si>
    <t>0202103</t>
  </si>
  <si>
    <t>Mv</t>
  </si>
  <si>
    <t>9954270949</t>
  </si>
  <si>
    <t>Shimaluati Pt. -Iii</t>
  </si>
  <si>
    <t>53</t>
  </si>
  <si>
    <t>Kashori Mem</t>
  </si>
  <si>
    <t>0202903</t>
  </si>
  <si>
    <t>9957771761</t>
  </si>
  <si>
    <t>Simaluati Pt- Iv</t>
  </si>
  <si>
    <t>290</t>
  </si>
  <si>
    <t>Aulabari Maqtab S</t>
  </si>
  <si>
    <t>0203103</t>
  </si>
  <si>
    <t>9859657674</t>
  </si>
  <si>
    <t>Aulabari, Doomdumia</t>
  </si>
  <si>
    <t>Simaluati Pt- V</t>
  </si>
  <si>
    <t>291</t>
  </si>
  <si>
    <t>Chital Mari Beel Hm English School</t>
  </si>
  <si>
    <t>0206706</t>
  </si>
  <si>
    <t>8011238174</t>
  </si>
  <si>
    <t>Chitalmari, Sutirpar</t>
  </si>
  <si>
    <t>Sonaibera Shimlati</t>
  </si>
  <si>
    <t>56</t>
  </si>
  <si>
    <t>637 No. Sunaivera Maqtab</t>
  </si>
  <si>
    <t>0206402</t>
  </si>
  <si>
    <t>7399461302</t>
  </si>
  <si>
    <t>Sunaibera Gaon Pt-Iii</t>
  </si>
  <si>
    <t>288</t>
  </si>
  <si>
    <t xml:space="preserve">
9613109828</t>
  </si>
  <si>
    <t>Pub Sunaivera Maqtab</t>
  </si>
  <si>
    <t>0206401</t>
  </si>
  <si>
    <t>9435458209</t>
  </si>
  <si>
    <t>Sunaibere Gaon Pt- Iv</t>
  </si>
  <si>
    <t>289</t>
  </si>
  <si>
    <t>Khutaria Khati Mem</t>
  </si>
  <si>
    <t>0206404</t>
  </si>
  <si>
    <t>9577788695</t>
  </si>
  <si>
    <t>Bagatapur Char</t>
  </si>
  <si>
    <t>238</t>
  </si>
  <si>
    <t xml:space="preserve">
9435361606</t>
  </si>
  <si>
    <t>8 No. Chitalmari Pathar Char Pr Sr</t>
  </si>
  <si>
    <t>0206805</t>
  </si>
  <si>
    <t>9435097952</t>
  </si>
  <si>
    <t>Chenimari Beel</t>
  </si>
  <si>
    <t>116</t>
  </si>
  <si>
    <t>Chenimari Bill Mkb.</t>
  </si>
  <si>
    <t>0208801</t>
  </si>
  <si>
    <t>7896769935</t>
  </si>
  <si>
    <t>Chenimari Beel /Chitalmari</t>
  </si>
  <si>
    <t>196</t>
  </si>
  <si>
    <t>Chenimari Mahammadia Mem</t>
  </si>
  <si>
    <t>0208802</t>
  </si>
  <si>
    <t>9859377568</t>
  </si>
  <si>
    <t>Chenimari, Sutirpar</t>
  </si>
  <si>
    <t>Chenimari Beel Pt. - Ii</t>
  </si>
  <si>
    <t>235</t>
  </si>
  <si>
    <t>Chitalmari Horijan Lps</t>
  </si>
  <si>
    <t>0206702</t>
  </si>
  <si>
    <t>9401446360</t>
  </si>
  <si>
    <t>Chenimari N.C.</t>
  </si>
  <si>
    <t>115</t>
  </si>
  <si>
    <t>9954150930</t>
  </si>
  <si>
    <t>Chenimari N.C. Lp.</t>
  </si>
  <si>
    <t>0208701</t>
  </si>
  <si>
    <t>Chenimari Nc Pt.- Ii</t>
  </si>
  <si>
    <t>239</t>
  </si>
  <si>
    <t>Chenimari N.C. New Lps</t>
  </si>
  <si>
    <t>9678423740</t>
  </si>
  <si>
    <t>Chilalmari Beel</t>
  </si>
  <si>
    <t>113</t>
  </si>
  <si>
    <t>Chitalmari Beel Maqtab</t>
  </si>
  <si>
    <t>0206701</t>
  </si>
  <si>
    <t>9435891779</t>
  </si>
  <si>
    <t>Chitalmari N.C.</t>
  </si>
  <si>
    <t>114</t>
  </si>
  <si>
    <t>Chitalmari N.C. L.P</t>
  </si>
  <si>
    <t>0208301</t>
  </si>
  <si>
    <t>Chitalmari Part-I</t>
  </si>
  <si>
    <t>111</t>
  </si>
  <si>
    <t>Chitalmari Pathar Maqtab</t>
  </si>
  <si>
    <t>0206802</t>
  </si>
  <si>
    <t>9864335801</t>
  </si>
  <si>
    <t>Chitalmari Pt-Ii</t>
  </si>
  <si>
    <t>112</t>
  </si>
  <si>
    <t>8 No. Chitalmari Pathar Mkb.</t>
  </si>
  <si>
    <t>0206801</t>
  </si>
  <si>
    <t>9957012448</t>
  </si>
  <si>
    <t>Johajan</t>
  </si>
  <si>
    <t>119</t>
  </si>
  <si>
    <t>Jahajan Lps</t>
  </si>
  <si>
    <t>0206901</t>
  </si>
  <si>
    <t>8721851849</t>
  </si>
  <si>
    <t>Johajan Pt.- Ii</t>
  </si>
  <si>
    <t>195</t>
  </si>
  <si>
    <t>1 No Bhagatup Char New Lps</t>
  </si>
  <si>
    <t>980 No. Haldhiabari Lps</t>
  </si>
  <si>
    <t>0207001</t>
  </si>
  <si>
    <t>9954879885</t>
  </si>
  <si>
    <t>7 No. Chitalmari Pathar Mkb.</t>
  </si>
  <si>
    <t>0206803</t>
  </si>
  <si>
    <t>9508886983</t>
  </si>
  <si>
    <t>Sutipar Pt-Iii</t>
  </si>
  <si>
    <t>234</t>
  </si>
  <si>
    <t>7 No. Chitalmari Pathar New Lps</t>
  </si>
  <si>
    <t>0206804</t>
  </si>
  <si>
    <t>117</t>
  </si>
  <si>
    <t>Sutirpar Mes</t>
  </si>
  <si>
    <t>0207002</t>
  </si>
  <si>
    <t>9435931125</t>
  </si>
  <si>
    <t>Sutirpar Pt. Ii</t>
  </si>
  <si>
    <t>194</t>
  </si>
  <si>
    <t>Udhan Tala Sutir Par Lps</t>
  </si>
  <si>
    <t>0203404</t>
  </si>
  <si>
    <t>985958087</t>
  </si>
  <si>
    <t>Bangaon</t>
  </si>
  <si>
    <t>118</t>
  </si>
  <si>
    <t>Sutipar Bangaon (St) Pt.- Ii</t>
  </si>
  <si>
    <t>236</t>
  </si>
  <si>
    <t>Telia Pathar</t>
  </si>
  <si>
    <t>86</t>
  </si>
  <si>
    <t>Telia Pather</t>
  </si>
  <si>
    <t>T. Pathar Navajyoti Girl'S Mem</t>
  </si>
  <si>
    <t>0206203</t>
  </si>
  <si>
    <t>9864949924</t>
  </si>
  <si>
    <t>Telia Pather Uttar</t>
  </si>
  <si>
    <t>251</t>
  </si>
  <si>
    <t>Telia Pathar  Mkb</t>
  </si>
  <si>
    <t>0206202</t>
  </si>
  <si>
    <t>9577788536</t>
  </si>
  <si>
    <t>Lathimari Char (Pathar)</t>
  </si>
  <si>
    <t>237</t>
  </si>
  <si>
    <t>Nuruddin  Furkania Jb.</t>
  </si>
  <si>
    <t>0207802</t>
  </si>
  <si>
    <t>9859215169</t>
  </si>
  <si>
    <t>Tinsukia Pt-I</t>
  </si>
  <si>
    <t>96</t>
  </si>
  <si>
    <t>Tinisukia</t>
  </si>
  <si>
    <t>Tinisukia Hatipara Mkb.</t>
  </si>
  <si>
    <t>0207605</t>
  </si>
  <si>
    <t>9401466727</t>
  </si>
  <si>
    <t>Tinsukia Pt-Ii</t>
  </si>
  <si>
    <t>97</t>
  </si>
  <si>
    <t>375 No. Tinisukia 1 No. Maqtab</t>
  </si>
  <si>
    <t>0207601</t>
  </si>
  <si>
    <t>9401037205</t>
  </si>
  <si>
    <t>Tinsukia Pt-Iii</t>
  </si>
  <si>
    <t>98</t>
  </si>
  <si>
    <t>1074 No. Tinisukia 2No. Maqtab</t>
  </si>
  <si>
    <t>8811980501</t>
  </si>
  <si>
    <t>Tinsukia</t>
  </si>
  <si>
    <t>MINUMONI HAZARIKA</t>
  </si>
  <si>
    <t>BINAPANI CHAKRABRATY</t>
  </si>
  <si>
    <t>YESMINA SULTANA KHANAM</t>
  </si>
  <si>
    <t>SAHEBA KHATUN</t>
  </si>
  <si>
    <t>Babi Rabi Das</t>
  </si>
  <si>
    <t>Kiran Kalita</t>
  </si>
  <si>
    <t>Sarufa Khatun</t>
  </si>
  <si>
    <t>Fatema Khatun</t>
  </si>
  <si>
    <t>Rahena Khatun</t>
  </si>
  <si>
    <t>Samsan Nehar</t>
  </si>
  <si>
    <t>Bimola khatun</t>
  </si>
  <si>
    <t>Bimala Khatun</t>
  </si>
  <si>
    <t>Tinsukia Pt-Iv</t>
  </si>
  <si>
    <t>99</t>
  </si>
  <si>
    <t>Tinisukia Kawaimari Maqtab</t>
  </si>
  <si>
    <t>0207602</t>
  </si>
  <si>
    <t>9954307696</t>
  </si>
  <si>
    <t>Tinsukia Pt-V</t>
  </si>
  <si>
    <t>190</t>
  </si>
  <si>
    <t>Tinisukia Md Idris Maqtab</t>
  </si>
  <si>
    <t>0207603</t>
  </si>
  <si>
    <t>9678988196</t>
  </si>
  <si>
    <t>Tinsukia Pt-Vii</t>
  </si>
  <si>
    <t>246</t>
  </si>
  <si>
    <t>Tinsukia Mem</t>
  </si>
  <si>
    <t>0207606</t>
  </si>
  <si>
    <t>9954068321</t>
  </si>
  <si>
    <t>Tinsukia Pub Pt-Vi</t>
  </si>
  <si>
    <t>245</t>
  </si>
  <si>
    <t>Pachim Tinsukia Star Mem</t>
  </si>
  <si>
    <t>0207617</t>
  </si>
  <si>
    <t>9957805396</t>
  </si>
  <si>
    <t>Dalani Juria Pt-V</t>
  </si>
  <si>
    <t>244</t>
  </si>
  <si>
    <t>Niz Juria Maqtab</t>
  </si>
  <si>
    <t>0201301</t>
  </si>
  <si>
    <t>Dalani Juria Pt-Vi</t>
  </si>
  <si>
    <t>247</t>
  </si>
  <si>
    <t>635 No. Dalani Juria Maqtab</t>
  </si>
  <si>
    <t>0207501</t>
  </si>
  <si>
    <t>Doloni Juria</t>
  </si>
  <si>
    <t>Doloni Juria Pt-I</t>
  </si>
  <si>
    <t>100</t>
  </si>
  <si>
    <t>Dakhin Dalani Juria Mkb.</t>
  </si>
  <si>
    <t>0207503</t>
  </si>
  <si>
    <t>99577657970</t>
  </si>
  <si>
    <t>Doloni Juria Pt-Ii</t>
  </si>
  <si>
    <t>101</t>
  </si>
  <si>
    <t>Dalani Juria New Lps</t>
  </si>
  <si>
    <t>0207504</t>
  </si>
  <si>
    <t>Doloni Juria Pt-Iii</t>
  </si>
  <si>
    <t>102</t>
  </si>
  <si>
    <t>Juria Girls Hs</t>
  </si>
  <si>
    <t>0207305</t>
  </si>
  <si>
    <t>Udmari Part-I</t>
  </si>
  <si>
    <t>77</t>
  </si>
  <si>
    <t>9401037548
9954852775</t>
  </si>
  <si>
    <t>Udmari,</t>
  </si>
  <si>
    <t>Udmari Mes</t>
  </si>
  <si>
    <t>0205004</t>
  </si>
  <si>
    <t>9613732895</t>
  </si>
  <si>
    <t>Udmari Pt- Iv</t>
  </si>
  <si>
    <t>254</t>
  </si>
  <si>
    <t>Kalani Jalah Nava Rashmi Mem</t>
  </si>
  <si>
    <t>0207906</t>
  </si>
  <si>
    <t>9957141183</t>
  </si>
  <si>
    <t>Udmari  Hs</t>
  </si>
  <si>
    <t>0205005</t>
  </si>
  <si>
    <t>Pub Adhakhund Pr Sr Madrassa</t>
  </si>
  <si>
    <t>0203805</t>
  </si>
  <si>
    <t>Udmari Part-Iv</t>
  </si>
  <si>
    <t>186</t>
  </si>
  <si>
    <t>Juria Junaki N.B Balika Vidyal</t>
  </si>
  <si>
    <t>0207304</t>
  </si>
  <si>
    <t>Juria Chariali</t>
  </si>
  <si>
    <t>Alitangani Sr. Madrassa</t>
  </si>
  <si>
    <t>0200104</t>
  </si>
  <si>
    <t>9864889596</t>
  </si>
  <si>
    <t>Alitangani</t>
  </si>
  <si>
    <t>Alitangani Pt- V</t>
  </si>
  <si>
    <t>300</t>
  </si>
  <si>
    <t>265 No. Alitangani Maqtab Lps</t>
  </si>
  <si>
    <t>0200102</t>
  </si>
  <si>
    <t>9435842487</t>
  </si>
  <si>
    <t>Alitangani Pt- Vi</t>
  </si>
  <si>
    <t>301</t>
  </si>
  <si>
    <t>Alitangani Abdul Hye Girls Me</t>
  </si>
  <si>
    <t>0200108</t>
  </si>
  <si>
    <t>9707409030</t>
  </si>
  <si>
    <t>Bagariguri Pt- V</t>
  </si>
  <si>
    <t>205</t>
  </si>
  <si>
    <t>Bagariguri, Juria</t>
  </si>
  <si>
    <t>Bagariguri Madrassa Hss</t>
  </si>
  <si>
    <t>0200305</t>
  </si>
  <si>
    <t>9435575163</t>
  </si>
  <si>
    <t>Bagariguri-I</t>
  </si>
  <si>
    <t>148</t>
  </si>
  <si>
    <t>Bagariguri Lps</t>
  </si>
  <si>
    <t>0200307</t>
  </si>
  <si>
    <t>9401511821</t>
  </si>
  <si>
    <t>Bagariguri-Ii</t>
  </si>
  <si>
    <t>149</t>
  </si>
  <si>
    <t>Pub Bagariguri Balika Mkb.</t>
  </si>
  <si>
    <t>0200303</t>
  </si>
  <si>
    <t>9435922695</t>
  </si>
  <si>
    <t>Bagariguri-Iii</t>
  </si>
  <si>
    <t>150</t>
  </si>
  <si>
    <t>Dakhin Bagariguri Mvs</t>
  </si>
  <si>
    <t>0200302</t>
  </si>
  <si>
    <t>9954451339</t>
  </si>
  <si>
    <t>Jamuguri- Iv</t>
  </si>
  <si>
    <t>184</t>
  </si>
  <si>
    <t>Jamuguri</t>
  </si>
  <si>
    <t>Jamuguri Batamari Lps</t>
  </si>
  <si>
    <t>0200203</t>
  </si>
  <si>
    <t>Batamari</t>
  </si>
  <si>
    <t>Dhing Bori Chapori-I</t>
  </si>
  <si>
    <t>120</t>
  </si>
  <si>
    <t>Dhingbari Chapori</t>
  </si>
  <si>
    <t>Dakhin D.Bori Chapori Balik Mk</t>
  </si>
  <si>
    <t>0202101</t>
  </si>
  <si>
    <t>Dhingbari Chapari</t>
  </si>
  <si>
    <t>Dhing Chapori-Iii</t>
  </si>
  <si>
    <t>122</t>
  </si>
  <si>
    <t>Uttar D.Bori Chapari Girl'S Lp</t>
  </si>
  <si>
    <t>0202104</t>
  </si>
  <si>
    <t>Dhingbori Chapori-Ii</t>
  </si>
  <si>
    <t>121</t>
  </si>
  <si>
    <t>Dhingbori Pathar Balika Maq</t>
  </si>
  <si>
    <t>0202102</t>
  </si>
  <si>
    <t>Dhingbari Pathar</t>
  </si>
  <si>
    <t>Dhingbori Pather Pt-Ii</t>
  </si>
  <si>
    <t>229</t>
  </si>
  <si>
    <t>Dhingbori Pathar Mkb.</t>
  </si>
  <si>
    <t>0202501</t>
  </si>
  <si>
    <t>Doloni Juria Pt.- Iv</t>
  </si>
  <si>
    <t>191</t>
  </si>
  <si>
    <t>Pub Furhaniati Balika Maqtab</t>
  </si>
  <si>
    <t>0200802</t>
  </si>
  <si>
    <t>9678921047</t>
  </si>
  <si>
    <t>Furhaniati,</t>
  </si>
  <si>
    <t>Jamuguri-I</t>
  </si>
  <si>
    <t>67</t>
  </si>
  <si>
    <t>Hatizuzua Jamuguri Lps</t>
  </si>
  <si>
    <t>0200201</t>
  </si>
  <si>
    <t>9854638151</t>
  </si>
  <si>
    <t>Hatizujua</t>
  </si>
  <si>
    <t>Jamuguri-Ii</t>
  </si>
  <si>
    <t>68</t>
  </si>
  <si>
    <t>944 No. Jamuguri Maqtab</t>
  </si>
  <si>
    <t>0200205</t>
  </si>
  <si>
    <t>8011168333</t>
  </si>
  <si>
    <t>Adakhunda Pt. -Ii</t>
  </si>
  <si>
    <t>208</t>
  </si>
  <si>
    <t>Adhakhunda</t>
  </si>
  <si>
    <t>Dakhin Jamuguri Lps</t>
  </si>
  <si>
    <t>0200202</t>
  </si>
  <si>
    <t>8486106003</t>
  </si>
  <si>
    <t>Alitangani-Iii</t>
  </si>
  <si>
    <t>183</t>
  </si>
  <si>
    <t>Jamuguri Balika Maqtab</t>
  </si>
  <si>
    <t>0200206</t>
  </si>
  <si>
    <t>9864895526</t>
  </si>
  <si>
    <t>66</t>
  </si>
  <si>
    <t>Pub Jamuguri Maqtab</t>
  </si>
  <si>
    <t>0200208</t>
  </si>
  <si>
    <t>8011615210</t>
  </si>
  <si>
    <t>Bagariguri-Iv</t>
  </si>
  <si>
    <t>151</t>
  </si>
  <si>
    <t>Jamuguri Girl'S Mes</t>
  </si>
  <si>
    <t>0200207</t>
  </si>
  <si>
    <t>9435464910</t>
  </si>
  <si>
    <t>Bogariguri ( Dakhin) Pt.- Vi</t>
  </si>
  <si>
    <t>211</t>
  </si>
  <si>
    <t>Jamuguri Mem</t>
  </si>
  <si>
    <t>0200204</t>
  </si>
  <si>
    <t>9435958955</t>
  </si>
  <si>
    <t>Kadamoni Town-I</t>
  </si>
  <si>
    <t>156</t>
  </si>
  <si>
    <t>Kadamoni Town Mes</t>
  </si>
  <si>
    <t>0207803</t>
  </si>
  <si>
    <t>9678652002</t>
  </si>
  <si>
    <t>Pub Bagariguri Pt.- Vii</t>
  </si>
  <si>
    <t>212</t>
  </si>
  <si>
    <t xml:space="preserve">
9435316714</t>
  </si>
  <si>
    <t>290 No. Uttar Bagariguri Mkb.</t>
  </si>
  <si>
    <t>0200301</t>
  </si>
  <si>
    <t>Kawaimari-I</t>
  </si>
  <si>
    <t>152</t>
  </si>
  <si>
    <t>1077 No. Kawaimari Maqtab</t>
  </si>
  <si>
    <t>0200401</t>
  </si>
  <si>
    <t>Kawaimari</t>
  </si>
  <si>
    <t>Kawaimari-Ii</t>
  </si>
  <si>
    <t>153</t>
  </si>
  <si>
    <t>Kawaimari Mem</t>
  </si>
  <si>
    <t>0200402</t>
  </si>
  <si>
    <t>Chamdhara</t>
  </si>
  <si>
    <t>95</t>
  </si>
  <si>
    <t>Kerimari Maqtab</t>
  </si>
  <si>
    <t>0206302</t>
  </si>
  <si>
    <t>9859344490</t>
  </si>
  <si>
    <t>Garaimari Pum Pt. -Ii</t>
  </si>
  <si>
    <t>180</t>
  </si>
  <si>
    <t>Goroimari, Dagaon</t>
  </si>
  <si>
    <t>2 No Lalung Gaon Mkb.</t>
  </si>
  <si>
    <t>0202205</t>
  </si>
  <si>
    <t>9435666371</t>
  </si>
  <si>
    <t>210</t>
  </si>
  <si>
    <t>Sat</t>
  </si>
  <si>
    <t>RENUBALA DAS</t>
  </si>
  <si>
    <t>Jesmina Khatun</t>
  </si>
  <si>
    <t>Hunesha Khatun</t>
  </si>
  <si>
    <t>Omonl Khatun</t>
  </si>
  <si>
    <t>RabinaKhatun</t>
  </si>
  <si>
    <t>Manuara Khatun</t>
  </si>
  <si>
    <t>Rabia Khatun</t>
  </si>
  <si>
    <t>TARA BANU</t>
  </si>
  <si>
    <t>Roushanara Begum</t>
  </si>
  <si>
    <t>Aklima Khatun</t>
  </si>
  <si>
    <t>Jomila Khatun</t>
  </si>
  <si>
    <t>ManuaraKhatun</t>
  </si>
  <si>
    <t>Marjina Begum</t>
  </si>
  <si>
    <t>BINUMAI BORAH</t>
  </si>
  <si>
    <t>Manika Saikia Kalita</t>
  </si>
  <si>
    <t>Rasida  Khatun</t>
  </si>
  <si>
    <t>Hafsa Begum</t>
  </si>
  <si>
    <t>Rashida Begum</t>
  </si>
  <si>
    <t>Aysha Begum</t>
  </si>
  <si>
    <t>Sunsaid Begum</t>
  </si>
  <si>
    <t>Md. Abdul khayer</t>
  </si>
  <si>
    <t>Mr. Jintu kr. Phukan</t>
  </si>
  <si>
    <t>DAKHIN KALANI JALAH LPS</t>
  </si>
  <si>
    <t>UTTAR ADHAKHUNDA MKB</t>
  </si>
  <si>
    <t>536 NO. KALANI JALAH BALAK MAQ</t>
  </si>
  <si>
    <t>KALANI JALAH GIRLS PRE SR. MADRASSA</t>
  </si>
  <si>
    <t>KALANI JALAH NAVA RASHMI MEM</t>
  </si>
  <si>
    <t>KALANI JALAH PR SR MADRASSA</t>
  </si>
  <si>
    <t>NURUDDIN  FURKANIA JB.</t>
  </si>
  <si>
    <t>KADAMONI TOWN MES</t>
  </si>
  <si>
    <t>KALIA DINGA JBS</t>
  </si>
  <si>
    <t>KALIA DINGA BALIKA MKB.</t>
  </si>
  <si>
    <t>KALIA DINGA MEM</t>
  </si>
  <si>
    <t xml:space="preserve">Kadamoni  Town and Pather </t>
  </si>
  <si>
    <t>NAMA KALIA DINGA MAQTAB</t>
  </si>
  <si>
    <t xml:space="preserve"> Kalani Jalah-I</t>
  </si>
  <si>
    <t>Kalani Jalah-III</t>
  </si>
  <si>
    <t>Kalani Jalah-II</t>
  </si>
  <si>
    <t>NAMA KALIADINGA MEM</t>
  </si>
  <si>
    <t>SHAHAR ALI MEM</t>
  </si>
  <si>
    <t>PAM KALIADINGA JB.</t>
  </si>
  <si>
    <t>PACHIM PAM KALIADINGA LP.</t>
  </si>
  <si>
    <t>KALIA DINGA HIGH MADRASSA</t>
  </si>
  <si>
    <t>KALIADINGA MES</t>
  </si>
  <si>
    <t xml:space="preserve"> Adhakhunda Pt.- I</t>
  </si>
  <si>
    <t>Adakhunda Pt. -II</t>
  </si>
  <si>
    <t>Juria Bazar</t>
  </si>
  <si>
    <t>KACHARI GAON GIRLS M.E.M.</t>
  </si>
  <si>
    <t>KALIADINGA HS</t>
  </si>
  <si>
    <t>PAM KALIA DINGA MEM</t>
  </si>
  <si>
    <t>18100207901</t>
  </si>
  <si>
    <t>18100203806</t>
  </si>
  <si>
    <t>18100207902</t>
  </si>
  <si>
    <t>18100207909</t>
  </si>
  <si>
    <t>18100207906</t>
  </si>
  <si>
    <t>18100207907</t>
  </si>
  <si>
    <t>18100207802</t>
  </si>
  <si>
    <t>18100207803</t>
  </si>
  <si>
    <t>18100204005</t>
  </si>
  <si>
    <t>18100204004</t>
  </si>
  <si>
    <t>18100204003</t>
  </si>
  <si>
    <t>080221</t>
  </si>
  <si>
    <t>18100204006</t>
  </si>
  <si>
    <t>080223</t>
  </si>
  <si>
    <t>18100204021</t>
  </si>
  <si>
    <t>18100204022</t>
  </si>
  <si>
    <t>18100204602</t>
  </si>
  <si>
    <t>18100204603</t>
  </si>
  <si>
    <t>18100204026</t>
  </si>
  <si>
    <t>18100204001</t>
  </si>
  <si>
    <t>080226</t>
  </si>
  <si>
    <t>080230</t>
  </si>
  <si>
    <t>080231</t>
  </si>
  <si>
    <t>080232</t>
  </si>
  <si>
    <t>18100203908</t>
  </si>
  <si>
    <t>18100204020</t>
  </si>
  <si>
    <t>18100204002</t>
  </si>
  <si>
    <t>up</t>
  </si>
  <si>
    <t>JAMUGURI KN GIRLS HS</t>
  </si>
  <si>
    <t>ALITANGANI OSMANIA HSS</t>
  </si>
  <si>
    <t>ALITANGANI ABDUL HYE GIRLS ME</t>
  </si>
  <si>
    <t>AZAN FOKIR PRE SR MADRASSA</t>
  </si>
  <si>
    <t xml:space="preserve"> Alitangani-II</t>
  </si>
  <si>
    <t xml:space="preserve"> Alitangani-I</t>
  </si>
  <si>
    <t>Alitangani-III</t>
  </si>
  <si>
    <t xml:space="preserve"> Alitangani-III</t>
  </si>
  <si>
    <t>UDMARI HS</t>
  </si>
  <si>
    <t>MAHGURI JANAJATI LPS</t>
  </si>
  <si>
    <t>DR. A. JALIL ADARSHA GIRLS MEM</t>
  </si>
  <si>
    <t>PUB DIGHALIATI MAQTAB</t>
  </si>
  <si>
    <t xml:space="preserve">681 NO. DIGHALIATI MAQTAB </t>
  </si>
  <si>
    <t>DIGHALIATI TRIBEL LPS</t>
  </si>
  <si>
    <t>MAHGURI TRIBEL MES</t>
  </si>
  <si>
    <t xml:space="preserve">Alitangani Pt-IV </t>
  </si>
  <si>
    <t>Alitangani Pt- VI</t>
  </si>
  <si>
    <t>MADHYA UDMARI MQTAB</t>
  </si>
  <si>
    <t xml:space="preserve"> Jamuguri-III</t>
  </si>
  <si>
    <t>Jamuguri-II</t>
  </si>
  <si>
    <t xml:space="preserve"> Jamuguri-IV</t>
  </si>
  <si>
    <t>MAHGURI MUQTAB</t>
  </si>
  <si>
    <t>MAHGURI  BALIKA MAQTAB</t>
  </si>
  <si>
    <t>MAHGURI DIGHALIATI JANAJATI HS</t>
  </si>
  <si>
    <t xml:space="preserve">PACHIM UDMARI MAQTAB </t>
  </si>
  <si>
    <t>UDMARI BALIKA MAQTAB</t>
  </si>
  <si>
    <t>BARPAM RUSTAM ALI MEM</t>
  </si>
  <si>
    <t>UTTAR MAHGURI ME MADRASSA</t>
  </si>
  <si>
    <t>Jamuguri- IV</t>
  </si>
  <si>
    <t xml:space="preserve"> Jamuguri Pt- VI</t>
  </si>
  <si>
    <t xml:space="preserve"> Jamuguri Pt- VII</t>
  </si>
  <si>
    <t>UDMARI MES</t>
  </si>
  <si>
    <t>DIGHALIATI  ADARSHA MEM</t>
  </si>
  <si>
    <t xml:space="preserve"> Digaliati Part-III</t>
  </si>
  <si>
    <t>9678254586</t>
  </si>
  <si>
    <t>9954869853</t>
  </si>
  <si>
    <t>9954267989</t>
  </si>
  <si>
    <t>9706625513</t>
  </si>
  <si>
    <t>8638348473</t>
  </si>
  <si>
    <t>9706468055</t>
  </si>
  <si>
    <t>9401307634</t>
  </si>
  <si>
    <t>9435464922</t>
  </si>
  <si>
    <t>9954211173</t>
  </si>
  <si>
    <t>9678449665</t>
  </si>
  <si>
    <t>9085978360</t>
  </si>
  <si>
    <t>9085709039</t>
  </si>
  <si>
    <t>9401043013</t>
  </si>
  <si>
    <t>9678484364</t>
  </si>
  <si>
    <t>9435580878</t>
  </si>
  <si>
    <t>9435840684</t>
  </si>
  <si>
    <t>9435937419</t>
  </si>
  <si>
    <t>9954851275</t>
  </si>
  <si>
    <t>9401400766</t>
  </si>
  <si>
    <t>8724973069</t>
  </si>
  <si>
    <t>9678498175</t>
  </si>
  <si>
    <t>9435666197</t>
  </si>
  <si>
    <t>8134886135</t>
  </si>
  <si>
    <t>9435368110</t>
  </si>
  <si>
    <t>7896627653</t>
  </si>
  <si>
    <t>9957598996</t>
  </si>
  <si>
    <t>8011249783</t>
  </si>
  <si>
    <t>9435872456</t>
  </si>
  <si>
    <t>986492188</t>
  </si>
  <si>
    <t>9859657641</t>
  </si>
  <si>
    <t>9401017233</t>
  </si>
  <si>
    <t>9957802830</t>
  </si>
  <si>
    <t>8876192291</t>
  </si>
  <si>
    <t>9854716386</t>
  </si>
  <si>
    <t>7399410684</t>
  </si>
  <si>
    <t>9954890462</t>
  </si>
  <si>
    <t>9401354249</t>
  </si>
  <si>
    <t>9954360758</t>
  </si>
  <si>
    <t>8486609581</t>
  </si>
  <si>
    <t>18100200209</t>
  </si>
  <si>
    <t>18100200103</t>
  </si>
  <si>
    <t>18100200108</t>
  </si>
  <si>
    <t>18100200211</t>
  </si>
  <si>
    <t>080411</t>
  </si>
  <si>
    <t>080410</t>
  </si>
  <si>
    <t>080412</t>
  </si>
  <si>
    <t>080417</t>
  </si>
  <si>
    <t>18100205005</t>
  </si>
  <si>
    <t>18100204901</t>
  </si>
  <si>
    <t>18100204706</t>
  </si>
  <si>
    <t>18100204801</t>
  </si>
  <si>
    <t>18100204802</t>
  </si>
  <si>
    <t>18100204803</t>
  </si>
  <si>
    <t>18100204903</t>
  </si>
  <si>
    <t>080441</t>
  </si>
  <si>
    <t>080442</t>
  </si>
  <si>
    <t>080443</t>
  </si>
  <si>
    <t>18100205001</t>
  </si>
  <si>
    <t>080413</t>
  </si>
  <si>
    <t>080415</t>
  </si>
  <si>
    <t>080414</t>
  </si>
  <si>
    <t>080416</t>
  </si>
  <si>
    <t>18100204902</t>
  </si>
  <si>
    <t>18100204904</t>
  </si>
  <si>
    <t>18100204905</t>
  </si>
  <si>
    <t>18100205002</t>
  </si>
  <si>
    <t>18100205003</t>
  </si>
  <si>
    <t>18100204804</t>
  </si>
  <si>
    <t>18100204906</t>
  </si>
  <si>
    <t>080418</t>
  </si>
  <si>
    <t>080439</t>
  </si>
  <si>
    <t>080440</t>
  </si>
  <si>
    <t>18100205004</t>
  </si>
  <si>
    <t>18100204805</t>
  </si>
  <si>
    <t>080424</t>
  </si>
  <si>
    <t xml:space="preserve"> Kacharigaon-II</t>
  </si>
  <si>
    <t xml:space="preserve"> Kacharigaon-III</t>
  </si>
  <si>
    <t>Kacharigaon-IV</t>
  </si>
  <si>
    <t xml:space="preserve"> Kacharigaon Pt.-V</t>
  </si>
  <si>
    <t xml:space="preserve"> Kacharigaon Pt.- VI</t>
  </si>
  <si>
    <t xml:space="preserve"> Kaliadinga-I</t>
  </si>
  <si>
    <t>Kaliadinga-II</t>
  </si>
  <si>
    <t xml:space="preserve"> Nama Kaliadinga Pt.- III</t>
  </si>
  <si>
    <t xml:space="preserve"> Kaliadinga Pt.- IV</t>
  </si>
  <si>
    <t>Kathalguti Pt.- II</t>
  </si>
  <si>
    <t>Kacharigaon Telani Pt.- VII</t>
  </si>
  <si>
    <t xml:space="preserve"> Kalia Dinga Pt.- V</t>
  </si>
  <si>
    <t>KATHALGUTI J.B.S</t>
  </si>
  <si>
    <t>KATHALGUTI PRE SENIOR MADRASSA</t>
  </si>
  <si>
    <t>KACHARI GAON BALIKA BIDYALAYA</t>
  </si>
  <si>
    <t>TANGIA LALUNG GAON J.B.S</t>
  </si>
  <si>
    <t>UTTAR KATHALGUTI BALIKA LP</t>
  </si>
  <si>
    <t>UTTAR KACHARIGAON BALIKA LP</t>
  </si>
  <si>
    <t>KACHARIGAON PACHIM BLOCK MKB.</t>
  </si>
  <si>
    <t>DAKHIN KATHALGUTI GIRLS MEM</t>
  </si>
  <si>
    <t>ADARSHA GIRLS PRE SENIOR MADRASSA</t>
  </si>
  <si>
    <t>KACHARIGAON FARAJIBARI ME MADRASSA</t>
  </si>
  <si>
    <t>TALUKDAR PRE SENIOR MADRASSA</t>
  </si>
  <si>
    <t>KACHARI GAON MEM</t>
  </si>
  <si>
    <t>DAKHIN PAM KALIADINGA BALIKA L</t>
  </si>
  <si>
    <t>PUB MAHERIPAR BALIKA MAQTAB</t>
  </si>
  <si>
    <t>DAKHIN MAHERIPAR BALIKA MAQTAB</t>
  </si>
  <si>
    <t>Maheripar-II</t>
  </si>
  <si>
    <t>Maheripar-III</t>
  </si>
  <si>
    <t xml:space="preserve"> Maheripar-IV</t>
  </si>
  <si>
    <t>Maheirpar  Pt- V</t>
  </si>
  <si>
    <t>Maheripar Pt.- VI</t>
  </si>
  <si>
    <t xml:space="preserve"> Maheripar -VII</t>
  </si>
  <si>
    <t xml:space="preserve"> Maheripar  Pt.- VIII</t>
  </si>
  <si>
    <t>Maharipar  Pt. - IX</t>
  </si>
  <si>
    <t>Pam Kaliadinga Pt. - II</t>
  </si>
  <si>
    <t>Bagariguri-II</t>
  </si>
  <si>
    <t>Bagariguri-III</t>
  </si>
  <si>
    <t>Bagariguri-IV</t>
  </si>
  <si>
    <t>Bogariguri ( Dakhin) Pt.- VI</t>
  </si>
  <si>
    <t>Pub Bagariguri Pt.- VII</t>
  </si>
  <si>
    <t>Kawaimari-II</t>
  </si>
  <si>
    <t>Kawaimari Pt.- III</t>
  </si>
  <si>
    <t>080303</t>
  </si>
  <si>
    <t>080304</t>
  </si>
  <si>
    <t>080305</t>
  </si>
  <si>
    <t>080306</t>
  </si>
  <si>
    <t>080310</t>
  </si>
  <si>
    <t>080339</t>
  </si>
  <si>
    <t>18100204101</t>
  </si>
  <si>
    <t>18100204104</t>
  </si>
  <si>
    <t>18100203901</t>
  </si>
  <si>
    <t>18100203902</t>
  </si>
  <si>
    <t>18100204007</t>
  </si>
  <si>
    <t>18100204103</t>
  </si>
  <si>
    <t>18100203904</t>
  </si>
  <si>
    <t>18100203905</t>
  </si>
  <si>
    <t>18100203906</t>
  </si>
  <si>
    <t>18100203907</t>
  </si>
  <si>
    <t>18100203912</t>
  </si>
  <si>
    <t>18100204023</t>
  </si>
  <si>
    <t>18100203903</t>
  </si>
  <si>
    <t>18100204601</t>
  </si>
  <si>
    <t>18100204701</t>
  </si>
  <si>
    <t>18100204702</t>
  </si>
  <si>
    <t>080316</t>
  </si>
  <si>
    <t>080321</t>
  </si>
  <si>
    <t>080322</t>
  </si>
  <si>
    <t>080324</t>
  </si>
  <si>
    <t>080330</t>
  </si>
  <si>
    <t>080328</t>
  </si>
  <si>
    <t>080331</t>
  </si>
  <si>
    <t>080325</t>
  </si>
  <si>
    <t>080326</t>
  </si>
  <si>
    <t>9957802817</t>
  </si>
  <si>
    <t>9435062038</t>
  </si>
  <si>
    <t>9957657861</t>
  </si>
  <si>
    <t>7896335211</t>
  </si>
  <si>
    <t>9957473442</t>
  </si>
  <si>
    <t>9085455446</t>
  </si>
  <si>
    <t>9957866614</t>
  </si>
  <si>
    <t>8011741692</t>
  </si>
  <si>
    <t>7896823693</t>
  </si>
  <si>
    <t>9435937998</t>
  </si>
  <si>
    <t>9085756615</t>
  </si>
  <si>
    <t>Sanaibera Gaon Pt-I</t>
  </si>
  <si>
    <t>Shimaluati Pt. -II</t>
  </si>
  <si>
    <t>Shimaluati Pt. -III</t>
  </si>
  <si>
    <t>Kerimari-I</t>
  </si>
  <si>
    <t>Kerimari Pt. -II</t>
  </si>
  <si>
    <t>Sonaibera Gaon Pt. -II</t>
  </si>
  <si>
    <t>Sunaibera Gaon Pt-III</t>
  </si>
  <si>
    <t>Sunaibere Gaon Pt- IV</t>
  </si>
  <si>
    <t>Simaluati Pt- IV</t>
  </si>
  <si>
    <t>Kerimeri Pt-III</t>
  </si>
  <si>
    <t>DAKHIN MELEKADHIN LP.</t>
  </si>
  <si>
    <t>UTTAR MELEKADHING MKB.</t>
  </si>
  <si>
    <t>PACHIM MUKANDA ATI LPS</t>
  </si>
  <si>
    <t>PASHIM MUKUNDAATI J.B.S</t>
  </si>
  <si>
    <t>PUB MUKUNDAATI J.B.S</t>
  </si>
  <si>
    <t>582 NO. MUKUNDA ATI JB</t>
  </si>
  <si>
    <t>UTTAR PUB MELEKADHING BALIKA MKB</t>
  </si>
  <si>
    <t xml:space="preserve">MELEKADHING MUKUNDAATI PRATHAMIK </t>
  </si>
  <si>
    <t>PACHIM MUKUNDAATI N.BASTI AD LP</t>
  </si>
  <si>
    <t>PUB MUKUNDA ATI CHARIALI BALIKA MKB</t>
  </si>
  <si>
    <t>DMGKGS ME</t>
  </si>
  <si>
    <t>UTTAR MELEKADHING MEM</t>
  </si>
  <si>
    <t>ABDUL KHELEK MEM</t>
  </si>
  <si>
    <t>MUKUNDAATI CHARIALI GIRLS MEM</t>
  </si>
  <si>
    <t>MELEKADHING MEM.</t>
  </si>
  <si>
    <t>MUKUNDA ATI MULUKJAN MEM</t>
  </si>
  <si>
    <t xml:space="preserve"> Melekadhing Pt-I</t>
  </si>
  <si>
    <t>Melekadhing Pt-II</t>
  </si>
  <si>
    <t xml:space="preserve"> Melekadhing Pt-III</t>
  </si>
  <si>
    <t>Pub/ Pachim Mukundaati  Pt.- I</t>
  </si>
  <si>
    <t>Pub/ pachim Mukundaati  Pt.- II</t>
  </si>
  <si>
    <t>Pub  Mukundaati</t>
  </si>
  <si>
    <t>Pub/ Pachim Melakadhing  Pt.- III</t>
  </si>
  <si>
    <t xml:space="preserve"> Pachim Mukunda-ati </t>
  </si>
  <si>
    <t>Mukundaati  Pt. - I</t>
  </si>
  <si>
    <t>Melekadhing Pt-IV</t>
  </si>
  <si>
    <t>Mukundaati Pt. II</t>
  </si>
  <si>
    <t>Melekadhing Pt-V</t>
  </si>
  <si>
    <t xml:space="preserve"> Batamari Pt-I</t>
  </si>
  <si>
    <t>Batamari Pt-II</t>
  </si>
  <si>
    <t>. Batamari Pt-III</t>
  </si>
  <si>
    <t>Goria Kawaimari Pt-I</t>
  </si>
  <si>
    <t>Goria Kawaimari Pt-II</t>
  </si>
  <si>
    <t>Goria Kawaimari Pt. -III</t>
  </si>
  <si>
    <t>Garia Kawaimari Pt-IV</t>
  </si>
  <si>
    <t>Bolikatia Pt-I</t>
  </si>
  <si>
    <t>Bolikatia Pt-II</t>
  </si>
  <si>
    <t>Bolikatia Pt-III</t>
  </si>
  <si>
    <t xml:space="preserve"> Bolikatia Pt-IV</t>
  </si>
  <si>
    <t>080401</t>
  </si>
  <si>
    <t>080402</t>
  </si>
  <si>
    <t>080403</t>
  </si>
  <si>
    <t>080404</t>
  </si>
  <si>
    <t>080407</t>
  </si>
  <si>
    <t>080409</t>
  </si>
  <si>
    <t>080434</t>
  </si>
  <si>
    <t>080435</t>
  </si>
  <si>
    <t>080436</t>
  </si>
  <si>
    <t>080437</t>
  </si>
  <si>
    <t>18100209101</t>
  </si>
  <si>
    <t>18100209104</t>
  </si>
  <si>
    <t>18100209105</t>
  </si>
  <si>
    <t>18100205301</t>
  </si>
  <si>
    <t>18100205402</t>
  </si>
  <si>
    <t>18100205403</t>
  </si>
  <si>
    <t>18100209106</t>
  </si>
  <si>
    <t>18100209110</t>
  </si>
  <si>
    <t>18100205302</t>
  </si>
  <si>
    <t>18100205408</t>
  </si>
  <si>
    <t>18100209107</t>
  </si>
  <si>
    <t>18100209108</t>
  </si>
  <si>
    <t>18100209102</t>
  </si>
  <si>
    <t>18100205406</t>
  </si>
  <si>
    <t>18100209103</t>
  </si>
  <si>
    <t>18100205404</t>
  </si>
  <si>
    <t>080810</t>
  </si>
  <si>
    <t>080811</t>
  </si>
  <si>
    <t>080812</t>
  </si>
  <si>
    <t>080813</t>
  </si>
  <si>
    <t>080814</t>
  </si>
  <si>
    <t>080815</t>
  </si>
  <si>
    <t>080817</t>
  </si>
  <si>
    <t>080818</t>
  </si>
  <si>
    <t>080819</t>
  </si>
  <si>
    <t>080816</t>
  </si>
  <si>
    <t>080820</t>
  </si>
  <si>
    <t>080821</t>
  </si>
  <si>
    <t>080801</t>
  </si>
  <si>
    <t>080802</t>
  </si>
  <si>
    <t>080803</t>
  </si>
  <si>
    <t>080804</t>
  </si>
  <si>
    <t>080808</t>
  </si>
  <si>
    <t>080824</t>
  </si>
  <si>
    <t>080805</t>
  </si>
  <si>
    <t>080806</t>
  </si>
  <si>
    <t>080807</t>
  </si>
  <si>
    <t>080809</t>
  </si>
  <si>
    <t>9435937248</t>
  </si>
  <si>
    <t>9577627916</t>
  </si>
  <si>
    <t>9435959480</t>
  </si>
  <si>
    <t>7576066156</t>
  </si>
  <si>
    <t>9435692956</t>
  </si>
  <si>
    <t>9435222228</t>
  </si>
  <si>
    <t>7896875075</t>
  </si>
  <si>
    <t>9954543453</t>
  </si>
  <si>
    <t>9577869362</t>
  </si>
  <si>
    <t>8486932193</t>
  </si>
  <si>
    <t>9577665330</t>
  </si>
  <si>
    <t>9706751829</t>
  </si>
  <si>
    <t>9854572824</t>
  </si>
  <si>
    <t>9706730967</t>
  </si>
  <si>
    <t>9678922124</t>
  </si>
  <si>
    <t>9859386608</t>
  </si>
  <si>
    <t xml:space="preserve"> KANDHULIMARI</t>
  </si>
  <si>
    <t>Melekadhing</t>
  </si>
  <si>
    <t>Kandhuli mari</t>
  </si>
  <si>
    <t>PASHIM MAHERIPAR LPS</t>
  </si>
  <si>
    <t>MAHERIPAR MEM</t>
  </si>
  <si>
    <t>DAKHIN MAHERIPAR ADARSA LP</t>
  </si>
  <si>
    <t>MAHERIPAR PRE-SR. MADRASA.</t>
  </si>
  <si>
    <t>Godaimari Pt-I</t>
  </si>
  <si>
    <t>Gadaimari Pt-IV</t>
  </si>
  <si>
    <t>Godaimari Pt-II</t>
  </si>
  <si>
    <t>Godaimari Pt-III</t>
  </si>
  <si>
    <t xml:space="preserve"> Barunguri Pt-I</t>
  </si>
  <si>
    <t>Barunguri Pt-II</t>
  </si>
  <si>
    <t>Singia Pather (Dakhin) Pt. - II</t>
  </si>
  <si>
    <t>Samdhara Pt-I</t>
  </si>
  <si>
    <t>Samdhara Pt-II</t>
  </si>
  <si>
    <t>Barunguri Pt-III</t>
  </si>
  <si>
    <t>Kasharigaon Pt- II</t>
  </si>
  <si>
    <t>Niz Juria-I</t>
  </si>
  <si>
    <t>Niz Juria Pt.- III</t>
  </si>
  <si>
    <t>Niz Juria- II</t>
  </si>
  <si>
    <t>Singia Pt-II</t>
  </si>
  <si>
    <t>Singia Pt-III</t>
  </si>
  <si>
    <t>Singia Part-IV</t>
  </si>
  <si>
    <t>Fakali Pathar Pt-II</t>
  </si>
  <si>
    <t xml:space="preserve"> Fakali Pathar Pt-III</t>
  </si>
  <si>
    <t>Fakali Pathar- IV</t>
  </si>
  <si>
    <t>Telia pather Uttar</t>
  </si>
  <si>
    <t>Fakali Pather Pt.- VI</t>
  </si>
  <si>
    <t>Telia Bebejia Pt-I</t>
  </si>
  <si>
    <t>Telia Bebejia Pt-II</t>
  </si>
  <si>
    <t>Telia Bebejia Pt-III</t>
  </si>
  <si>
    <t>Telia Bebejia Pt-IV</t>
  </si>
  <si>
    <t>Thiatangani Pt-II</t>
  </si>
  <si>
    <t>Thiatangani Pt-III</t>
  </si>
  <si>
    <t>Tinsukia Pt-II</t>
  </si>
  <si>
    <t>Tinsukia Pt-III</t>
  </si>
  <si>
    <t>Tinsukia Pt-IV</t>
  </si>
  <si>
    <t>Doloni Juria Pt-II</t>
  </si>
  <si>
    <t>Doloni Juria Pt-III</t>
  </si>
  <si>
    <t>Tinsukia Pub Pt-VI</t>
  </si>
  <si>
    <t>18100204705</t>
  </si>
  <si>
    <t>18100204704</t>
  </si>
  <si>
    <t>18100204711</t>
  </si>
  <si>
    <t>18100204713</t>
  </si>
  <si>
    <t>080620</t>
  </si>
  <si>
    <t>080632</t>
  </si>
  <si>
    <t>080621</t>
  </si>
  <si>
    <t>080627</t>
  </si>
  <si>
    <t>080623</t>
  </si>
  <si>
    <t>080624</t>
  </si>
  <si>
    <t>080633</t>
  </si>
  <si>
    <t>080625</t>
  </si>
  <si>
    <t>080628</t>
  </si>
  <si>
    <t>080333</t>
  </si>
  <si>
    <t>080329</t>
  </si>
  <si>
    <t>080901</t>
  </si>
  <si>
    <t>080902</t>
  </si>
  <si>
    <t>080908</t>
  </si>
  <si>
    <t>080904</t>
  </si>
  <si>
    <t>080905</t>
  </si>
  <si>
    <t>080906</t>
  </si>
  <si>
    <t>080907</t>
  </si>
  <si>
    <t>080909</t>
  </si>
  <si>
    <t>080922</t>
  </si>
  <si>
    <t>080923</t>
  </si>
  <si>
    <t>080924</t>
  </si>
  <si>
    <t>080910</t>
  </si>
  <si>
    <t>080911</t>
  </si>
  <si>
    <t>080918</t>
  </si>
  <si>
    <t>080201</t>
  </si>
  <si>
    <t>080202</t>
  </si>
  <si>
    <t>080203</t>
  </si>
  <si>
    <t>080206</t>
  </si>
  <si>
    <t>080237</t>
  </si>
  <si>
    <t>9435943173</t>
  </si>
  <si>
    <t>9957140483</t>
  </si>
  <si>
    <t>9957866513</t>
  </si>
  <si>
    <t>1 NO. SIMULUATI MAQTAB</t>
  </si>
  <si>
    <t xml:space="preserve">PUB SUNAIVERA MAQTAB </t>
  </si>
  <si>
    <t xml:space="preserve">637 NO. SUNAIVERA MAQTAB </t>
  </si>
  <si>
    <t xml:space="preserve"> 2 NO.SIMULUATI MAQTAB</t>
  </si>
  <si>
    <t>Dagaon Pt. -I</t>
  </si>
  <si>
    <t>Dagaon Pt. -II</t>
  </si>
  <si>
    <t>Dagaon Pt- V</t>
  </si>
  <si>
    <t>Dhinggaon Pt. -I</t>
  </si>
  <si>
    <t>Dhinggaon Pt. -II</t>
  </si>
  <si>
    <t>Dhinggaon Pt. -III</t>
  </si>
  <si>
    <t>Dhinggaon Pt. -IV</t>
  </si>
  <si>
    <t>Dhing Gaon Pt-V</t>
  </si>
  <si>
    <t xml:space="preserve"> Dhinggaon/Dagaon</t>
  </si>
  <si>
    <t>Garaimari Pum Pt. -I</t>
  </si>
  <si>
    <t>Garaimari Pum Pt. -II</t>
  </si>
  <si>
    <t>Garoimari Pum  Pt-III</t>
  </si>
  <si>
    <t>Dagaon Pt. -IV</t>
  </si>
  <si>
    <t xml:space="preserve"> Dagaon Pt. -III</t>
  </si>
  <si>
    <t>Kandhulimari-II</t>
  </si>
  <si>
    <t>Kandhulimari Pt.-III</t>
  </si>
  <si>
    <t xml:space="preserve"> Kandhulimari Pt.-IV</t>
  </si>
  <si>
    <t xml:space="preserve"> Salpara Pt.-I</t>
  </si>
  <si>
    <t xml:space="preserve"> Salpara Pt.--II</t>
  </si>
  <si>
    <t>Kandhulimari Pt-VI</t>
  </si>
  <si>
    <t>Salpara Pt.- III</t>
  </si>
  <si>
    <t xml:space="preserve"> Parmaibheti Pt.-II</t>
  </si>
  <si>
    <t>Balikatia Pt-V</t>
  </si>
  <si>
    <t xml:space="preserve"> Balikatia Pt-VI</t>
  </si>
  <si>
    <t>1 No.  Baralimari (A)</t>
  </si>
  <si>
    <t>1 No. Baralimari (B)</t>
  </si>
  <si>
    <t>2 No. Baralimari (A)</t>
  </si>
  <si>
    <t xml:space="preserve"> 2  No. Baralimari (B)</t>
  </si>
  <si>
    <t xml:space="preserve">  2 No. Boralimari ( C) </t>
  </si>
  <si>
    <t xml:space="preserve"> 2 No. Boralimari (D) </t>
  </si>
  <si>
    <t xml:space="preserve"> Pub Kaladuba Pt-I</t>
  </si>
  <si>
    <t>Pub Kaladuba Pt-II</t>
  </si>
  <si>
    <t xml:space="preserve"> Pub Kaladuba Pt-III</t>
  </si>
  <si>
    <t>Pub-Kaladuba Pt-IV</t>
  </si>
  <si>
    <t>Furhaniati Pt-I</t>
  </si>
  <si>
    <t>Furhaniati Pt-II</t>
  </si>
  <si>
    <t xml:space="preserve"> Furhaniati Pt-III</t>
  </si>
  <si>
    <t xml:space="preserve"> Furhaniati Pt.- IV</t>
  </si>
  <si>
    <t xml:space="preserve"> Dakhin Kaladuba Part-I</t>
  </si>
  <si>
    <t xml:space="preserve"> Dakhin Kaladuba Part-II</t>
  </si>
  <si>
    <t xml:space="preserve"> Jengani Part-I</t>
  </si>
  <si>
    <t>Jengani Part-II</t>
  </si>
  <si>
    <t>18100206304</t>
  </si>
  <si>
    <t>18100206401</t>
  </si>
  <si>
    <t>18100206402</t>
  </si>
  <si>
    <t>18100206301</t>
  </si>
  <si>
    <t>080610</t>
  </si>
  <si>
    <t>080611</t>
  </si>
  <si>
    <t>080640</t>
  </si>
  <si>
    <t>080615</t>
  </si>
  <si>
    <t>080618</t>
  </si>
  <si>
    <t>080639</t>
  </si>
  <si>
    <t>080642</t>
  </si>
  <si>
    <t>080616</t>
  </si>
  <si>
    <t>080617</t>
  </si>
  <si>
    <t>080641</t>
  </si>
  <si>
    <t>080619</t>
  </si>
  <si>
    <t>080612</t>
  </si>
  <si>
    <t>080606</t>
  </si>
  <si>
    <t>080607</t>
  </si>
  <si>
    <t>080822</t>
  </si>
  <si>
    <t>080823</t>
  </si>
  <si>
    <t>080510</t>
  </si>
  <si>
    <t>080511</t>
  </si>
  <si>
    <t>080512</t>
  </si>
  <si>
    <t>080513</t>
  </si>
  <si>
    <t>080524</t>
  </si>
  <si>
    <t>080525</t>
  </si>
  <si>
    <t>080516</t>
  </si>
  <si>
    <t>080517</t>
  </si>
  <si>
    <t>080519</t>
  </si>
  <si>
    <t>080526</t>
  </si>
  <si>
    <t>Dalani Juria</t>
  </si>
  <si>
    <t>BARALIMARI</t>
  </si>
  <si>
    <t>JARAMARI</t>
  </si>
  <si>
    <t>JENGANI</t>
  </si>
  <si>
    <t>KALIADINGA</t>
  </si>
  <si>
    <t xml:space="preserve">PUB CHATIAN </t>
  </si>
  <si>
    <t>DAGAON 2</t>
  </si>
  <si>
    <t>MAHERIPAR 2</t>
  </si>
  <si>
    <t>9707330506</t>
  </si>
  <si>
    <t>9859767671</t>
  </si>
  <si>
    <t xml:space="preserve"> 27/2/19</t>
  </si>
  <si>
    <t>Melekadhing Pt-III</t>
  </si>
  <si>
    <t>KANDHULIMAR GIRL'S MAQTAB</t>
  </si>
  <si>
    <t>KANDHULIMARI GIRL'S MVS</t>
  </si>
  <si>
    <t>Saterday</t>
  </si>
  <si>
    <t xml:space="preserve"> 30/3/19</t>
  </si>
  <si>
    <t>lp</t>
  </si>
  <si>
    <t>18100204202</t>
  </si>
  <si>
    <t>18100204201</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</si>
  <si>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</si>
  <si>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</si>
  <si>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</si>
  <si>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</si>
  <si>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-2018-19</t>
    </r>
  </si>
  <si>
    <t>Oct'18</t>
  </si>
  <si>
    <t>Nov'18</t>
  </si>
  <si>
    <t>Dec'18</t>
  </si>
  <si>
    <t>Jan'19</t>
  </si>
  <si>
    <t>Feb'19</t>
  </si>
  <si>
    <t>March'19</t>
  </si>
</sst>
</file>

<file path=xl/styles.xml><?xml version="1.0" encoding="utf-8"?>
<styleSheet xmlns="http://schemas.openxmlformats.org/spreadsheetml/2006/main">
  <numFmts count="2">
    <numFmt numFmtId="164" formatCode="[$-409]d/mmm/yy;@"/>
    <numFmt numFmtId="165" formatCode="[$-409]d\-mmm\-yy;@"/>
  </numFmts>
  <fonts count="3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0"/>
      <name val="Arial"/>
      <family val="2"/>
    </font>
    <font>
      <sz val="8"/>
      <name val="Arial"/>
      <family val="2"/>
    </font>
    <font>
      <sz val="10"/>
      <color theme="1"/>
      <name val="Arial"/>
      <family val="2"/>
    </font>
    <font>
      <sz val="11"/>
      <color theme="1"/>
      <name val="Calibri"/>
      <family val="2"/>
    </font>
    <font>
      <sz val="8"/>
      <color theme="1"/>
      <name val="Arial"/>
      <family val="2"/>
    </font>
    <font>
      <sz val="12"/>
      <color theme="1"/>
      <name val="Calibri"/>
      <family val="2"/>
      <scheme val="minor"/>
    </font>
    <font>
      <sz val="11"/>
      <color indexed="8"/>
      <name val="Arial"/>
      <family val="2"/>
    </font>
    <font>
      <sz val="8"/>
      <name val="Arial Narrow"/>
      <family val="2"/>
    </font>
    <font>
      <sz val="11"/>
      <name val="Arial"/>
      <family val="2"/>
    </font>
    <font>
      <sz val="8"/>
      <color theme="1"/>
      <name val="Calibri"/>
      <family val="2"/>
      <scheme val="minor"/>
    </font>
    <font>
      <sz val="8"/>
      <color rgb="FF000000"/>
      <name val="Cambria"/>
      <family val="1"/>
      <scheme val="major"/>
    </font>
    <font>
      <b/>
      <sz val="11"/>
      <color theme="1"/>
      <name val="Calibri"/>
      <family val="2"/>
      <scheme val="minor"/>
    </font>
    <font>
      <b/>
      <sz val="11"/>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8" fillId="0" borderId="0"/>
  </cellStyleXfs>
  <cellXfs count="216">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0" xfId="0" applyFont="1" applyProtection="1">
      <protection locked="0"/>
    </xf>
    <xf numFmtId="0" fontId="0" fillId="0" borderId="1" xfId="0" applyBorder="1" applyProtection="1">
      <protection locked="0"/>
    </xf>
    <xf numFmtId="0" fontId="3" fillId="10" borderId="1" xfId="0" applyFont="1" applyFill="1" applyBorder="1" applyAlignment="1" applyProtection="1">
      <alignment horizontal="left"/>
      <protection locked="0"/>
    </xf>
    <xf numFmtId="0" fontId="0" fillId="10" borderId="1" xfId="0" applyFill="1" applyBorder="1" applyAlignment="1" applyProtection="1">
      <alignment horizontal="left"/>
      <protection locked="0"/>
    </xf>
    <xf numFmtId="0" fontId="0" fillId="10" borderId="1" xfId="0" applyFont="1" applyFill="1" applyBorder="1" applyAlignment="1" applyProtection="1">
      <alignment horizontal="left"/>
      <protection locked="0"/>
    </xf>
    <xf numFmtId="0" fontId="0" fillId="10" borderId="11" xfId="0" applyFill="1" applyBorder="1" applyAlignment="1" applyProtection="1">
      <alignment horizontal="left"/>
      <protection locked="0"/>
    </xf>
    <xf numFmtId="0" fontId="0" fillId="10" borderId="0" xfId="0" applyFill="1" applyAlignment="1" applyProtection="1">
      <alignment horizontal="left"/>
      <protection locked="0"/>
    </xf>
    <xf numFmtId="0" fontId="0" fillId="10" borderId="1" xfId="0" applyFont="1" applyFill="1" applyBorder="1" applyAlignment="1" applyProtection="1">
      <alignment horizontal="center"/>
      <protection locked="0"/>
    </xf>
    <xf numFmtId="165" fontId="0" fillId="10" borderId="1" xfId="0" applyNumberFormat="1" applyFont="1" applyFill="1" applyBorder="1" applyAlignment="1" applyProtection="1">
      <alignment horizontal="center"/>
      <protection locked="0"/>
    </xf>
    <xf numFmtId="0" fontId="0" fillId="10" borderId="1" xfId="0" applyFont="1" applyFill="1" applyBorder="1" applyProtection="1">
      <protection locked="0"/>
    </xf>
    <xf numFmtId="0" fontId="20" fillId="10" borderId="1" xfId="0" applyFont="1" applyFill="1" applyBorder="1" applyAlignment="1" applyProtection="1">
      <alignment horizontal="left" vertical="center" wrapText="1"/>
      <protection locked="0"/>
    </xf>
    <xf numFmtId="0" fontId="0" fillId="10" borderId="1" xfId="0" applyFill="1" applyBorder="1" applyProtection="1">
      <protection locked="0"/>
    </xf>
    <xf numFmtId="0" fontId="3" fillId="10" borderId="1" xfId="0" applyFont="1" applyFill="1" applyBorder="1" applyProtection="1">
      <protection locked="0"/>
    </xf>
    <xf numFmtId="49" fontId="21" fillId="10" borderId="1" xfId="0" applyNumberFormat="1" applyFont="1" applyFill="1" applyBorder="1" applyAlignment="1" applyProtection="1">
      <alignment horizontal="left"/>
      <protection locked="0"/>
    </xf>
    <xf numFmtId="1" fontId="3" fillId="0" borderId="1" xfId="0" applyNumberFormat="1" applyFont="1" applyBorder="1" applyAlignment="1" applyProtection="1">
      <alignment horizontal="center" vertical="center"/>
      <protection locked="0"/>
    </xf>
    <xf numFmtId="0" fontId="20" fillId="10" borderId="4" xfId="0" applyFont="1" applyFill="1" applyBorder="1" applyAlignment="1" applyProtection="1">
      <alignment horizontal="center" vertical="center" wrapText="1"/>
      <protection locked="0"/>
    </xf>
    <xf numFmtId="0" fontId="20" fillId="10" borderId="1"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protection locked="0"/>
    </xf>
    <xf numFmtId="0" fontId="0" fillId="10" borderId="1" xfId="0" applyFont="1" applyFill="1" applyBorder="1" applyAlignment="1" applyProtection="1">
      <alignment horizontal="center" vertical="center" wrapText="1"/>
      <protection locked="0"/>
    </xf>
    <xf numFmtId="0" fontId="22" fillId="10"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protection locked="0"/>
    </xf>
    <xf numFmtId="0" fontId="23" fillId="10" borderId="1" xfId="0" applyFont="1" applyFill="1" applyBorder="1" applyAlignment="1" applyProtection="1">
      <alignment horizontal="center" vertical="center"/>
      <protection locked="0"/>
    </xf>
    <xf numFmtId="0" fontId="19" fillId="10"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49" fontId="11" fillId="0" borderId="1" xfId="0" applyNumberFormat="1"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24" fillId="0" borderId="6" xfId="0" applyFont="1" applyFill="1" applyBorder="1" applyAlignment="1" applyProtection="1">
      <alignment vertical="center" wrapText="1"/>
      <protection locked="0"/>
    </xf>
    <xf numFmtId="0" fontId="11" fillId="10" borderId="1" xfId="0" applyFont="1" applyFill="1" applyBorder="1" applyAlignment="1" applyProtection="1">
      <alignment horizontal="left"/>
      <protection locked="0"/>
    </xf>
    <xf numFmtId="0" fontId="25" fillId="10" borderId="1" xfId="0" applyFont="1" applyFill="1" applyBorder="1" applyAlignment="1" applyProtection="1">
      <alignment horizontal="left" vertical="center" wrapText="1"/>
      <protection locked="0"/>
    </xf>
    <xf numFmtId="0" fontId="11" fillId="0" borderId="1" xfId="0" applyFont="1" applyBorder="1" applyAlignment="1" applyProtection="1">
      <alignment horizontal="left" vertical="center"/>
      <protection locked="0"/>
    </xf>
    <xf numFmtId="0" fontId="24" fillId="0" borderId="1" xfId="0"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center" wrapText="1"/>
      <protection locked="0"/>
    </xf>
    <xf numFmtId="0" fontId="11" fillId="10" borderId="1" xfId="0" applyFont="1" applyFill="1" applyBorder="1" applyAlignment="1" applyProtection="1">
      <alignment horizontal="left" vertical="center"/>
      <protection locked="0"/>
    </xf>
    <xf numFmtId="49" fontId="11" fillId="0" borderId="1" xfId="0" applyNumberFormat="1" applyFont="1" applyFill="1" applyBorder="1" applyAlignment="1" applyProtection="1">
      <alignment horizontal="left"/>
      <protection locked="0"/>
    </xf>
    <xf numFmtId="0" fontId="11" fillId="0" borderId="1" xfId="0" applyFont="1" applyFill="1" applyBorder="1" applyAlignment="1" applyProtection="1">
      <alignment horizontal="left"/>
      <protection locked="0"/>
    </xf>
    <xf numFmtId="0" fontId="11" fillId="0" borderId="1" xfId="0" applyFont="1" applyBorder="1" applyAlignment="1" applyProtection="1">
      <protection locked="0"/>
    </xf>
    <xf numFmtId="0" fontId="11" fillId="0" borderId="1" xfId="0" applyFont="1" applyBorder="1" applyAlignment="1" applyProtection="1">
      <alignment horizontal="left"/>
      <protection locked="0"/>
    </xf>
    <xf numFmtId="14" fontId="3" fillId="0" borderId="0" xfId="0" applyNumberFormat="1" applyFont="1" applyProtection="1">
      <protection locked="0"/>
    </xf>
    <xf numFmtId="49" fontId="11" fillId="0" borderId="1" xfId="0" applyNumberFormat="1" applyFont="1" applyBorder="1" applyAlignment="1" applyProtection="1">
      <alignment horizontal="left"/>
      <protection locked="0"/>
    </xf>
    <xf numFmtId="0" fontId="11" fillId="0" borderId="1" xfId="0" applyFont="1" applyBorder="1" applyProtection="1">
      <protection locked="0"/>
    </xf>
    <xf numFmtId="49" fontId="0" fillId="0" borderId="1" xfId="0" applyNumberFormat="1" applyFont="1" applyBorder="1" applyProtection="1">
      <protection locked="0"/>
    </xf>
    <xf numFmtId="49" fontId="0" fillId="0" borderId="1" xfId="0" applyNumberFormat="1" applyBorder="1" applyProtection="1">
      <protection locked="0"/>
    </xf>
    <xf numFmtId="14" fontId="3" fillId="0" borderId="1" xfId="0" applyNumberFormat="1" applyFont="1" applyBorder="1" applyProtection="1">
      <protection locked="0"/>
    </xf>
    <xf numFmtId="14" fontId="0" fillId="0" borderId="1" xfId="0" applyNumberFormat="1" applyBorder="1" applyProtection="1">
      <protection locked="0"/>
    </xf>
    <xf numFmtId="0" fontId="19" fillId="0" borderId="1" xfId="0" applyFont="1" applyBorder="1" applyAlignment="1" applyProtection="1">
      <alignment horizontal="center" vertical="center"/>
      <protection locked="0"/>
    </xf>
    <xf numFmtId="0" fontId="0" fillId="0" borderId="1" xfId="0" applyFont="1" applyBorder="1" applyProtection="1">
      <protection locked="0"/>
    </xf>
    <xf numFmtId="0" fontId="26" fillId="10" borderId="1" xfId="0" applyFont="1" applyFill="1" applyBorder="1" applyAlignment="1" applyProtection="1">
      <alignment horizontal="left" vertical="center" wrapText="1"/>
      <protection locked="0"/>
    </xf>
    <xf numFmtId="0" fontId="26" fillId="10" borderId="1" xfId="0" quotePrefix="1" applyFont="1" applyFill="1" applyBorder="1" applyAlignment="1" applyProtection="1">
      <alignment horizontal="left" vertical="center" wrapText="1"/>
      <protection locked="0"/>
    </xf>
    <xf numFmtId="0" fontId="26" fillId="10" borderId="1" xfId="0" applyFont="1" applyFill="1" applyBorder="1" applyAlignment="1" applyProtection="1">
      <alignment horizontal="left" vertical="center"/>
      <protection locked="0"/>
    </xf>
    <xf numFmtId="0" fontId="26" fillId="0" borderId="1" xfId="0" applyFont="1" applyBorder="1" applyAlignment="1" applyProtection="1">
      <alignment horizontal="left" vertical="center" wrapText="1"/>
      <protection locked="0"/>
    </xf>
    <xf numFmtId="49" fontId="23" fillId="10" borderId="1" xfId="0" applyNumberFormat="1"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19" fillId="0" borderId="1" xfId="0" applyFont="1" applyFill="1" applyBorder="1" applyAlignment="1" applyProtection="1">
      <alignment horizontal="left" vertical="center"/>
      <protection locked="0"/>
    </xf>
    <xf numFmtId="0" fontId="27" fillId="0" borderId="1" xfId="0" applyFont="1" applyBorder="1" applyAlignment="1" applyProtection="1">
      <alignment horizontal="left"/>
      <protection locked="0"/>
    </xf>
    <xf numFmtId="0" fontId="27" fillId="10" borderId="1" xfId="0" applyFont="1" applyFill="1" applyBorder="1" applyAlignment="1" applyProtection="1">
      <alignment horizontal="left"/>
      <protection locked="0"/>
    </xf>
    <xf numFmtId="0" fontId="19" fillId="10" borderId="1" xfId="0" applyFont="1" applyFill="1" applyBorder="1" applyAlignment="1" applyProtection="1">
      <alignment horizontal="left" vertical="center"/>
      <protection locked="0"/>
    </xf>
    <xf numFmtId="1" fontId="0" fillId="0" borderId="1" xfId="0" applyNumberFormat="1" applyFont="1" applyBorder="1" applyProtection="1">
      <protection locked="0"/>
    </xf>
    <xf numFmtId="49" fontId="0" fillId="10" borderId="1" xfId="0" applyNumberFormat="1" applyFont="1" applyFill="1" applyBorder="1" applyProtection="1">
      <protection locked="0"/>
    </xf>
    <xf numFmtId="0" fontId="19" fillId="0" borderId="0" xfId="0" applyFont="1" applyAlignment="1" applyProtection="1">
      <alignment horizontal="center" vertical="center" wrapText="1"/>
      <protection locked="0"/>
    </xf>
    <xf numFmtId="0" fontId="19" fillId="10" borderId="0" xfId="0" applyFont="1" applyFill="1" applyAlignment="1" applyProtection="1">
      <alignment horizontal="center" vertical="center" wrapText="1"/>
      <protection locked="0"/>
    </xf>
    <xf numFmtId="0" fontId="19" fillId="10" borderId="1" xfId="0" applyFont="1" applyFill="1" applyBorder="1" applyAlignment="1" applyProtection="1">
      <alignment horizontal="left" vertical="center" wrapText="1"/>
      <protection locked="0"/>
    </xf>
    <xf numFmtId="0" fontId="19" fillId="10" borderId="1" xfId="0" applyFont="1" applyFill="1" applyBorder="1" applyAlignment="1" applyProtection="1">
      <alignment horizontal="center" vertical="center"/>
      <protection locked="0"/>
    </xf>
    <xf numFmtId="0" fontId="23" fillId="10" borderId="1" xfId="0" applyFont="1" applyFill="1" applyBorder="1" applyAlignment="1" applyProtection="1">
      <alignment horizontal="left" vertical="center"/>
      <protection locked="0"/>
    </xf>
    <xf numFmtId="0" fontId="3" fillId="10" borderId="0" xfId="0" applyFont="1" applyFill="1" applyProtection="1">
      <protection locked="0"/>
    </xf>
    <xf numFmtId="0" fontId="3" fillId="10"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wrapText="1"/>
      <protection locked="0"/>
    </xf>
    <xf numFmtId="0" fontId="19" fillId="0" borderId="1" xfId="0" applyFont="1" applyBorder="1" applyAlignment="1" applyProtection="1">
      <alignment horizontal="left" vertical="center"/>
      <protection locked="0"/>
    </xf>
    <xf numFmtId="0" fontId="0" fillId="0" borderId="1" xfId="0" applyBorder="1" applyAlignment="1" applyProtection="1">
      <alignment horizontal="left"/>
      <protection locked="0"/>
    </xf>
    <xf numFmtId="0" fontId="28" fillId="0"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3" fillId="0" borderId="9" xfId="0" applyFont="1" applyBorder="1" applyProtection="1">
      <protection locked="0"/>
    </xf>
    <xf numFmtId="0" fontId="3" fillId="0" borderId="10" xfId="0" applyFont="1" applyBorder="1" applyProtection="1">
      <protection locked="0"/>
    </xf>
    <xf numFmtId="0" fontId="3" fillId="0" borderId="12" xfId="0" applyFont="1" applyBorder="1" applyProtection="1">
      <protection locked="0"/>
    </xf>
    <xf numFmtId="0" fontId="3" fillId="0" borderId="8" xfId="0" applyFont="1" applyBorder="1" applyProtection="1">
      <protection locked="0"/>
    </xf>
    <xf numFmtId="0" fontId="3" fillId="0" borderId="0" xfId="0" applyFont="1" applyBorder="1" applyProtection="1">
      <protection locked="0"/>
    </xf>
    <xf numFmtId="0" fontId="3" fillId="0" borderId="13" xfId="0" applyFont="1" applyBorder="1" applyProtection="1">
      <protection locked="0"/>
    </xf>
    <xf numFmtId="14" fontId="29" fillId="0" borderId="1" xfId="0" applyNumberFormat="1" applyFont="1" applyBorder="1" applyAlignment="1" applyProtection="1">
      <alignment horizontal="left"/>
      <protection locked="0"/>
    </xf>
    <xf numFmtId="14" fontId="0" fillId="10" borderId="1" xfId="0" applyNumberFormat="1" applyFill="1" applyBorder="1" applyProtection="1">
      <protection locked="0"/>
    </xf>
    <xf numFmtId="0" fontId="29" fillId="0" borderId="1" xfId="0" applyFont="1" applyBorder="1" applyAlignment="1" applyProtection="1">
      <alignment horizontal="left"/>
      <protection locked="0"/>
    </xf>
    <xf numFmtId="0" fontId="29" fillId="10" borderId="1" xfId="0" applyFont="1" applyFill="1" applyBorder="1" applyAlignment="1" applyProtection="1">
      <alignment horizontal="left"/>
      <protection locked="0"/>
    </xf>
    <xf numFmtId="14" fontId="29" fillId="10" borderId="1" xfId="0" applyNumberFormat="1" applyFont="1" applyFill="1" applyBorder="1" applyAlignment="1" applyProtection="1">
      <alignment horizontal="left"/>
      <protection locked="0"/>
    </xf>
    <xf numFmtId="0" fontId="30" fillId="10" borderId="1" xfId="0" applyFont="1" applyFill="1" applyBorder="1" applyAlignment="1" applyProtection="1">
      <alignment horizontal="left" vertical="center" wrapText="1"/>
      <protection locked="0"/>
    </xf>
    <xf numFmtId="0" fontId="0" fillId="10" borderId="0" xfId="0" applyFill="1" applyBorder="1" applyProtection="1">
      <protection locked="0"/>
    </xf>
    <xf numFmtId="0" fontId="0" fillId="10" borderId="6" xfId="0" applyFill="1" applyBorder="1" applyProtection="1">
      <protection locked="0"/>
    </xf>
    <xf numFmtId="0" fontId="23" fillId="0" borderId="6" xfId="0" applyFont="1" applyBorder="1" applyAlignment="1" applyProtection="1">
      <alignment horizontal="center" vertical="center"/>
      <protection locked="0"/>
    </xf>
    <xf numFmtId="0" fontId="23" fillId="10" borderId="6" xfId="0" applyFont="1" applyFill="1" applyBorder="1" applyAlignment="1" applyProtection="1">
      <alignment horizontal="center" vertical="center" wrapText="1"/>
      <protection locked="0"/>
    </xf>
    <xf numFmtId="0" fontId="3" fillId="0" borderId="1" xfId="0" applyFont="1" applyBorder="1" applyProtection="1">
      <protection locked="0"/>
    </xf>
    <xf numFmtId="0" fontId="27" fillId="0" borderId="1" xfId="0" applyFont="1" applyFill="1" applyBorder="1" applyAlignment="1" applyProtection="1">
      <alignment horizontal="left" vertical="center"/>
      <protection locked="0"/>
    </xf>
    <xf numFmtId="49" fontId="27" fillId="0" borderId="1" xfId="0" applyNumberFormat="1" applyFont="1" applyFill="1" applyBorder="1" applyAlignment="1" applyProtection="1">
      <alignment horizontal="left" vertical="center"/>
      <protection locked="0"/>
    </xf>
    <xf numFmtId="0" fontId="22" fillId="10" borderId="1" xfId="0" applyFont="1" applyFill="1" applyBorder="1" applyAlignment="1" applyProtection="1">
      <alignment horizontal="left"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lignment horizontal="center" vertical="center" wrapText="1"/>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sqref="A1:M1"/>
    </sheetView>
  </sheetViews>
  <sheetFormatPr defaultRowHeight="16.5"/>
  <cols>
    <col min="1" max="1" width="6" style="1" customWidth="1"/>
    <col min="2" max="2" width="21.85546875" style="1" customWidth="1"/>
    <col min="3" max="3" width="13.42578125" style="1" bestFit="1" customWidth="1"/>
    <col min="4" max="4" width="11"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1" style="1" bestFit="1" customWidth="1"/>
    <col min="13" max="13" width="19.5703125" style="1" customWidth="1"/>
    <col min="14" max="16384" width="9.140625" style="1"/>
  </cols>
  <sheetData>
    <row r="1" spans="1:14" ht="60" customHeight="1">
      <c r="A1" s="150" t="s">
        <v>1506</v>
      </c>
      <c r="B1" s="150"/>
      <c r="C1" s="150"/>
      <c r="D1" s="150"/>
      <c r="E1" s="150"/>
      <c r="F1" s="150"/>
      <c r="G1" s="150"/>
      <c r="H1" s="150"/>
      <c r="I1" s="150"/>
      <c r="J1" s="150"/>
      <c r="K1" s="150"/>
      <c r="L1" s="150"/>
      <c r="M1" s="150"/>
    </row>
    <row r="2" spans="1:14">
      <c r="A2" s="151" t="s">
        <v>0</v>
      </c>
      <c r="B2" s="151"/>
      <c r="C2" s="153" t="s">
        <v>91</v>
      </c>
      <c r="D2" s="154"/>
      <c r="E2" s="2" t="s">
        <v>1</v>
      </c>
      <c r="F2" s="141" t="s">
        <v>92</v>
      </c>
      <c r="G2" s="141"/>
      <c r="H2" s="141"/>
      <c r="I2" s="141"/>
      <c r="J2" s="141"/>
      <c r="K2" s="166" t="s">
        <v>28</v>
      </c>
      <c r="L2" s="166"/>
      <c r="M2" s="36" t="s">
        <v>93</v>
      </c>
    </row>
    <row r="3" spans="1:14" ht="7.5" customHeight="1">
      <c r="A3" s="185"/>
      <c r="B3" s="185"/>
      <c r="C3" s="185"/>
      <c r="D3" s="185"/>
      <c r="E3" s="185"/>
      <c r="F3" s="184"/>
      <c r="G3" s="184"/>
      <c r="H3" s="184"/>
      <c r="I3" s="184"/>
      <c r="J3" s="184"/>
      <c r="K3" s="186"/>
      <c r="L3" s="186"/>
      <c r="M3" s="186"/>
    </row>
    <row r="4" spans="1:14">
      <c r="A4" s="160" t="s">
        <v>2</v>
      </c>
      <c r="B4" s="161"/>
      <c r="C4" s="161"/>
      <c r="D4" s="161"/>
      <c r="E4" s="162"/>
      <c r="F4" s="184"/>
      <c r="G4" s="184"/>
      <c r="H4" s="184"/>
      <c r="I4" s="187" t="s">
        <v>64</v>
      </c>
      <c r="J4" s="187"/>
      <c r="K4" s="187"/>
      <c r="L4" s="187"/>
      <c r="M4" s="187"/>
    </row>
    <row r="5" spans="1:14" ht="18.75" customHeight="1">
      <c r="A5" s="183" t="s">
        <v>4</v>
      </c>
      <c r="B5" s="183"/>
      <c r="C5" s="163" t="s">
        <v>968</v>
      </c>
      <c r="D5" s="164"/>
      <c r="E5" s="165"/>
      <c r="F5" s="184"/>
      <c r="G5" s="184"/>
      <c r="H5" s="184"/>
      <c r="I5" s="155" t="s">
        <v>5</v>
      </c>
      <c r="J5" s="155"/>
      <c r="K5" s="157" t="s">
        <v>969</v>
      </c>
      <c r="L5" s="159"/>
      <c r="M5" s="158"/>
    </row>
    <row r="6" spans="1:14" ht="18.75" customHeight="1">
      <c r="A6" s="156" t="s">
        <v>22</v>
      </c>
      <c r="B6" s="156"/>
      <c r="C6" s="37"/>
      <c r="D6" s="152">
        <v>9401763517</v>
      </c>
      <c r="E6" s="152"/>
      <c r="F6" s="184"/>
      <c r="G6" s="184"/>
      <c r="H6" s="184"/>
      <c r="I6" s="156" t="s">
        <v>22</v>
      </c>
      <c r="J6" s="156"/>
      <c r="K6" s="157">
        <v>9435063432</v>
      </c>
      <c r="L6" s="158"/>
      <c r="M6" s="38"/>
    </row>
    <row r="7" spans="1:14">
      <c r="A7" s="182" t="s">
        <v>3</v>
      </c>
      <c r="B7" s="182"/>
      <c r="C7" s="182"/>
      <c r="D7" s="182"/>
      <c r="E7" s="182"/>
      <c r="F7" s="182"/>
      <c r="G7" s="182"/>
      <c r="H7" s="182"/>
      <c r="I7" s="182"/>
      <c r="J7" s="182"/>
      <c r="K7" s="182"/>
      <c r="L7" s="182"/>
      <c r="M7" s="182"/>
    </row>
    <row r="8" spans="1:14">
      <c r="A8" s="147" t="s">
        <v>25</v>
      </c>
      <c r="B8" s="148"/>
      <c r="C8" s="149"/>
      <c r="D8" s="3" t="s">
        <v>24</v>
      </c>
      <c r="E8" s="39"/>
      <c r="F8" s="169"/>
      <c r="G8" s="170"/>
      <c r="H8" s="170"/>
      <c r="I8" s="147" t="s">
        <v>26</v>
      </c>
      <c r="J8" s="148"/>
      <c r="K8" s="149"/>
      <c r="L8" s="3" t="s">
        <v>24</v>
      </c>
      <c r="M8" s="39"/>
    </row>
    <row r="9" spans="1:14">
      <c r="A9" s="174" t="s">
        <v>30</v>
      </c>
      <c r="B9" s="175"/>
      <c r="C9" s="6" t="s">
        <v>6</v>
      </c>
      <c r="D9" s="9" t="s">
        <v>12</v>
      </c>
      <c r="E9" s="5" t="s">
        <v>15</v>
      </c>
      <c r="F9" s="171"/>
      <c r="G9" s="172"/>
      <c r="H9" s="172"/>
      <c r="I9" s="174" t="s">
        <v>30</v>
      </c>
      <c r="J9" s="175"/>
      <c r="K9" s="6" t="s">
        <v>6</v>
      </c>
      <c r="L9" s="9" t="s">
        <v>12</v>
      </c>
      <c r="M9" s="5" t="s">
        <v>15</v>
      </c>
    </row>
    <row r="10" spans="1:14">
      <c r="A10" s="176" t="s">
        <v>94</v>
      </c>
      <c r="B10" s="176"/>
      <c r="C10" s="4" t="s">
        <v>18</v>
      </c>
      <c r="D10" s="37">
        <v>8486071535</v>
      </c>
      <c r="E10" s="38"/>
      <c r="F10" s="171"/>
      <c r="G10" s="172"/>
      <c r="H10" s="172"/>
      <c r="I10" s="176" t="s">
        <v>98</v>
      </c>
      <c r="J10" s="176"/>
      <c r="K10" s="4" t="s">
        <v>18</v>
      </c>
      <c r="L10" s="37">
        <v>9435004785</v>
      </c>
      <c r="M10" s="38"/>
    </row>
    <row r="11" spans="1:14">
      <c r="A11" s="176" t="s">
        <v>95</v>
      </c>
      <c r="B11" s="176"/>
      <c r="C11" s="4" t="s">
        <v>19</v>
      </c>
      <c r="D11" s="37">
        <v>9435068644</v>
      </c>
      <c r="E11" s="38"/>
      <c r="F11" s="171"/>
      <c r="G11" s="172"/>
      <c r="H11" s="172"/>
      <c r="I11" s="163" t="s">
        <v>99</v>
      </c>
      <c r="J11" s="165"/>
      <c r="K11" s="20" t="s">
        <v>18</v>
      </c>
      <c r="L11" s="37">
        <v>9678252146</v>
      </c>
      <c r="M11" s="38"/>
    </row>
    <row r="12" spans="1:14">
      <c r="A12" s="176" t="s">
        <v>96</v>
      </c>
      <c r="B12" s="176"/>
      <c r="C12" s="4" t="s">
        <v>20</v>
      </c>
      <c r="D12" s="37">
        <v>7663944957</v>
      </c>
      <c r="E12" s="38"/>
      <c r="F12" s="171"/>
      <c r="G12" s="172"/>
      <c r="H12" s="172"/>
      <c r="I12" s="177" t="s">
        <v>100</v>
      </c>
      <c r="J12" s="178"/>
      <c r="K12" s="4" t="s">
        <v>20</v>
      </c>
      <c r="L12" s="37">
        <v>9613075867</v>
      </c>
      <c r="M12" s="38"/>
    </row>
    <row r="13" spans="1:14">
      <c r="A13" s="176" t="s">
        <v>97</v>
      </c>
      <c r="B13" s="176"/>
      <c r="C13" s="4" t="s">
        <v>21</v>
      </c>
      <c r="D13" s="37">
        <v>8751947915</v>
      </c>
      <c r="E13" s="38"/>
      <c r="F13" s="171"/>
      <c r="G13" s="172"/>
      <c r="H13" s="172"/>
      <c r="I13" s="177" t="s">
        <v>101</v>
      </c>
      <c r="J13" s="178"/>
      <c r="K13" s="4" t="s">
        <v>21</v>
      </c>
      <c r="L13" s="37">
        <v>8724925610</v>
      </c>
      <c r="M13" s="38"/>
    </row>
    <row r="14" spans="1:14">
      <c r="A14" s="179" t="s">
        <v>23</v>
      </c>
      <c r="B14" s="180"/>
      <c r="C14" s="181"/>
      <c r="D14" s="146"/>
      <c r="E14" s="146"/>
      <c r="F14" s="171"/>
      <c r="G14" s="172"/>
      <c r="H14" s="172"/>
      <c r="I14" s="173"/>
      <c r="J14" s="173"/>
      <c r="K14" s="173"/>
      <c r="L14" s="173"/>
      <c r="M14" s="173"/>
      <c r="N14" s="8"/>
    </row>
    <row r="15" spans="1:14">
      <c r="A15" s="168"/>
      <c r="B15" s="168"/>
      <c r="C15" s="168"/>
      <c r="D15" s="168"/>
      <c r="E15" s="168"/>
      <c r="F15" s="168"/>
      <c r="G15" s="168"/>
      <c r="H15" s="168"/>
      <c r="I15" s="168"/>
      <c r="J15" s="168"/>
      <c r="K15" s="168"/>
      <c r="L15" s="168"/>
      <c r="M15" s="168"/>
    </row>
    <row r="16" spans="1:14">
      <c r="A16" s="167" t="s">
        <v>48</v>
      </c>
      <c r="B16" s="167"/>
      <c r="C16" s="167"/>
      <c r="D16" s="167"/>
      <c r="E16" s="167"/>
      <c r="F16" s="167"/>
      <c r="G16" s="167"/>
      <c r="H16" s="167"/>
      <c r="I16" s="167"/>
      <c r="J16" s="167"/>
      <c r="K16" s="167"/>
      <c r="L16" s="167"/>
      <c r="M16" s="167"/>
    </row>
    <row r="17" spans="1:13" ht="32.25" customHeight="1">
      <c r="A17" s="144" t="s">
        <v>60</v>
      </c>
      <c r="B17" s="144"/>
      <c r="C17" s="144"/>
      <c r="D17" s="144"/>
      <c r="E17" s="144"/>
      <c r="F17" s="144"/>
      <c r="G17" s="144"/>
      <c r="H17" s="144"/>
      <c r="I17" s="144"/>
      <c r="J17" s="144"/>
      <c r="K17" s="144"/>
      <c r="L17" s="144"/>
      <c r="M17" s="144"/>
    </row>
    <row r="18" spans="1:13">
      <c r="A18" s="143" t="s">
        <v>61</v>
      </c>
      <c r="B18" s="143"/>
      <c r="C18" s="143"/>
      <c r="D18" s="143"/>
      <c r="E18" s="143"/>
      <c r="F18" s="143"/>
      <c r="G18" s="143"/>
      <c r="H18" s="143"/>
      <c r="I18" s="143"/>
      <c r="J18" s="143"/>
      <c r="K18" s="143"/>
      <c r="L18" s="143"/>
      <c r="M18" s="143"/>
    </row>
    <row r="19" spans="1:13">
      <c r="A19" s="143" t="s">
        <v>49</v>
      </c>
      <c r="B19" s="143"/>
      <c r="C19" s="143"/>
      <c r="D19" s="143"/>
      <c r="E19" s="143"/>
      <c r="F19" s="143"/>
      <c r="G19" s="143"/>
      <c r="H19" s="143"/>
      <c r="I19" s="143"/>
      <c r="J19" s="143"/>
      <c r="K19" s="143"/>
      <c r="L19" s="143"/>
      <c r="M19" s="143"/>
    </row>
    <row r="20" spans="1:13">
      <c r="A20" s="143" t="s">
        <v>43</v>
      </c>
      <c r="B20" s="143"/>
      <c r="C20" s="143"/>
      <c r="D20" s="143"/>
      <c r="E20" s="143"/>
      <c r="F20" s="143"/>
      <c r="G20" s="143"/>
      <c r="H20" s="143"/>
      <c r="I20" s="143"/>
      <c r="J20" s="143"/>
      <c r="K20" s="143"/>
      <c r="L20" s="143"/>
      <c r="M20" s="143"/>
    </row>
    <row r="21" spans="1:13">
      <c r="A21" s="143" t="s">
        <v>50</v>
      </c>
      <c r="B21" s="143"/>
      <c r="C21" s="143"/>
      <c r="D21" s="143"/>
      <c r="E21" s="143"/>
      <c r="F21" s="143"/>
      <c r="G21" s="143"/>
      <c r="H21" s="143"/>
      <c r="I21" s="143"/>
      <c r="J21" s="143"/>
      <c r="K21" s="143"/>
      <c r="L21" s="143"/>
      <c r="M21" s="143"/>
    </row>
    <row r="22" spans="1:13">
      <c r="A22" s="143" t="s">
        <v>44</v>
      </c>
      <c r="B22" s="143"/>
      <c r="C22" s="143"/>
      <c r="D22" s="143"/>
      <c r="E22" s="143"/>
      <c r="F22" s="143"/>
      <c r="G22" s="143"/>
      <c r="H22" s="143"/>
      <c r="I22" s="143"/>
      <c r="J22" s="143"/>
      <c r="K22" s="143"/>
      <c r="L22" s="143"/>
      <c r="M22" s="143"/>
    </row>
    <row r="23" spans="1:13">
      <c r="A23" s="145" t="s">
        <v>53</v>
      </c>
      <c r="B23" s="145"/>
      <c r="C23" s="145"/>
      <c r="D23" s="145"/>
      <c r="E23" s="145"/>
      <c r="F23" s="145"/>
      <c r="G23" s="145"/>
      <c r="H23" s="145"/>
      <c r="I23" s="145"/>
      <c r="J23" s="145"/>
      <c r="K23" s="145"/>
      <c r="L23" s="145"/>
      <c r="M23" s="145"/>
    </row>
    <row r="24" spans="1:13">
      <c r="A24" s="143" t="s">
        <v>45</v>
      </c>
      <c r="B24" s="143"/>
      <c r="C24" s="143"/>
      <c r="D24" s="143"/>
      <c r="E24" s="143"/>
      <c r="F24" s="143"/>
      <c r="G24" s="143"/>
      <c r="H24" s="143"/>
      <c r="I24" s="143"/>
      <c r="J24" s="143"/>
      <c r="K24" s="143"/>
      <c r="L24" s="143"/>
      <c r="M24" s="143"/>
    </row>
    <row r="25" spans="1:13">
      <c r="A25" s="143" t="s">
        <v>46</v>
      </c>
      <c r="B25" s="143"/>
      <c r="C25" s="143"/>
      <c r="D25" s="143"/>
      <c r="E25" s="143"/>
      <c r="F25" s="143"/>
      <c r="G25" s="143"/>
      <c r="H25" s="143"/>
      <c r="I25" s="143"/>
      <c r="J25" s="143"/>
      <c r="K25" s="143"/>
      <c r="L25" s="143"/>
      <c r="M25" s="143"/>
    </row>
    <row r="26" spans="1:13">
      <c r="A26" s="143" t="s">
        <v>47</v>
      </c>
      <c r="B26" s="143"/>
      <c r="C26" s="143"/>
      <c r="D26" s="143"/>
      <c r="E26" s="143"/>
      <c r="F26" s="143"/>
      <c r="G26" s="143"/>
      <c r="H26" s="143"/>
      <c r="I26" s="143"/>
      <c r="J26" s="143"/>
      <c r="K26" s="143"/>
      <c r="L26" s="143"/>
      <c r="M26" s="143"/>
    </row>
    <row r="27" spans="1:13">
      <c r="A27" s="142" t="s">
        <v>51</v>
      </c>
      <c r="B27" s="142"/>
      <c r="C27" s="142"/>
      <c r="D27" s="142"/>
      <c r="E27" s="142"/>
      <c r="F27" s="142"/>
      <c r="G27" s="142"/>
      <c r="H27" s="142"/>
      <c r="I27" s="142"/>
      <c r="J27" s="142"/>
      <c r="K27" s="142"/>
      <c r="L27" s="142"/>
      <c r="M27" s="142"/>
    </row>
    <row r="28" spans="1:13">
      <c r="A28" s="143" t="s">
        <v>52</v>
      </c>
      <c r="B28" s="143"/>
      <c r="C28" s="143"/>
      <c r="D28" s="143"/>
      <c r="E28" s="143"/>
      <c r="F28" s="143"/>
      <c r="G28" s="143"/>
      <c r="H28" s="143"/>
      <c r="I28" s="143"/>
      <c r="J28" s="143"/>
      <c r="K28" s="143"/>
      <c r="L28" s="143"/>
      <c r="M28" s="143"/>
    </row>
    <row r="29" spans="1:13" ht="44.25" customHeight="1">
      <c r="A29" s="140" t="s">
        <v>62</v>
      </c>
      <c r="B29" s="140"/>
      <c r="C29" s="140"/>
      <c r="D29" s="140"/>
      <c r="E29" s="140"/>
      <c r="F29" s="140"/>
      <c r="G29" s="140"/>
      <c r="H29" s="140"/>
      <c r="I29" s="140"/>
      <c r="J29" s="140"/>
      <c r="K29" s="140"/>
      <c r="L29" s="140"/>
      <c r="M29" s="140"/>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88" t="s">
        <v>1507</v>
      </c>
      <c r="B1" s="188"/>
      <c r="C1" s="188"/>
      <c r="D1" s="188"/>
      <c r="E1" s="188"/>
      <c r="F1" s="188"/>
      <c r="G1" s="188"/>
      <c r="H1" s="188"/>
      <c r="I1" s="188"/>
      <c r="J1" s="188"/>
      <c r="K1" s="188"/>
      <c r="L1" s="188"/>
      <c r="M1" s="188"/>
      <c r="N1" s="188"/>
      <c r="O1" s="188"/>
      <c r="P1" s="188"/>
      <c r="Q1" s="188"/>
      <c r="R1" s="188"/>
      <c r="S1" s="188"/>
    </row>
    <row r="2" spans="1:20" ht="16.5" customHeight="1">
      <c r="A2" s="191" t="s">
        <v>63</v>
      </c>
      <c r="B2" s="192"/>
      <c r="C2" s="192"/>
      <c r="D2" s="25">
        <v>43374</v>
      </c>
      <c r="E2" s="22"/>
      <c r="F2" s="22"/>
      <c r="G2" s="22"/>
      <c r="H2" s="22"/>
      <c r="I2" s="22"/>
      <c r="J2" s="22"/>
      <c r="K2" s="22"/>
      <c r="L2" s="22"/>
      <c r="M2" s="22"/>
      <c r="N2" s="22"/>
      <c r="O2" s="22"/>
      <c r="P2" s="22"/>
      <c r="Q2" s="22"/>
      <c r="R2" s="22"/>
      <c r="S2" s="22"/>
    </row>
    <row r="3" spans="1:20" ht="24" customHeight="1">
      <c r="A3" s="193" t="s">
        <v>14</v>
      </c>
      <c r="B3" s="189" t="s">
        <v>65</v>
      </c>
      <c r="C3" s="194" t="s">
        <v>7</v>
      </c>
      <c r="D3" s="194" t="s">
        <v>59</v>
      </c>
      <c r="E3" s="194" t="s">
        <v>16</v>
      </c>
      <c r="F3" s="195" t="s">
        <v>17</v>
      </c>
      <c r="G3" s="194" t="s">
        <v>8</v>
      </c>
      <c r="H3" s="194"/>
      <c r="I3" s="194"/>
      <c r="J3" s="194" t="s">
        <v>35</v>
      </c>
      <c r="K3" s="189" t="s">
        <v>37</v>
      </c>
      <c r="L3" s="189" t="s">
        <v>54</v>
      </c>
      <c r="M3" s="189" t="s">
        <v>55</v>
      </c>
      <c r="N3" s="189" t="s">
        <v>38</v>
      </c>
      <c r="O3" s="189" t="s">
        <v>39</v>
      </c>
      <c r="P3" s="193" t="s">
        <v>58</v>
      </c>
      <c r="Q3" s="194" t="s">
        <v>56</v>
      </c>
      <c r="R3" s="194" t="s">
        <v>36</v>
      </c>
      <c r="S3" s="194" t="s">
        <v>57</v>
      </c>
      <c r="T3" s="194" t="s">
        <v>13</v>
      </c>
    </row>
    <row r="4" spans="1:20" ht="25.5" customHeight="1">
      <c r="A4" s="193"/>
      <c r="B4" s="196"/>
      <c r="C4" s="194"/>
      <c r="D4" s="194"/>
      <c r="E4" s="194"/>
      <c r="F4" s="195"/>
      <c r="G4" s="15" t="s">
        <v>9</v>
      </c>
      <c r="H4" s="15" t="s">
        <v>10</v>
      </c>
      <c r="I4" s="11" t="s">
        <v>11</v>
      </c>
      <c r="J4" s="194"/>
      <c r="K4" s="190"/>
      <c r="L4" s="190"/>
      <c r="M4" s="190"/>
      <c r="N4" s="190"/>
      <c r="O4" s="190"/>
      <c r="P4" s="193"/>
      <c r="Q4" s="193"/>
      <c r="R4" s="194"/>
      <c r="S4" s="194"/>
      <c r="T4" s="194"/>
    </row>
    <row r="5" spans="1:20">
      <c r="A5" s="4">
        <v>1</v>
      </c>
      <c r="B5" s="17" t="s">
        <v>66</v>
      </c>
      <c r="C5" s="128" t="s">
        <v>970</v>
      </c>
      <c r="D5" s="57" t="s">
        <v>27</v>
      </c>
      <c r="E5" s="128" t="s">
        <v>998</v>
      </c>
      <c r="F5" s="52" t="s">
        <v>72</v>
      </c>
      <c r="G5" s="19">
        <v>64</v>
      </c>
      <c r="H5" s="19">
        <v>83</v>
      </c>
      <c r="I5" s="64">
        <f>G5+H5</f>
        <v>147</v>
      </c>
      <c r="J5" s="128" t="s">
        <v>1060</v>
      </c>
      <c r="K5" s="76" t="s">
        <v>144</v>
      </c>
      <c r="L5" s="77" t="s">
        <v>145</v>
      </c>
      <c r="M5" s="77">
        <v>9401451589</v>
      </c>
      <c r="N5" s="72" t="s">
        <v>140</v>
      </c>
      <c r="O5" s="73">
        <v>7896228284</v>
      </c>
      <c r="P5" s="126">
        <v>43374</v>
      </c>
      <c r="Q5" s="126" t="s">
        <v>78</v>
      </c>
      <c r="R5" s="18">
        <v>27</v>
      </c>
      <c r="S5" s="18"/>
      <c r="T5" s="18"/>
    </row>
    <row r="6" spans="1:20">
      <c r="A6" s="4">
        <v>2</v>
      </c>
      <c r="B6" s="17" t="s">
        <v>66</v>
      </c>
      <c r="C6" s="128" t="s">
        <v>971</v>
      </c>
      <c r="D6" s="57" t="s">
        <v>27</v>
      </c>
      <c r="E6" s="128" t="s">
        <v>999</v>
      </c>
      <c r="F6" s="52" t="s">
        <v>72</v>
      </c>
      <c r="G6" s="19">
        <v>21</v>
      </c>
      <c r="H6" s="19">
        <v>30</v>
      </c>
      <c r="I6" s="64">
        <f t="shared" ref="I6:I69" si="0">G6+H6</f>
        <v>51</v>
      </c>
      <c r="J6" s="128" t="s">
        <v>1061</v>
      </c>
      <c r="K6" s="80" t="s">
        <v>147</v>
      </c>
      <c r="L6" s="77" t="s">
        <v>148</v>
      </c>
      <c r="M6" s="77">
        <v>9401451567</v>
      </c>
      <c r="N6" s="18"/>
      <c r="O6" s="18"/>
      <c r="P6" s="126">
        <v>43374</v>
      </c>
      <c r="Q6" s="126" t="s">
        <v>78</v>
      </c>
      <c r="R6" s="18">
        <v>28</v>
      </c>
      <c r="S6" s="18"/>
      <c r="T6" s="18"/>
    </row>
    <row r="7" spans="1:20">
      <c r="A7" s="4">
        <v>3</v>
      </c>
      <c r="B7" s="17" t="s">
        <v>66</v>
      </c>
      <c r="C7" s="128" t="s">
        <v>972</v>
      </c>
      <c r="D7" s="57" t="s">
        <v>27</v>
      </c>
      <c r="E7" s="128" t="s">
        <v>1000</v>
      </c>
      <c r="F7" s="52" t="s">
        <v>72</v>
      </c>
      <c r="G7" s="19">
        <v>64</v>
      </c>
      <c r="H7" s="19">
        <v>74</v>
      </c>
      <c r="I7" s="64">
        <f t="shared" si="0"/>
        <v>138</v>
      </c>
      <c r="J7" s="128" t="s">
        <v>1062</v>
      </c>
      <c r="K7" s="18" t="s">
        <v>144</v>
      </c>
      <c r="L7" s="77" t="s">
        <v>145</v>
      </c>
      <c r="M7" s="77">
        <v>9401451589</v>
      </c>
      <c r="N7" s="72" t="s">
        <v>149</v>
      </c>
      <c r="O7" s="73">
        <v>8011551608</v>
      </c>
      <c r="P7" s="126">
        <v>43376</v>
      </c>
      <c r="Q7" s="126" t="s">
        <v>74</v>
      </c>
      <c r="R7" s="18">
        <v>32</v>
      </c>
      <c r="S7" s="18"/>
      <c r="T7" s="18"/>
    </row>
    <row r="8" spans="1:20">
      <c r="A8" s="4">
        <v>4</v>
      </c>
      <c r="B8" s="17" t="s">
        <v>66</v>
      </c>
      <c r="C8" s="129" t="s">
        <v>973</v>
      </c>
      <c r="D8" s="57" t="s">
        <v>27</v>
      </c>
      <c r="E8" s="129" t="s">
        <v>1001</v>
      </c>
      <c r="F8" s="53" t="s">
        <v>106</v>
      </c>
      <c r="G8" s="19">
        <v>60</v>
      </c>
      <c r="H8" s="19">
        <v>0</v>
      </c>
      <c r="I8" s="64">
        <f t="shared" si="0"/>
        <v>60</v>
      </c>
      <c r="J8" s="129" t="s">
        <v>1063</v>
      </c>
      <c r="K8" s="18" t="s">
        <v>147</v>
      </c>
      <c r="L8" s="77" t="s">
        <v>151</v>
      </c>
      <c r="M8" s="77">
        <v>9401451567</v>
      </c>
      <c r="N8" s="18"/>
      <c r="O8" s="18"/>
      <c r="P8" s="126">
        <v>43376</v>
      </c>
      <c r="Q8" s="126" t="s">
        <v>74</v>
      </c>
      <c r="R8" s="18">
        <v>30</v>
      </c>
      <c r="S8" s="18"/>
      <c r="T8" s="18"/>
    </row>
    <row r="9" spans="1:20">
      <c r="A9" s="4">
        <v>5</v>
      </c>
      <c r="B9" s="17" t="s">
        <v>66</v>
      </c>
      <c r="C9" s="128" t="s">
        <v>974</v>
      </c>
      <c r="D9" s="57" t="s">
        <v>27</v>
      </c>
      <c r="E9" s="128" t="s">
        <v>1002</v>
      </c>
      <c r="F9" s="53" t="s">
        <v>106</v>
      </c>
      <c r="G9" s="19">
        <v>70</v>
      </c>
      <c r="H9" s="19">
        <v>73</v>
      </c>
      <c r="I9" s="64">
        <f t="shared" si="0"/>
        <v>143</v>
      </c>
      <c r="J9" s="128" t="s">
        <v>1064</v>
      </c>
      <c r="K9" s="18" t="s">
        <v>144</v>
      </c>
      <c r="L9" s="77" t="s">
        <v>145</v>
      </c>
      <c r="M9" s="77">
        <v>9401451589</v>
      </c>
      <c r="N9" s="72" t="s">
        <v>152</v>
      </c>
      <c r="O9" s="73">
        <v>9957536839</v>
      </c>
      <c r="P9" s="126">
        <v>43377</v>
      </c>
      <c r="Q9" s="126" t="s">
        <v>200</v>
      </c>
      <c r="R9" s="18">
        <v>33</v>
      </c>
      <c r="S9" s="18"/>
      <c r="T9" s="18"/>
    </row>
    <row r="10" spans="1:20">
      <c r="A10" s="4">
        <v>6</v>
      </c>
      <c r="B10" s="17" t="s">
        <v>66</v>
      </c>
      <c r="C10" s="129" t="s">
        <v>975</v>
      </c>
      <c r="D10" s="57" t="s">
        <v>27</v>
      </c>
      <c r="E10" s="129" t="s">
        <v>1003</v>
      </c>
      <c r="F10" s="53" t="s">
        <v>106</v>
      </c>
      <c r="G10" s="19">
        <v>31</v>
      </c>
      <c r="H10" s="19">
        <v>29</v>
      </c>
      <c r="I10" s="64">
        <f t="shared" si="0"/>
        <v>60</v>
      </c>
      <c r="J10" s="129" t="s">
        <v>1065</v>
      </c>
      <c r="K10" s="18" t="s">
        <v>144</v>
      </c>
      <c r="L10" s="77" t="s">
        <v>145</v>
      </c>
      <c r="M10" s="77">
        <v>9401451589</v>
      </c>
      <c r="N10" s="18"/>
      <c r="O10" s="18"/>
      <c r="P10" s="126">
        <v>43377</v>
      </c>
      <c r="Q10" s="126" t="s">
        <v>200</v>
      </c>
      <c r="R10" s="18">
        <v>39</v>
      </c>
      <c r="S10" s="18"/>
      <c r="T10" s="18"/>
    </row>
    <row r="11" spans="1:20">
      <c r="A11" s="4">
        <v>7</v>
      </c>
      <c r="B11" s="17" t="s">
        <v>66</v>
      </c>
      <c r="C11" s="128" t="s">
        <v>976</v>
      </c>
      <c r="D11" s="57" t="s">
        <v>27</v>
      </c>
      <c r="E11" s="128" t="s">
        <v>1004</v>
      </c>
      <c r="F11" s="52" t="s">
        <v>72</v>
      </c>
      <c r="G11" s="19">
        <v>120</v>
      </c>
      <c r="H11" s="19">
        <v>113</v>
      </c>
      <c r="I11" s="64">
        <f t="shared" si="0"/>
        <v>233</v>
      </c>
      <c r="J11" s="128" t="s">
        <v>722</v>
      </c>
      <c r="K11" s="18" t="s">
        <v>144</v>
      </c>
      <c r="L11" s="77" t="s">
        <v>145</v>
      </c>
      <c r="M11" s="77">
        <v>9401451589</v>
      </c>
      <c r="N11" s="72" t="s">
        <v>139</v>
      </c>
      <c r="O11" s="73">
        <v>9954236963</v>
      </c>
      <c r="P11" s="126">
        <v>43378</v>
      </c>
      <c r="Q11" s="126" t="s">
        <v>76</v>
      </c>
      <c r="R11" s="18">
        <v>35</v>
      </c>
      <c r="S11" s="18"/>
      <c r="T11" s="18"/>
    </row>
    <row r="12" spans="1:20">
      <c r="A12" s="4">
        <v>8</v>
      </c>
      <c r="B12" s="17" t="s">
        <v>66</v>
      </c>
      <c r="C12" s="128" t="s">
        <v>976</v>
      </c>
      <c r="D12" s="57" t="s">
        <v>27</v>
      </c>
      <c r="E12" s="128" t="s">
        <v>1004</v>
      </c>
      <c r="F12" s="52" t="s">
        <v>72</v>
      </c>
      <c r="G12" s="19">
        <v>115</v>
      </c>
      <c r="H12" s="19">
        <v>115</v>
      </c>
      <c r="I12" s="64">
        <f t="shared" si="0"/>
        <v>230</v>
      </c>
      <c r="J12" s="128" t="s">
        <v>722</v>
      </c>
      <c r="K12" s="18" t="s">
        <v>147</v>
      </c>
      <c r="L12" s="77" t="s">
        <v>151</v>
      </c>
      <c r="M12" s="77">
        <v>9401451567</v>
      </c>
      <c r="N12" s="18"/>
      <c r="O12" s="18"/>
      <c r="P12" s="93">
        <v>43379</v>
      </c>
      <c r="Q12" s="93" t="s">
        <v>223</v>
      </c>
      <c r="R12" s="18">
        <v>35</v>
      </c>
      <c r="S12" s="18"/>
      <c r="T12" s="18"/>
    </row>
    <row r="13" spans="1:20">
      <c r="A13" s="4">
        <v>9</v>
      </c>
      <c r="B13" s="17" t="s">
        <v>66</v>
      </c>
      <c r="C13" s="51" t="s">
        <v>977</v>
      </c>
      <c r="D13" s="57" t="s">
        <v>27</v>
      </c>
      <c r="E13" s="51" t="s">
        <v>1005</v>
      </c>
      <c r="F13" s="53" t="s">
        <v>106</v>
      </c>
      <c r="G13" s="19">
        <v>321</v>
      </c>
      <c r="H13" s="19">
        <v>193</v>
      </c>
      <c r="I13" s="64">
        <f t="shared" si="0"/>
        <v>514</v>
      </c>
      <c r="J13" s="51" t="s">
        <v>920</v>
      </c>
      <c r="K13" s="18" t="s">
        <v>144</v>
      </c>
      <c r="L13" s="77" t="s">
        <v>145</v>
      </c>
      <c r="M13" s="77">
        <v>9401451589</v>
      </c>
      <c r="N13" s="72" t="s">
        <v>130</v>
      </c>
      <c r="O13" s="73">
        <v>7399226619</v>
      </c>
      <c r="P13" s="93">
        <v>43381</v>
      </c>
      <c r="Q13" s="93" t="s">
        <v>78</v>
      </c>
      <c r="R13" s="18">
        <v>34</v>
      </c>
      <c r="S13" s="18"/>
      <c r="T13" s="18"/>
    </row>
    <row r="14" spans="1:20">
      <c r="A14" s="4">
        <v>10</v>
      </c>
      <c r="B14" s="17" t="s">
        <v>66</v>
      </c>
      <c r="C14" s="51" t="s">
        <v>977</v>
      </c>
      <c r="D14" s="57" t="s">
        <v>27</v>
      </c>
      <c r="E14" s="51" t="s">
        <v>1005</v>
      </c>
      <c r="F14" s="53" t="s">
        <v>1025</v>
      </c>
      <c r="G14" s="19">
        <v>321</v>
      </c>
      <c r="H14" s="19">
        <v>193</v>
      </c>
      <c r="I14" s="64">
        <f t="shared" si="0"/>
        <v>514</v>
      </c>
      <c r="J14" s="51" t="s">
        <v>920</v>
      </c>
      <c r="K14" s="18" t="s">
        <v>147</v>
      </c>
      <c r="L14" s="77" t="s">
        <v>148</v>
      </c>
      <c r="M14" s="77">
        <v>9401451567</v>
      </c>
      <c r="N14" s="18"/>
      <c r="O14" s="18"/>
      <c r="P14" s="93">
        <v>43382</v>
      </c>
      <c r="Q14" s="93" t="s">
        <v>73</v>
      </c>
      <c r="R14" s="18">
        <v>34</v>
      </c>
      <c r="S14" s="18"/>
      <c r="T14" s="18"/>
    </row>
    <row r="15" spans="1:20">
      <c r="A15" s="4">
        <v>11</v>
      </c>
      <c r="B15" s="17" t="s">
        <v>66</v>
      </c>
      <c r="C15" s="51" t="s">
        <v>978</v>
      </c>
      <c r="D15" s="57" t="s">
        <v>29</v>
      </c>
      <c r="E15" s="51" t="s">
        <v>1006</v>
      </c>
      <c r="F15" s="53" t="s">
        <v>72</v>
      </c>
      <c r="G15" s="19">
        <v>131</v>
      </c>
      <c r="H15" s="19">
        <v>178</v>
      </c>
      <c r="I15" s="64">
        <f t="shared" si="0"/>
        <v>309</v>
      </c>
      <c r="J15" s="51" t="s">
        <v>1066</v>
      </c>
      <c r="K15" s="80" t="s">
        <v>154</v>
      </c>
      <c r="L15" s="77" t="s">
        <v>155</v>
      </c>
      <c r="M15" s="77">
        <v>9401451569</v>
      </c>
      <c r="N15" s="72" t="s">
        <v>156</v>
      </c>
      <c r="O15" s="73">
        <v>8399926407</v>
      </c>
      <c r="P15" s="93">
        <v>43383</v>
      </c>
      <c r="Q15" s="93" t="s">
        <v>74</v>
      </c>
      <c r="R15" s="18">
        <v>31</v>
      </c>
      <c r="S15" s="18"/>
      <c r="T15" s="18"/>
    </row>
    <row r="16" spans="1:20">
      <c r="A16" s="4">
        <v>12</v>
      </c>
      <c r="B16" s="17" t="s">
        <v>66</v>
      </c>
      <c r="C16" s="51" t="s">
        <v>979</v>
      </c>
      <c r="D16" s="57" t="s">
        <v>29</v>
      </c>
      <c r="E16" s="51" t="s">
        <v>1007</v>
      </c>
      <c r="F16" s="53" t="s">
        <v>72</v>
      </c>
      <c r="G16" s="19">
        <v>26</v>
      </c>
      <c r="H16" s="19">
        <v>61</v>
      </c>
      <c r="I16" s="64">
        <f t="shared" si="0"/>
        <v>87</v>
      </c>
      <c r="J16" s="51" t="s">
        <v>1067</v>
      </c>
      <c r="K16" s="18" t="s">
        <v>147</v>
      </c>
      <c r="L16" s="77" t="s">
        <v>148</v>
      </c>
      <c r="M16" s="77">
        <v>9401451567</v>
      </c>
      <c r="N16" s="18"/>
      <c r="O16" s="18"/>
      <c r="P16" s="93">
        <v>43384</v>
      </c>
      <c r="Q16" s="93" t="s">
        <v>200</v>
      </c>
      <c r="R16" s="18">
        <v>27</v>
      </c>
      <c r="S16" s="18"/>
      <c r="T16" s="18"/>
    </row>
    <row r="17" spans="1:20">
      <c r="A17" s="4">
        <v>13</v>
      </c>
      <c r="B17" s="17" t="s">
        <v>66</v>
      </c>
      <c r="C17" s="51" t="s">
        <v>980</v>
      </c>
      <c r="D17" s="57" t="s">
        <v>29</v>
      </c>
      <c r="E17" s="51" t="s">
        <v>1008</v>
      </c>
      <c r="F17" s="53" t="s">
        <v>106</v>
      </c>
      <c r="G17" s="19">
        <v>81</v>
      </c>
      <c r="H17" s="19">
        <v>50</v>
      </c>
      <c r="I17" s="64">
        <f t="shared" si="0"/>
        <v>131</v>
      </c>
      <c r="J17" s="51" t="s">
        <v>1068</v>
      </c>
      <c r="K17" s="18" t="s">
        <v>154</v>
      </c>
      <c r="L17" s="77" t="s">
        <v>158</v>
      </c>
      <c r="M17" s="77">
        <v>9401451569</v>
      </c>
      <c r="N17" s="72" t="s">
        <v>159</v>
      </c>
      <c r="O17" s="73">
        <v>77663808439</v>
      </c>
      <c r="P17" s="93">
        <v>43384</v>
      </c>
      <c r="Q17" s="93" t="s">
        <v>200</v>
      </c>
      <c r="R17" s="18">
        <v>41</v>
      </c>
      <c r="S17" s="18"/>
      <c r="T17" s="18"/>
    </row>
    <row r="18" spans="1:20">
      <c r="A18" s="4">
        <v>14</v>
      </c>
      <c r="B18" s="17" t="s">
        <v>66</v>
      </c>
      <c r="C18" s="96" t="s">
        <v>212</v>
      </c>
      <c r="D18" s="57" t="s">
        <v>29</v>
      </c>
      <c r="E18" s="97" t="s">
        <v>263</v>
      </c>
      <c r="F18" s="53"/>
      <c r="G18" s="19">
        <v>31</v>
      </c>
      <c r="H18" s="19">
        <v>30</v>
      </c>
      <c r="I18" s="64">
        <f t="shared" si="0"/>
        <v>61</v>
      </c>
      <c r="J18" s="98">
        <v>7866422495</v>
      </c>
      <c r="K18" s="18" t="s">
        <v>147</v>
      </c>
      <c r="L18" s="77" t="s">
        <v>148</v>
      </c>
      <c r="M18" s="77">
        <v>9401451567</v>
      </c>
      <c r="N18" s="18"/>
      <c r="O18" s="18"/>
      <c r="P18" s="93">
        <v>43385</v>
      </c>
      <c r="Q18" s="117" t="s">
        <v>76</v>
      </c>
      <c r="R18" s="18">
        <v>32</v>
      </c>
      <c r="S18" s="18"/>
      <c r="T18" s="18"/>
    </row>
    <row r="19" spans="1:20" ht="28.5">
      <c r="A19" s="4">
        <v>15</v>
      </c>
      <c r="B19" s="17" t="s">
        <v>66</v>
      </c>
      <c r="C19" s="96" t="s">
        <v>981</v>
      </c>
      <c r="D19" s="57" t="s">
        <v>29</v>
      </c>
      <c r="E19" s="97" t="s">
        <v>262</v>
      </c>
      <c r="F19" s="52"/>
      <c r="G19" s="19">
        <v>29</v>
      </c>
      <c r="H19" s="19">
        <v>29</v>
      </c>
      <c r="I19" s="64">
        <f t="shared" si="0"/>
        <v>58</v>
      </c>
      <c r="J19" s="98">
        <v>9954855600</v>
      </c>
      <c r="K19" s="18" t="s">
        <v>154</v>
      </c>
      <c r="L19" s="77" t="s">
        <v>158</v>
      </c>
      <c r="M19" s="77">
        <v>9401451569</v>
      </c>
      <c r="N19" s="72" t="s">
        <v>135</v>
      </c>
      <c r="O19" s="73">
        <v>9954586149</v>
      </c>
      <c r="P19" s="93">
        <v>43385</v>
      </c>
      <c r="Q19" s="117" t="s">
        <v>76</v>
      </c>
      <c r="R19" s="18">
        <v>35</v>
      </c>
      <c r="S19" s="18"/>
      <c r="T19" s="18"/>
    </row>
    <row r="20" spans="1:20">
      <c r="A20" s="4">
        <v>16</v>
      </c>
      <c r="B20" s="17" t="s">
        <v>66</v>
      </c>
      <c r="C20" s="96" t="s">
        <v>916</v>
      </c>
      <c r="D20" s="57" t="s">
        <v>29</v>
      </c>
      <c r="E20" s="97" t="s">
        <v>1009</v>
      </c>
      <c r="F20" s="53"/>
      <c r="G20" s="19">
        <v>15</v>
      </c>
      <c r="H20" s="19">
        <v>9</v>
      </c>
      <c r="I20" s="64">
        <f t="shared" si="0"/>
        <v>24</v>
      </c>
      <c r="J20" s="98">
        <v>7826290355</v>
      </c>
      <c r="K20" s="18" t="s">
        <v>147</v>
      </c>
      <c r="L20" s="77" t="s">
        <v>148</v>
      </c>
      <c r="M20" s="77">
        <v>9401451567</v>
      </c>
      <c r="N20" s="18"/>
      <c r="O20" s="18"/>
      <c r="P20" s="93">
        <v>43386</v>
      </c>
      <c r="Q20" s="117" t="s">
        <v>223</v>
      </c>
      <c r="R20" s="18">
        <v>36</v>
      </c>
      <c r="S20" s="18"/>
      <c r="T20" s="18"/>
    </row>
    <row r="21" spans="1:20">
      <c r="A21" s="4">
        <v>17</v>
      </c>
      <c r="B21" s="17" t="s">
        <v>66</v>
      </c>
      <c r="C21" s="96" t="s">
        <v>224</v>
      </c>
      <c r="D21" s="57" t="s">
        <v>29</v>
      </c>
      <c r="E21" s="97" t="s">
        <v>150</v>
      </c>
      <c r="F21" s="53"/>
      <c r="G21" s="19">
        <v>53</v>
      </c>
      <c r="H21" s="19">
        <v>54</v>
      </c>
      <c r="I21" s="64">
        <f t="shared" si="0"/>
        <v>107</v>
      </c>
      <c r="J21" s="98">
        <v>9957359817</v>
      </c>
      <c r="K21" s="18" t="s">
        <v>154</v>
      </c>
      <c r="L21" s="77" t="s">
        <v>158</v>
      </c>
      <c r="M21" s="77">
        <v>9401451569</v>
      </c>
      <c r="N21" s="72" t="s">
        <v>131</v>
      </c>
      <c r="O21" s="73">
        <v>9957439950</v>
      </c>
      <c r="P21" s="93">
        <v>43386</v>
      </c>
      <c r="Q21" s="117" t="s">
        <v>223</v>
      </c>
      <c r="R21" s="18">
        <v>33</v>
      </c>
      <c r="S21" s="18"/>
      <c r="T21" s="18"/>
    </row>
    <row r="22" spans="1:20">
      <c r="A22" s="4">
        <v>18</v>
      </c>
      <c r="B22" s="17" t="s">
        <v>66</v>
      </c>
      <c r="C22" s="61" t="s">
        <v>982</v>
      </c>
      <c r="D22" s="57" t="s">
        <v>27</v>
      </c>
      <c r="E22" s="61" t="s">
        <v>1010</v>
      </c>
      <c r="F22" s="53" t="s">
        <v>72</v>
      </c>
      <c r="G22" s="19">
        <v>141</v>
      </c>
      <c r="H22" s="19">
        <v>154</v>
      </c>
      <c r="I22" s="64">
        <f t="shared" si="0"/>
        <v>295</v>
      </c>
      <c r="J22" s="51" t="s">
        <v>1069</v>
      </c>
      <c r="K22" s="18" t="s">
        <v>147</v>
      </c>
      <c r="L22" s="77" t="s">
        <v>148</v>
      </c>
      <c r="M22" s="77">
        <v>9401451567</v>
      </c>
      <c r="N22" s="18"/>
      <c r="O22" s="18"/>
      <c r="P22" s="93">
        <v>43388</v>
      </c>
      <c r="Q22" s="93" t="s">
        <v>78</v>
      </c>
      <c r="R22" s="18">
        <v>38</v>
      </c>
      <c r="S22" s="18"/>
      <c r="T22" s="18"/>
    </row>
    <row r="23" spans="1:20">
      <c r="A23" s="4">
        <v>19</v>
      </c>
      <c r="B23" s="17" t="s">
        <v>66</v>
      </c>
      <c r="C23" s="96" t="s">
        <v>983</v>
      </c>
      <c r="D23" s="57" t="s">
        <v>29</v>
      </c>
      <c r="E23" s="97" t="s">
        <v>275</v>
      </c>
      <c r="F23" s="53"/>
      <c r="G23" s="19">
        <v>21</v>
      </c>
      <c r="H23" s="19">
        <v>21</v>
      </c>
      <c r="I23" s="64">
        <f t="shared" si="0"/>
        <v>42</v>
      </c>
      <c r="J23" s="98">
        <v>8811935464</v>
      </c>
      <c r="K23" s="18" t="s">
        <v>154</v>
      </c>
      <c r="L23" s="77" t="s">
        <v>158</v>
      </c>
      <c r="M23" s="77">
        <v>9401451569</v>
      </c>
      <c r="N23" s="18"/>
      <c r="O23" s="18"/>
      <c r="P23" s="93">
        <v>43393</v>
      </c>
      <c r="Q23" s="117" t="s">
        <v>223</v>
      </c>
      <c r="R23" s="18">
        <v>31</v>
      </c>
      <c r="S23" s="18"/>
      <c r="T23" s="18"/>
    </row>
    <row r="24" spans="1:20">
      <c r="A24" s="4">
        <v>20</v>
      </c>
      <c r="B24" s="17" t="s">
        <v>66</v>
      </c>
      <c r="C24" s="96" t="s">
        <v>984</v>
      </c>
      <c r="D24" s="57" t="s">
        <v>29</v>
      </c>
      <c r="E24" s="97" t="s">
        <v>273</v>
      </c>
      <c r="F24" s="55"/>
      <c r="G24" s="19">
        <v>42</v>
      </c>
      <c r="H24" s="19">
        <v>59</v>
      </c>
      <c r="I24" s="64">
        <f t="shared" si="0"/>
        <v>101</v>
      </c>
      <c r="J24" s="98">
        <v>7896463163</v>
      </c>
      <c r="K24" s="18" t="s">
        <v>147</v>
      </c>
      <c r="L24" s="77" t="s">
        <v>148</v>
      </c>
      <c r="M24" s="77">
        <v>9401451567</v>
      </c>
      <c r="N24" s="18"/>
      <c r="O24" s="18"/>
      <c r="P24" s="93">
        <v>43393</v>
      </c>
      <c r="Q24" s="117" t="s">
        <v>223</v>
      </c>
      <c r="R24" s="18">
        <v>37</v>
      </c>
      <c r="S24" s="18"/>
      <c r="T24" s="18"/>
    </row>
    <row r="25" spans="1:20">
      <c r="A25" s="4">
        <v>21</v>
      </c>
      <c r="B25" s="17" t="s">
        <v>66</v>
      </c>
      <c r="C25" s="96" t="s">
        <v>985</v>
      </c>
      <c r="D25" s="57" t="s">
        <v>29</v>
      </c>
      <c r="E25" s="97" t="s">
        <v>1011</v>
      </c>
      <c r="F25" s="53"/>
      <c r="G25" s="19">
        <v>27</v>
      </c>
      <c r="H25" s="19">
        <v>34</v>
      </c>
      <c r="I25" s="64">
        <f t="shared" si="0"/>
        <v>61</v>
      </c>
      <c r="J25" s="98">
        <v>9864969907</v>
      </c>
      <c r="K25" s="18" t="s">
        <v>154</v>
      </c>
      <c r="L25" s="77" t="s">
        <v>158</v>
      </c>
      <c r="M25" s="77">
        <v>9401451569</v>
      </c>
      <c r="N25" s="72" t="s">
        <v>135</v>
      </c>
      <c r="O25" s="73">
        <v>9954586149</v>
      </c>
      <c r="P25" s="93">
        <v>43395</v>
      </c>
      <c r="Q25" s="117" t="s">
        <v>78</v>
      </c>
      <c r="R25" s="18">
        <v>33</v>
      </c>
      <c r="S25" s="18"/>
      <c r="T25" s="18"/>
    </row>
    <row r="26" spans="1:20">
      <c r="A26" s="4">
        <v>22</v>
      </c>
      <c r="B26" s="17" t="s">
        <v>66</v>
      </c>
      <c r="C26" s="96" t="s">
        <v>225</v>
      </c>
      <c r="D26" s="57" t="s">
        <v>29</v>
      </c>
      <c r="E26" s="97" t="s">
        <v>274</v>
      </c>
      <c r="F26" s="55"/>
      <c r="G26" s="19">
        <v>33</v>
      </c>
      <c r="H26" s="19">
        <v>21</v>
      </c>
      <c r="I26" s="64">
        <f t="shared" si="0"/>
        <v>54</v>
      </c>
      <c r="J26" s="98">
        <v>9957770977</v>
      </c>
      <c r="K26" s="18" t="s">
        <v>147</v>
      </c>
      <c r="L26" s="77" t="s">
        <v>148</v>
      </c>
      <c r="M26" s="77">
        <v>9401451567</v>
      </c>
      <c r="N26" s="18"/>
      <c r="O26" s="18"/>
      <c r="P26" s="93">
        <v>43395</v>
      </c>
      <c r="Q26" s="117" t="s">
        <v>78</v>
      </c>
      <c r="R26" s="18">
        <v>28</v>
      </c>
      <c r="S26" s="18"/>
      <c r="T26" s="18"/>
    </row>
    <row r="27" spans="1:20">
      <c r="A27" s="4">
        <v>23</v>
      </c>
      <c r="B27" s="17" t="s">
        <v>66</v>
      </c>
      <c r="C27" s="51" t="s">
        <v>986</v>
      </c>
      <c r="D27" s="57" t="s">
        <v>27</v>
      </c>
      <c r="E27" s="51" t="s">
        <v>1012</v>
      </c>
      <c r="F27" s="53" t="s">
        <v>106</v>
      </c>
      <c r="G27" s="19">
        <v>26</v>
      </c>
      <c r="H27" s="19">
        <v>24</v>
      </c>
      <c r="I27" s="64">
        <f t="shared" si="0"/>
        <v>50</v>
      </c>
      <c r="J27" s="51" t="s">
        <v>1070</v>
      </c>
      <c r="K27" s="80" t="s">
        <v>125</v>
      </c>
      <c r="L27" s="77" t="s">
        <v>164</v>
      </c>
      <c r="M27" s="77">
        <v>9401451571</v>
      </c>
      <c r="N27" s="72" t="s">
        <v>165</v>
      </c>
      <c r="O27" s="73">
        <v>7399226619</v>
      </c>
      <c r="P27" s="93">
        <v>43396</v>
      </c>
      <c r="Q27" s="93" t="s">
        <v>73</v>
      </c>
      <c r="R27" s="18">
        <v>21</v>
      </c>
      <c r="S27" s="18"/>
      <c r="T27" s="18"/>
    </row>
    <row r="28" spans="1:20">
      <c r="A28" s="4">
        <v>24</v>
      </c>
      <c r="B28" s="17" t="s">
        <v>66</v>
      </c>
      <c r="C28" s="51" t="s">
        <v>987</v>
      </c>
      <c r="D28" s="57" t="s">
        <v>27</v>
      </c>
      <c r="E28" s="51" t="s">
        <v>1013</v>
      </c>
      <c r="F28" s="55" t="s">
        <v>106</v>
      </c>
      <c r="G28" s="19">
        <v>77</v>
      </c>
      <c r="H28" s="19">
        <v>61</v>
      </c>
      <c r="I28" s="64">
        <f t="shared" si="0"/>
        <v>138</v>
      </c>
      <c r="J28" s="51" t="s">
        <v>1071</v>
      </c>
      <c r="K28" s="80" t="s">
        <v>125</v>
      </c>
      <c r="L28" s="77" t="s">
        <v>164</v>
      </c>
      <c r="M28" s="77">
        <v>9401451571</v>
      </c>
      <c r="N28" s="18"/>
      <c r="O28" s="18"/>
      <c r="P28" s="93">
        <v>43396</v>
      </c>
      <c r="Q28" s="93" t="s">
        <v>73</v>
      </c>
      <c r="R28" s="18">
        <v>27</v>
      </c>
      <c r="S28" s="18"/>
      <c r="T28" s="18"/>
    </row>
    <row r="29" spans="1:20">
      <c r="A29" s="4">
        <v>25</v>
      </c>
      <c r="B29" s="17" t="s">
        <v>66</v>
      </c>
      <c r="C29" s="51" t="s">
        <v>988</v>
      </c>
      <c r="D29" s="57" t="s">
        <v>27</v>
      </c>
      <c r="E29" s="51" t="s">
        <v>1014</v>
      </c>
      <c r="F29" s="53" t="s">
        <v>72</v>
      </c>
      <c r="G29" s="19">
        <v>38</v>
      </c>
      <c r="H29" s="19">
        <v>92</v>
      </c>
      <c r="I29" s="64">
        <f t="shared" si="0"/>
        <v>130</v>
      </c>
      <c r="J29" s="51" t="s">
        <v>1072</v>
      </c>
      <c r="K29" s="80" t="s">
        <v>125</v>
      </c>
      <c r="L29" s="77" t="s">
        <v>164</v>
      </c>
      <c r="M29" s="77">
        <v>9401451571</v>
      </c>
      <c r="N29" s="72" t="s">
        <v>132</v>
      </c>
      <c r="O29" s="73">
        <v>9577788684</v>
      </c>
      <c r="P29" s="93">
        <v>43397</v>
      </c>
      <c r="Q29" s="93" t="s">
        <v>74</v>
      </c>
      <c r="R29" s="18">
        <v>29</v>
      </c>
      <c r="S29" s="18"/>
      <c r="T29" s="18"/>
    </row>
    <row r="30" spans="1:20">
      <c r="A30" s="4">
        <v>26</v>
      </c>
      <c r="B30" s="17" t="s">
        <v>66</v>
      </c>
      <c r="C30" s="51" t="s">
        <v>989</v>
      </c>
      <c r="D30" s="57" t="s">
        <v>27</v>
      </c>
      <c r="E30" s="51" t="s">
        <v>1015</v>
      </c>
      <c r="F30" s="53" t="s">
        <v>72</v>
      </c>
      <c r="G30" s="19">
        <v>51</v>
      </c>
      <c r="H30" s="19">
        <v>57</v>
      </c>
      <c r="I30" s="64">
        <f t="shared" si="0"/>
        <v>108</v>
      </c>
      <c r="J30" s="51" t="s">
        <v>1073</v>
      </c>
      <c r="K30" s="80" t="s">
        <v>125</v>
      </c>
      <c r="L30" s="77" t="s">
        <v>164</v>
      </c>
      <c r="M30" s="77">
        <v>9401451571</v>
      </c>
      <c r="N30" s="18"/>
      <c r="O30" s="18"/>
      <c r="P30" s="93">
        <v>43397</v>
      </c>
      <c r="Q30" s="93" t="s">
        <v>74</v>
      </c>
      <c r="R30" s="18">
        <v>35</v>
      </c>
      <c r="S30" s="18"/>
      <c r="T30" s="18"/>
    </row>
    <row r="31" spans="1:20">
      <c r="A31" s="4">
        <v>27</v>
      </c>
      <c r="B31" s="17" t="s">
        <v>66</v>
      </c>
      <c r="C31" s="61" t="s">
        <v>990</v>
      </c>
      <c r="D31" s="57" t="s">
        <v>27</v>
      </c>
      <c r="E31" s="61" t="s">
        <v>1016</v>
      </c>
      <c r="F31" s="53" t="s">
        <v>438</v>
      </c>
      <c r="G31" s="19">
        <v>144</v>
      </c>
      <c r="H31" s="19">
        <v>62</v>
      </c>
      <c r="I31" s="64">
        <f t="shared" si="0"/>
        <v>206</v>
      </c>
      <c r="J31" s="61" t="s">
        <v>1074</v>
      </c>
      <c r="K31" s="80" t="s">
        <v>125</v>
      </c>
      <c r="L31" s="77" t="s">
        <v>164</v>
      </c>
      <c r="M31" s="77">
        <v>9401451571</v>
      </c>
      <c r="N31" s="72" t="s">
        <v>143</v>
      </c>
      <c r="O31" s="72">
        <v>9577456140</v>
      </c>
      <c r="P31" s="93">
        <v>43398</v>
      </c>
      <c r="Q31" s="93" t="s">
        <v>200</v>
      </c>
      <c r="R31" s="18">
        <v>33</v>
      </c>
      <c r="S31" s="18"/>
      <c r="T31" s="18"/>
    </row>
    <row r="32" spans="1:20">
      <c r="A32" s="4">
        <v>28</v>
      </c>
      <c r="B32" s="17" t="s">
        <v>66</v>
      </c>
      <c r="C32" s="51" t="s">
        <v>991</v>
      </c>
      <c r="D32" s="57" t="s">
        <v>27</v>
      </c>
      <c r="E32" s="51" t="s">
        <v>1017</v>
      </c>
      <c r="F32" s="55" t="s">
        <v>106</v>
      </c>
      <c r="G32" s="19">
        <v>156</v>
      </c>
      <c r="H32" s="19">
        <v>104</v>
      </c>
      <c r="I32" s="64">
        <f t="shared" si="0"/>
        <v>260</v>
      </c>
      <c r="J32" s="51" t="s">
        <v>1075</v>
      </c>
      <c r="K32" s="80" t="s">
        <v>125</v>
      </c>
      <c r="L32" s="77" t="s">
        <v>164</v>
      </c>
      <c r="M32" s="77">
        <v>9401451571</v>
      </c>
      <c r="N32" s="18"/>
      <c r="O32" s="18"/>
      <c r="P32" s="93">
        <v>43399</v>
      </c>
      <c r="Q32" s="93" t="s">
        <v>76</v>
      </c>
      <c r="R32" s="18">
        <v>34</v>
      </c>
      <c r="S32" s="18"/>
      <c r="T32" s="18"/>
    </row>
    <row r="33" spans="1:20">
      <c r="A33" s="4">
        <v>29</v>
      </c>
      <c r="B33" s="17" t="s">
        <v>66</v>
      </c>
      <c r="C33" s="96" t="s">
        <v>992</v>
      </c>
      <c r="D33" s="57" t="s">
        <v>29</v>
      </c>
      <c r="E33" s="97" t="s">
        <v>1018</v>
      </c>
      <c r="F33" s="53"/>
      <c r="G33" s="19">
        <v>28</v>
      </c>
      <c r="H33" s="19">
        <v>32</v>
      </c>
      <c r="I33" s="64">
        <f t="shared" si="0"/>
        <v>60</v>
      </c>
      <c r="J33" s="98">
        <v>9957306538</v>
      </c>
      <c r="K33" s="80" t="s">
        <v>125</v>
      </c>
      <c r="L33" s="77" t="s">
        <v>164</v>
      </c>
      <c r="M33" s="77">
        <v>9401451571</v>
      </c>
      <c r="N33" s="72" t="s">
        <v>142</v>
      </c>
      <c r="O33" s="73">
        <v>9577960005</v>
      </c>
      <c r="P33" s="127">
        <v>43400</v>
      </c>
      <c r="Q33" s="61" t="s">
        <v>223</v>
      </c>
      <c r="R33" s="18">
        <v>34</v>
      </c>
      <c r="S33" s="18"/>
      <c r="T33" s="18"/>
    </row>
    <row r="34" spans="1:20">
      <c r="A34" s="4">
        <v>30</v>
      </c>
      <c r="B34" s="17" t="s">
        <v>66</v>
      </c>
      <c r="C34" s="96" t="s">
        <v>993</v>
      </c>
      <c r="D34" s="57" t="s">
        <v>29</v>
      </c>
      <c r="E34" s="97" t="s">
        <v>1019</v>
      </c>
      <c r="F34" s="53"/>
      <c r="G34" s="19">
        <v>38</v>
      </c>
      <c r="H34" s="19">
        <v>40</v>
      </c>
      <c r="I34" s="64">
        <f t="shared" si="0"/>
        <v>78</v>
      </c>
      <c r="J34" s="98">
        <v>9678178782</v>
      </c>
      <c r="K34" s="80" t="s">
        <v>125</v>
      </c>
      <c r="L34" s="77" t="s">
        <v>164</v>
      </c>
      <c r="M34" s="77">
        <v>9401451571</v>
      </c>
      <c r="N34" s="18"/>
      <c r="O34" s="18"/>
      <c r="P34" s="127">
        <v>43400</v>
      </c>
      <c r="Q34" s="61" t="s">
        <v>223</v>
      </c>
      <c r="R34" s="18">
        <v>30</v>
      </c>
      <c r="S34" s="18"/>
      <c r="T34" s="18"/>
    </row>
    <row r="35" spans="1:20">
      <c r="A35" s="4">
        <v>31</v>
      </c>
      <c r="B35" s="17" t="s">
        <v>66</v>
      </c>
      <c r="C35" s="96" t="s">
        <v>994</v>
      </c>
      <c r="D35" s="57" t="s">
        <v>29</v>
      </c>
      <c r="E35" s="97" t="s">
        <v>1020</v>
      </c>
      <c r="F35" s="53"/>
      <c r="G35" s="19">
        <v>11</v>
      </c>
      <c r="H35" s="19">
        <v>16</v>
      </c>
      <c r="I35" s="64">
        <f t="shared" si="0"/>
        <v>27</v>
      </c>
      <c r="J35" s="98">
        <v>7896353856</v>
      </c>
      <c r="K35" s="80" t="s">
        <v>125</v>
      </c>
      <c r="L35" s="77" t="s">
        <v>164</v>
      </c>
      <c r="M35" s="77">
        <v>9401451571</v>
      </c>
      <c r="N35" s="72" t="s">
        <v>137</v>
      </c>
      <c r="O35" s="73">
        <v>8752078244</v>
      </c>
      <c r="P35" s="127">
        <v>43402</v>
      </c>
      <c r="Q35" s="61" t="s">
        <v>78</v>
      </c>
      <c r="R35" s="18">
        <v>37</v>
      </c>
      <c r="S35" s="18"/>
      <c r="T35" s="18"/>
    </row>
    <row r="36" spans="1:20">
      <c r="A36" s="4">
        <v>32</v>
      </c>
      <c r="B36" s="17" t="s">
        <v>66</v>
      </c>
      <c r="C36" s="96" t="s">
        <v>226</v>
      </c>
      <c r="D36" s="57" t="s">
        <v>29</v>
      </c>
      <c r="E36" s="97" t="s">
        <v>1021</v>
      </c>
      <c r="F36" s="52"/>
      <c r="G36" s="19">
        <v>24</v>
      </c>
      <c r="H36" s="19">
        <v>21</v>
      </c>
      <c r="I36" s="64">
        <f t="shared" si="0"/>
        <v>45</v>
      </c>
      <c r="J36" s="98">
        <v>9678913398</v>
      </c>
      <c r="K36" s="80" t="s">
        <v>125</v>
      </c>
      <c r="L36" s="77" t="s">
        <v>164</v>
      </c>
      <c r="M36" s="77">
        <v>9401451571</v>
      </c>
      <c r="N36" s="18"/>
      <c r="O36" s="18"/>
      <c r="P36" s="127">
        <v>43402</v>
      </c>
      <c r="Q36" s="61" t="s">
        <v>78</v>
      </c>
      <c r="R36" s="18">
        <v>27</v>
      </c>
      <c r="S36" s="18"/>
      <c r="T36" s="18"/>
    </row>
    <row r="37" spans="1:20">
      <c r="A37" s="4">
        <v>33</v>
      </c>
      <c r="B37" s="17" t="s">
        <v>66</v>
      </c>
      <c r="C37" s="51" t="s">
        <v>995</v>
      </c>
      <c r="D37" s="57" t="s">
        <v>27</v>
      </c>
      <c r="E37" s="51" t="s">
        <v>1022</v>
      </c>
      <c r="F37" s="56" t="s">
        <v>106</v>
      </c>
      <c r="G37" s="19">
        <v>52</v>
      </c>
      <c r="H37" s="19">
        <v>35</v>
      </c>
      <c r="I37" s="64">
        <f t="shared" si="0"/>
        <v>87</v>
      </c>
      <c r="J37" s="51" t="s">
        <v>1076</v>
      </c>
      <c r="K37" s="18"/>
      <c r="L37" s="18"/>
      <c r="M37" s="18"/>
      <c r="N37" s="72" t="s">
        <v>126</v>
      </c>
      <c r="O37" s="73">
        <v>9706754875</v>
      </c>
      <c r="P37" s="93">
        <v>43403</v>
      </c>
      <c r="Q37" s="93" t="s">
        <v>73</v>
      </c>
      <c r="R37" s="18">
        <v>29</v>
      </c>
      <c r="S37" s="18"/>
      <c r="T37" s="18"/>
    </row>
    <row r="38" spans="1:20">
      <c r="A38" s="4">
        <v>34</v>
      </c>
      <c r="B38" s="17" t="s">
        <v>66</v>
      </c>
      <c r="C38" s="51" t="s">
        <v>996</v>
      </c>
      <c r="D38" s="57" t="s">
        <v>27</v>
      </c>
      <c r="E38" s="51" t="s">
        <v>1023</v>
      </c>
      <c r="F38" s="52" t="s">
        <v>438</v>
      </c>
      <c r="G38" s="19">
        <v>123</v>
      </c>
      <c r="H38" s="19">
        <v>64</v>
      </c>
      <c r="I38" s="64">
        <f t="shared" si="0"/>
        <v>187</v>
      </c>
      <c r="J38" s="51" t="s">
        <v>1077</v>
      </c>
      <c r="K38" s="80" t="s">
        <v>169</v>
      </c>
      <c r="L38" s="77" t="s">
        <v>170</v>
      </c>
      <c r="M38" s="18">
        <v>9401451563</v>
      </c>
      <c r="N38" s="18"/>
      <c r="O38" s="18"/>
      <c r="P38" s="93">
        <v>43403</v>
      </c>
      <c r="Q38" s="93" t="s">
        <v>73</v>
      </c>
      <c r="R38" s="18">
        <v>37</v>
      </c>
      <c r="S38" s="18"/>
      <c r="T38" s="18"/>
    </row>
    <row r="39" spans="1:20">
      <c r="A39" s="4">
        <v>35</v>
      </c>
      <c r="B39" s="17" t="s">
        <v>66</v>
      </c>
      <c r="C39" s="51" t="s">
        <v>997</v>
      </c>
      <c r="D39" s="57" t="s">
        <v>27</v>
      </c>
      <c r="E39" s="51" t="s">
        <v>1024</v>
      </c>
      <c r="F39" s="53" t="s">
        <v>106</v>
      </c>
      <c r="G39" s="19">
        <v>103</v>
      </c>
      <c r="H39" s="19">
        <v>92</v>
      </c>
      <c r="I39" s="64">
        <f t="shared" si="0"/>
        <v>195</v>
      </c>
      <c r="J39" s="51" t="s">
        <v>1078</v>
      </c>
      <c r="K39" s="80" t="s">
        <v>169</v>
      </c>
      <c r="L39" s="77" t="s">
        <v>170</v>
      </c>
      <c r="M39" s="18">
        <v>9401451563</v>
      </c>
      <c r="N39" s="72" t="s">
        <v>171</v>
      </c>
      <c r="O39" s="73">
        <v>7399959208</v>
      </c>
      <c r="P39" s="93">
        <v>43404</v>
      </c>
      <c r="Q39" s="93" t="s">
        <v>74</v>
      </c>
      <c r="R39" s="18">
        <v>33</v>
      </c>
      <c r="S39" s="18"/>
      <c r="T39" s="18"/>
    </row>
    <row r="40" spans="1:20">
      <c r="A40" s="4">
        <v>36</v>
      </c>
      <c r="B40" s="17" t="s">
        <v>67</v>
      </c>
      <c r="C40" s="129" t="s">
        <v>1026</v>
      </c>
      <c r="D40" s="57" t="s">
        <v>27</v>
      </c>
      <c r="E40" s="129" t="s">
        <v>1099</v>
      </c>
      <c r="F40" s="129" t="s">
        <v>438</v>
      </c>
      <c r="G40" s="19">
        <v>182</v>
      </c>
      <c r="H40" s="19">
        <v>0</v>
      </c>
      <c r="I40" s="64">
        <f t="shared" si="0"/>
        <v>182</v>
      </c>
      <c r="J40" s="129" t="s">
        <v>1079</v>
      </c>
      <c r="K40" s="80" t="s">
        <v>169</v>
      </c>
      <c r="L40" s="77" t="s">
        <v>170</v>
      </c>
      <c r="M40" s="18">
        <v>9401451563</v>
      </c>
      <c r="N40" s="18"/>
      <c r="O40" s="18"/>
      <c r="P40" s="130">
        <v>43374</v>
      </c>
      <c r="Q40" s="130" t="s">
        <v>78</v>
      </c>
      <c r="R40" s="18">
        <v>37</v>
      </c>
      <c r="S40" s="18"/>
      <c r="T40" s="18"/>
    </row>
    <row r="41" spans="1:20">
      <c r="A41" s="4">
        <v>37</v>
      </c>
      <c r="B41" s="17" t="s">
        <v>67</v>
      </c>
      <c r="C41" s="129" t="s">
        <v>1027</v>
      </c>
      <c r="D41" s="57" t="s">
        <v>27</v>
      </c>
      <c r="E41" s="129" t="s">
        <v>1100</v>
      </c>
      <c r="F41" s="129" t="s">
        <v>438</v>
      </c>
      <c r="G41" s="19">
        <v>100</v>
      </c>
      <c r="H41" s="19">
        <v>110</v>
      </c>
      <c r="I41" s="64">
        <f t="shared" si="0"/>
        <v>210</v>
      </c>
      <c r="J41" s="129" t="s">
        <v>1080</v>
      </c>
      <c r="K41" s="80" t="s">
        <v>169</v>
      </c>
      <c r="L41" s="77" t="s">
        <v>172</v>
      </c>
      <c r="M41" s="18">
        <v>9401451563</v>
      </c>
      <c r="N41" s="72" t="s">
        <v>133</v>
      </c>
      <c r="O41" s="73">
        <v>9859490979</v>
      </c>
      <c r="P41" s="130">
        <v>43376</v>
      </c>
      <c r="Q41" s="130" t="s">
        <v>74</v>
      </c>
      <c r="R41" s="18">
        <v>27</v>
      </c>
      <c r="S41" s="18"/>
      <c r="T41" s="18"/>
    </row>
    <row r="42" spans="1:20">
      <c r="A42" s="4">
        <v>38</v>
      </c>
      <c r="B42" s="17" t="s">
        <v>67</v>
      </c>
      <c r="C42" s="129" t="s">
        <v>1027</v>
      </c>
      <c r="D42" s="57" t="s">
        <v>27</v>
      </c>
      <c r="E42" s="129" t="s">
        <v>1100</v>
      </c>
      <c r="F42" s="129" t="s">
        <v>438</v>
      </c>
      <c r="G42" s="57">
        <v>101</v>
      </c>
      <c r="H42" s="57">
        <v>110</v>
      </c>
      <c r="I42" s="64">
        <f t="shared" si="0"/>
        <v>211</v>
      </c>
      <c r="J42" s="129" t="s">
        <v>1080</v>
      </c>
      <c r="K42" s="80" t="s">
        <v>169</v>
      </c>
      <c r="L42" s="77" t="s">
        <v>172</v>
      </c>
      <c r="M42" s="18">
        <v>9401451563</v>
      </c>
      <c r="N42" s="18"/>
      <c r="O42" s="18"/>
      <c r="P42" s="130">
        <v>43377</v>
      </c>
      <c r="Q42" s="130" t="s">
        <v>200</v>
      </c>
      <c r="R42" s="18">
        <v>28</v>
      </c>
      <c r="S42" s="18"/>
      <c r="T42" s="18"/>
    </row>
    <row r="43" spans="1:20">
      <c r="A43" s="4">
        <v>39</v>
      </c>
      <c r="B43" s="17" t="s">
        <v>67</v>
      </c>
      <c r="C43" s="129" t="s">
        <v>1028</v>
      </c>
      <c r="D43" s="57" t="s">
        <v>27</v>
      </c>
      <c r="E43" s="129" t="s">
        <v>1101</v>
      </c>
      <c r="F43" s="129" t="s">
        <v>106</v>
      </c>
      <c r="G43" s="65">
        <v>85</v>
      </c>
      <c r="H43" s="66">
        <v>0</v>
      </c>
      <c r="I43" s="64">
        <f t="shared" si="0"/>
        <v>85</v>
      </c>
      <c r="J43" s="129" t="s">
        <v>1081</v>
      </c>
      <c r="K43" s="80" t="s">
        <v>169</v>
      </c>
      <c r="L43" s="77" t="s">
        <v>172</v>
      </c>
      <c r="M43" s="18">
        <v>9401451563</v>
      </c>
      <c r="N43" s="72" t="s">
        <v>138</v>
      </c>
      <c r="O43" s="73">
        <v>8399810047</v>
      </c>
      <c r="P43" s="130">
        <v>43378</v>
      </c>
      <c r="Q43" s="130" t="s">
        <v>76</v>
      </c>
      <c r="R43" s="18">
        <v>32</v>
      </c>
      <c r="S43" s="18"/>
      <c r="T43" s="18"/>
    </row>
    <row r="44" spans="1:20">
      <c r="A44" s="4">
        <v>40</v>
      </c>
      <c r="B44" s="17" t="s">
        <v>67</v>
      </c>
      <c r="C44" s="129" t="s">
        <v>1029</v>
      </c>
      <c r="D44" s="57" t="s">
        <v>27</v>
      </c>
      <c r="E44" s="129" t="s">
        <v>1102</v>
      </c>
      <c r="F44" s="129" t="s">
        <v>106</v>
      </c>
      <c r="G44" s="57">
        <v>24</v>
      </c>
      <c r="H44" s="57">
        <v>27</v>
      </c>
      <c r="I44" s="64">
        <f t="shared" si="0"/>
        <v>51</v>
      </c>
      <c r="J44" s="129" t="s">
        <v>1082</v>
      </c>
      <c r="K44" s="80" t="s">
        <v>169</v>
      </c>
      <c r="L44" s="77" t="s">
        <v>172</v>
      </c>
      <c r="M44" s="18">
        <v>9401451563</v>
      </c>
      <c r="N44" s="18"/>
      <c r="O44" s="18"/>
      <c r="P44" s="130">
        <v>43378</v>
      </c>
      <c r="Q44" s="130" t="s">
        <v>76</v>
      </c>
      <c r="R44" s="18">
        <v>30</v>
      </c>
      <c r="S44" s="18"/>
      <c r="T44" s="18"/>
    </row>
    <row r="45" spans="1:20">
      <c r="A45" s="4">
        <v>41</v>
      </c>
      <c r="B45" s="17" t="s">
        <v>67</v>
      </c>
      <c r="C45" s="131" t="s">
        <v>1030</v>
      </c>
      <c r="D45" s="57" t="s">
        <v>29</v>
      </c>
      <c r="E45" s="131" t="s">
        <v>1103</v>
      </c>
      <c r="F45" s="131"/>
      <c r="G45" s="65">
        <v>28</v>
      </c>
      <c r="H45" s="66">
        <v>22</v>
      </c>
      <c r="I45" s="64">
        <f t="shared" si="0"/>
        <v>50</v>
      </c>
      <c r="J45" s="131">
        <v>9678921132</v>
      </c>
      <c r="K45" s="80" t="s">
        <v>169</v>
      </c>
      <c r="L45" s="77" t="s">
        <v>172</v>
      </c>
      <c r="M45" s="18">
        <v>9401451563</v>
      </c>
      <c r="N45" s="18"/>
      <c r="O45" s="18"/>
      <c r="P45" s="130">
        <v>43378</v>
      </c>
      <c r="Q45" s="130" t="s">
        <v>76</v>
      </c>
      <c r="R45" s="18">
        <v>33</v>
      </c>
      <c r="S45" s="18"/>
      <c r="T45" s="18"/>
    </row>
    <row r="46" spans="1:20">
      <c r="A46" s="4">
        <v>42</v>
      </c>
      <c r="B46" s="17" t="s">
        <v>67</v>
      </c>
      <c r="C46" s="96" t="s">
        <v>1031</v>
      </c>
      <c r="D46" s="57" t="s">
        <v>29</v>
      </c>
      <c r="E46" s="96" t="s">
        <v>1104</v>
      </c>
      <c r="F46" s="96"/>
      <c r="G46" s="57">
        <v>13</v>
      </c>
      <c r="H46" s="57">
        <v>13</v>
      </c>
      <c r="I46" s="64">
        <f t="shared" si="0"/>
        <v>26</v>
      </c>
      <c r="J46" s="96">
        <v>9854346170</v>
      </c>
      <c r="K46" s="80" t="s">
        <v>169</v>
      </c>
      <c r="L46" s="77" t="s">
        <v>172</v>
      </c>
      <c r="M46" s="18">
        <v>9401451563</v>
      </c>
      <c r="N46" s="18"/>
      <c r="O46" s="18"/>
      <c r="P46" s="127">
        <v>43379</v>
      </c>
      <c r="Q46" s="117" t="s">
        <v>223</v>
      </c>
      <c r="R46" s="18">
        <v>39</v>
      </c>
      <c r="S46" s="18"/>
      <c r="T46" s="18"/>
    </row>
    <row r="47" spans="1:20">
      <c r="A47" s="4">
        <v>43</v>
      </c>
      <c r="B47" s="17" t="s">
        <v>67</v>
      </c>
      <c r="C47" s="96" t="s">
        <v>1032</v>
      </c>
      <c r="D47" s="57" t="s">
        <v>29</v>
      </c>
      <c r="E47" s="96" t="s">
        <v>1105</v>
      </c>
      <c r="F47" s="96"/>
      <c r="G47" s="65">
        <v>19</v>
      </c>
      <c r="H47" s="66">
        <v>14</v>
      </c>
      <c r="I47" s="64">
        <f t="shared" si="0"/>
        <v>33</v>
      </c>
      <c r="J47" s="96">
        <v>9577870355</v>
      </c>
      <c r="K47" s="80" t="s">
        <v>169</v>
      </c>
      <c r="L47" s="77" t="s">
        <v>172</v>
      </c>
      <c r="M47" s="18">
        <v>9401451563</v>
      </c>
      <c r="N47" s="18"/>
      <c r="O47" s="18"/>
      <c r="P47" s="127">
        <v>43379</v>
      </c>
      <c r="Q47" s="117" t="s">
        <v>223</v>
      </c>
      <c r="R47" s="18">
        <v>35</v>
      </c>
      <c r="S47" s="18"/>
      <c r="T47" s="18"/>
    </row>
    <row r="48" spans="1:20">
      <c r="A48" s="4">
        <v>44</v>
      </c>
      <c r="B48" s="17" t="s">
        <v>67</v>
      </c>
      <c r="C48" s="96" t="s">
        <v>1033</v>
      </c>
      <c r="D48" s="57" t="s">
        <v>29</v>
      </c>
      <c r="E48" s="96" t="s">
        <v>1106</v>
      </c>
      <c r="F48" s="96"/>
      <c r="G48" s="57">
        <v>28</v>
      </c>
      <c r="H48" s="57">
        <v>29</v>
      </c>
      <c r="I48" s="64">
        <f t="shared" si="0"/>
        <v>57</v>
      </c>
      <c r="J48" s="96">
        <v>9957805049</v>
      </c>
      <c r="K48" s="18" t="s">
        <v>175</v>
      </c>
      <c r="L48" s="77" t="s">
        <v>176</v>
      </c>
      <c r="M48" s="18">
        <v>9401451570</v>
      </c>
      <c r="N48" s="18"/>
      <c r="O48" s="18"/>
      <c r="P48" s="127">
        <v>43379</v>
      </c>
      <c r="Q48" s="117" t="s">
        <v>223</v>
      </c>
      <c r="R48" s="18">
        <v>35</v>
      </c>
      <c r="S48" s="18"/>
      <c r="T48" s="18"/>
    </row>
    <row r="49" spans="1:20">
      <c r="A49" s="4">
        <v>45</v>
      </c>
      <c r="B49" s="17" t="s">
        <v>67</v>
      </c>
      <c r="C49" s="61" t="s">
        <v>1034</v>
      </c>
      <c r="D49" s="60" t="s">
        <v>27</v>
      </c>
      <c r="E49" s="61" t="s">
        <v>1107</v>
      </c>
      <c r="F49" s="132" t="s">
        <v>438</v>
      </c>
      <c r="G49" s="65">
        <v>133</v>
      </c>
      <c r="H49" s="66">
        <v>87</v>
      </c>
      <c r="I49" s="64">
        <f t="shared" si="0"/>
        <v>220</v>
      </c>
      <c r="J49" s="61" t="s">
        <v>1083</v>
      </c>
      <c r="K49" s="80" t="s">
        <v>169</v>
      </c>
      <c r="L49" s="77" t="s">
        <v>172</v>
      </c>
      <c r="M49" s="18">
        <v>9401451563</v>
      </c>
      <c r="N49" s="18"/>
      <c r="O49" s="18"/>
      <c r="P49" s="127">
        <v>43381</v>
      </c>
      <c r="Q49" s="127" t="s">
        <v>78</v>
      </c>
      <c r="R49" s="18">
        <v>31</v>
      </c>
      <c r="S49" s="18"/>
      <c r="T49" s="18"/>
    </row>
    <row r="50" spans="1:20">
      <c r="A50" s="4">
        <v>46</v>
      </c>
      <c r="B50" s="17" t="s">
        <v>67</v>
      </c>
      <c r="C50" s="61" t="s">
        <v>1035</v>
      </c>
      <c r="D50" s="60" t="s">
        <v>27</v>
      </c>
      <c r="E50" s="61" t="s">
        <v>1108</v>
      </c>
      <c r="F50" s="61" t="s">
        <v>72</v>
      </c>
      <c r="G50" s="57">
        <v>90</v>
      </c>
      <c r="H50" s="57">
        <v>149</v>
      </c>
      <c r="I50" s="64">
        <f t="shared" si="0"/>
        <v>239</v>
      </c>
      <c r="J50" s="61" t="s">
        <v>1084</v>
      </c>
      <c r="K50" s="18" t="s">
        <v>175</v>
      </c>
      <c r="L50" s="77" t="s">
        <v>176</v>
      </c>
      <c r="M50" s="18">
        <v>9401451570</v>
      </c>
      <c r="N50" s="72" t="s">
        <v>141</v>
      </c>
      <c r="O50" s="73">
        <v>8011733242</v>
      </c>
      <c r="P50" s="127">
        <v>43382</v>
      </c>
      <c r="Q50" s="127" t="s">
        <v>200</v>
      </c>
      <c r="R50" s="18">
        <v>34</v>
      </c>
      <c r="S50" s="18"/>
      <c r="T50" s="18"/>
    </row>
    <row r="51" spans="1:20">
      <c r="A51" s="4">
        <v>47</v>
      </c>
      <c r="B51" s="17" t="s">
        <v>67</v>
      </c>
      <c r="C51" s="61" t="s">
        <v>1036</v>
      </c>
      <c r="D51" s="60" t="s">
        <v>27</v>
      </c>
      <c r="E51" s="61" t="s">
        <v>1109</v>
      </c>
      <c r="F51" s="61" t="s">
        <v>106</v>
      </c>
      <c r="G51" s="65">
        <v>44</v>
      </c>
      <c r="H51" s="66">
        <v>43</v>
      </c>
      <c r="I51" s="64">
        <f t="shared" si="0"/>
        <v>87</v>
      </c>
      <c r="J51" s="61" t="s">
        <v>1085</v>
      </c>
      <c r="K51" s="18" t="s">
        <v>175</v>
      </c>
      <c r="L51" s="77" t="s">
        <v>176</v>
      </c>
      <c r="M51" s="18">
        <v>9401451570</v>
      </c>
      <c r="N51" s="18"/>
      <c r="O51" s="18"/>
      <c r="P51" s="127">
        <v>43383</v>
      </c>
      <c r="Q51" s="127" t="s">
        <v>74</v>
      </c>
      <c r="R51" s="50"/>
      <c r="S51" s="18"/>
      <c r="T51" s="18"/>
    </row>
    <row r="52" spans="1:20">
      <c r="A52" s="4">
        <v>48</v>
      </c>
      <c r="B52" s="17" t="s">
        <v>67</v>
      </c>
      <c r="C52" s="61" t="s">
        <v>1037</v>
      </c>
      <c r="D52" s="60" t="s">
        <v>27</v>
      </c>
      <c r="E52" s="61" t="s">
        <v>1110</v>
      </c>
      <c r="F52" s="61" t="s">
        <v>72</v>
      </c>
      <c r="G52" s="57">
        <v>62</v>
      </c>
      <c r="H52" s="57">
        <v>94</v>
      </c>
      <c r="I52" s="64">
        <f t="shared" si="0"/>
        <v>156</v>
      </c>
      <c r="J52" s="61" t="s">
        <v>1086</v>
      </c>
      <c r="K52" s="18"/>
      <c r="L52" s="18"/>
      <c r="M52" s="18"/>
      <c r="N52" s="72" t="s">
        <v>179</v>
      </c>
      <c r="O52" s="73">
        <v>8074091274</v>
      </c>
      <c r="P52" s="127">
        <v>43383</v>
      </c>
      <c r="Q52" s="127" t="s">
        <v>74</v>
      </c>
      <c r="R52" s="18">
        <v>27</v>
      </c>
      <c r="S52" s="18"/>
      <c r="T52" s="18"/>
    </row>
    <row r="53" spans="1:20">
      <c r="A53" s="4">
        <v>49</v>
      </c>
      <c r="B53" s="17" t="s">
        <v>67</v>
      </c>
      <c r="C53" s="61" t="s">
        <v>1038</v>
      </c>
      <c r="D53" s="60" t="s">
        <v>27</v>
      </c>
      <c r="E53" s="61" t="s">
        <v>1111</v>
      </c>
      <c r="F53" s="61" t="s">
        <v>72</v>
      </c>
      <c r="G53" s="57">
        <v>31</v>
      </c>
      <c r="H53" s="57">
        <v>51</v>
      </c>
      <c r="I53" s="64">
        <f t="shared" si="0"/>
        <v>82</v>
      </c>
      <c r="J53" s="61" t="s">
        <v>1087</v>
      </c>
      <c r="K53" s="18" t="s">
        <v>175</v>
      </c>
      <c r="L53" s="77" t="s">
        <v>176</v>
      </c>
      <c r="M53" s="18">
        <v>9401451570</v>
      </c>
      <c r="N53" s="18"/>
      <c r="O53" s="18"/>
      <c r="P53" s="127">
        <v>43384</v>
      </c>
      <c r="Q53" s="127" t="s">
        <v>200</v>
      </c>
      <c r="R53" s="18">
        <v>36</v>
      </c>
      <c r="S53" s="18"/>
      <c r="T53" s="18"/>
    </row>
    <row r="54" spans="1:20">
      <c r="A54" s="4">
        <v>50</v>
      </c>
      <c r="B54" s="17" t="s">
        <v>67</v>
      </c>
      <c r="C54" s="61" t="s">
        <v>1039</v>
      </c>
      <c r="D54" s="60" t="s">
        <v>27</v>
      </c>
      <c r="E54" s="61" t="s">
        <v>1112</v>
      </c>
      <c r="F54" s="61" t="s">
        <v>72</v>
      </c>
      <c r="G54" s="65">
        <v>44</v>
      </c>
      <c r="H54" s="66">
        <v>83</v>
      </c>
      <c r="I54" s="64">
        <f t="shared" si="0"/>
        <v>127</v>
      </c>
      <c r="J54" s="61" t="s">
        <v>1088</v>
      </c>
      <c r="K54" s="18" t="s">
        <v>175</v>
      </c>
      <c r="L54" s="77" t="s">
        <v>180</v>
      </c>
      <c r="M54" s="18">
        <v>9401451570</v>
      </c>
      <c r="N54" s="72" t="s">
        <v>134</v>
      </c>
      <c r="O54" s="73">
        <v>9954862797</v>
      </c>
      <c r="P54" s="127">
        <v>43384</v>
      </c>
      <c r="Q54" s="127" t="s">
        <v>200</v>
      </c>
      <c r="R54" s="18">
        <v>33</v>
      </c>
      <c r="S54" s="18"/>
      <c r="T54" s="18"/>
    </row>
    <row r="55" spans="1:20">
      <c r="A55" s="4">
        <v>51</v>
      </c>
      <c r="B55" s="17" t="s">
        <v>67</v>
      </c>
      <c r="C55" s="61" t="s">
        <v>1040</v>
      </c>
      <c r="D55" s="60" t="s">
        <v>27</v>
      </c>
      <c r="E55" s="61" t="s">
        <v>1113</v>
      </c>
      <c r="F55" s="61" t="s">
        <v>106</v>
      </c>
      <c r="G55" s="57">
        <v>132</v>
      </c>
      <c r="H55" s="57">
        <v>88</v>
      </c>
      <c r="I55" s="64">
        <f t="shared" si="0"/>
        <v>220</v>
      </c>
      <c r="J55" s="61" t="s">
        <v>1089</v>
      </c>
      <c r="K55" s="18" t="s">
        <v>175</v>
      </c>
      <c r="L55" s="77" t="s">
        <v>180</v>
      </c>
      <c r="M55" s="18">
        <v>9401451570</v>
      </c>
      <c r="N55" s="18"/>
      <c r="O55" s="18"/>
      <c r="P55" s="127">
        <v>43385</v>
      </c>
      <c r="Q55" s="127" t="s">
        <v>76</v>
      </c>
      <c r="R55" s="18">
        <v>35</v>
      </c>
      <c r="S55" s="18"/>
      <c r="T55" s="18"/>
    </row>
    <row r="56" spans="1:20">
      <c r="A56" s="4">
        <v>52</v>
      </c>
      <c r="B56" s="17" t="s">
        <v>67</v>
      </c>
      <c r="C56" s="96" t="s">
        <v>1041</v>
      </c>
      <c r="D56" s="60" t="s">
        <v>29</v>
      </c>
      <c r="E56" s="96" t="s">
        <v>1114</v>
      </c>
      <c r="F56" s="96"/>
      <c r="G56" s="65">
        <v>14</v>
      </c>
      <c r="H56" s="66">
        <v>19</v>
      </c>
      <c r="I56" s="64">
        <f t="shared" si="0"/>
        <v>33</v>
      </c>
      <c r="J56" s="96">
        <v>9678897233</v>
      </c>
      <c r="K56" s="18" t="s">
        <v>175</v>
      </c>
      <c r="L56" s="77" t="s">
        <v>180</v>
      </c>
      <c r="M56" s="18">
        <v>9401451570</v>
      </c>
      <c r="N56" s="72" t="s">
        <v>131</v>
      </c>
      <c r="O56" s="73">
        <v>9678273873</v>
      </c>
      <c r="P56" s="127">
        <v>43386</v>
      </c>
      <c r="Q56" s="117" t="s">
        <v>223</v>
      </c>
      <c r="R56" s="18">
        <v>35</v>
      </c>
      <c r="S56" s="18"/>
      <c r="T56" s="18"/>
    </row>
    <row r="57" spans="1:20">
      <c r="A57" s="4">
        <v>53</v>
      </c>
      <c r="B57" s="17" t="s">
        <v>67</v>
      </c>
      <c r="C57" s="96" t="s">
        <v>818</v>
      </c>
      <c r="D57" s="60" t="s">
        <v>29</v>
      </c>
      <c r="E57" s="96" t="s">
        <v>1115</v>
      </c>
      <c r="F57" s="96"/>
      <c r="G57" s="57">
        <v>19</v>
      </c>
      <c r="H57" s="57">
        <v>14</v>
      </c>
      <c r="I57" s="64">
        <f t="shared" si="0"/>
        <v>33</v>
      </c>
      <c r="J57" s="96">
        <v>8723812742</v>
      </c>
      <c r="K57" s="18" t="s">
        <v>175</v>
      </c>
      <c r="L57" s="77" t="s">
        <v>180</v>
      </c>
      <c r="M57" s="18">
        <v>9401451570</v>
      </c>
      <c r="N57" s="18"/>
      <c r="O57" s="18"/>
      <c r="P57" s="127">
        <v>43386</v>
      </c>
      <c r="Q57" s="117" t="s">
        <v>223</v>
      </c>
      <c r="R57" s="18">
        <v>35</v>
      </c>
      <c r="S57" s="18"/>
      <c r="T57" s="18"/>
    </row>
    <row r="58" spans="1:20">
      <c r="A58" s="4">
        <v>54</v>
      </c>
      <c r="B58" s="17" t="s">
        <v>67</v>
      </c>
      <c r="C58" s="96" t="s">
        <v>1042</v>
      </c>
      <c r="D58" s="60" t="s">
        <v>29</v>
      </c>
      <c r="E58" s="96" t="s">
        <v>1116</v>
      </c>
      <c r="F58" s="96"/>
      <c r="G58" s="65">
        <v>11</v>
      </c>
      <c r="H58" s="66">
        <v>25</v>
      </c>
      <c r="I58" s="64">
        <f t="shared" si="0"/>
        <v>36</v>
      </c>
      <c r="J58" s="96">
        <v>9435222230</v>
      </c>
      <c r="K58" s="80" t="s">
        <v>183</v>
      </c>
      <c r="L58" s="77" t="s">
        <v>184</v>
      </c>
      <c r="M58" s="18">
        <v>9401451560</v>
      </c>
      <c r="N58" s="72" t="s">
        <v>128</v>
      </c>
      <c r="O58" s="73">
        <v>9678345813</v>
      </c>
      <c r="P58" s="127">
        <v>43386</v>
      </c>
      <c r="Q58" s="117" t="s">
        <v>223</v>
      </c>
      <c r="R58" s="18">
        <v>38</v>
      </c>
      <c r="S58" s="18"/>
      <c r="T58" s="18"/>
    </row>
    <row r="59" spans="1:20">
      <c r="A59" s="4">
        <v>55</v>
      </c>
      <c r="B59" s="17" t="s">
        <v>67</v>
      </c>
      <c r="C59" s="61" t="s">
        <v>1043</v>
      </c>
      <c r="D59" s="59" t="s">
        <v>27</v>
      </c>
      <c r="E59" s="61" t="s">
        <v>1117</v>
      </c>
      <c r="F59" s="61" t="s">
        <v>72</v>
      </c>
      <c r="G59" s="57">
        <v>131</v>
      </c>
      <c r="H59" s="57">
        <v>190</v>
      </c>
      <c r="I59" s="64">
        <f t="shared" si="0"/>
        <v>321</v>
      </c>
      <c r="J59" s="61" t="s">
        <v>1090</v>
      </c>
      <c r="K59" s="80" t="s">
        <v>183</v>
      </c>
      <c r="L59" s="77" t="s">
        <v>185</v>
      </c>
      <c r="M59" s="18">
        <v>9401451560</v>
      </c>
      <c r="N59" s="18"/>
      <c r="O59" s="18"/>
      <c r="P59" s="127">
        <v>43388</v>
      </c>
      <c r="Q59" s="127" t="s">
        <v>78</v>
      </c>
      <c r="R59" s="18">
        <v>31</v>
      </c>
      <c r="S59" s="18"/>
      <c r="T59" s="18"/>
    </row>
    <row r="60" spans="1:20">
      <c r="A60" s="4">
        <v>56</v>
      </c>
      <c r="B60" s="17" t="s">
        <v>67</v>
      </c>
      <c r="C60" s="96" t="s">
        <v>880</v>
      </c>
      <c r="D60" s="60" t="s">
        <v>29</v>
      </c>
      <c r="E60" s="96" t="s">
        <v>1118</v>
      </c>
      <c r="F60" s="96"/>
      <c r="G60" s="65">
        <v>28</v>
      </c>
      <c r="H60" s="66">
        <v>26</v>
      </c>
      <c r="I60" s="64">
        <f t="shared" si="0"/>
        <v>54</v>
      </c>
      <c r="J60" s="96">
        <v>9678697915</v>
      </c>
      <c r="K60" s="18"/>
      <c r="L60" s="18"/>
      <c r="M60" s="18"/>
      <c r="N60" s="72" t="s">
        <v>129</v>
      </c>
      <c r="O60" s="73">
        <v>8822024673</v>
      </c>
      <c r="P60" s="127">
        <v>43393</v>
      </c>
      <c r="Q60" s="117" t="s">
        <v>223</v>
      </c>
      <c r="R60" s="18">
        <v>37</v>
      </c>
      <c r="S60" s="18"/>
      <c r="T60" s="18"/>
    </row>
    <row r="61" spans="1:20">
      <c r="A61" s="4">
        <v>57</v>
      </c>
      <c r="B61" s="17" t="s">
        <v>67</v>
      </c>
      <c r="C61" s="96" t="s">
        <v>1044</v>
      </c>
      <c r="D61" s="62" t="s">
        <v>29</v>
      </c>
      <c r="E61" s="96" t="s">
        <v>1119</v>
      </c>
      <c r="F61" s="96"/>
      <c r="G61" s="67">
        <v>28</v>
      </c>
      <c r="H61" s="67">
        <v>27</v>
      </c>
      <c r="I61" s="64">
        <f t="shared" si="0"/>
        <v>55</v>
      </c>
      <c r="J61" s="96">
        <v>9613616754</v>
      </c>
      <c r="K61" s="18"/>
      <c r="L61" s="18"/>
      <c r="M61" s="18"/>
      <c r="N61" s="18"/>
      <c r="O61" s="18"/>
      <c r="P61" s="127">
        <v>43393</v>
      </c>
      <c r="Q61" s="117" t="s">
        <v>223</v>
      </c>
      <c r="R61" s="18">
        <v>33</v>
      </c>
      <c r="S61" s="18"/>
      <c r="T61" s="18"/>
    </row>
    <row r="62" spans="1:20">
      <c r="A62" s="4">
        <v>58</v>
      </c>
      <c r="B62" s="17" t="s">
        <v>67</v>
      </c>
      <c r="C62" s="96" t="s">
        <v>1045</v>
      </c>
      <c r="D62" s="60" t="s">
        <v>29</v>
      </c>
      <c r="E62" s="96" t="s">
        <v>1120</v>
      </c>
      <c r="F62" s="96"/>
      <c r="G62" s="65">
        <v>21</v>
      </c>
      <c r="H62" s="66">
        <v>12</v>
      </c>
      <c r="I62" s="64">
        <f t="shared" si="0"/>
        <v>33</v>
      </c>
      <c r="J62" s="96">
        <v>9707681060</v>
      </c>
      <c r="K62" s="80" t="s">
        <v>187</v>
      </c>
      <c r="L62" s="85" t="s">
        <v>188</v>
      </c>
      <c r="M62" s="80">
        <v>9859591958</v>
      </c>
      <c r="N62" s="72" t="s">
        <v>128</v>
      </c>
      <c r="O62" s="73">
        <v>9678345813</v>
      </c>
      <c r="P62" s="127">
        <v>43395</v>
      </c>
      <c r="Q62" s="117" t="s">
        <v>78</v>
      </c>
      <c r="R62" s="18">
        <v>28</v>
      </c>
      <c r="S62" s="18"/>
      <c r="T62" s="18"/>
    </row>
    <row r="63" spans="1:20">
      <c r="A63" s="4">
        <v>59</v>
      </c>
      <c r="B63" s="17" t="s">
        <v>67</v>
      </c>
      <c r="C63" s="96" t="s">
        <v>1046</v>
      </c>
      <c r="D63" s="62" t="s">
        <v>29</v>
      </c>
      <c r="E63" s="96" t="s">
        <v>1121</v>
      </c>
      <c r="F63" s="96"/>
      <c r="G63" s="57">
        <v>28</v>
      </c>
      <c r="H63" s="57">
        <v>29</v>
      </c>
      <c r="I63" s="64">
        <f t="shared" si="0"/>
        <v>57</v>
      </c>
      <c r="J63" s="96">
        <v>8751838413</v>
      </c>
      <c r="K63" s="80" t="s">
        <v>187</v>
      </c>
      <c r="L63" s="85" t="s">
        <v>188</v>
      </c>
      <c r="M63" s="80">
        <v>9859591958</v>
      </c>
      <c r="N63" s="18"/>
      <c r="O63" s="18"/>
      <c r="P63" s="127">
        <v>43395</v>
      </c>
      <c r="Q63" s="117" t="s">
        <v>78</v>
      </c>
      <c r="R63" s="18">
        <v>21</v>
      </c>
      <c r="S63" s="18"/>
      <c r="T63" s="18"/>
    </row>
    <row r="64" spans="1:20">
      <c r="A64" s="4">
        <v>60</v>
      </c>
      <c r="B64" s="17" t="s">
        <v>67</v>
      </c>
      <c r="C64" s="61" t="s">
        <v>1047</v>
      </c>
      <c r="D64" s="60" t="s">
        <v>27</v>
      </c>
      <c r="E64" s="61" t="s">
        <v>1122</v>
      </c>
      <c r="F64" s="61" t="s">
        <v>72</v>
      </c>
      <c r="G64" s="65">
        <v>120</v>
      </c>
      <c r="H64" s="66">
        <v>243</v>
      </c>
      <c r="I64" s="64">
        <f t="shared" si="0"/>
        <v>363</v>
      </c>
      <c r="J64" s="61" t="s">
        <v>1091</v>
      </c>
      <c r="K64" s="80" t="s">
        <v>187</v>
      </c>
      <c r="L64" s="85" t="s">
        <v>188</v>
      </c>
      <c r="M64" s="80">
        <v>9859591958</v>
      </c>
      <c r="N64" s="72" t="s">
        <v>129</v>
      </c>
      <c r="O64" s="73">
        <v>8822024673</v>
      </c>
      <c r="P64" s="127">
        <v>43396</v>
      </c>
      <c r="Q64" s="117" t="s">
        <v>73</v>
      </c>
      <c r="R64" s="18">
        <v>27</v>
      </c>
      <c r="S64" s="18"/>
      <c r="T64" s="18"/>
    </row>
    <row r="65" spans="1:20">
      <c r="A65" s="4">
        <v>61</v>
      </c>
      <c r="B65" s="17" t="s">
        <v>67</v>
      </c>
      <c r="C65" s="61" t="s">
        <v>1048</v>
      </c>
      <c r="D65" s="59" t="s">
        <v>27</v>
      </c>
      <c r="E65" s="61" t="s">
        <v>1123</v>
      </c>
      <c r="F65" s="61" t="s">
        <v>72</v>
      </c>
      <c r="G65" s="57">
        <v>39</v>
      </c>
      <c r="H65" s="57">
        <v>44</v>
      </c>
      <c r="I65" s="64">
        <f t="shared" si="0"/>
        <v>83</v>
      </c>
      <c r="J65" s="61" t="s">
        <v>1092</v>
      </c>
      <c r="K65" s="80" t="s">
        <v>187</v>
      </c>
      <c r="L65" s="85" t="s">
        <v>188</v>
      </c>
      <c r="M65" s="80">
        <v>9859591958</v>
      </c>
      <c r="N65" s="18"/>
      <c r="O65" s="18"/>
      <c r="P65" s="127">
        <v>43397</v>
      </c>
      <c r="Q65" s="127" t="s">
        <v>74</v>
      </c>
      <c r="R65" s="18">
        <v>29</v>
      </c>
      <c r="S65" s="18"/>
      <c r="T65" s="18"/>
    </row>
    <row r="66" spans="1:20">
      <c r="A66" s="4">
        <v>62</v>
      </c>
      <c r="B66" s="17" t="s">
        <v>67</v>
      </c>
      <c r="C66" s="61" t="s">
        <v>1049</v>
      </c>
      <c r="D66" s="59" t="s">
        <v>27</v>
      </c>
      <c r="E66" s="61" t="s">
        <v>1124</v>
      </c>
      <c r="F66" s="61" t="s">
        <v>438</v>
      </c>
      <c r="G66" s="57">
        <v>116</v>
      </c>
      <c r="H66" s="57">
        <v>54</v>
      </c>
      <c r="I66" s="64">
        <f t="shared" si="0"/>
        <v>170</v>
      </c>
      <c r="J66" s="61" t="s">
        <v>1093</v>
      </c>
      <c r="K66" s="80" t="s">
        <v>187</v>
      </c>
      <c r="L66" s="85" t="s">
        <v>188</v>
      </c>
      <c r="M66" s="80">
        <v>9859591958</v>
      </c>
      <c r="N66" s="72" t="s">
        <v>127</v>
      </c>
      <c r="O66" s="73">
        <v>9957126989</v>
      </c>
      <c r="P66" s="127">
        <v>43397</v>
      </c>
      <c r="Q66" s="127" t="s">
        <v>74</v>
      </c>
      <c r="R66" s="18">
        <v>35</v>
      </c>
      <c r="S66" s="18"/>
      <c r="T66" s="18"/>
    </row>
    <row r="67" spans="1:20">
      <c r="A67" s="4">
        <v>63</v>
      </c>
      <c r="B67" s="17" t="s">
        <v>67</v>
      </c>
      <c r="C67" s="61" t="s">
        <v>1050</v>
      </c>
      <c r="D67" s="59" t="s">
        <v>27</v>
      </c>
      <c r="E67" s="61" t="s">
        <v>1125</v>
      </c>
      <c r="F67" s="61" t="s">
        <v>72</v>
      </c>
      <c r="G67" s="57">
        <v>28</v>
      </c>
      <c r="H67" s="57">
        <v>41</v>
      </c>
      <c r="I67" s="64">
        <f t="shared" si="0"/>
        <v>69</v>
      </c>
      <c r="J67" s="61" t="s">
        <v>1094</v>
      </c>
      <c r="K67" s="18"/>
      <c r="L67" s="85" t="s">
        <v>189</v>
      </c>
      <c r="M67" s="18">
        <v>9401451572</v>
      </c>
      <c r="N67" s="18"/>
      <c r="O67" s="18"/>
      <c r="P67" s="127">
        <v>43398</v>
      </c>
      <c r="Q67" s="127" t="s">
        <v>200</v>
      </c>
      <c r="R67" s="18">
        <v>33</v>
      </c>
      <c r="S67" s="18"/>
      <c r="T67" s="18"/>
    </row>
    <row r="68" spans="1:20">
      <c r="A68" s="4">
        <v>64</v>
      </c>
      <c r="B68" s="17" t="s">
        <v>67</v>
      </c>
      <c r="C68" s="61" t="s">
        <v>1051</v>
      </c>
      <c r="D68" s="59" t="s">
        <v>27</v>
      </c>
      <c r="E68" s="61" t="s">
        <v>1126</v>
      </c>
      <c r="F68" s="133" t="s">
        <v>72</v>
      </c>
      <c r="G68" s="65">
        <v>37</v>
      </c>
      <c r="H68" s="66">
        <v>55</v>
      </c>
      <c r="I68" s="64">
        <f t="shared" si="0"/>
        <v>92</v>
      </c>
      <c r="J68" s="61" t="s">
        <v>1095</v>
      </c>
      <c r="K68" s="80" t="s">
        <v>187</v>
      </c>
      <c r="L68" s="85" t="s">
        <v>188</v>
      </c>
      <c r="M68" s="80">
        <v>9859591958</v>
      </c>
      <c r="N68" s="72" t="s">
        <v>136</v>
      </c>
      <c r="O68" s="73">
        <v>9957142709</v>
      </c>
      <c r="P68" s="127">
        <v>43398</v>
      </c>
      <c r="Q68" s="127" t="s">
        <v>200</v>
      </c>
      <c r="R68" s="18">
        <v>34</v>
      </c>
      <c r="S68" s="18"/>
      <c r="T68" s="18"/>
    </row>
    <row r="69" spans="1:20">
      <c r="A69" s="4">
        <v>65</v>
      </c>
      <c r="B69" s="17" t="s">
        <v>67</v>
      </c>
      <c r="C69" s="61" t="s">
        <v>1052</v>
      </c>
      <c r="D69" s="59" t="s">
        <v>27</v>
      </c>
      <c r="E69" s="61" t="s">
        <v>1127</v>
      </c>
      <c r="F69" s="61" t="s">
        <v>106</v>
      </c>
      <c r="G69" s="57">
        <v>51</v>
      </c>
      <c r="H69" s="57">
        <v>56</v>
      </c>
      <c r="I69" s="64">
        <f t="shared" si="0"/>
        <v>107</v>
      </c>
      <c r="J69" s="61" t="s">
        <v>1096</v>
      </c>
      <c r="K69" s="18"/>
      <c r="L69" s="85"/>
      <c r="M69" s="18"/>
      <c r="N69" s="72" t="s">
        <v>136</v>
      </c>
      <c r="O69" s="50"/>
      <c r="P69" s="127">
        <v>43399</v>
      </c>
      <c r="Q69" s="127" t="s">
        <v>76</v>
      </c>
      <c r="R69" s="18">
        <v>34</v>
      </c>
      <c r="S69" s="18"/>
      <c r="T69" s="18"/>
    </row>
    <row r="70" spans="1:20">
      <c r="A70" s="4">
        <v>66</v>
      </c>
      <c r="B70" s="17" t="s">
        <v>67</v>
      </c>
      <c r="C70" s="61" t="s">
        <v>1053</v>
      </c>
      <c r="D70" s="59" t="s">
        <v>27</v>
      </c>
      <c r="E70" s="61" t="s">
        <v>1128</v>
      </c>
      <c r="F70" s="61" t="s">
        <v>106</v>
      </c>
      <c r="G70" s="65">
        <v>34</v>
      </c>
      <c r="H70" s="66">
        <v>62</v>
      </c>
      <c r="I70" s="64">
        <f t="shared" ref="I70:I110" si="1">G70+H70</f>
        <v>96</v>
      </c>
      <c r="J70" s="61" t="s">
        <v>1097</v>
      </c>
      <c r="K70" s="80" t="s">
        <v>187</v>
      </c>
      <c r="L70" s="85" t="s">
        <v>188</v>
      </c>
      <c r="M70" s="80">
        <v>9859591958</v>
      </c>
      <c r="N70" s="50"/>
      <c r="O70" s="50"/>
      <c r="P70" s="127">
        <v>43399</v>
      </c>
      <c r="Q70" s="127" t="s">
        <v>76</v>
      </c>
      <c r="R70" s="18">
        <v>30</v>
      </c>
      <c r="S70" s="18"/>
      <c r="T70" s="18"/>
    </row>
    <row r="71" spans="1:20">
      <c r="A71" s="4">
        <v>67</v>
      </c>
      <c r="B71" s="17" t="s">
        <v>67</v>
      </c>
      <c r="C71" s="96" t="s">
        <v>1054</v>
      </c>
      <c r="D71" s="62" t="s">
        <v>29</v>
      </c>
      <c r="E71" s="96" t="s">
        <v>1129</v>
      </c>
      <c r="F71" s="96"/>
      <c r="G71" s="57">
        <v>25</v>
      </c>
      <c r="H71" s="57">
        <v>24</v>
      </c>
      <c r="I71" s="64">
        <f t="shared" si="1"/>
        <v>49</v>
      </c>
      <c r="J71" s="96">
        <v>9613655050</v>
      </c>
      <c r="K71" s="18"/>
      <c r="L71" s="85"/>
      <c r="M71" s="18"/>
      <c r="N71" s="72" t="s">
        <v>128</v>
      </c>
      <c r="O71" s="73">
        <v>9678345813</v>
      </c>
      <c r="P71" s="127">
        <v>43400</v>
      </c>
      <c r="Q71" s="117" t="s">
        <v>223</v>
      </c>
      <c r="R71" s="18">
        <v>37</v>
      </c>
      <c r="S71" s="18"/>
      <c r="T71" s="18"/>
    </row>
    <row r="72" spans="1:20">
      <c r="A72" s="4">
        <v>68</v>
      </c>
      <c r="B72" s="17" t="s">
        <v>67</v>
      </c>
      <c r="C72" s="96" t="s">
        <v>1055</v>
      </c>
      <c r="D72" s="62" t="s">
        <v>29</v>
      </c>
      <c r="E72" s="96" t="s">
        <v>1130</v>
      </c>
      <c r="F72" s="96"/>
      <c r="G72" s="65">
        <v>20</v>
      </c>
      <c r="H72" s="66">
        <v>30</v>
      </c>
      <c r="I72" s="64">
        <f t="shared" si="1"/>
        <v>50</v>
      </c>
      <c r="J72" s="96">
        <v>8399092909</v>
      </c>
      <c r="K72" s="80" t="s">
        <v>187</v>
      </c>
      <c r="L72" s="85" t="s">
        <v>188</v>
      </c>
      <c r="M72" s="80">
        <v>9859591958</v>
      </c>
      <c r="N72" s="50"/>
      <c r="O72" s="50"/>
      <c r="P72" s="127">
        <v>43400</v>
      </c>
      <c r="Q72" s="117" t="s">
        <v>223</v>
      </c>
      <c r="R72" s="18">
        <v>27</v>
      </c>
      <c r="S72" s="18"/>
      <c r="T72" s="18"/>
    </row>
    <row r="73" spans="1:20">
      <c r="A73" s="4">
        <v>69</v>
      </c>
      <c r="B73" s="17" t="s">
        <v>67</v>
      </c>
      <c r="C73" s="96" t="s">
        <v>1056</v>
      </c>
      <c r="D73" s="62" t="s">
        <v>29</v>
      </c>
      <c r="E73" s="96" t="s">
        <v>1131</v>
      </c>
      <c r="F73" s="96"/>
      <c r="G73" s="57">
        <v>23</v>
      </c>
      <c r="H73" s="57">
        <v>25</v>
      </c>
      <c r="I73" s="64">
        <f t="shared" si="1"/>
        <v>48</v>
      </c>
      <c r="J73" s="96">
        <v>9854118616</v>
      </c>
      <c r="K73" s="18"/>
      <c r="L73" s="85"/>
      <c r="M73" s="18"/>
      <c r="N73" s="72" t="s">
        <v>128</v>
      </c>
      <c r="O73" s="73">
        <v>9678345813</v>
      </c>
      <c r="P73" s="127">
        <v>43400</v>
      </c>
      <c r="Q73" s="117" t="s">
        <v>223</v>
      </c>
      <c r="R73" s="18">
        <v>29</v>
      </c>
      <c r="S73" s="18"/>
      <c r="T73" s="18"/>
    </row>
    <row r="74" spans="1:20">
      <c r="A74" s="4">
        <v>70</v>
      </c>
      <c r="B74" s="17" t="s">
        <v>67</v>
      </c>
      <c r="C74" s="61" t="s">
        <v>1057</v>
      </c>
      <c r="D74" s="62" t="s">
        <v>27</v>
      </c>
      <c r="E74" s="61" t="s">
        <v>1132</v>
      </c>
      <c r="F74" s="61" t="s">
        <v>106</v>
      </c>
      <c r="G74" s="57">
        <v>369</v>
      </c>
      <c r="H74" s="57">
        <v>191</v>
      </c>
      <c r="I74" s="64">
        <f t="shared" si="1"/>
        <v>560</v>
      </c>
      <c r="J74" s="61" t="s">
        <v>799</v>
      </c>
      <c r="K74" s="80" t="s">
        <v>187</v>
      </c>
      <c r="L74" s="85" t="s">
        <v>188</v>
      </c>
      <c r="M74" s="80">
        <v>9859591958</v>
      </c>
      <c r="N74" s="50"/>
      <c r="O74" s="50"/>
      <c r="P74" s="127">
        <v>43402</v>
      </c>
      <c r="Q74" s="127" t="s">
        <v>78</v>
      </c>
      <c r="R74" s="18">
        <v>26</v>
      </c>
      <c r="S74" s="18"/>
      <c r="T74" s="18"/>
    </row>
    <row r="75" spans="1:20">
      <c r="A75" s="4">
        <v>71</v>
      </c>
      <c r="B75" s="17" t="s">
        <v>67</v>
      </c>
      <c r="C75" s="61" t="s">
        <v>1057</v>
      </c>
      <c r="D75" s="62" t="s">
        <v>27</v>
      </c>
      <c r="E75" s="61" t="s">
        <v>1132</v>
      </c>
      <c r="F75" s="61" t="s">
        <v>106</v>
      </c>
      <c r="G75" s="67"/>
      <c r="H75" s="67"/>
      <c r="I75" s="64">
        <f t="shared" si="1"/>
        <v>0</v>
      </c>
      <c r="J75" s="61" t="s">
        <v>799</v>
      </c>
      <c r="K75" s="80" t="s">
        <v>187</v>
      </c>
      <c r="L75" s="85" t="s">
        <v>188</v>
      </c>
      <c r="M75" s="80">
        <v>9859591958</v>
      </c>
      <c r="N75" s="72" t="s">
        <v>128</v>
      </c>
      <c r="O75" s="73">
        <v>9678345813</v>
      </c>
      <c r="P75" s="127">
        <v>43403</v>
      </c>
      <c r="Q75" s="127" t="s">
        <v>73</v>
      </c>
      <c r="R75" s="18">
        <v>28</v>
      </c>
      <c r="S75" s="18"/>
      <c r="T75" s="18"/>
    </row>
    <row r="76" spans="1:20">
      <c r="A76" s="4">
        <v>72</v>
      </c>
      <c r="B76" s="17" t="s">
        <v>67</v>
      </c>
      <c r="C76" s="61" t="s">
        <v>1058</v>
      </c>
      <c r="D76" s="60" t="s">
        <v>27</v>
      </c>
      <c r="E76" s="61" t="s">
        <v>1133</v>
      </c>
      <c r="F76" s="61" t="s">
        <v>106</v>
      </c>
      <c r="G76" s="65">
        <v>53</v>
      </c>
      <c r="H76" s="66">
        <v>58</v>
      </c>
      <c r="I76" s="64">
        <f t="shared" si="1"/>
        <v>111</v>
      </c>
      <c r="J76" s="61" t="s">
        <v>1098</v>
      </c>
      <c r="K76" s="80" t="s">
        <v>187</v>
      </c>
      <c r="L76" s="85" t="s">
        <v>188</v>
      </c>
      <c r="M76" s="80">
        <v>9859591958</v>
      </c>
      <c r="N76" s="50"/>
      <c r="O76" s="50"/>
      <c r="P76" s="127">
        <v>43404</v>
      </c>
      <c r="Q76" s="127" t="s">
        <v>74</v>
      </c>
      <c r="R76" s="18">
        <v>26</v>
      </c>
      <c r="S76" s="18"/>
      <c r="T76" s="18"/>
    </row>
    <row r="77" spans="1:20">
      <c r="A77" s="4">
        <v>73</v>
      </c>
      <c r="B77" s="17" t="s">
        <v>67</v>
      </c>
      <c r="C77" s="96" t="s">
        <v>1059</v>
      </c>
      <c r="D77" s="63" t="s">
        <v>29</v>
      </c>
      <c r="E77" s="96" t="s">
        <v>1134</v>
      </c>
      <c r="F77" s="96"/>
      <c r="G77" s="57">
        <v>30</v>
      </c>
      <c r="H77" s="68">
        <v>24</v>
      </c>
      <c r="I77" s="64">
        <f t="shared" si="1"/>
        <v>54</v>
      </c>
      <c r="J77" s="96">
        <v>9678830784</v>
      </c>
      <c r="K77" s="18" t="s">
        <v>195</v>
      </c>
      <c r="L77" s="70" t="s">
        <v>196</v>
      </c>
      <c r="M77" s="71">
        <v>8749938106</v>
      </c>
      <c r="N77" s="72" t="s">
        <v>197</v>
      </c>
      <c r="O77" s="73">
        <v>8011397792</v>
      </c>
      <c r="P77" s="127">
        <v>43404</v>
      </c>
      <c r="Q77" s="127" t="s">
        <v>74</v>
      </c>
      <c r="R77" s="18">
        <v>24</v>
      </c>
      <c r="S77" s="18"/>
      <c r="T77" s="18"/>
    </row>
    <row r="78" spans="1:20">
      <c r="A78" s="4">
        <v>74</v>
      </c>
      <c r="B78" s="17"/>
      <c r="C78" s="60"/>
      <c r="D78" s="60"/>
      <c r="E78" s="60"/>
      <c r="F78" s="60"/>
      <c r="G78" s="65"/>
      <c r="H78" s="66"/>
      <c r="I78" s="64">
        <f t="shared" si="1"/>
        <v>0</v>
      </c>
      <c r="J78" s="60"/>
      <c r="K78" s="18"/>
      <c r="L78" s="70"/>
      <c r="M78" s="71"/>
      <c r="N78" s="18"/>
      <c r="O78" s="18"/>
      <c r="P78" s="58"/>
      <c r="Q78" s="18"/>
      <c r="R78" s="18"/>
      <c r="S78" s="18"/>
      <c r="T78" s="18"/>
    </row>
    <row r="79" spans="1:20">
      <c r="A79" s="4">
        <v>75</v>
      </c>
      <c r="B79" s="17"/>
      <c r="C79" s="62"/>
      <c r="D79" s="62"/>
      <c r="E79" s="54"/>
      <c r="F79" s="62"/>
      <c r="G79" s="57"/>
      <c r="H79" s="57"/>
      <c r="I79" s="64">
        <f t="shared" si="1"/>
        <v>0</v>
      </c>
      <c r="J79" s="59"/>
      <c r="K79" s="18"/>
      <c r="L79" s="70"/>
      <c r="M79" s="71"/>
      <c r="N79" s="72"/>
      <c r="O79" s="73"/>
      <c r="P79" s="58"/>
      <c r="Q79" s="18"/>
      <c r="R79" s="18"/>
      <c r="S79" s="18"/>
      <c r="T79" s="18"/>
    </row>
    <row r="80" spans="1:20">
      <c r="A80" s="4">
        <v>76</v>
      </c>
      <c r="B80" s="17"/>
      <c r="C80" s="60"/>
      <c r="D80" s="60"/>
      <c r="E80" s="60"/>
      <c r="F80" s="60"/>
      <c r="G80" s="65"/>
      <c r="H80" s="66"/>
      <c r="I80" s="64">
        <f t="shared" si="1"/>
        <v>0</v>
      </c>
      <c r="J80" s="60"/>
      <c r="K80" s="18"/>
      <c r="L80" s="70"/>
      <c r="M80" s="71"/>
      <c r="N80" s="72"/>
      <c r="O80" s="73"/>
      <c r="P80" s="58"/>
      <c r="Q80" s="18"/>
      <c r="R80" s="18"/>
      <c r="S80" s="18"/>
      <c r="T80" s="18"/>
    </row>
    <row r="81" spans="1:20">
      <c r="A81" s="4">
        <v>77</v>
      </c>
      <c r="B81" s="17"/>
      <c r="C81" s="18"/>
      <c r="D81" s="18"/>
      <c r="E81" s="19"/>
      <c r="F81" s="18"/>
      <c r="G81" s="19"/>
      <c r="H81" s="19"/>
      <c r="I81" s="64">
        <f t="shared" si="1"/>
        <v>0</v>
      </c>
      <c r="J81" s="18"/>
      <c r="K81" s="18"/>
      <c r="L81" s="18"/>
      <c r="M81" s="18"/>
      <c r="N81" s="18"/>
      <c r="O81" s="18"/>
      <c r="P81" s="58"/>
      <c r="Q81" s="18"/>
      <c r="R81" s="18"/>
      <c r="S81" s="18"/>
      <c r="T81" s="18"/>
    </row>
    <row r="82" spans="1:20">
      <c r="A82" s="4">
        <v>78</v>
      </c>
      <c r="B82" s="17"/>
      <c r="C82" s="18"/>
      <c r="D82" s="18"/>
      <c r="E82" s="19"/>
      <c r="F82" s="18"/>
      <c r="G82" s="19"/>
      <c r="H82" s="19"/>
      <c r="I82" s="64">
        <f t="shared" si="1"/>
        <v>0</v>
      </c>
      <c r="J82" s="18"/>
      <c r="K82" s="18"/>
      <c r="L82" s="18"/>
      <c r="M82" s="18"/>
      <c r="N82" s="18"/>
      <c r="O82" s="18"/>
      <c r="P82" s="58"/>
      <c r="Q82" s="18"/>
      <c r="R82" s="18"/>
      <c r="S82" s="18"/>
      <c r="T82" s="18"/>
    </row>
    <row r="83" spans="1:20">
      <c r="A83" s="4">
        <v>79</v>
      </c>
      <c r="B83" s="17"/>
      <c r="C83" s="18"/>
      <c r="D83" s="18"/>
      <c r="E83" s="19"/>
      <c r="F83" s="18"/>
      <c r="G83" s="19"/>
      <c r="H83" s="19"/>
      <c r="I83" s="64">
        <f t="shared" si="1"/>
        <v>0</v>
      </c>
      <c r="J83" s="18"/>
      <c r="K83" s="18"/>
      <c r="L83" s="18"/>
      <c r="M83" s="18"/>
      <c r="N83" s="18"/>
      <c r="O83" s="18"/>
      <c r="P83" s="24"/>
      <c r="Q83" s="18"/>
      <c r="R83" s="18"/>
      <c r="S83" s="18"/>
      <c r="T83" s="18"/>
    </row>
    <row r="84" spans="1:20">
      <c r="A84" s="4">
        <v>80</v>
      </c>
      <c r="B84" s="17"/>
      <c r="C84" s="18"/>
      <c r="D84" s="18"/>
      <c r="E84" s="19"/>
      <c r="F84" s="18"/>
      <c r="G84" s="19"/>
      <c r="H84" s="19"/>
      <c r="I84" s="64">
        <f t="shared" si="1"/>
        <v>0</v>
      </c>
      <c r="J84" s="18"/>
      <c r="K84" s="18"/>
      <c r="L84" s="18"/>
      <c r="M84" s="18"/>
      <c r="N84" s="18"/>
      <c r="O84" s="18"/>
      <c r="P84" s="24"/>
      <c r="Q84" s="18"/>
      <c r="R84" s="18"/>
      <c r="S84" s="18"/>
      <c r="T84" s="18"/>
    </row>
    <row r="85" spans="1:20">
      <c r="A85" s="4">
        <v>81</v>
      </c>
      <c r="B85" s="17"/>
      <c r="C85" s="18"/>
      <c r="D85" s="18"/>
      <c r="E85" s="19"/>
      <c r="F85" s="18"/>
      <c r="G85" s="19"/>
      <c r="H85" s="19"/>
      <c r="I85" s="64">
        <f t="shared" si="1"/>
        <v>0</v>
      </c>
      <c r="J85" s="18"/>
      <c r="K85" s="18"/>
      <c r="L85" s="18"/>
      <c r="M85" s="18"/>
      <c r="N85" s="18"/>
      <c r="O85" s="18"/>
      <c r="P85" s="24"/>
      <c r="Q85" s="18"/>
      <c r="R85" s="18"/>
      <c r="S85" s="18"/>
      <c r="T85" s="18"/>
    </row>
    <row r="86" spans="1:20">
      <c r="A86" s="4">
        <v>82</v>
      </c>
      <c r="B86" s="17"/>
      <c r="C86" s="18"/>
      <c r="D86" s="18"/>
      <c r="E86" s="19"/>
      <c r="F86" s="18"/>
      <c r="G86" s="19"/>
      <c r="H86" s="19"/>
      <c r="I86" s="64">
        <f t="shared" si="1"/>
        <v>0</v>
      </c>
      <c r="J86" s="18"/>
      <c r="K86" s="18"/>
      <c r="L86" s="18"/>
      <c r="M86" s="18"/>
      <c r="N86" s="18"/>
      <c r="O86" s="18"/>
      <c r="P86" s="24"/>
      <c r="Q86" s="18"/>
      <c r="R86" s="18"/>
      <c r="S86" s="18"/>
      <c r="T86" s="18"/>
    </row>
    <row r="87" spans="1:20">
      <c r="A87" s="4">
        <v>83</v>
      </c>
      <c r="B87" s="17"/>
      <c r="C87" s="18"/>
      <c r="D87" s="18"/>
      <c r="E87" s="19"/>
      <c r="F87" s="18"/>
      <c r="G87" s="19"/>
      <c r="H87" s="19"/>
      <c r="I87" s="64">
        <f t="shared" si="1"/>
        <v>0</v>
      </c>
      <c r="J87" s="18"/>
      <c r="K87" s="18"/>
      <c r="L87" s="18"/>
      <c r="M87" s="18"/>
      <c r="N87" s="18"/>
      <c r="O87" s="18"/>
      <c r="P87" s="24"/>
      <c r="Q87" s="18"/>
      <c r="R87" s="18"/>
      <c r="S87" s="18"/>
      <c r="T87" s="18"/>
    </row>
    <row r="88" spans="1:20">
      <c r="A88" s="4">
        <v>84</v>
      </c>
      <c r="B88" s="17"/>
      <c r="C88" s="18"/>
      <c r="D88" s="18"/>
      <c r="E88" s="19"/>
      <c r="F88" s="18"/>
      <c r="G88" s="19"/>
      <c r="H88" s="19"/>
      <c r="I88" s="64">
        <f t="shared" si="1"/>
        <v>0</v>
      </c>
      <c r="J88" s="18"/>
      <c r="K88" s="18"/>
      <c r="L88" s="18"/>
      <c r="M88" s="18"/>
      <c r="N88" s="18"/>
      <c r="O88" s="18"/>
      <c r="P88" s="24"/>
      <c r="Q88" s="18"/>
      <c r="R88" s="18"/>
      <c r="S88" s="18"/>
      <c r="T88" s="18"/>
    </row>
    <row r="89" spans="1:20">
      <c r="A89" s="4">
        <v>85</v>
      </c>
      <c r="B89" s="17"/>
      <c r="C89" s="18"/>
      <c r="D89" s="18"/>
      <c r="E89" s="19"/>
      <c r="F89" s="18"/>
      <c r="G89" s="19"/>
      <c r="H89" s="19"/>
      <c r="I89" s="64">
        <f t="shared" si="1"/>
        <v>0</v>
      </c>
      <c r="J89" s="18"/>
      <c r="K89" s="18"/>
      <c r="L89" s="18"/>
      <c r="M89" s="18"/>
      <c r="N89" s="18"/>
      <c r="O89" s="18"/>
      <c r="P89" s="24"/>
      <c r="Q89" s="18"/>
      <c r="R89" s="18"/>
      <c r="S89" s="18"/>
      <c r="T89" s="18"/>
    </row>
    <row r="90" spans="1:20">
      <c r="A90" s="4">
        <v>86</v>
      </c>
      <c r="B90" s="17"/>
      <c r="C90" s="18"/>
      <c r="D90" s="18"/>
      <c r="E90" s="19"/>
      <c r="F90" s="18"/>
      <c r="G90" s="19"/>
      <c r="H90" s="19"/>
      <c r="I90" s="64">
        <f t="shared" si="1"/>
        <v>0</v>
      </c>
      <c r="J90" s="18"/>
      <c r="K90" s="120"/>
      <c r="L90" s="121"/>
      <c r="M90" s="122"/>
      <c r="N90" s="18"/>
      <c r="O90" s="18"/>
      <c r="P90" s="24"/>
      <c r="Q90" s="18"/>
      <c r="R90" s="18"/>
      <c r="S90" s="18"/>
      <c r="T90" s="18"/>
    </row>
    <row r="91" spans="1:20">
      <c r="A91" s="4">
        <v>87</v>
      </c>
      <c r="B91" s="17"/>
      <c r="C91" s="18"/>
      <c r="D91" s="18"/>
      <c r="E91" s="19"/>
      <c r="F91" s="18"/>
      <c r="G91" s="19"/>
      <c r="H91" s="19"/>
      <c r="I91" s="64">
        <f t="shared" si="1"/>
        <v>0</v>
      </c>
      <c r="J91" s="18"/>
      <c r="K91" s="123"/>
      <c r="L91" s="124"/>
      <c r="M91" s="125"/>
      <c r="N91" s="18"/>
      <c r="O91" s="18"/>
      <c r="P91" s="24"/>
      <c r="Q91" s="18"/>
      <c r="R91" s="18"/>
      <c r="S91" s="18"/>
      <c r="T91" s="18"/>
    </row>
    <row r="92" spans="1:20">
      <c r="A92" s="4">
        <v>88</v>
      </c>
      <c r="B92" s="17"/>
      <c r="C92" s="18"/>
      <c r="D92" s="18"/>
      <c r="E92" s="19"/>
      <c r="F92" s="18"/>
      <c r="G92" s="19"/>
      <c r="H92" s="19"/>
      <c r="I92" s="64">
        <f t="shared" si="1"/>
        <v>0</v>
      </c>
      <c r="J92" s="18"/>
      <c r="K92" s="123"/>
      <c r="L92" s="124"/>
      <c r="M92" s="125"/>
      <c r="N92" s="18"/>
      <c r="O92" s="18"/>
      <c r="P92" s="24"/>
      <c r="Q92" s="18"/>
      <c r="R92" s="18"/>
      <c r="S92" s="18"/>
      <c r="T92" s="18"/>
    </row>
    <row r="93" spans="1:20">
      <c r="A93" s="4">
        <v>89</v>
      </c>
      <c r="B93" s="17"/>
      <c r="C93" s="18"/>
      <c r="D93" s="18"/>
      <c r="E93" s="19"/>
      <c r="F93" s="18"/>
      <c r="G93" s="19"/>
      <c r="H93" s="19"/>
      <c r="I93" s="64">
        <f t="shared" si="1"/>
        <v>0</v>
      </c>
      <c r="J93" s="18"/>
      <c r="K93" s="123"/>
      <c r="L93" s="124"/>
      <c r="M93" s="125"/>
      <c r="N93" s="18"/>
      <c r="O93" s="18"/>
      <c r="P93" s="24"/>
      <c r="Q93" s="18"/>
      <c r="R93" s="18"/>
      <c r="S93" s="18"/>
      <c r="T93" s="18"/>
    </row>
    <row r="94" spans="1:20">
      <c r="A94" s="4">
        <v>90</v>
      </c>
      <c r="B94" s="17"/>
      <c r="C94" s="18"/>
      <c r="D94" s="18"/>
      <c r="E94" s="19"/>
      <c r="F94" s="18"/>
      <c r="G94" s="19"/>
      <c r="H94" s="19"/>
      <c r="I94" s="64">
        <f t="shared" si="1"/>
        <v>0</v>
      </c>
      <c r="J94" s="18"/>
      <c r="K94" s="123"/>
      <c r="L94" s="124"/>
      <c r="M94" s="125"/>
      <c r="N94" s="18"/>
      <c r="O94" s="18"/>
      <c r="P94" s="24"/>
      <c r="Q94" s="18"/>
      <c r="R94" s="18"/>
      <c r="S94" s="18"/>
      <c r="T94" s="18"/>
    </row>
    <row r="95" spans="1:20">
      <c r="A95" s="4">
        <v>91</v>
      </c>
      <c r="B95" s="17"/>
      <c r="C95" s="18"/>
      <c r="D95" s="18"/>
      <c r="E95" s="19"/>
      <c r="F95" s="18"/>
      <c r="G95" s="19"/>
      <c r="H95" s="19"/>
      <c r="I95" s="64">
        <f t="shared" si="1"/>
        <v>0</v>
      </c>
      <c r="J95" s="18"/>
      <c r="K95" s="123"/>
      <c r="L95" s="124"/>
      <c r="M95" s="125"/>
      <c r="N95" s="18"/>
      <c r="O95" s="18"/>
      <c r="P95" s="24"/>
      <c r="Q95" s="18"/>
      <c r="R95" s="18"/>
      <c r="S95" s="18"/>
      <c r="T95" s="18"/>
    </row>
    <row r="96" spans="1:20">
      <c r="A96" s="4">
        <v>92</v>
      </c>
      <c r="B96" s="17"/>
      <c r="C96" s="18"/>
      <c r="D96" s="18"/>
      <c r="E96" s="19"/>
      <c r="F96" s="18"/>
      <c r="G96" s="19"/>
      <c r="H96" s="19"/>
      <c r="I96" s="64">
        <f t="shared" si="1"/>
        <v>0</v>
      </c>
      <c r="J96" s="18"/>
      <c r="K96" s="123"/>
      <c r="L96" s="124"/>
      <c r="M96" s="125"/>
      <c r="N96" s="18"/>
      <c r="O96" s="18"/>
      <c r="P96" s="24"/>
      <c r="Q96" s="18"/>
      <c r="R96" s="18"/>
      <c r="S96" s="18"/>
      <c r="T96" s="18"/>
    </row>
    <row r="97" spans="1:20">
      <c r="A97" s="4">
        <v>93</v>
      </c>
      <c r="B97" s="17"/>
      <c r="C97" s="18"/>
      <c r="D97" s="18"/>
      <c r="E97" s="19"/>
      <c r="F97" s="18"/>
      <c r="G97" s="19"/>
      <c r="H97" s="19"/>
      <c r="I97" s="64">
        <f t="shared" si="1"/>
        <v>0</v>
      </c>
      <c r="J97" s="18"/>
      <c r="K97" s="123"/>
      <c r="L97" s="124"/>
      <c r="M97" s="125"/>
      <c r="N97" s="18"/>
      <c r="O97" s="18"/>
      <c r="P97" s="24"/>
      <c r="Q97" s="18"/>
      <c r="R97" s="18"/>
      <c r="S97" s="18"/>
      <c r="T97" s="18"/>
    </row>
    <row r="98" spans="1:20">
      <c r="A98" s="4">
        <v>94</v>
      </c>
      <c r="B98" s="17"/>
      <c r="C98" s="18"/>
      <c r="D98" s="18"/>
      <c r="E98" s="19"/>
      <c r="F98" s="18"/>
      <c r="G98" s="19"/>
      <c r="H98" s="19"/>
      <c r="I98" s="64">
        <f t="shared" si="1"/>
        <v>0</v>
      </c>
      <c r="J98" s="18"/>
      <c r="K98" s="123"/>
      <c r="L98" s="124"/>
      <c r="M98" s="125"/>
      <c r="N98" s="18"/>
      <c r="O98" s="18"/>
      <c r="P98" s="24"/>
      <c r="Q98" s="18"/>
      <c r="R98" s="18"/>
      <c r="S98" s="18"/>
      <c r="T98" s="18"/>
    </row>
    <row r="99" spans="1:20">
      <c r="A99" s="4">
        <v>95</v>
      </c>
      <c r="B99" s="17"/>
      <c r="C99" s="18"/>
      <c r="D99" s="18"/>
      <c r="E99" s="19"/>
      <c r="F99" s="18"/>
      <c r="G99" s="19"/>
      <c r="H99" s="19"/>
      <c r="I99" s="64">
        <f t="shared" si="1"/>
        <v>0</v>
      </c>
      <c r="J99" s="18"/>
      <c r="K99" s="123"/>
      <c r="L99" s="124"/>
      <c r="M99" s="125"/>
      <c r="N99" s="18"/>
      <c r="O99" s="18"/>
      <c r="P99" s="24"/>
      <c r="Q99" s="18"/>
      <c r="R99" s="18"/>
      <c r="S99" s="18"/>
      <c r="T99" s="18"/>
    </row>
    <row r="100" spans="1:20">
      <c r="A100" s="4">
        <v>96</v>
      </c>
      <c r="B100" s="17"/>
      <c r="C100" s="18"/>
      <c r="D100" s="18"/>
      <c r="E100" s="19"/>
      <c r="F100" s="18"/>
      <c r="G100" s="19"/>
      <c r="H100" s="19"/>
      <c r="I100" s="64">
        <f t="shared" si="1"/>
        <v>0</v>
      </c>
      <c r="J100" s="18"/>
      <c r="K100" s="123"/>
      <c r="L100" s="124"/>
      <c r="M100" s="125"/>
      <c r="N100" s="18"/>
      <c r="O100" s="18"/>
      <c r="P100" s="24"/>
      <c r="Q100" s="18"/>
      <c r="R100" s="18"/>
      <c r="S100" s="18"/>
      <c r="T100" s="18"/>
    </row>
    <row r="101" spans="1:20">
      <c r="A101" s="4">
        <v>97</v>
      </c>
      <c r="B101" s="17"/>
      <c r="C101" s="18"/>
      <c r="D101" s="18"/>
      <c r="E101" s="19"/>
      <c r="F101" s="18"/>
      <c r="G101" s="19"/>
      <c r="H101" s="19"/>
      <c r="I101" s="64">
        <f t="shared" si="1"/>
        <v>0</v>
      </c>
      <c r="J101" s="18"/>
      <c r="K101" s="123"/>
      <c r="L101" s="124"/>
      <c r="M101" s="125"/>
      <c r="N101" s="18"/>
      <c r="O101" s="18"/>
      <c r="P101" s="24"/>
      <c r="Q101" s="18"/>
      <c r="R101" s="18"/>
      <c r="S101" s="18"/>
      <c r="T101" s="18"/>
    </row>
    <row r="102" spans="1:20">
      <c r="A102" s="4">
        <v>98</v>
      </c>
      <c r="B102" s="17"/>
      <c r="C102" s="18"/>
      <c r="D102" s="18"/>
      <c r="E102" s="19"/>
      <c r="F102" s="18"/>
      <c r="G102" s="19"/>
      <c r="H102" s="19"/>
      <c r="I102" s="64">
        <f t="shared" si="1"/>
        <v>0</v>
      </c>
      <c r="J102" s="18"/>
      <c r="K102" s="123"/>
      <c r="L102" s="124"/>
      <c r="M102" s="125"/>
      <c r="N102" s="18"/>
      <c r="O102" s="18"/>
      <c r="P102" s="24"/>
      <c r="Q102" s="18"/>
      <c r="R102" s="18"/>
      <c r="S102" s="18"/>
      <c r="T102" s="18"/>
    </row>
    <row r="103" spans="1:20">
      <c r="A103" s="4">
        <v>99</v>
      </c>
      <c r="B103" s="17"/>
      <c r="C103" s="18"/>
      <c r="D103" s="18"/>
      <c r="E103" s="19"/>
      <c r="F103" s="18"/>
      <c r="G103" s="19"/>
      <c r="H103" s="19"/>
      <c r="I103" s="64">
        <f t="shared" si="1"/>
        <v>0</v>
      </c>
      <c r="J103" s="18"/>
      <c r="K103" s="123"/>
      <c r="L103" s="124"/>
      <c r="M103" s="125"/>
      <c r="N103" s="18"/>
      <c r="O103" s="18"/>
      <c r="P103" s="24"/>
      <c r="Q103" s="18"/>
      <c r="R103" s="18"/>
      <c r="S103" s="18"/>
      <c r="T103" s="18"/>
    </row>
    <row r="104" spans="1:20">
      <c r="A104" s="4">
        <v>100</v>
      </c>
      <c r="B104" s="17"/>
      <c r="C104" s="18"/>
      <c r="D104" s="18"/>
      <c r="E104" s="19"/>
      <c r="F104" s="18"/>
      <c r="G104" s="19"/>
      <c r="H104" s="19"/>
      <c r="I104" s="64">
        <f t="shared" si="1"/>
        <v>0</v>
      </c>
      <c r="J104" s="18"/>
      <c r="K104" s="123"/>
      <c r="L104" s="124"/>
      <c r="M104" s="125"/>
      <c r="N104" s="18"/>
      <c r="O104" s="18"/>
      <c r="P104" s="24"/>
      <c r="Q104" s="18"/>
      <c r="R104" s="18"/>
      <c r="S104" s="18"/>
      <c r="T104" s="18"/>
    </row>
    <row r="105" spans="1:20">
      <c r="A105" s="4">
        <v>101</v>
      </c>
      <c r="B105" s="17"/>
      <c r="C105" s="18"/>
      <c r="D105" s="18"/>
      <c r="E105" s="19"/>
      <c r="F105" s="18"/>
      <c r="G105" s="19"/>
      <c r="H105" s="19"/>
      <c r="I105" s="64">
        <f t="shared" si="1"/>
        <v>0</v>
      </c>
      <c r="J105" s="18"/>
      <c r="K105" s="123"/>
      <c r="L105" s="124"/>
      <c r="M105" s="125"/>
      <c r="N105" s="18"/>
      <c r="O105" s="18"/>
      <c r="P105" s="24"/>
      <c r="Q105" s="18"/>
      <c r="R105" s="18"/>
      <c r="S105" s="18"/>
      <c r="T105" s="18"/>
    </row>
    <row r="106" spans="1:20">
      <c r="A106" s="4">
        <v>102</v>
      </c>
      <c r="B106" s="17"/>
      <c r="C106" s="18"/>
      <c r="D106" s="18"/>
      <c r="E106" s="19"/>
      <c r="F106" s="18"/>
      <c r="G106" s="19"/>
      <c r="H106" s="19"/>
      <c r="I106" s="64">
        <f t="shared" si="1"/>
        <v>0</v>
      </c>
      <c r="J106" s="18"/>
      <c r="K106" s="123"/>
      <c r="L106" s="124"/>
      <c r="M106" s="125"/>
      <c r="N106" s="18"/>
      <c r="O106" s="18"/>
      <c r="P106" s="24"/>
      <c r="Q106" s="18"/>
      <c r="R106" s="18"/>
      <c r="S106" s="18"/>
      <c r="T106" s="18"/>
    </row>
    <row r="107" spans="1:20">
      <c r="A107" s="4">
        <v>103</v>
      </c>
      <c r="B107" s="17"/>
      <c r="C107" s="18"/>
      <c r="D107" s="18"/>
      <c r="E107" s="19"/>
      <c r="F107" s="18"/>
      <c r="G107" s="19"/>
      <c r="H107" s="19"/>
      <c r="I107" s="64">
        <f t="shared" si="1"/>
        <v>0</v>
      </c>
      <c r="J107" s="18"/>
      <c r="K107" s="123"/>
      <c r="L107" s="124"/>
      <c r="M107" s="125"/>
      <c r="N107" s="18"/>
      <c r="O107" s="18"/>
      <c r="P107" s="24"/>
      <c r="Q107" s="18"/>
      <c r="R107" s="18"/>
      <c r="S107" s="18"/>
      <c r="T107" s="18"/>
    </row>
    <row r="108" spans="1:20">
      <c r="A108" s="4">
        <v>104</v>
      </c>
      <c r="B108" s="17"/>
      <c r="C108" s="18"/>
      <c r="D108" s="18"/>
      <c r="E108" s="19"/>
      <c r="F108" s="18"/>
      <c r="G108" s="19"/>
      <c r="H108" s="19"/>
      <c r="I108" s="64">
        <f t="shared" si="1"/>
        <v>0</v>
      </c>
      <c r="J108" s="18"/>
      <c r="K108" s="123"/>
      <c r="L108" s="124"/>
      <c r="M108" s="125"/>
      <c r="N108" s="18"/>
      <c r="O108" s="18"/>
      <c r="P108" s="24"/>
      <c r="Q108" s="18"/>
      <c r="R108" s="18"/>
      <c r="S108" s="18"/>
      <c r="T108" s="18"/>
    </row>
    <row r="109" spans="1:20">
      <c r="A109" s="4">
        <v>105</v>
      </c>
      <c r="B109" s="17"/>
      <c r="C109" s="18"/>
      <c r="D109" s="18"/>
      <c r="E109" s="19"/>
      <c r="F109" s="18"/>
      <c r="G109" s="19"/>
      <c r="H109" s="19"/>
      <c r="I109" s="64">
        <f t="shared" si="1"/>
        <v>0</v>
      </c>
      <c r="J109" s="18"/>
      <c r="K109" s="123"/>
      <c r="L109" s="124"/>
      <c r="M109" s="125"/>
      <c r="N109" s="18"/>
      <c r="O109" s="18"/>
      <c r="P109" s="24"/>
      <c r="Q109" s="18"/>
      <c r="R109" s="18"/>
      <c r="S109" s="18"/>
      <c r="T109" s="18"/>
    </row>
    <row r="110" spans="1:20">
      <c r="A110" s="4">
        <v>106</v>
      </c>
      <c r="B110" s="17"/>
      <c r="C110" s="18"/>
      <c r="D110" s="18"/>
      <c r="E110" s="19"/>
      <c r="F110" s="18"/>
      <c r="G110" s="19"/>
      <c r="H110" s="19"/>
      <c r="I110" s="64">
        <f t="shared" si="1"/>
        <v>0</v>
      </c>
      <c r="J110" s="18"/>
      <c r="K110" s="123"/>
      <c r="L110" s="124"/>
      <c r="M110" s="125"/>
      <c r="N110" s="18"/>
      <c r="O110" s="18"/>
      <c r="P110" s="24"/>
      <c r="Q110" s="18"/>
      <c r="R110" s="18"/>
      <c r="S110" s="18"/>
      <c r="T110" s="18"/>
    </row>
    <row r="111" spans="1:20">
      <c r="A111" s="4">
        <v>107</v>
      </c>
      <c r="B111" s="17"/>
      <c r="C111" s="18"/>
      <c r="D111" s="18"/>
      <c r="E111" s="19"/>
      <c r="F111" s="18"/>
      <c r="G111" s="19"/>
      <c r="H111" s="19"/>
      <c r="I111" s="17">
        <f t="shared" ref="I111:I133" si="2">+G111+H111</f>
        <v>0</v>
      </c>
      <c r="J111" s="18"/>
      <c r="K111" s="123"/>
      <c r="L111" s="124"/>
      <c r="M111" s="125"/>
      <c r="N111" s="18"/>
      <c r="O111" s="18"/>
      <c r="P111" s="24"/>
      <c r="Q111" s="18"/>
      <c r="R111" s="18"/>
      <c r="S111" s="18"/>
      <c r="T111" s="18"/>
    </row>
    <row r="112" spans="1:20">
      <c r="A112" s="4">
        <v>108</v>
      </c>
      <c r="B112" s="17"/>
      <c r="C112" s="18"/>
      <c r="D112" s="18"/>
      <c r="E112" s="19"/>
      <c r="F112" s="18"/>
      <c r="G112" s="19"/>
      <c r="H112" s="19"/>
      <c r="I112" s="17">
        <f t="shared" si="2"/>
        <v>0</v>
      </c>
      <c r="J112" s="18"/>
      <c r="K112" s="123"/>
      <c r="L112" s="124"/>
      <c r="M112" s="125"/>
      <c r="N112" s="18"/>
      <c r="O112" s="18"/>
      <c r="P112" s="24"/>
      <c r="Q112" s="18"/>
      <c r="R112" s="18"/>
      <c r="S112" s="18"/>
      <c r="T112" s="18"/>
    </row>
    <row r="113" spans="1:20">
      <c r="A113" s="4">
        <v>109</v>
      </c>
      <c r="B113" s="17"/>
      <c r="C113" s="18"/>
      <c r="D113" s="18"/>
      <c r="E113" s="19"/>
      <c r="F113" s="18"/>
      <c r="G113" s="19"/>
      <c r="H113" s="19"/>
      <c r="I113" s="17">
        <f t="shared" si="2"/>
        <v>0</v>
      </c>
      <c r="J113" s="18"/>
      <c r="K113" s="123"/>
      <c r="L113" s="124"/>
      <c r="M113" s="125"/>
      <c r="N113" s="18"/>
      <c r="O113" s="18"/>
      <c r="P113" s="24"/>
      <c r="Q113" s="18"/>
      <c r="R113" s="18"/>
      <c r="S113" s="18"/>
      <c r="T113" s="18"/>
    </row>
    <row r="114" spans="1:20">
      <c r="A114" s="4">
        <v>110</v>
      </c>
      <c r="B114" s="17"/>
      <c r="C114" s="18"/>
      <c r="D114" s="18"/>
      <c r="E114" s="19"/>
      <c r="F114" s="18"/>
      <c r="G114" s="19"/>
      <c r="H114" s="19"/>
      <c r="I114" s="17">
        <f t="shared" si="2"/>
        <v>0</v>
      </c>
      <c r="J114" s="18"/>
      <c r="K114" s="123"/>
      <c r="L114" s="124"/>
      <c r="M114" s="125"/>
      <c r="N114" s="18"/>
      <c r="O114" s="18"/>
      <c r="P114" s="24"/>
      <c r="Q114" s="18"/>
      <c r="R114" s="18"/>
      <c r="S114" s="18"/>
      <c r="T114" s="18"/>
    </row>
    <row r="115" spans="1:20">
      <c r="A115" s="4">
        <v>111</v>
      </c>
      <c r="B115" s="17"/>
      <c r="C115" s="18"/>
      <c r="D115" s="18"/>
      <c r="E115" s="19"/>
      <c r="F115" s="18"/>
      <c r="G115" s="19"/>
      <c r="H115" s="19"/>
      <c r="I115" s="17">
        <f t="shared" si="2"/>
        <v>0</v>
      </c>
      <c r="J115" s="18"/>
      <c r="K115" s="123"/>
      <c r="L115" s="124"/>
      <c r="M115" s="125"/>
      <c r="N115" s="18"/>
      <c r="O115" s="18"/>
      <c r="P115" s="24"/>
      <c r="Q115" s="18"/>
      <c r="R115" s="18"/>
      <c r="S115" s="18"/>
      <c r="T115" s="18"/>
    </row>
    <row r="116" spans="1:20">
      <c r="A116" s="4">
        <v>112</v>
      </c>
      <c r="B116" s="17"/>
      <c r="C116" s="18"/>
      <c r="D116" s="18"/>
      <c r="E116" s="19"/>
      <c r="F116" s="18"/>
      <c r="G116" s="19"/>
      <c r="H116" s="19"/>
      <c r="I116" s="17">
        <f t="shared" si="2"/>
        <v>0</v>
      </c>
      <c r="J116" s="18"/>
      <c r="K116" s="123"/>
      <c r="L116" s="124"/>
      <c r="M116" s="125"/>
      <c r="N116" s="18"/>
      <c r="O116" s="18"/>
      <c r="P116" s="24"/>
      <c r="Q116" s="18"/>
      <c r="R116" s="18"/>
      <c r="S116" s="18"/>
      <c r="T116" s="18"/>
    </row>
    <row r="117" spans="1:20">
      <c r="A117" s="4">
        <v>113</v>
      </c>
      <c r="B117" s="17"/>
      <c r="C117" s="18"/>
      <c r="D117" s="18"/>
      <c r="E117" s="19"/>
      <c r="F117" s="18"/>
      <c r="G117" s="19"/>
      <c r="H117" s="19"/>
      <c r="I117" s="17">
        <f t="shared" si="2"/>
        <v>0</v>
      </c>
      <c r="J117" s="18"/>
      <c r="K117" s="123"/>
      <c r="L117" s="124"/>
      <c r="M117" s="125"/>
      <c r="N117" s="18"/>
      <c r="O117" s="18"/>
      <c r="P117" s="24"/>
      <c r="Q117" s="18"/>
      <c r="R117" s="18"/>
      <c r="S117" s="18"/>
      <c r="T117" s="18"/>
    </row>
    <row r="118" spans="1:20">
      <c r="A118" s="4">
        <v>114</v>
      </c>
      <c r="B118" s="17"/>
      <c r="C118" s="18"/>
      <c r="D118" s="18"/>
      <c r="E118" s="19"/>
      <c r="F118" s="18"/>
      <c r="G118" s="19"/>
      <c r="H118" s="19"/>
      <c r="I118" s="17">
        <f t="shared" si="2"/>
        <v>0</v>
      </c>
      <c r="J118" s="18"/>
      <c r="K118" s="123"/>
      <c r="L118" s="124"/>
      <c r="M118" s="125"/>
      <c r="N118" s="18"/>
      <c r="O118" s="18"/>
      <c r="P118" s="24"/>
      <c r="Q118" s="18"/>
      <c r="R118" s="18"/>
      <c r="S118" s="18"/>
      <c r="T118" s="18"/>
    </row>
    <row r="119" spans="1:20">
      <c r="A119" s="4">
        <v>115</v>
      </c>
      <c r="B119" s="17"/>
      <c r="C119" s="18"/>
      <c r="D119" s="18"/>
      <c r="E119" s="19"/>
      <c r="F119" s="18"/>
      <c r="G119" s="19"/>
      <c r="H119" s="19"/>
      <c r="I119" s="17">
        <f t="shared" si="2"/>
        <v>0</v>
      </c>
      <c r="J119" s="18"/>
      <c r="K119" s="123"/>
      <c r="L119" s="124"/>
      <c r="M119" s="125"/>
      <c r="N119" s="18"/>
      <c r="O119" s="18"/>
      <c r="P119" s="24"/>
      <c r="Q119" s="18"/>
      <c r="R119" s="18"/>
      <c r="S119" s="18"/>
      <c r="T119" s="18"/>
    </row>
    <row r="120" spans="1:20">
      <c r="A120" s="4">
        <v>116</v>
      </c>
      <c r="B120" s="17"/>
      <c r="C120" s="18"/>
      <c r="D120" s="18"/>
      <c r="E120" s="19"/>
      <c r="F120" s="18"/>
      <c r="G120" s="19"/>
      <c r="H120" s="19"/>
      <c r="I120" s="17">
        <f t="shared" si="2"/>
        <v>0</v>
      </c>
      <c r="J120" s="18"/>
      <c r="K120" s="123"/>
      <c r="L120" s="124"/>
      <c r="M120" s="125"/>
      <c r="N120" s="18"/>
      <c r="O120" s="18"/>
      <c r="P120" s="24"/>
      <c r="Q120" s="18"/>
      <c r="R120" s="18"/>
      <c r="S120" s="18"/>
      <c r="T120" s="18"/>
    </row>
    <row r="121" spans="1:20">
      <c r="A121" s="4">
        <v>117</v>
      </c>
      <c r="B121" s="17"/>
      <c r="C121" s="18"/>
      <c r="D121" s="18"/>
      <c r="E121" s="19"/>
      <c r="F121" s="18"/>
      <c r="G121" s="19"/>
      <c r="H121" s="19"/>
      <c r="I121" s="17">
        <f t="shared" si="2"/>
        <v>0</v>
      </c>
      <c r="J121" s="18"/>
      <c r="K121" s="123"/>
      <c r="L121" s="124"/>
      <c r="M121" s="125"/>
      <c r="N121" s="18"/>
      <c r="O121" s="18"/>
      <c r="P121" s="24"/>
      <c r="Q121" s="18"/>
      <c r="R121" s="18"/>
      <c r="S121" s="18"/>
      <c r="T121" s="18"/>
    </row>
    <row r="122" spans="1:20">
      <c r="A122" s="4">
        <v>118</v>
      </c>
      <c r="B122" s="17"/>
      <c r="C122" s="18"/>
      <c r="D122" s="18"/>
      <c r="E122" s="19"/>
      <c r="F122" s="18"/>
      <c r="G122" s="19"/>
      <c r="H122" s="19"/>
      <c r="I122" s="17">
        <f t="shared" si="2"/>
        <v>0</v>
      </c>
      <c r="J122" s="18"/>
      <c r="K122" s="123"/>
      <c r="L122" s="124"/>
      <c r="M122" s="125"/>
      <c r="N122" s="18"/>
      <c r="O122" s="18"/>
      <c r="P122" s="24"/>
      <c r="Q122" s="18"/>
      <c r="R122" s="18"/>
      <c r="S122" s="18"/>
      <c r="T122" s="18"/>
    </row>
    <row r="123" spans="1:20">
      <c r="A123" s="4">
        <v>119</v>
      </c>
      <c r="B123" s="17"/>
      <c r="C123" s="18"/>
      <c r="D123" s="18"/>
      <c r="E123" s="19"/>
      <c r="F123" s="18"/>
      <c r="G123" s="19"/>
      <c r="H123" s="19"/>
      <c r="I123" s="17">
        <f t="shared" si="2"/>
        <v>0</v>
      </c>
      <c r="J123" s="18"/>
      <c r="K123" s="123"/>
      <c r="L123" s="124"/>
      <c r="M123" s="125"/>
      <c r="N123" s="18"/>
      <c r="O123" s="18"/>
      <c r="P123" s="24"/>
      <c r="Q123" s="18"/>
      <c r="R123" s="18"/>
      <c r="S123" s="18"/>
      <c r="T123" s="18"/>
    </row>
    <row r="124" spans="1:20">
      <c r="A124" s="4">
        <v>120</v>
      </c>
      <c r="B124" s="17"/>
      <c r="C124" s="18"/>
      <c r="D124" s="18"/>
      <c r="E124" s="19"/>
      <c r="F124" s="18"/>
      <c r="G124" s="19"/>
      <c r="H124" s="19"/>
      <c r="I124" s="17">
        <f t="shared" si="2"/>
        <v>0</v>
      </c>
      <c r="J124" s="18"/>
      <c r="K124" s="123"/>
      <c r="L124" s="124"/>
      <c r="M124" s="125"/>
      <c r="N124" s="18"/>
      <c r="O124" s="18"/>
      <c r="P124" s="24"/>
      <c r="Q124" s="18"/>
      <c r="R124" s="18"/>
      <c r="S124" s="18"/>
      <c r="T124" s="18"/>
    </row>
    <row r="125" spans="1:20">
      <c r="A125" s="4">
        <v>121</v>
      </c>
      <c r="B125" s="17"/>
      <c r="C125" s="18"/>
      <c r="D125" s="18"/>
      <c r="E125" s="19"/>
      <c r="F125" s="18"/>
      <c r="G125" s="19"/>
      <c r="H125" s="19"/>
      <c r="I125" s="17">
        <f t="shared" si="2"/>
        <v>0</v>
      </c>
      <c r="J125" s="18"/>
      <c r="K125" s="123"/>
      <c r="L125" s="124"/>
      <c r="M125" s="125"/>
      <c r="N125" s="18"/>
      <c r="O125" s="18"/>
      <c r="P125" s="24"/>
      <c r="Q125" s="18"/>
      <c r="R125" s="18"/>
      <c r="S125" s="18"/>
      <c r="T125" s="18"/>
    </row>
    <row r="126" spans="1:20">
      <c r="A126" s="4">
        <v>122</v>
      </c>
      <c r="B126" s="17"/>
      <c r="C126" s="18"/>
      <c r="D126" s="18"/>
      <c r="E126" s="19"/>
      <c r="F126" s="18"/>
      <c r="G126" s="19"/>
      <c r="H126" s="19"/>
      <c r="I126" s="17">
        <f t="shared" si="2"/>
        <v>0</v>
      </c>
      <c r="J126" s="18"/>
      <c r="K126" s="123"/>
      <c r="L126" s="124"/>
      <c r="M126" s="125"/>
      <c r="N126" s="18"/>
      <c r="O126" s="18"/>
      <c r="P126" s="24"/>
      <c r="Q126" s="18"/>
      <c r="R126" s="18"/>
      <c r="S126" s="18"/>
      <c r="T126" s="18"/>
    </row>
    <row r="127" spans="1:20">
      <c r="A127" s="4">
        <v>123</v>
      </c>
      <c r="B127" s="17"/>
      <c r="C127" s="18"/>
      <c r="D127" s="18"/>
      <c r="E127" s="19"/>
      <c r="F127" s="18"/>
      <c r="G127" s="19"/>
      <c r="H127" s="19"/>
      <c r="I127" s="17">
        <f t="shared" si="2"/>
        <v>0</v>
      </c>
      <c r="J127" s="18"/>
      <c r="K127" s="123"/>
      <c r="L127" s="124"/>
      <c r="M127" s="125"/>
      <c r="N127" s="18"/>
      <c r="O127" s="18"/>
      <c r="P127" s="24"/>
      <c r="Q127" s="18"/>
      <c r="R127" s="18"/>
      <c r="S127" s="18"/>
      <c r="T127" s="18"/>
    </row>
    <row r="128" spans="1:20">
      <c r="A128" s="4">
        <v>124</v>
      </c>
      <c r="B128" s="17"/>
      <c r="C128" s="18"/>
      <c r="D128" s="18"/>
      <c r="E128" s="19"/>
      <c r="F128" s="18"/>
      <c r="G128" s="19"/>
      <c r="H128" s="19"/>
      <c r="I128" s="17">
        <f t="shared" si="2"/>
        <v>0</v>
      </c>
      <c r="J128" s="18"/>
      <c r="K128" s="123"/>
      <c r="L128" s="124"/>
      <c r="M128" s="125"/>
      <c r="N128" s="18"/>
      <c r="O128" s="18"/>
      <c r="P128" s="24"/>
      <c r="Q128" s="18"/>
      <c r="R128" s="18"/>
      <c r="S128" s="18"/>
      <c r="T128" s="18"/>
    </row>
    <row r="129" spans="1:20">
      <c r="A129" s="4">
        <v>125</v>
      </c>
      <c r="B129" s="17"/>
      <c r="C129" s="18"/>
      <c r="D129" s="18"/>
      <c r="E129" s="19"/>
      <c r="F129" s="18"/>
      <c r="G129" s="19"/>
      <c r="H129" s="19"/>
      <c r="I129" s="17">
        <f t="shared" si="2"/>
        <v>0</v>
      </c>
      <c r="J129" s="18"/>
      <c r="K129" s="123"/>
      <c r="L129" s="124"/>
      <c r="M129" s="125"/>
      <c r="N129" s="18"/>
      <c r="O129" s="18"/>
      <c r="P129" s="24"/>
      <c r="Q129" s="18"/>
      <c r="R129" s="18"/>
      <c r="S129" s="18"/>
      <c r="T129" s="18"/>
    </row>
    <row r="130" spans="1:20">
      <c r="A130" s="4">
        <v>126</v>
      </c>
      <c r="B130" s="17"/>
      <c r="C130" s="18"/>
      <c r="D130" s="18"/>
      <c r="E130" s="19"/>
      <c r="F130" s="18"/>
      <c r="G130" s="19"/>
      <c r="H130" s="19"/>
      <c r="I130" s="17">
        <f t="shared" si="2"/>
        <v>0</v>
      </c>
      <c r="J130" s="18"/>
      <c r="K130" s="123"/>
      <c r="L130" s="124"/>
      <c r="M130" s="125"/>
      <c r="N130" s="18"/>
      <c r="O130" s="18"/>
      <c r="P130" s="24"/>
      <c r="Q130" s="18"/>
      <c r="R130" s="18"/>
      <c r="S130" s="18"/>
      <c r="T130" s="18"/>
    </row>
    <row r="131" spans="1:20">
      <c r="A131" s="4">
        <v>127</v>
      </c>
      <c r="B131" s="17"/>
      <c r="C131" s="18"/>
      <c r="D131" s="18"/>
      <c r="E131" s="19"/>
      <c r="F131" s="18"/>
      <c r="G131" s="19"/>
      <c r="H131" s="19"/>
      <c r="I131" s="17">
        <f t="shared" si="2"/>
        <v>0</v>
      </c>
      <c r="J131" s="18"/>
      <c r="K131" s="123"/>
      <c r="L131" s="124"/>
      <c r="M131" s="125"/>
      <c r="N131" s="18"/>
      <c r="O131" s="18"/>
      <c r="P131" s="24"/>
      <c r="Q131" s="18"/>
      <c r="R131" s="18"/>
      <c r="S131" s="18"/>
      <c r="T131" s="18"/>
    </row>
    <row r="132" spans="1:20">
      <c r="A132" s="4">
        <v>128</v>
      </c>
      <c r="B132" s="17"/>
      <c r="C132" s="18"/>
      <c r="D132" s="18"/>
      <c r="E132" s="19"/>
      <c r="F132" s="18"/>
      <c r="G132" s="19"/>
      <c r="H132" s="19"/>
      <c r="I132" s="17">
        <f t="shared" si="2"/>
        <v>0</v>
      </c>
      <c r="J132" s="18"/>
      <c r="K132" s="123"/>
      <c r="L132" s="124"/>
      <c r="M132" s="125"/>
      <c r="N132" s="18"/>
      <c r="O132" s="18"/>
      <c r="P132" s="24"/>
      <c r="Q132" s="18"/>
      <c r="R132" s="18"/>
      <c r="S132" s="18"/>
      <c r="T132" s="18"/>
    </row>
    <row r="133" spans="1:20">
      <c r="A133" s="4">
        <v>129</v>
      </c>
      <c r="B133" s="17"/>
      <c r="C133" s="18"/>
      <c r="D133" s="18"/>
      <c r="E133" s="19"/>
      <c r="F133" s="18"/>
      <c r="G133" s="19"/>
      <c r="H133" s="19"/>
      <c r="I133" s="17">
        <f t="shared" si="2"/>
        <v>0</v>
      </c>
      <c r="J133" s="18"/>
      <c r="K133" s="123"/>
      <c r="L133" s="124"/>
      <c r="M133" s="125"/>
      <c r="N133" s="18"/>
      <c r="O133" s="18"/>
      <c r="P133" s="24"/>
      <c r="Q133" s="18"/>
      <c r="R133" s="18"/>
      <c r="S133" s="18"/>
      <c r="T133" s="18"/>
    </row>
    <row r="134" spans="1:20">
      <c r="A134" s="4">
        <v>130</v>
      </c>
      <c r="B134" s="17"/>
      <c r="C134" s="18"/>
      <c r="D134" s="18"/>
      <c r="E134" s="19"/>
      <c r="F134" s="18"/>
      <c r="G134" s="19"/>
      <c r="H134" s="19"/>
      <c r="I134" s="17">
        <f t="shared" ref="I134:I164" si="3">+G134+H134</f>
        <v>0</v>
      </c>
      <c r="J134" s="18"/>
      <c r="K134" s="123"/>
      <c r="L134" s="124"/>
      <c r="M134" s="125"/>
      <c r="N134" s="18"/>
      <c r="O134" s="18"/>
      <c r="P134" s="24"/>
      <c r="Q134" s="18"/>
      <c r="R134" s="18"/>
      <c r="S134" s="18"/>
      <c r="T134" s="18"/>
    </row>
    <row r="135" spans="1:20">
      <c r="A135" s="4">
        <v>131</v>
      </c>
      <c r="B135" s="17"/>
      <c r="C135" s="18"/>
      <c r="D135" s="18"/>
      <c r="E135" s="19"/>
      <c r="F135" s="18"/>
      <c r="G135" s="19"/>
      <c r="H135" s="19"/>
      <c r="I135" s="17">
        <f t="shared" si="3"/>
        <v>0</v>
      </c>
      <c r="J135" s="18"/>
      <c r="K135" s="123"/>
      <c r="L135" s="124"/>
      <c r="M135" s="125"/>
      <c r="N135" s="18"/>
      <c r="O135" s="18"/>
      <c r="P135" s="24"/>
      <c r="Q135" s="18"/>
      <c r="R135" s="18"/>
      <c r="S135" s="18"/>
      <c r="T135" s="18"/>
    </row>
    <row r="136" spans="1:20">
      <c r="A136" s="4">
        <v>132</v>
      </c>
      <c r="B136" s="17"/>
      <c r="C136" s="18"/>
      <c r="D136" s="18"/>
      <c r="E136" s="19"/>
      <c r="F136" s="18"/>
      <c r="G136" s="19"/>
      <c r="H136" s="19"/>
      <c r="I136" s="17">
        <f t="shared" si="3"/>
        <v>0</v>
      </c>
      <c r="J136" s="18"/>
      <c r="K136" s="123"/>
      <c r="L136" s="124"/>
      <c r="M136" s="125"/>
      <c r="N136" s="18"/>
      <c r="O136" s="18"/>
      <c r="P136" s="24"/>
      <c r="Q136" s="18"/>
      <c r="R136" s="18"/>
      <c r="S136" s="18"/>
      <c r="T136" s="18"/>
    </row>
    <row r="137" spans="1:20">
      <c r="A137" s="4">
        <v>133</v>
      </c>
      <c r="B137" s="17"/>
      <c r="C137" s="18"/>
      <c r="D137" s="18"/>
      <c r="E137" s="19"/>
      <c r="F137" s="18"/>
      <c r="G137" s="19"/>
      <c r="H137" s="19"/>
      <c r="I137" s="17">
        <f t="shared" si="3"/>
        <v>0</v>
      </c>
      <c r="J137" s="18"/>
      <c r="K137" s="123"/>
      <c r="L137" s="124"/>
      <c r="M137" s="125"/>
      <c r="N137" s="18"/>
      <c r="O137" s="18"/>
      <c r="P137" s="24"/>
      <c r="Q137" s="18"/>
      <c r="R137" s="18"/>
      <c r="S137" s="18"/>
      <c r="T137" s="18"/>
    </row>
    <row r="138" spans="1:20">
      <c r="A138" s="4">
        <v>134</v>
      </c>
      <c r="B138" s="17"/>
      <c r="C138" s="18"/>
      <c r="D138" s="18"/>
      <c r="E138" s="19"/>
      <c r="F138" s="18"/>
      <c r="G138" s="19"/>
      <c r="H138" s="19"/>
      <c r="I138" s="17">
        <f t="shared" si="3"/>
        <v>0</v>
      </c>
      <c r="J138" s="18"/>
      <c r="K138" s="123"/>
      <c r="L138" s="124"/>
      <c r="M138" s="125"/>
      <c r="N138" s="18"/>
      <c r="O138" s="18"/>
      <c r="P138" s="24"/>
      <c r="Q138" s="18"/>
      <c r="R138" s="18"/>
      <c r="S138" s="18"/>
      <c r="T138" s="18"/>
    </row>
    <row r="139" spans="1:20">
      <c r="A139" s="4">
        <v>135</v>
      </c>
      <c r="B139" s="17"/>
      <c r="C139" s="18"/>
      <c r="D139" s="18"/>
      <c r="E139" s="19"/>
      <c r="F139" s="18"/>
      <c r="G139" s="19"/>
      <c r="H139" s="19"/>
      <c r="I139" s="17">
        <f t="shared" si="3"/>
        <v>0</v>
      </c>
      <c r="J139" s="18"/>
      <c r="K139" s="123"/>
      <c r="L139" s="124"/>
      <c r="M139" s="125"/>
      <c r="N139" s="18"/>
      <c r="O139" s="18"/>
      <c r="P139" s="24"/>
      <c r="Q139" s="18"/>
      <c r="R139" s="18"/>
      <c r="S139" s="18"/>
      <c r="T139" s="18"/>
    </row>
    <row r="140" spans="1:20">
      <c r="A140" s="4">
        <v>136</v>
      </c>
      <c r="B140" s="17"/>
      <c r="C140" s="18"/>
      <c r="D140" s="18"/>
      <c r="E140" s="19"/>
      <c r="F140" s="18"/>
      <c r="G140" s="19"/>
      <c r="H140" s="19"/>
      <c r="I140" s="17">
        <f t="shared" si="3"/>
        <v>0</v>
      </c>
      <c r="J140" s="18"/>
      <c r="K140" s="123"/>
      <c r="L140" s="124"/>
      <c r="M140" s="125"/>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3" t="s">
        <v>11</v>
      </c>
      <c r="B165" s="40"/>
      <c r="C165" s="3">
        <f>COUNTIFS(C5:C164,"*")</f>
        <v>73</v>
      </c>
      <c r="D165" s="3"/>
      <c r="E165" s="13"/>
      <c r="F165" s="3"/>
      <c r="G165" s="13">
        <f>SUM(G5:G164)</f>
        <v>5029</v>
      </c>
      <c r="H165" s="13">
        <f>SUM(H5:H164)</f>
        <v>4472</v>
      </c>
      <c r="I165" s="13">
        <f>SUM(I5:I164)</f>
        <v>9501</v>
      </c>
      <c r="J165" s="3"/>
      <c r="K165" s="7"/>
      <c r="L165" s="21"/>
      <c r="M165" s="21"/>
      <c r="N165" s="7"/>
      <c r="O165" s="7"/>
      <c r="P165" s="14"/>
      <c r="Q165" s="3"/>
      <c r="R165" s="3"/>
      <c r="S165" s="3"/>
      <c r="T165" s="12"/>
    </row>
    <row r="166" spans="1:20">
      <c r="A166" s="45" t="s">
        <v>66</v>
      </c>
      <c r="B166" s="10">
        <f>COUNTIF(B$5:B$164,"Team 1")</f>
        <v>35</v>
      </c>
      <c r="C166" s="45" t="s">
        <v>29</v>
      </c>
      <c r="D166" s="10">
        <f>COUNTIF(D5:D164,"Anganwadi")</f>
        <v>30</v>
      </c>
    </row>
    <row r="167" spans="1:20">
      <c r="A167" s="45" t="s">
        <v>67</v>
      </c>
      <c r="B167" s="10">
        <f>COUNTIF(B$6:B$164,"Team 2")</f>
        <v>38</v>
      </c>
      <c r="C167" s="45" t="s">
        <v>27</v>
      </c>
      <c r="D167" s="10">
        <f>COUNTIF(D5:D164,"School")</f>
        <v>43</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9"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85" zoomScaleNormal="85" workbookViewId="0">
      <pane xSplit="3" ySplit="4" topLeftCell="D106"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7" t="s">
        <v>1508</v>
      </c>
      <c r="B1" s="197"/>
      <c r="C1" s="197"/>
      <c r="D1" s="188"/>
      <c r="E1" s="188"/>
      <c r="F1" s="188"/>
      <c r="G1" s="188"/>
      <c r="H1" s="188"/>
      <c r="I1" s="188"/>
      <c r="J1" s="188"/>
      <c r="K1" s="188"/>
      <c r="L1" s="188"/>
      <c r="M1" s="188"/>
      <c r="N1" s="188"/>
      <c r="O1" s="188"/>
      <c r="P1" s="188"/>
      <c r="Q1" s="188"/>
      <c r="R1" s="188"/>
      <c r="S1" s="188"/>
    </row>
    <row r="2" spans="1:20">
      <c r="A2" s="191" t="s">
        <v>63</v>
      </c>
      <c r="B2" s="192"/>
      <c r="C2" s="192"/>
      <c r="D2" s="25">
        <v>43405</v>
      </c>
      <c r="E2" s="22"/>
      <c r="F2" s="22"/>
      <c r="G2" s="22"/>
      <c r="H2" s="22"/>
      <c r="I2" s="22"/>
      <c r="J2" s="22"/>
      <c r="K2" s="22"/>
      <c r="L2" s="22"/>
      <c r="M2" s="22"/>
      <c r="N2" s="22"/>
      <c r="O2" s="22"/>
      <c r="P2" s="22"/>
      <c r="Q2" s="22"/>
      <c r="R2" s="22"/>
      <c r="S2" s="22"/>
    </row>
    <row r="3" spans="1:20" ht="24" customHeight="1">
      <c r="A3" s="193" t="s">
        <v>14</v>
      </c>
      <c r="B3" s="189" t="s">
        <v>65</v>
      </c>
      <c r="C3" s="194" t="s">
        <v>7</v>
      </c>
      <c r="D3" s="194" t="s">
        <v>59</v>
      </c>
      <c r="E3" s="194" t="s">
        <v>16</v>
      </c>
      <c r="F3" s="195" t="s">
        <v>17</v>
      </c>
      <c r="G3" s="194" t="s">
        <v>8</v>
      </c>
      <c r="H3" s="194"/>
      <c r="I3" s="194"/>
      <c r="J3" s="194" t="s">
        <v>35</v>
      </c>
      <c r="K3" s="189" t="s">
        <v>37</v>
      </c>
      <c r="L3" s="189" t="s">
        <v>54</v>
      </c>
      <c r="M3" s="189" t="s">
        <v>55</v>
      </c>
      <c r="N3" s="189" t="s">
        <v>38</v>
      </c>
      <c r="O3" s="189" t="s">
        <v>39</v>
      </c>
      <c r="P3" s="193" t="s">
        <v>58</v>
      </c>
      <c r="Q3" s="194" t="s">
        <v>56</v>
      </c>
      <c r="R3" s="194" t="s">
        <v>36</v>
      </c>
      <c r="S3" s="194" t="s">
        <v>57</v>
      </c>
      <c r="T3" s="194" t="s">
        <v>13</v>
      </c>
    </row>
    <row r="4" spans="1:20" ht="25.5" customHeight="1">
      <c r="A4" s="193"/>
      <c r="B4" s="196"/>
      <c r="C4" s="194"/>
      <c r="D4" s="194"/>
      <c r="E4" s="194"/>
      <c r="F4" s="195"/>
      <c r="G4" s="23" t="s">
        <v>9</v>
      </c>
      <c r="H4" s="23" t="s">
        <v>10</v>
      </c>
      <c r="I4" s="23" t="s">
        <v>11</v>
      </c>
      <c r="J4" s="194"/>
      <c r="K4" s="190"/>
      <c r="L4" s="190"/>
      <c r="M4" s="190"/>
      <c r="N4" s="190"/>
      <c r="O4" s="190"/>
      <c r="P4" s="193"/>
      <c r="Q4" s="193"/>
      <c r="R4" s="194"/>
      <c r="S4" s="194"/>
      <c r="T4" s="194"/>
    </row>
    <row r="5" spans="1:20">
      <c r="A5" s="4">
        <v>1</v>
      </c>
      <c r="B5" s="17" t="s">
        <v>66</v>
      </c>
      <c r="C5" s="96" t="s">
        <v>431</v>
      </c>
      <c r="D5" s="74" t="s">
        <v>29</v>
      </c>
      <c r="E5" s="96" t="s">
        <v>1178</v>
      </c>
      <c r="F5" s="96"/>
      <c r="G5" s="75">
        <v>26</v>
      </c>
      <c r="H5" s="75">
        <v>30</v>
      </c>
      <c r="I5" s="75">
        <f>G5+H5</f>
        <v>56</v>
      </c>
      <c r="J5" s="98">
        <v>9954885115</v>
      </c>
      <c r="K5" s="76" t="s">
        <v>144</v>
      </c>
      <c r="L5" s="77" t="s">
        <v>145</v>
      </c>
      <c r="M5" s="77">
        <v>9401451589</v>
      </c>
      <c r="N5" s="72" t="s">
        <v>140</v>
      </c>
      <c r="O5" s="73">
        <v>7896228284</v>
      </c>
      <c r="P5" s="24">
        <v>43405</v>
      </c>
      <c r="Q5" s="126" t="s">
        <v>200</v>
      </c>
      <c r="R5" s="18">
        <v>23</v>
      </c>
      <c r="S5" s="18"/>
      <c r="T5" s="18"/>
    </row>
    <row r="6" spans="1:20">
      <c r="A6" s="4">
        <v>2</v>
      </c>
      <c r="B6" s="17" t="s">
        <v>66</v>
      </c>
      <c r="C6" s="96" t="s">
        <v>1135</v>
      </c>
      <c r="D6" s="74" t="s">
        <v>29</v>
      </c>
      <c r="E6" s="96" t="s">
        <v>1179</v>
      </c>
      <c r="F6" s="96"/>
      <c r="G6" s="78">
        <v>32</v>
      </c>
      <c r="H6" s="78">
        <v>32</v>
      </c>
      <c r="I6" s="75">
        <f t="shared" ref="I6:I18" si="0">G6+H6</f>
        <v>64</v>
      </c>
      <c r="J6" s="98">
        <v>9435692943</v>
      </c>
      <c r="K6" s="80" t="s">
        <v>147</v>
      </c>
      <c r="L6" s="77" t="s">
        <v>148</v>
      </c>
      <c r="M6" s="77">
        <v>9401451567</v>
      </c>
      <c r="N6" s="18"/>
      <c r="O6" s="18"/>
      <c r="P6" s="24">
        <v>43405</v>
      </c>
      <c r="Q6" s="126" t="s">
        <v>200</v>
      </c>
      <c r="R6" s="18">
        <v>35</v>
      </c>
      <c r="S6" s="18"/>
      <c r="T6" s="18"/>
    </row>
    <row r="7" spans="1:20">
      <c r="A7" s="4">
        <v>3</v>
      </c>
      <c r="B7" s="17" t="s">
        <v>66</v>
      </c>
      <c r="C7" s="96" t="s">
        <v>1136</v>
      </c>
      <c r="D7" s="74" t="s">
        <v>29</v>
      </c>
      <c r="E7" s="96" t="s">
        <v>1180</v>
      </c>
      <c r="F7" s="96"/>
      <c r="G7" s="75">
        <v>36</v>
      </c>
      <c r="H7" s="75">
        <v>46</v>
      </c>
      <c r="I7" s="75">
        <f t="shared" si="0"/>
        <v>82</v>
      </c>
      <c r="J7" s="98">
        <v>9508062606</v>
      </c>
      <c r="K7" s="18" t="s">
        <v>144</v>
      </c>
      <c r="L7" s="77" t="s">
        <v>145</v>
      </c>
      <c r="M7" s="77">
        <v>9401451589</v>
      </c>
      <c r="N7" s="72" t="s">
        <v>149</v>
      </c>
      <c r="O7" s="73">
        <v>8011551608</v>
      </c>
      <c r="P7" s="24">
        <v>43405</v>
      </c>
      <c r="Q7" s="126" t="s">
        <v>200</v>
      </c>
      <c r="R7" s="18">
        <v>33</v>
      </c>
      <c r="S7" s="18"/>
      <c r="T7" s="18"/>
    </row>
    <row r="8" spans="1:20">
      <c r="A8" s="4">
        <v>4</v>
      </c>
      <c r="B8" s="17" t="s">
        <v>66</v>
      </c>
      <c r="C8" s="96" t="s">
        <v>1137</v>
      </c>
      <c r="D8" s="74" t="s">
        <v>29</v>
      </c>
      <c r="E8" s="96" t="s">
        <v>1181</v>
      </c>
      <c r="F8" s="96"/>
      <c r="G8" s="81">
        <v>25</v>
      </c>
      <c r="H8" s="81">
        <v>28</v>
      </c>
      <c r="I8" s="75">
        <f t="shared" si="0"/>
        <v>53</v>
      </c>
      <c r="J8" s="98">
        <v>9678939132</v>
      </c>
      <c r="K8" s="18" t="s">
        <v>147</v>
      </c>
      <c r="L8" s="77" t="s">
        <v>151</v>
      </c>
      <c r="M8" s="77">
        <v>9401451567</v>
      </c>
      <c r="N8" s="18"/>
      <c r="O8" s="18"/>
      <c r="P8" s="24">
        <v>43406</v>
      </c>
      <c r="Q8" s="126" t="s">
        <v>76</v>
      </c>
      <c r="R8" s="18">
        <v>37</v>
      </c>
      <c r="S8" s="18"/>
      <c r="T8" s="18"/>
    </row>
    <row r="9" spans="1:20">
      <c r="A9" s="4">
        <v>5</v>
      </c>
      <c r="B9" s="17" t="s">
        <v>66</v>
      </c>
      <c r="C9" s="96" t="s">
        <v>1138</v>
      </c>
      <c r="D9" s="74" t="s">
        <v>29</v>
      </c>
      <c r="E9" s="96" t="s">
        <v>1182</v>
      </c>
      <c r="F9" s="96"/>
      <c r="G9" s="75">
        <v>41</v>
      </c>
      <c r="H9" s="75">
        <v>30</v>
      </c>
      <c r="I9" s="75">
        <f t="shared" si="0"/>
        <v>71</v>
      </c>
      <c r="J9" s="98">
        <v>9085351043</v>
      </c>
      <c r="K9" s="18" t="s">
        <v>144</v>
      </c>
      <c r="L9" s="77" t="s">
        <v>145</v>
      </c>
      <c r="M9" s="77">
        <v>9401451589</v>
      </c>
      <c r="N9" s="72" t="s">
        <v>152</v>
      </c>
      <c r="O9" s="73">
        <v>9957536839</v>
      </c>
      <c r="P9" s="24">
        <v>43406</v>
      </c>
      <c r="Q9" s="126" t="s">
        <v>76</v>
      </c>
      <c r="R9" s="18">
        <v>34</v>
      </c>
      <c r="S9" s="18"/>
      <c r="T9" s="18"/>
    </row>
    <row r="10" spans="1:20">
      <c r="A10" s="4">
        <v>6</v>
      </c>
      <c r="B10" s="17" t="s">
        <v>66</v>
      </c>
      <c r="C10" s="96" t="s">
        <v>1139</v>
      </c>
      <c r="D10" s="74" t="s">
        <v>29</v>
      </c>
      <c r="E10" s="96" t="s">
        <v>1183</v>
      </c>
      <c r="F10" s="96"/>
      <c r="G10" s="81">
        <v>34</v>
      </c>
      <c r="H10" s="81">
        <v>30</v>
      </c>
      <c r="I10" s="75">
        <f t="shared" si="0"/>
        <v>64</v>
      </c>
      <c r="J10" s="96">
        <v>8876377083</v>
      </c>
      <c r="K10" s="18" t="s">
        <v>144</v>
      </c>
      <c r="L10" s="77" t="s">
        <v>145</v>
      </c>
      <c r="M10" s="77">
        <v>9401451589</v>
      </c>
      <c r="N10" s="18"/>
      <c r="O10" s="18"/>
      <c r="P10" s="24">
        <v>43406</v>
      </c>
      <c r="Q10" s="126" t="s">
        <v>76</v>
      </c>
      <c r="R10" s="18">
        <v>33</v>
      </c>
      <c r="S10" s="18"/>
      <c r="T10" s="18"/>
    </row>
    <row r="11" spans="1:20">
      <c r="A11" s="4">
        <v>7</v>
      </c>
      <c r="B11" s="17" t="s">
        <v>66</v>
      </c>
      <c r="C11" s="96" t="s">
        <v>1140</v>
      </c>
      <c r="D11" s="74" t="s">
        <v>29</v>
      </c>
      <c r="E11" s="96" t="s">
        <v>107</v>
      </c>
      <c r="F11" s="96"/>
      <c r="G11" s="75">
        <v>28</v>
      </c>
      <c r="H11" s="75">
        <v>50</v>
      </c>
      <c r="I11" s="75">
        <f t="shared" si="0"/>
        <v>78</v>
      </c>
      <c r="J11" s="98">
        <v>9678359134</v>
      </c>
      <c r="K11" s="18" t="s">
        <v>144</v>
      </c>
      <c r="L11" s="77" t="s">
        <v>145</v>
      </c>
      <c r="M11" s="77">
        <v>9401451589</v>
      </c>
      <c r="N11" s="72" t="s">
        <v>139</v>
      </c>
      <c r="O11" s="73">
        <v>9954236963</v>
      </c>
      <c r="P11" s="24">
        <v>43407</v>
      </c>
      <c r="Q11" s="126" t="s">
        <v>223</v>
      </c>
      <c r="R11" s="18">
        <v>45</v>
      </c>
      <c r="S11" s="18"/>
      <c r="T11" s="18"/>
    </row>
    <row r="12" spans="1:20">
      <c r="A12" s="4">
        <v>8</v>
      </c>
      <c r="B12" s="17" t="s">
        <v>66</v>
      </c>
      <c r="C12" s="96" t="s">
        <v>1141</v>
      </c>
      <c r="D12" s="74" t="s">
        <v>29</v>
      </c>
      <c r="E12" s="96" t="s">
        <v>108</v>
      </c>
      <c r="F12" s="96"/>
      <c r="G12" s="75">
        <v>43</v>
      </c>
      <c r="H12" s="75">
        <v>45</v>
      </c>
      <c r="I12" s="75">
        <f t="shared" si="0"/>
        <v>88</v>
      </c>
      <c r="J12" s="98">
        <v>8472063409</v>
      </c>
      <c r="K12" s="18" t="s">
        <v>147</v>
      </c>
      <c r="L12" s="77" t="s">
        <v>151</v>
      </c>
      <c r="M12" s="77">
        <v>9401451567</v>
      </c>
      <c r="N12" s="18"/>
      <c r="O12" s="18"/>
      <c r="P12" s="24">
        <v>43407</v>
      </c>
      <c r="Q12" s="126" t="s">
        <v>223</v>
      </c>
      <c r="R12" s="18">
        <v>43</v>
      </c>
      <c r="S12" s="18"/>
      <c r="T12" s="18"/>
    </row>
    <row r="13" spans="1:20">
      <c r="A13" s="4">
        <v>9</v>
      </c>
      <c r="B13" s="17" t="s">
        <v>66</v>
      </c>
      <c r="C13" s="96" t="s">
        <v>213</v>
      </c>
      <c r="D13" s="74" t="s">
        <v>29</v>
      </c>
      <c r="E13" s="96" t="s">
        <v>123</v>
      </c>
      <c r="F13" s="96"/>
      <c r="G13" s="75">
        <v>39</v>
      </c>
      <c r="H13" s="75">
        <v>36</v>
      </c>
      <c r="I13" s="75">
        <f t="shared" si="0"/>
        <v>75</v>
      </c>
      <c r="J13" s="98">
        <v>9085614451</v>
      </c>
      <c r="K13" s="18" t="s">
        <v>144</v>
      </c>
      <c r="L13" s="77" t="s">
        <v>145</v>
      </c>
      <c r="M13" s="77">
        <v>9401451589</v>
      </c>
      <c r="N13" s="72" t="s">
        <v>130</v>
      </c>
      <c r="O13" s="73">
        <v>7399226619</v>
      </c>
      <c r="P13" s="24">
        <v>43409</v>
      </c>
      <c r="Q13" s="126" t="s">
        <v>78</v>
      </c>
      <c r="R13" s="18">
        <v>47</v>
      </c>
      <c r="S13" s="18"/>
      <c r="T13" s="18"/>
    </row>
    <row r="14" spans="1:20">
      <c r="A14" s="4">
        <v>10</v>
      </c>
      <c r="B14" s="17" t="s">
        <v>66</v>
      </c>
      <c r="C14" s="96" t="s">
        <v>1142</v>
      </c>
      <c r="D14" s="74" t="s">
        <v>29</v>
      </c>
      <c r="E14" s="96" t="s">
        <v>113</v>
      </c>
      <c r="F14" s="96"/>
      <c r="G14" s="75">
        <v>47</v>
      </c>
      <c r="H14" s="75">
        <v>40</v>
      </c>
      <c r="I14" s="75">
        <f t="shared" si="0"/>
        <v>87</v>
      </c>
      <c r="J14" s="98">
        <v>9954158138</v>
      </c>
      <c r="K14" s="18" t="s">
        <v>147</v>
      </c>
      <c r="L14" s="77" t="s">
        <v>148</v>
      </c>
      <c r="M14" s="77">
        <v>9401451567</v>
      </c>
      <c r="N14" s="18"/>
      <c r="O14" s="18"/>
      <c r="P14" s="24">
        <v>43409</v>
      </c>
      <c r="Q14" s="126" t="s">
        <v>78</v>
      </c>
      <c r="R14" s="18">
        <v>43</v>
      </c>
      <c r="S14" s="18"/>
      <c r="T14" s="18"/>
    </row>
    <row r="15" spans="1:20">
      <c r="A15" s="4">
        <v>11</v>
      </c>
      <c r="B15" s="17" t="s">
        <v>66</v>
      </c>
      <c r="C15" s="96" t="s">
        <v>1143</v>
      </c>
      <c r="D15" s="74" t="s">
        <v>29</v>
      </c>
      <c r="E15" s="96" t="s">
        <v>109</v>
      </c>
      <c r="F15" s="96"/>
      <c r="G15" s="75">
        <v>60</v>
      </c>
      <c r="H15" s="75">
        <v>62</v>
      </c>
      <c r="I15" s="75">
        <f t="shared" si="0"/>
        <v>122</v>
      </c>
      <c r="J15" s="98">
        <v>9678911060</v>
      </c>
      <c r="K15" s="80" t="s">
        <v>154</v>
      </c>
      <c r="L15" s="77" t="s">
        <v>155</v>
      </c>
      <c r="M15" s="77">
        <v>9401451569</v>
      </c>
      <c r="N15" s="72" t="s">
        <v>156</v>
      </c>
      <c r="O15" s="73">
        <v>8399926407</v>
      </c>
      <c r="P15" s="24">
        <v>43411</v>
      </c>
      <c r="Q15" s="126" t="s">
        <v>74</v>
      </c>
      <c r="R15" s="18">
        <v>31</v>
      </c>
      <c r="S15" s="18"/>
      <c r="T15" s="18"/>
    </row>
    <row r="16" spans="1:20">
      <c r="A16" s="4">
        <v>12</v>
      </c>
      <c r="B16" s="17" t="s">
        <v>66</v>
      </c>
      <c r="C16" s="96" t="s">
        <v>1144</v>
      </c>
      <c r="D16" s="74" t="s">
        <v>29</v>
      </c>
      <c r="E16" s="96" t="s">
        <v>124</v>
      </c>
      <c r="F16" s="96"/>
      <c r="G16" s="75">
        <v>44</v>
      </c>
      <c r="H16" s="75">
        <v>40</v>
      </c>
      <c r="I16" s="75">
        <f t="shared" si="0"/>
        <v>84</v>
      </c>
      <c r="J16" s="98">
        <v>8011723547</v>
      </c>
      <c r="K16" s="18" t="s">
        <v>147</v>
      </c>
      <c r="L16" s="77" t="s">
        <v>148</v>
      </c>
      <c r="M16" s="77">
        <v>9401451567</v>
      </c>
      <c r="N16" s="18"/>
      <c r="O16" s="18"/>
      <c r="P16" s="24">
        <v>43411</v>
      </c>
      <c r="Q16" s="126" t="s">
        <v>74</v>
      </c>
      <c r="R16" s="18">
        <v>47</v>
      </c>
      <c r="S16" s="18"/>
      <c r="T16" s="18"/>
    </row>
    <row r="17" spans="1:20" ht="28.5">
      <c r="A17" s="4">
        <v>13</v>
      </c>
      <c r="B17" s="17" t="s">
        <v>66</v>
      </c>
      <c r="C17" s="96" t="s">
        <v>1145</v>
      </c>
      <c r="D17" s="74" t="s">
        <v>29</v>
      </c>
      <c r="E17" s="96" t="s">
        <v>110</v>
      </c>
      <c r="F17" s="96"/>
      <c r="G17" s="75">
        <v>46</v>
      </c>
      <c r="H17" s="75">
        <v>43</v>
      </c>
      <c r="I17" s="75">
        <f t="shared" si="0"/>
        <v>89</v>
      </c>
      <c r="J17" s="98">
        <v>9085421070</v>
      </c>
      <c r="K17" s="18" t="s">
        <v>154</v>
      </c>
      <c r="L17" s="77" t="s">
        <v>158</v>
      </c>
      <c r="M17" s="77">
        <v>9401451569</v>
      </c>
      <c r="N17" s="72" t="s">
        <v>159</v>
      </c>
      <c r="O17" s="73">
        <v>77663808439</v>
      </c>
      <c r="P17" s="24">
        <v>43412</v>
      </c>
      <c r="Q17" s="126" t="s">
        <v>200</v>
      </c>
      <c r="R17" s="18">
        <v>32</v>
      </c>
      <c r="S17" s="18"/>
      <c r="T17" s="18"/>
    </row>
    <row r="18" spans="1:20">
      <c r="A18" s="4">
        <v>14</v>
      </c>
      <c r="B18" s="17" t="s">
        <v>66</v>
      </c>
      <c r="C18" s="96" t="s">
        <v>1146</v>
      </c>
      <c r="D18" s="74" t="s">
        <v>29</v>
      </c>
      <c r="E18" s="96" t="s">
        <v>111</v>
      </c>
      <c r="F18" s="96"/>
      <c r="G18" s="75">
        <v>41</v>
      </c>
      <c r="H18" s="75">
        <v>41</v>
      </c>
      <c r="I18" s="75">
        <f t="shared" si="0"/>
        <v>82</v>
      </c>
      <c r="J18" s="98">
        <v>7896823953</v>
      </c>
      <c r="K18" s="18" t="s">
        <v>147</v>
      </c>
      <c r="L18" s="77" t="s">
        <v>148</v>
      </c>
      <c r="M18" s="77">
        <v>9401451567</v>
      </c>
      <c r="N18" s="18"/>
      <c r="O18" s="18"/>
      <c r="P18" s="24">
        <v>43412</v>
      </c>
      <c r="Q18" s="126" t="s">
        <v>200</v>
      </c>
      <c r="R18" s="18">
        <v>33</v>
      </c>
      <c r="S18" s="18"/>
      <c r="T18" s="18"/>
    </row>
    <row r="19" spans="1:20">
      <c r="A19" s="4">
        <v>15</v>
      </c>
      <c r="B19" s="17" t="s">
        <v>66</v>
      </c>
      <c r="C19" s="51" t="s">
        <v>1147</v>
      </c>
      <c r="D19" s="74" t="s">
        <v>27</v>
      </c>
      <c r="E19" s="51" t="s">
        <v>1184</v>
      </c>
      <c r="F19" s="51" t="s">
        <v>72</v>
      </c>
      <c r="G19" s="75">
        <v>72</v>
      </c>
      <c r="H19" s="75">
        <v>86</v>
      </c>
      <c r="I19" s="75">
        <f>G19+H19</f>
        <v>158</v>
      </c>
      <c r="J19" s="51" t="s">
        <v>444</v>
      </c>
      <c r="K19" s="18" t="s">
        <v>154</v>
      </c>
      <c r="L19" s="77" t="s">
        <v>158</v>
      </c>
      <c r="M19" s="77">
        <v>9401451569</v>
      </c>
      <c r="N19" s="72" t="s">
        <v>135</v>
      </c>
      <c r="O19" s="73">
        <v>9954586149</v>
      </c>
      <c r="P19" s="24">
        <v>43413</v>
      </c>
      <c r="Q19" s="126" t="s">
        <v>76</v>
      </c>
      <c r="R19" s="18"/>
      <c r="S19" s="18"/>
      <c r="T19" s="18"/>
    </row>
    <row r="20" spans="1:20">
      <c r="A20" s="4">
        <v>16</v>
      </c>
      <c r="B20" s="17" t="s">
        <v>66</v>
      </c>
      <c r="C20" s="61" t="s">
        <v>1148</v>
      </c>
      <c r="D20" s="74" t="s">
        <v>27</v>
      </c>
      <c r="E20" s="61" t="s">
        <v>1185</v>
      </c>
      <c r="F20" s="61" t="s">
        <v>106</v>
      </c>
      <c r="G20" s="81">
        <v>40</v>
      </c>
      <c r="H20" s="81">
        <v>39</v>
      </c>
      <c r="I20" s="75">
        <f t="shared" ref="I20:I83" si="1">G20+H20</f>
        <v>79</v>
      </c>
      <c r="J20" s="61" t="s">
        <v>1209</v>
      </c>
      <c r="K20" s="18" t="s">
        <v>147</v>
      </c>
      <c r="L20" s="77" t="s">
        <v>148</v>
      </c>
      <c r="M20" s="77">
        <v>9401451567</v>
      </c>
      <c r="N20" s="18"/>
      <c r="O20" s="18"/>
      <c r="P20" s="24">
        <v>43413</v>
      </c>
      <c r="Q20" s="126" t="s">
        <v>76</v>
      </c>
      <c r="R20" s="18">
        <v>28</v>
      </c>
      <c r="S20" s="18"/>
      <c r="T20" s="18"/>
    </row>
    <row r="21" spans="1:20">
      <c r="A21" s="4">
        <v>17</v>
      </c>
      <c r="B21" s="17" t="s">
        <v>66</v>
      </c>
      <c r="C21" s="51" t="s">
        <v>1149</v>
      </c>
      <c r="D21" s="74" t="s">
        <v>27</v>
      </c>
      <c r="E21" s="51" t="s">
        <v>1186</v>
      </c>
      <c r="F21" s="51" t="s">
        <v>72</v>
      </c>
      <c r="G21" s="75">
        <v>69</v>
      </c>
      <c r="H21" s="75">
        <v>101</v>
      </c>
      <c r="I21" s="75">
        <f t="shared" si="1"/>
        <v>170</v>
      </c>
      <c r="J21" s="51" t="s">
        <v>1210</v>
      </c>
      <c r="K21" s="18" t="s">
        <v>154</v>
      </c>
      <c r="L21" s="77" t="s">
        <v>158</v>
      </c>
      <c r="M21" s="77">
        <v>9401451569</v>
      </c>
      <c r="N21" s="72" t="s">
        <v>131</v>
      </c>
      <c r="O21" s="73">
        <v>9957439950</v>
      </c>
      <c r="P21" s="24">
        <v>43414</v>
      </c>
      <c r="Q21" s="93" t="s">
        <v>223</v>
      </c>
      <c r="R21" s="18">
        <v>32</v>
      </c>
      <c r="S21" s="18"/>
      <c r="T21" s="18"/>
    </row>
    <row r="22" spans="1:20">
      <c r="A22" s="4">
        <v>18</v>
      </c>
      <c r="B22" s="17" t="s">
        <v>66</v>
      </c>
      <c r="C22" s="51" t="s">
        <v>102</v>
      </c>
      <c r="D22" s="74" t="s">
        <v>27</v>
      </c>
      <c r="E22" s="51" t="s">
        <v>1187</v>
      </c>
      <c r="F22" s="51" t="s">
        <v>72</v>
      </c>
      <c r="G22" s="81">
        <v>69</v>
      </c>
      <c r="H22" s="81">
        <v>91</v>
      </c>
      <c r="I22" s="75">
        <f t="shared" si="1"/>
        <v>160</v>
      </c>
      <c r="J22" s="51" t="s">
        <v>1211</v>
      </c>
      <c r="K22" s="18" t="s">
        <v>147</v>
      </c>
      <c r="L22" s="77" t="s">
        <v>148</v>
      </c>
      <c r="M22" s="77">
        <v>9401451567</v>
      </c>
      <c r="N22" s="18"/>
      <c r="O22" s="18"/>
      <c r="P22" s="24">
        <v>43414</v>
      </c>
      <c r="Q22" s="93" t="s">
        <v>223</v>
      </c>
      <c r="R22" s="18">
        <v>30</v>
      </c>
      <c r="S22" s="18"/>
      <c r="T22" s="18"/>
    </row>
    <row r="23" spans="1:20">
      <c r="A23" s="4">
        <v>19</v>
      </c>
      <c r="B23" s="17" t="s">
        <v>66</v>
      </c>
      <c r="C23" s="51" t="s">
        <v>1150</v>
      </c>
      <c r="D23" s="74" t="s">
        <v>27</v>
      </c>
      <c r="E23" s="51" t="s">
        <v>1188</v>
      </c>
      <c r="F23" s="51" t="s">
        <v>72</v>
      </c>
      <c r="G23" s="75">
        <v>44</v>
      </c>
      <c r="H23" s="75">
        <v>61</v>
      </c>
      <c r="I23" s="75">
        <f t="shared" si="1"/>
        <v>105</v>
      </c>
      <c r="J23" s="51" t="s">
        <v>1212</v>
      </c>
      <c r="K23" s="18" t="s">
        <v>154</v>
      </c>
      <c r="L23" s="77" t="s">
        <v>158</v>
      </c>
      <c r="M23" s="77">
        <v>9401451569</v>
      </c>
      <c r="N23" s="18"/>
      <c r="O23" s="18"/>
      <c r="P23" s="24">
        <v>43416</v>
      </c>
      <c r="Q23" s="93" t="s">
        <v>78</v>
      </c>
      <c r="R23" s="18">
        <v>43</v>
      </c>
      <c r="S23" s="18"/>
      <c r="T23" s="18"/>
    </row>
    <row r="24" spans="1:20">
      <c r="A24" s="4">
        <v>20</v>
      </c>
      <c r="B24" s="17" t="s">
        <v>66</v>
      </c>
      <c r="C24" s="51" t="s">
        <v>1151</v>
      </c>
      <c r="D24" s="74" t="s">
        <v>27</v>
      </c>
      <c r="E24" s="51" t="s">
        <v>1189</v>
      </c>
      <c r="F24" s="51" t="s">
        <v>72</v>
      </c>
      <c r="G24" s="81">
        <v>43</v>
      </c>
      <c r="H24" s="81">
        <v>61</v>
      </c>
      <c r="I24" s="75">
        <f t="shared" si="1"/>
        <v>104</v>
      </c>
      <c r="J24" s="51" t="s">
        <v>1213</v>
      </c>
      <c r="K24" s="18" t="s">
        <v>147</v>
      </c>
      <c r="L24" s="77" t="s">
        <v>148</v>
      </c>
      <c r="M24" s="77">
        <v>9401451567</v>
      </c>
      <c r="N24" s="18"/>
      <c r="O24" s="18"/>
      <c r="P24" s="24">
        <v>43416</v>
      </c>
      <c r="Q24" s="93" t="s">
        <v>78</v>
      </c>
      <c r="R24" s="18">
        <v>43</v>
      </c>
      <c r="S24" s="18"/>
      <c r="T24" s="18"/>
    </row>
    <row r="25" spans="1:20">
      <c r="A25" s="4">
        <v>21</v>
      </c>
      <c r="B25" s="17" t="s">
        <v>66</v>
      </c>
      <c r="C25" s="51" t="s">
        <v>1152</v>
      </c>
      <c r="D25" s="74" t="s">
        <v>27</v>
      </c>
      <c r="E25" s="51" t="s">
        <v>1190</v>
      </c>
      <c r="F25" s="51" t="s">
        <v>72</v>
      </c>
      <c r="G25" s="75">
        <v>36</v>
      </c>
      <c r="H25" s="75">
        <v>33</v>
      </c>
      <c r="I25" s="75">
        <f t="shared" si="1"/>
        <v>69</v>
      </c>
      <c r="J25" s="51" t="s">
        <v>1213</v>
      </c>
      <c r="K25" s="18" t="s">
        <v>154</v>
      </c>
      <c r="L25" s="77" t="s">
        <v>158</v>
      </c>
      <c r="M25" s="77">
        <v>9401451569</v>
      </c>
      <c r="N25" s="72" t="s">
        <v>135</v>
      </c>
      <c r="O25" s="73">
        <v>9954586149</v>
      </c>
      <c r="P25" s="24">
        <v>43418</v>
      </c>
      <c r="Q25" s="93" t="s">
        <v>74</v>
      </c>
      <c r="R25" s="18">
        <v>40</v>
      </c>
      <c r="S25" s="18"/>
      <c r="T25" s="18"/>
    </row>
    <row r="26" spans="1:20">
      <c r="A26" s="4">
        <v>22</v>
      </c>
      <c r="B26" s="17" t="s">
        <v>66</v>
      </c>
      <c r="C26" s="51" t="s">
        <v>1153</v>
      </c>
      <c r="D26" s="74" t="s">
        <v>27</v>
      </c>
      <c r="E26" s="51" t="s">
        <v>1191</v>
      </c>
      <c r="F26" s="51" t="s">
        <v>72</v>
      </c>
      <c r="G26" s="81">
        <v>42</v>
      </c>
      <c r="H26" s="81">
        <v>58</v>
      </c>
      <c r="I26" s="75">
        <f t="shared" si="1"/>
        <v>100</v>
      </c>
      <c r="J26" s="51" t="s">
        <v>1214</v>
      </c>
      <c r="K26" s="18" t="s">
        <v>147</v>
      </c>
      <c r="L26" s="77" t="s">
        <v>148</v>
      </c>
      <c r="M26" s="77">
        <v>9401451567</v>
      </c>
      <c r="N26" s="18"/>
      <c r="O26" s="18"/>
      <c r="P26" s="24">
        <v>43418</v>
      </c>
      <c r="Q26" s="93" t="s">
        <v>74</v>
      </c>
      <c r="R26" s="18">
        <v>40</v>
      </c>
      <c r="S26" s="18"/>
      <c r="T26" s="18"/>
    </row>
    <row r="27" spans="1:20">
      <c r="A27" s="4">
        <v>23</v>
      </c>
      <c r="B27" s="17" t="s">
        <v>66</v>
      </c>
      <c r="C27" s="51" t="s">
        <v>1154</v>
      </c>
      <c r="D27" s="74" t="s">
        <v>27</v>
      </c>
      <c r="E27" s="51" t="s">
        <v>1192</v>
      </c>
      <c r="F27" s="51" t="s">
        <v>106</v>
      </c>
      <c r="G27" s="75">
        <v>76</v>
      </c>
      <c r="H27" s="75">
        <v>22</v>
      </c>
      <c r="I27" s="75">
        <f t="shared" si="1"/>
        <v>98</v>
      </c>
      <c r="J27" s="51" t="s">
        <v>1215</v>
      </c>
      <c r="K27" s="80" t="s">
        <v>125</v>
      </c>
      <c r="L27" s="77" t="s">
        <v>164</v>
      </c>
      <c r="M27" s="77">
        <v>9401451571</v>
      </c>
      <c r="N27" s="72" t="s">
        <v>165</v>
      </c>
      <c r="O27" s="73">
        <v>7399226619</v>
      </c>
      <c r="P27" s="24">
        <v>43419</v>
      </c>
      <c r="Q27" s="93" t="s">
        <v>200</v>
      </c>
      <c r="R27" s="18">
        <v>23</v>
      </c>
      <c r="S27" s="18"/>
      <c r="T27" s="18"/>
    </row>
    <row r="28" spans="1:20">
      <c r="A28" s="4">
        <v>24</v>
      </c>
      <c r="B28" s="17" t="s">
        <v>66</v>
      </c>
      <c r="C28" s="61" t="s">
        <v>1155</v>
      </c>
      <c r="D28" s="74" t="s">
        <v>27</v>
      </c>
      <c r="E28" s="61" t="s">
        <v>1193</v>
      </c>
      <c r="F28" s="61" t="s">
        <v>106</v>
      </c>
      <c r="G28" s="81">
        <v>23</v>
      </c>
      <c r="H28" s="81">
        <v>50</v>
      </c>
      <c r="I28" s="75">
        <f t="shared" si="1"/>
        <v>73</v>
      </c>
      <c r="J28" s="61" t="s">
        <v>105</v>
      </c>
      <c r="K28" s="80" t="s">
        <v>125</v>
      </c>
      <c r="L28" s="77" t="s">
        <v>164</v>
      </c>
      <c r="M28" s="77">
        <v>9401451571</v>
      </c>
      <c r="N28" s="18"/>
      <c r="O28" s="18"/>
      <c r="P28" s="24">
        <v>43419</v>
      </c>
      <c r="Q28" s="93" t="s">
        <v>200</v>
      </c>
      <c r="R28" s="18">
        <v>25</v>
      </c>
      <c r="S28" s="18"/>
      <c r="T28" s="18"/>
    </row>
    <row r="29" spans="1:20">
      <c r="A29" s="4">
        <v>25</v>
      </c>
      <c r="B29" s="17" t="s">
        <v>66</v>
      </c>
      <c r="C29" s="61" t="s">
        <v>1156</v>
      </c>
      <c r="D29" s="74" t="s">
        <v>27</v>
      </c>
      <c r="E29" s="61" t="s">
        <v>1194</v>
      </c>
      <c r="F29" s="61" t="s">
        <v>106</v>
      </c>
      <c r="G29" s="75">
        <v>48</v>
      </c>
      <c r="H29" s="75">
        <v>43</v>
      </c>
      <c r="I29" s="75">
        <f t="shared" si="1"/>
        <v>91</v>
      </c>
      <c r="J29" s="61" t="s">
        <v>1216</v>
      </c>
      <c r="K29" s="80" t="s">
        <v>125</v>
      </c>
      <c r="L29" s="77" t="s">
        <v>164</v>
      </c>
      <c r="M29" s="77">
        <v>9401451571</v>
      </c>
      <c r="N29" s="72" t="s">
        <v>132</v>
      </c>
      <c r="O29" s="73">
        <v>9577788684</v>
      </c>
      <c r="P29" s="24">
        <v>43419</v>
      </c>
      <c r="Q29" s="93" t="s">
        <v>200</v>
      </c>
      <c r="R29" s="18">
        <v>43</v>
      </c>
      <c r="S29" s="18"/>
      <c r="T29" s="18"/>
    </row>
    <row r="30" spans="1:20">
      <c r="A30" s="4">
        <v>26</v>
      </c>
      <c r="B30" s="17" t="s">
        <v>66</v>
      </c>
      <c r="C30" s="61" t="s">
        <v>1157</v>
      </c>
      <c r="D30" s="74" t="s">
        <v>27</v>
      </c>
      <c r="E30" s="61" t="s">
        <v>1195</v>
      </c>
      <c r="F30" s="61" t="s">
        <v>106</v>
      </c>
      <c r="G30" s="81">
        <v>39</v>
      </c>
      <c r="H30" s="81">
        <v>53</v>
      </c>
      <c r="I30" s="75">
        <f t="shared" si="1"/>
        <v>92</v>
      </c>
      <c r="J30" s="61" t="s">
        <v>1217</v>
      </c>
      <c r="K30" s="80" t="s">
        <v>125</v>
      </c>
      <c r="L30" s="77" t="s">
        <v>164</v>
      </c>
      <c r="M30" s="77">
        <v>9401451571</v>
      </c>
      <c r="N30" s="18"/>
      <c r="O30" s="18"/>
      <c r="P30" s="24">
        <v>43420</v>
      </c>
      <c r="Q30" s="93" t="s">
        <v>76</v>
      </c>
      <c r="R30" s="18">
        <v>26</v>
      </c>
      <c r="S30" s="18"/>
      <c r="T30" s="18"/>
    </row>
    <row r="31" spans="1:20">
      <c r="A31" s="4">
        <v>27</v>
      </c>
      <c r="B31" s="17" t="s">
        <v>66</v>
      </c>
      <c r="C31" s="51" t="s">
        <v>1158</v>
      </c>
      <c r="D31" s="74" t="s">
        <v>27</v>
      </c>
      <c r="E31" s="51" t="s">
        <v>1196</v>
      </c>
      <c r="F31" s="51" t="s">
        <v>106</v>
      </c>
      <c r="G31" s="75">
        <v>28</v>
      </c>
      <c r="H31" s="75">
        <v>14</v>
      </c>
      <c r="I31" s="75">
        <f t="shared" si="1"/>
        <v>42</v>
      </c>
      <c r="J31" s="51" t="s">
        <v>104</v>
      </c>
      <c r="K31" s="80" t="s">
        <v>125</v>
      </c>
      <c r="L31" s="77" t="s">
        <v>164</v>
      </c>
      <c r="M31" s="77">
        <v>9401451571</v>
      </c>
      <c r="N31" s="72" t="s">
        <v>143</v>
      </c>
      <c r="O31" s="72">
        <v>9577456140</v>
      </c>
      <c r="P31" s="24">
        <v>43420</v>
      </c>
      <c r="Q31" s="93" t="s">
        <v>76</v>
      </c>
      <c r="R31" s="18">
        <v>28</v>
      </c>
      <c r="S31" s="18"/>
      <c r="T31" s="18"/>
    </row>
    <row r="32" spans="1:20">
      <c r="A32" s="4">
        <v>28</v>
      </c>
      <c r="B32" s="17" t="s">
        <v>66</v>
      </c>
      <c r="C32" s="51" t="s">
        <v>1159</v>
      </c>
      <c r="D32" s="74" t="s">
        <v>27</v>
      </c>
      <c r="E32" s="51" t="s">
        <v>1197</v>
      </c>
      <c r="F32" s="51" t="s">
        <v>72</v>
      </c>
      <c r="G32" s="81">
        <v>47</v>
      </c>
      <c r="H32" s="81">
        <v>90</v>
      </c>
      <c r="I32" s="75">
        <f t="shared" si="1"/>
        <v>137</v>
      </c>
      <c r="J32" s="51" t="s">
        <v>1211</v>
      </c>
      <c r="K32" s="80" t="s">
        <v>125</v>
      </c>
      <c r="L32" s="77" t="s">
        <v>164</v>
      </c>
      <c r="M32" s="77">
        <v>9401451571</v>
      </c>
      <c r="N32" s="18"/>
      <c r="O32" s="18"/>
      <c r="P32" s="24">
        <v>43420</v>
      </c>
      <c r="Q32" s="93" t="s">
        <v>76</v>
      </c>
      <c r="R32" s="18">
        <v>30</v>
      </c>
      <c r="S32" s="18"/>
      <c r="T32" s="18"/>
    </row>
    <row r="33" spans="1:20">
      <c r="A33" s="4">
        <v>29</v>
      </c>
      <c r="B33" s="17" t="s">
        <v>66</v>
      </c>
      <c r="C33" s="51" t="s">
        <v>1160</v>
      </c>
      <c r="D33" s="74" t="s">
        <v>27</v>
      </c>
      <c r="E33" s="51" t="s">
        <v>1198</v>
      </c>
      <c r="F33" s="51" t="s">
        <v>72</v>
      </c>
      <c r="G33" s="75">
        <v>45</v>
      </c>
      <c r="H33" s="75">
        <v>69</v>
      </c>
      <c r="I33" s="75">
        <f t="shared" si="1"/>
        <v>114</v>
      </c>
      <c r="J33" s="51" t="s">
        <v>1218</v>
      </c>
      <c r="K33" s="80" t="s">
        <v>125</v>
      </c>
      <c r="L33" s="77" t="s">
        <v>164</v>
      </c>
      <c r="M33" s="77">
        <v>9401451571</v>
      </c>
      <c r="N33" s="72" t="s">
        <v>142</v>
      </c>
      <c r="O33" s="73">
        <v>9577960005</v>
      </c>
      <c r="P33" s="87">
        <v>43421</v>
      </c>
      <c r="Q33" s="93" t="s">
        <v>223</v>
      </c>
      <c r="R33" s="18">
        <v>23</v>
      </c>
      <c r="S33" s="18"/>
      <c r="T33" s="18"/>
    </row>
    <row r="34" spans="1:20">
      <c r="A34" s="4">
        <v>30</v>
      </c>
      <c r="B34" s="17" t="s">
        <v>66</v>
      </c>
      <c r="C34" s="51" t="s">
        <v>1161</v>
      </c>
      <c r="D34" s="74" t="s">
        <v>27</v>
      </c>
      <c r="E34" s="51" t="s">
        <v>1199</v>
      </c>
      <c r="F34" s="51" t="s">
        <v>72</v>
      </c>
      <c r="G34" s="78">
        <v>46</v>
      </c>
      <c r="H34" s="78">
        <v>60</v>
      </c>
      <c r="I34" s="75">
        <f t="shared" si="1"/>
        <v>106</v>
      </c>
      <c r="J34" s="51" t="s">
        <v>1219</v>
      </c>
      <c r="K34" s="80" t="s">
        <v>125</v>
      </c>
      <c r="L34" s="77" t="s">
        <v>164</v>
      </c>
      <c r="M34" s="77">
        <v>9401451571</v>
      </c>
      <c r="N34" s="18"/>
      <c r="O34" s="18"/>
      <c r="P34" s="87">
        <v>43421</v>
      </c>
      <c r="Q34" s="93" t="s">
        <v>223</v>
      </c>
      <c r="R34" s="18">
        <v>35</v>
      </c>
      <c r="S34" s="18"/>
      <c r="T34" s="18"/>
    </row>
    <row r="35" spans="1:20">
      <c r="A35" s="4">
        <v>31</v>
      </c>
      <c r="B35" s="17" t="s">
        <v>66</v>
      </c>
      <c r="C35" s="96" t="s">
        <v>211</v>
      </c>
      <c r="D35" s="74" t="s">
        <v>29</v>
      </c>
      <c r="E35" s="96" t="s">
        <v>114</v>
      </c>
      <c r="F35" s="96"/>
      <c r="G35" s="75">
        <v>39</v>
      </c>
      <c r="H35" s="75">
        <v>54</v>
      </c>
      <c r="I35" s="75">
        <f t="shared" si="1"/>
        <v>93</v>
      </c>
      <c r="J35" s="98">
        <v>9678207618</v>
      </c>
      <c r="K35" s="80" t="s">
        <v>125</v>
      </c>
      <c r="L35" s="77" t="s">
        <v>164</v>
      </c>
      <c r="M35" s="77">
        <v>9401451571</v>
      </c>
      <c r="N35" s="72" t="s">
        <v>137</v>
      </c>
      <c r="O35" s="73">
        <v>8752078244</v>
      </c>
      <c r="P35" s="24">
        <v>43423</v>
      </c>
      <c r="Q35" s="117" t="s">
        <v>78</v>
      </c>
      <c r="R35" s="18">
        <v>33</v>
      </c>
      <c r="S35" s="18"/>
      <c r="T35" s="18"/>
    </row>
    <row r="36" spans="1:20">
      <c r="A36" s="4">
        <v>32</v>
      </c>
      <c r="B36" s="17" t="s">
        <v>66</v>
      </c>
      <c r="C36" s="96" t="s">
        <v>1162</v>
      </c>
      <c r="D36" s="74" t="s">
        <v>29</v>
      </c>
      <c r="E36" s="96" t="s">
        <v>115</v>
      </c>
      <c r="F36" s="96"/>
      <c r="G36" s="75">
        <v>38</v>
      </c>
      <c r="H36" s="75">
        <v>45</v>
      </c>
      <c r="I36" s="75">
        <f t="shared" si="1"/>
        <v>83</v>
      </c>
      <c r="J36" s="98">
        <v>8011353975</v>
      </c>
      <c r="K36" s="80" t="s">
        <v>125</v>
      </c>
      <c r="L36" s="77" t="s">
        <v>164</v>
      </c>
      <c r="M36" s="77">
        <v>9401451571</v>
      </c>
      <c r="N36" s="18"/>
      <c r="O36" s="18"/>
      <c r="P36" s="24">
        <v>43423</v>
      </c>
      <c r="Q36" s="117" t="s">
        <v>78</v>
      </c>
      <c r="R36" s="18">
        <v>37</v>
      </c>
      <c r="S36" s="18"/>
      <c r="T36" s="18"/>
    </row>
    <row r="37" spans="1:20">
      <c r="A37" s="4">
        <v>33</v>
      </c>
      <c r="B37" s="17" t="s">
        <v>66</v>
      </c>
      <c r="C37" s="96" t="s">
        <v>1163</v>
      </c>
      <c r="D37" s="74" t="s">
        <v>29</v>
      </c>
      <c r="E37" s="96">
        <v>80314</v>
      </c>
      <c r="F37" s="96"/>
      <c r="G37" s="82">
        <v>50</v>
      </c>
      <c r="H37" s="82">
        <v>51</v>
      </c>
      <c r="I37" s="75">
        <f t="shared" si="1"/>
        <v>101</v>
      </c>
      <c r="J37" s="98">
        <v>7896918196</v>
      </c>
      <c r="K37" s="18"/>
      <c r="L37" s="18"/>
      <c r="M37" s="18"/>
      <c r="N37" s="72" t="s">
        <v>126</v>
      </c>
      <c r="O37" s="73">
        <v>9706754875</v>
      </c>
      <c r="P37" s="24">
        <v>43423</v>
      </c>
      <c r="Q37" s="117" t="s">
        <v>78</v>
      </c>
      <c r="R37" s="18">
        <v>34</v>
      </c>
      <c r="S37" s="18"/>
      <c r="T37" s="18"/>
    </row>
    <row r="38" spans="1:20">
      <c r="A38" s="4">
        <v>34</v>
      </c>
      <c r="B38" s="17" t="s">
        <v>66</v>
      </c>
      <c r="C38" s="96" t="s">
        <v>1164</v>
      </c>
      <c r="D38" s="74" t="s">
        <v>29</v>
      </c>
      <c r="E38" s="96" t="s">
        <v>116</v>
      </c>
      <c r="F38" s="96"/>
      <c r="G38" s="78">
        <v>40</v>
      </c>
      <c r="H38" s="78">
        <v>41</v>
      </c>
      <c r="I38" s="75">
        <f t="shared" si="1"/>
        <v>81</v>
      </c>
      <c r="J38" s="98">
        <v>9957382461</v>
      </c>
      <c r="K38" s="80" t="s">
        <v>169</v>
      </c>
      <c r="L38" s="77" t="s">
        <v>170</v>
      </c>
      <c r="M38" s="18">
        <v>9401451563</v>
      </c>
      <c r="N38" s="18"/>
      <c r="O38" s="18"/>
      <c r="P38" s="24">
        <v>43424</v>
      </c>
      <c r="Q38" s="117" t="s">
        <v>73</v>
      </c>
      <c r="R38" s="18">
        <v>33</v>
      </c>
      <c r="S38" s="18"/>
      <c r="T38" s="18"/>
    </row>
    <row r="39" spans="1:20">
      <c r="A39" s="4">
        <v>35</v>
      </c>
      <c r="B39" s="17" t="s">
        <v>66</v>
      </c>
      <c r="C39" s="96" t="s">
        <v>1165</v>
      </c>
      <c r="D39" s="74" t="s">
        <v>29</v>
      </c>
      <c r="E39" s="96">
        <v>80319</v>
      </c>
      <c r="F39" s="96"/>
      <c r="G39" s="82">
        <v>34</v>
      </c>
      <c r="H39" s="82">
        <v>39</v>
      </c>
      <c r="I39" s="75">
        <f t="shared" si="1"/>
        <v>73</v>
      </c>
      <c r="J39" s="98">
        <v>9957866436</v>
      </c>
      <c r="K39" s="80" t="s">
        <v>169</v>
      </c>
      <c r="L39" s="77" t="s">
        <v>170</v>
      </c>
      <c r="M39" s="18">
        <v>9401451563</v>
      </c>
      <c r="N39" s="72" t="s">
        <v>171</v>
      </c>
      <c r="O39" s="73">
        <v>7399959208</v>
      </c>
      <c r="P39" s="24">
        <v>43424</v>
      </c>
      <c r="Q39" s="117" t="s">
        <v>73</v>
      </c>
      <c r="R39" s="18">
        <v>45</v>
      </c>
      <c r="S39" s="18"/>
      <c r="T39" s="18"/>
    </row>
    <row r="40" spans="1:20">
      <c r="A40" s="4">
        <v>36</v>
      </c>
      <c r="B40" s="17" t="s">
        <v>66</v>
      </c>
      <c r="C40" s="96" t="s">
        <v>1166</v>
      </c>
      <c r="D40" s="74" t="s">
        <v>29</v>
      </c>
      <c r="E40" s="96" t="s">
        <v>117</v>
      </c>
      <c r="F40" s="96"/>
      <c r="G40" s="78">
        <v>44</v>
      </c>
      <c r="H40" s="78">
        <v>62</v>
      </c>
      <c r="I40" s="75">
        <f t="shared" si="1"/>
        <v>106</v>
      </c>
      <c r="J40" s="98">
        <v>9957140483</v>
      </c>
      <c r="K40" s="80" t="s">
        <v>169</v>
      </c>
      <c r="L40" s="77" t="s">
        <v>170</v>
      </c>
      <c r="M40" s="18">
        <v>9401451563</v>
      </c>
      <c r="N40" s="18"/>
      <c r="O40" s="18"/>
      <c r="P40" s="24">
        <v>43424</v>
      </c>
      <c r="Q40" s="117" t="s">
        <v>73</v>
      </c>
      <c r="R40" s="18">
        <v>43</v>
      </c>
      <c r="S40" s="18"/>
      <c r="T40" s="18"/>
    </row>
    <row r="41" spans="1:20">
      <c r="A41" s="4">
        <v>37</v>
      </c>
      <c r="B41" s="17" t="s">
        <v>66</v>
      </c>
      <c r="C41" s="96" t="s">
        <v>1167</v>
      </c>
      <c r="D41" s="74" t="s">
        <v>29</v>
      </c>
      <c r="E41" s="96" t="s">
        <v>118</v>
      </c>
      <c r="F41" s="96"/>
      <c r="G41" s="82">
        <v>45</v>
      </c>
      <c r="H41" s="82">
        <v>47</v>
      </c>
      <c r="I41" s="75">
        <f t="shared" si="1"/>
        <v>92</v>
      </c>
      <c r="J41" s="98">
        <v>8402904658</v>
      </c>
      <c r="K41" s="80" t="s">
        <v>169</v>
      </c>
      <c r="L41" s="77" t="s">
        <v>172</v>
      </c>
      <c r="M41" s="18">
        <v>9401451563</v>
      </c>
      <c r="N41" s="72" t="s">
        <v>133</v>
      </c>
      <c r="O41" s="73">
        <v>9859490979</v>
      </c>
      <c r="P41" s="24">
        <v>43425</v>
      </c>
      <c r="Q41" s="117" t="s">
        <v>74</v>
      </c>
      <c r="R41" s="18">
        <v>47</v>
      </c>
      <c r="S41" s="18"/>
      <c r="T41" s="18"/>
    </row>
    <row r="42" spans="1:20">
      <c r="A42" s="4">
        <v>38</v>
      </c>
      <c r="B42" s="17" t="s">
        <v>66</v>
      </c>
      <c r="C42" s="96" t="s">
        <v>1168</v>
      </c>
      <c r="D42" s="74" t="s">
        <v>29</v>
      </c>
      <c r="E42" s="96" t="s">
        <v>119</v>
      </c>
      <c r="F42" s="96"/>
      <c r="G42" s="78">
        <v>52</v>
      </c>
      <c r="H42" s="78">
        <v>56</v>
      </c>
      <c r="I42" s="75">
        <f t="shared" si="1"/>
        <v>108</v>
      </c>
      <c r="J42" s="98">
        <v>8011180176</v>
      </c>
      <c r="K42" s="80" t="s">
        <v>169</v>
      </c>
      <c r="L42" s="77" t="s">
        <v>172</v>
      </c>
      <c r="M42" s="18">
        <v>9401451563</v>
      </c>
      <c r="N42" s="18"/>
      <c r="O42" s="18"/>
      <c r="P42" s="24">
        <v>43425</v>
      </c>
      <c r="Q42" s="117" t="s">
        <v>74</v>
      </c>
      <c r="R42" s="18">
        <v>43</v>
      </c>
      <c r="S42" s="18"/>
      <c r="T42" s="18"/>
    </row>
    <row r="43" spans="1:20">
      <c r="A43" s="4">
        <v>39</v>
      </c>
      <c r="B43" s="17" t="s">
        <v>66</v>
      </c>
      <c r="C43" s="96" t="s">
        <v>1169</v>
      </c>
      <c r="D43" s="74" t="s">
        <v>29</v>
      </c>
      <c r="E43" s="96" t="s">
        <v>120</v>
      </c>
      <c r="F43" s="96"/>
      <c r="G43" s="75">
        <v>51</v>
      </c>
      <c r="H43" s="75">
        <v>46</v>
      </c>
      <c r="I43" s="75">
        <f t="shared" si="1"/>
        <v>97</v>
      </c>
      <c r="J43" s="98">
        <v>9957489748</v>
      </c>
      <c r="K43" s="80" t="s">
        <v>169</v>
      </c>
      <c r="L43" s="77" t="s">
        <v>172</v>
      </c>
      <c r="M43" s="18">
        <v>9401451563</v>
      </c>
      <c r="N43" s="72" t="s">
        <v>138</v>
      </c>
      <c r="O43" s="73">
        <v>8399810047</v>
      </c>
      <c r="P43" s="24">
        <v>43425</v>
      </c>
      <c r="Q43" s="117" t="s">
        <v>74</v>
      </c>
      <c r="R43" s="18">
        <v>31</v>
      </c>
      <c r="S43" s="18"/>
      <c r="T43" s="18"/>
    </row>
    <row r="44" spans="1:20">
      <c r="A44" s="4">
        <v>40</v>
      </c>
      <c r="B44" s="17" t="s">
        <v>66</v>
      </c>
      <c r="C44" s="96" t="s">
        <v>220</v>
      </c>
      <c r="D44" s="74" t="s">
        <v>29</v>
      </c>
      <c r="E44" s="96" t="s">
        <v>1200</v>
      </c>
      <c r="F44" s="96"/>
      <c r="G44" s="81">
        <v>51</v>
      </c>
      <c r="H44" s="81">
        <v>53</v>
      </c>
      <c r="I44" s="75">
        <f t="shared" si="1"/>
        <v>104</v>
      </c>
      <c r="J44" s="98">
        <v>7896559327</v>
      </c>
      <c r="K44" s="80" t="s">
        <v>169</v>
      </c>
      <c r="L44" s="77" t="s">
        <v>172</v>
      </c>
      <c r="M44" s="18">
        <v>9401451563</v>
      </c>
      <c r="N44" s="18"/>
      <c r="O44" s="18"/>
      <c r="P44" s="24">
        <v>43426</v>
      </c>
      <c r="Q44" s="117" t="s">
        <v>200</v>
      </c>
      <c r="R44" s="18">
        <v>47</v>
      </c>
      <c r="S44" s="18"/>
      <c r="T44" s="18"/>
    </row>
    <row r="45" spans="1:20">
      <c r="A45" s="4">
        <v>41</v>
      </c>
      <c r="B45" s="17" t="s">
        <v>66</v>
      </c>
      <c r="C45" s="96" t="s">
        <v>221</v>
      </c>
      <c r="D45" s="74" t="s">
        <v>29</v>
      </c>
      <c r="E45" s="96" t="s">
        <v>112</v>
      </c>
      <c r="F45" s="96"/>
      <c r="G45" s="75">
        <v>36</v>
      </c>
      <c r="H45" s="75">
        <v>38</v>
      </c>
      <c r="I45" s="75">
        <f t="shared" si="1"/>
        <v>74</v>
      </c>
      <c r="J45" s="98">
        <v>7896798122</v>
      </c>
      <c r="K45" s="80" t="s">
        <v>169</v>
      </c>
      <c r="L45" s="77" t="s">
        <v>172</v>
      </c>
      <c r="M45" s="18">
        <v>9401451563</v>
      </c>
      <c r="N45" s="18"/>
      <c r="O45" s="18"/>
      <c r="P45" s="24">
        <v>43426</v>
      </c>
      <c r="Q45" s="117" t="s">
        <v>200</v>
      </c>
      <c r="R45" s="18">
        <v>32</v>
      </c>
      <c r="S45" s="18"/>
      <c r="T45" s="18"/>
    </row>
    <row r="46" spans="1:20">
      <c r="A46" s="4">
        <v>42</v>
      </c>
      <c r="B46" s="17" t="s">
        <v>66</v>
      </c>
      <c r="C46" s="96" t="s">
        <v>222</v>
      </c>
      <c r="D46" s="74" t="s">
        <v>29</v>
      </c>
      <c r="E46" s="96" t="s">
        <v>121</v>
      </c>
      <c r="F46" s="96"/>
      <c r="G46" s="81">
        <v>41</v>
      </c>
      <c r="H46" s="81">
        <v>44</v>
      </c>
      <c r="I46" s="75">
        <f t="shared" si="1"/>
        <v>85</v>
      </c>
      <c r="J46" s="98">
        <v>9401875160</v>
      </c>
      <c r="K46" s="80" t="s">
        <v>169</v>
      </c>
      <c r="L46" s="77" t="s">
        <v>172</v>
      </c>
      <c r="M46" s="18">
        <v>9401451563</v>
      </c>
      <c r="N46" s="18"/>
      <c r="O46" s="18"/>
      <c r="P46" s="24">
        <v>43430</v>
      </c>
      <c r="Q46" s="93" t="s">
        <v>78</v>
      </c>
      <c r="R46" s="18">
        <v>33</v>
      </c>
      <c r="S46" s="18"/>
      <c r="T46" s="18"/>
    </row>
    <row r="47" spans="1:20">
      <c r="A47" s="4">
        <v>43</v>
      </c>
      <c r="B47" s="17" t="s">
        <v>66</v>
      </c>
      <c r="C47" s="96" t="s">
        <v>1170</v>
      </c>
      <c r="D47" s="74" t="s">
        <v>29</v>
      </c>
      <c r="E47" s="96" t="s">
        <v>122</v>
      </c>
      <c r="F47" s="96"/>
      <c r="G47" s="75">
        <v>53</v>
      </c>
      <c r="H47" s="75">
        <v>51</v>
      </c>
      <c r="I47" s="75">
        <f t="shared" si="1"/>
        <v>104</v>
      </c>
      <c r="J47" s="98">
        <v>8723823710</v>
      </c>
      <c r="K47" s="80" t="s">
        <v>169</v>
      </c>
      <c r="L47" s="77" t="s">
        <v>172</v>
      </c>
      <c r="M47" s="18">
        <v>9401451563</v>
      </c>
      <c r="N47" s="18"/>
      <c r="O47" s="18"/>
      <c r="P47" s="24">
        <v>43430</v>
      </c>
      <c r="Q47" s="93" t="s">
        <v>78</v>
      </c>
      <c r="R47" s="18"/>
      <c r="S47" s="18"/>
      <c r="T47" s="18"/>
    </row>
    <row r="48" spans="1:20">
      <c r="A48" s="4">
        <v>44</v>
      </c>
      <c r="B48" s="17" t="s">
        <v>66</v>
      </c>
      <c r="C48" s="96" t="s">
        <v>834</v>
      </c>
      <c r="D48" s="74" t="s">
        <v>29</v>
      </c>
      <c r="E48" s="96" t="s">
        <v>1201</v>
      </c>
      <c r="F48" s="96"/>
      <c r="G48" s="81">
        <v>57</v>
      </c>
      <c r="H48" s="81">
        <v>72</v>
      </c>
      <c r="I48" s="75">
        <f t="shared" si="1"/>
        <v>129</v>
      </c>
      <c r="J48" s="98">
        <v>9954893064</v>
      </c>
      <c r="K48" s="18" t="s">
        <v>175</v>
      </c>
      <c r="L48" s="77" t="s">
        <v>176</v>
      </c>
      <c r="M48" s="18">
        <v>9401451570</v>
      </c>
      <c r="N48" s="18"/>
      <c r="O48" s="18"/>
      <c r="P48" s="24">
        <v>43431</v>
      </c>
      <c r="Q48" s="117" t="s">
        <v>73</v>
      </c>
      <c r="R48" s="18">
        <v>28</v>
      </c>
      <c r="S48" s="18"/>
      <c r="T48" s="18"/>
    </row>
    <row r="49" spans="1:20">
      <c r="A49" s="4">
        <v>45</v>
      </c>
      <c r="B49" s="17" t="s">
        <v>66</v>
      </c>
      <c r="C49" s="96" t="s">
        <v>1171</v>
      </c>
      <c r="D49" s="74" t="s">
        <v>29</v>
      </c>
      <c r="E49" s="96" t="s">
        <v>1202</v>
      </c>
      <c r="F49" s="96"/>
      <c r="G49" s="75">
        <v>37</v>
      </c>
      <c r="H49" s="75">
        <v>48</v>
      </c>
      <c r="I49" s="75">
        <f t="shared" si="1"/>
        <v>85</v>
      </c>
      <c r="J49" s="98">
        <v>9864809313</v>
      </c>
      <c r="K49" s="80" t="s">
        <v>169</v>
      </c>
      <c r="L49" s="77" t="s">
        <v>172</v>
      </c>
      <c r="M49" s="18">
        <v>9401451563</v>
      </c>
      <c r="N49" s="18"/>
      <c r="O49" s="18"/>
      <c r="P49" s="24">
        <v>43431</v>
      </c>
      <c r="Q49" s="117" t="s">
        <v>73</v>
      </c>
      <c r="R49" s="18">
        <v>32</v>
      </c>
      <c r="S49" s="18"/>
      <c r="T49" s="18"/>
    </row>
    <row r="50" spans="1:20">
      <c r="A50" s="4">
        <v>46</v>
      </c>
      <c r="B50" s="17" t="s">
        <v>66</v>
      </c>
      <c r="C50" s="96" t="s">
        <v>1172</v>
      </c>
      <c r="D50" s="74" t="s">
        <v>29</v>
      </c>
      <c r="E50" s="96" t="s">
        <v>146</v>
      </c>
      <c r="F50" s="96"/>
      <c r="G50" s="81">
        <v>46</v>
      </c>
      <c r="H50" s="81">
        <v>49</v>
      </c>
      <c r="I50" s="75">
        <f t="shared" si="1"/>
        <v>95</v>
      </c>
      <c r="J50" s="98">
        <v>9085984324</v>
      </c>
      <c r="K50" s="18" t="s">
        <v>175</v>
      </c>
      <c r="L50" s="77" t="s">
        <v>176</v>
      </c>
      <c r="M50" s="18">
        <v>9401451570</v>
      </c>
      <c r="N50" s="72" t="s">
        <v>141</v>
      </c>
      <c r="O50" s="73">
        <v>8011733242</v>
      </c>
      <c r="P50" s="87">
        <v>43432</v>
      </c>
      <c r="Q50" s="117" t="s">
        <v>74</v>
      </c>
      <c r="R50" s="18">
        <v>30</v>
      </c>
      <c r="S50" s="18"/>
      <c r="T50" s="18"/>
    </row>
    <row r="51" spans="1:20">
      <c r="A51" s="4">
        <v>47</v>
      </c>
      <c r="B51" s="17" t="s">
        <v>66</v>
      </c>
      <c r="C51" s="96" t="s">
        <v>1173</v>
      </c>
      <c r="D51" s="74" t="s">
        <v>29</v>
      </c>
      <c r="E51" s="96" t="s">
        <v>1203</v>
      </c>
      <c r="F51" s="96"/>
      <c r="G51" s="84">
        <v>29</v>
      </c>
      <c r="H51" s="84">
        <v>41</v>
      </c>
      <c r="I51" s="75">
        <f t="shared" si="1"/>
        <v>70</v>
      </c>
      <c r="J51" s="98">
        <v>9401383439</v>
      </c>
      <c r="K51" s="18" t="s">
        <v>175</v>
      </c>
      <c r="L51" s="77" t="s">
        <v>176</v>
      </c>
      <c r="M51" s="18">
        <v>9401451570</v>
      </c>
      <c r="N51" s="18"/>
      <c r="O51" s="18"/>
      <c r="P51" s="87">
        <v>43432</v>
      </c>
      <c r="Q51" s="117" t="s">
        <v>74</v>
      </c>
      <c r="R51" s="18">
        <v>43</v>
      </c>
      <c r="S51" s="18"/>
      <c r="T51" s="18"/>
    </row>
    <row r="52" spans="1:20" ht="28.5">
      <c r="A52" s="4">
        <v>48</v>
      </c>
      <c r="B52" s="17" t="s">
        <v>66</v>
      </c>
      <c r="C52" s="96" t="s">
        <v>1174</v>
      </c>
      <c r="D52" s="74" t="s">
        <v>29</v>
      </c>
      <c r="E52" s="96" t="s">
        <v>1204</v>
      </c>
      <c r="F52" s="96"/>
      <c r="G52" s="81">
        <v>30</v>
      </c>
      <c r="H52" s="81">
        <v>43</v>
      </c>
      <c r="I52" s="75">
        <f t="shared" si="1"/>
        <v>73</v>
      </c>
      <c r="J52" s="98">
        <v>9085957637</v>
      </c>
      <c r="K52" s="18"/>
      <c r="L52" s="18"/>
      <c r="M52" s="18"/>
      <c r="N52" s="72" t="s">
        <v>179</v>
      </c>
      <c r="O52" s="73">
        <v>8074091274</v>
      </c>
      <c r="P52" s="24">
        <v>43432</v>
      </c>
      <c r="Q52" s="117" t="s">
        <v>74</v>
      </c>
      <c r="R52" s="18">
        <v>47</v>
      </c>
      <c r="S52" s="18"/>
      <c r="T52" s="18"/>
    </row>
    <row r="53" spans="1:20">
      <c r="A53" s="4">
        <v>49</v>
      </c>
      <c r="B53" s="17" t="s">
        <v>66</v>
      </c>
      <c r="C53" s="96" t="s">
        <v>828</v>
      </c>
      <c r="D53" s="74" t="s">
        <v>29</v>
      </c>
      <c r="E53" s="96" t="s">
        <v>1205</v>
      </c>
      <c r="F53" s="96"/>
      <c r="G53" s="84">
        <v>39</v>
      </c>
      <c r="H53" s="84">
        <v>50</v>
      </c>
      <c r="I53" s="75">
        <f t="shared" si="1"/>
        <v>89</v>
      </c>
      <c r="J53" s="98">
        <v>9957121251</v>
      </c>
      <c r="K53" s="18" t="s">
        <v>175</v>
      </c>
      <c r="L53" s="77" t="s">
        <v>176</v>
      </c>
      <c r="M53" s="18">
        <v>9401451570</v>
      </c>
      <c r="N53" s="18"/>
      <c r="O53" s="18"/>
      <c r="P53" s="24">
        <v>43433</v>
      </c>
      <c r="Q53" s="117" t="s">
        <v>200</v>
      </c>
      <c r="R53" s="18">
        <v>32</v>
      </c>
      <c r="S53" s="18"/>
      <c r="T53" s="18"/>
    </row>
    <row r="54" spans="1:20">
      <c r="A54" s="4">
        <v>50</v>
      </c>
      <c r="B54" s="17" t="s">
        <v>66</v>
      </c>
      <c r="C54" s="96" t="s">
        <v>1175</v>
      </c>
      <c r="D54" s="74" t="s">
        <v>29</v>
      </c>
      <c r="E54" s="96" t="s">
        <v>1206</v>
      </c>
      <c r="F54" s="96"/>
      <c r="G54" s="81">
        <v>45</v>
      </c>
      <c r="H54" s="81">
        <v>55</v>
      </c>
      <c r="I54" s="75">
        <f t="shared" si="1"/>
        <v>100</v>
      </c>
      <c r="J54" s="98">
        <v>9435825788</v>
      </c>
      <c r="K54" s="18" t="s">
        <v>175</v>
      </c>
      <c r="L54" s="77" t="s">
        <v>180</v>
      </c>
      <c r="M54" s="18">
        <v>9401451570</v>
      </c>
      <c r="N54" s="72" t="s">
        <v>134</v>
      </c>
      <c r="O54" s="73">
        <v>9954862797</v>
      </c>
      <c r="P54" s="24">
        <v>43433</v>
      </c>
      <c r="Q54" s="117" t="s">
        <v>200</v>
      </c>
      <c r="R54" s="18">
        <v>33</v>
      </c>
      <c r="S54" s="18"/>
      <c r="T54" s="18"/>
    </row>
    <row r="55" spans="1:20">
      <c r="A55" s="4">
        <v>51</v>
      </c>
      <c r="B55" s="17" t="s">
        <v>66</v>
      </c>
      <c r="C55" s="96" t="s">
        <v>926</v>
      </c>
      <c r="D55" s="74" t="s">
        <v>29</v>
      </c>
      <c r="E55" s="96" t="s">
        <v>1207</v>
      </c>
      <c r="F55" s="96"/>
      <c r="G55" s="84">
        <v>47</v>
      </c>
      <c r="H55" s="84">
        <v>48</v>
      </c>
      <c r="I55" s="75">
        <f t="shared" si="1"/>
        <v>95</v>
      </c>
      <c r="J55" s="98">
        <v>9957657483</v>
      </c>
      <c r="K55" s="18" t="s">
        <v>175</v>
      </c>
      <c r="L55" s="77" t="s">
        <v>180</v>
      </c>
      <c r="M55" s="18">
        <v>9401451570</v>
      </c>
      <c r="N55" s="18"/>
      <c r="O55" s="18"/>
      <c r="P55" s="24">
        <v>43434</v>
      </c>
      <c r="Q55" s="117" t="s">
        <v>76</v>
      </c>
      <c r="R55" s="18"/>
      <c r="S55" s="18"/>
      <c r="T55" s="18"/>
    </row>
    <row r="56" spans="1:20">
      <c r="A56" s="4">
        <v>52</v>
      </c>
      <c r="B56" s="17" t="s">
        <v>66</v>
      </c>
      <c r="C56" s="96" t="s">
        <v>1176</v>
      </c>
      <c r="D56" s="74" t="s">
        <v>29</v>
      </c>
      <c r="E56" s="96" t="s">
        <v>1208</v>
      </c>
      <c r="F56" s="96"/>
      <c r="G56" s="81">
        <v>40</v>
      </c>
      <c r="H56" s="81">
        <v>41</v>
      </c>
      <c r="I56" s="75">
        <f t="shared" si="1"/>
        <v>81</v>
      </c>
      <c r="J56" s="98">
        <v>7896794110</v>
      </c>
      <c r="K56" s="18" t="s">
        <v>175</v>
      </c>
      <c r="L56" s="77" t="s">
        <v>180</v>
      </c>
      <c r="M56" s="18">
        <v>9401451570</v>
      </c>
      <c r="N56" s="72" t="s">
        <v>131</v>
      </c>
      <c r="O56" s="73">
        <v>9678273873</v>
      </c>
      <c r="P56" s="24">
        <v>43434</v>
      </c>
      <c r="Q56" s="117" t="s">
        <v>76</v>
      </c>
      <c r="R56" s="18">
        <v>28</v>
      </c>
      <c r="S56" s="18"/>
      <c r="T56" s="18"/>
    </row>
    <row r="57" spans="1:20">
      <c r="A57" s="4">
        <v>53</v>
      </c>
      <c r="B57" s="17" t="s">
        <v>66</v>
      </c>
      <c r="C57" s="96" t="s">
        <v>1177</v>
      </c>
      <c r="D57" s="74" t="s">
        <v>29</v>
      </c>
      <c r="E57" s="96" t="s">
        <v>264</v>
      </c>
      <c r="F57" s="96"/>
      <c r="G57" s="84">
        <v>40</v>
      </c>
      <c r="H57" s="84">
        <v>50</v>
      </c>
      <c r="I57" s="75">
        <f t="shared" si="1"/>
        <v>90</v>
      </c>
      <c r="J57" s="98">
        <v>9678992515</v>
      </c>
      <c r="K57" s="18" t="s">
        <v>175</v>
      </c>
      <c r="L57" s="77" t="s">
        <v>180</v>
      </c>
      <c r="M57" s="18">
        <v>9401451570</v>
      </c>
      <c r="N57" s="18"/>
      <c r="O57" s="18"/>
      <c r="P57" s="24">
        <v>43434</v>
      </c>
      <c r="Q57" s="117" t="s">
        <v>76</v>
      </c>
      <c r="R57" s="18">
        <v>32</v>
      </c>
      <c r="S57" s="18"/>
      <c r="T57" s="18"/>
    </row>
    <row r="58" spans="1:20">
      <c r="A58" s="4">
        <v>54</v>
      </c>
      <c r="B58" s="17" t="s">
        <v>67</v>
      </c>
      <c r="C58" s="96" t="s">
        <v>1220</v>
      </c>
      <c r="D58" s="74" t="s">
        <v>29</v>
      </c>
      <c r="E58" s="96" t="s">
        <v>1269</v>
      </c>
      <c r="F58" s="96"/>
      <c r="G58" s="81">
        <v>47</v>
      </c>
      <c r="H58" s="81">
        <v>53</v>
      </c>
      <c r="I58" s="75">
        <f t="shared" si="1"/>
        <v>100</v>
      </c>
      <c r="J58" s="81">
        <v>9859455748</v>
      </c>
      <c r="K58" s="80" t="s">
        <v>183</v>
      </c>
      <c r="L58" s="77" t="s">
        <v>184</v>
      </c>
      <c r="M58" s="18">
        <v>9401451560</v>
      </c>
      <c r="N58" s="72" t="s">
        <v>128</v>
      </c>
      <c r="O58" s="73">
        <v>9678345813</v>
      </c>
      <c r="P58" s="93">
        <v>43405</v>
      </c>
      <c r="Q58" s="130" t="s">
        <v>200</v>
      </c>
      <c r="R58" s="18">
        <v>30</v>
      </c>
      <c r="S58" s="18"/>
      <c r="T58" s="18"/>
    </row>
    <row r="59" spans="1:20">
      <c r="A59" s="4">
        <v>55</v>
      </c>
      <c r="B59" s="17" t="s">
        <v>67</v>
      </c>
      <c r="C59" s="96" t="s">
        <v>576</v>
      </c>
      <c r="D59" s="74" t="s">
        <v>29</v>
      </c>
      <c r="E59" s="96" t="s">
        <v>1270</v>
      </c>
      <c r="F59" s="96"/>
      <c r="G59" s="84">
        <v>38</v>
      </c>
      <c r="H59" s="84">
        <v>44</v>
      </c>
      <c r="I59" s="75">
        <f t="shared" si="1"/>
        <v>82</v>
      </c>
      <c r="J59" s="84">
        <v>9864579101</v>
      </c>
      <c r="K59" s="80" t="s">
        <v>183</v>
      </c>
      <c r="L59" s="77" t="s">
        <v>185</v>
      </c>
      <c r="M59" s="18">
        <v>9401451560</v>
      </c>
      <c r="N59" s="18"/>
      <c r="O59" s="18"/>
      <c r="P59" s="93">
        <v>43405</v>
      </c>
      <c r="Q59" s="130" t="s">
        <v>200</v>
      </c>
      <c r="R59" s="18">
        <v>27</v>
      </c>
      <c r="S59" s="18"/>
      <c r="T59" s="18"/>
    </row>
    <row r="60" spans="1:20">
      <c r="A60" s="4">
        <v>56</v>
      </c>
      <c r="B60" s="17" t="s">
        <v>67</v>
      </c>
      <c r="C60" s="96" t="s">
        <v>1221</v>
      </c>
      <c r="D60" s="74" t="s">
        <v>29</v>
      </c>
      <c r="E60" s="96" t="s">
        <v>1271</v>
      </c>
      <c r="F60" s="96"/>
      <c r="G60" s="81">
        <v>42</v>
      </c>
      <c r="H60" s="81">
        <v>48</v>
      </c>
      <c r="I60" s="75">
        <f t="shared" si="1"/>
        <v>90</v>
      </c>
      <c r="J60" s="81">
        <v>9508464295</v>
      </c>
      <c r="K60" s="18"/>
      <c r="L60" s="18"/>
      <c r="M60" s="18"/>
      <c r="N60" s="72" t="s">
        <v>129</v>
      </c>
      <c r="O60" s="73">
        <v>8822024673</v>
      </c>
      <c r="P60" s="93">
        <v>43406</v>
      </c>
      <c r="Q60" s="130" t="s">
        <v>76</v>
      </c>
      <c r="R60" s="18">
        <v>32</v>
      </c>
      <c r="S60" s="18"/>
      <c r="T60" s="18"/>
    </row>
    <row r="61" spans="1:20">
      <c r="A61" s="4">
        <v>57</v>
      </c>
      <c r="B61" s="17" t="s">
        <v>67</v>
      </c>
      <c r="C61" s="96" t="s">
        <v>1222</v>
      </c>
      <c r="D61" s="74" t="s">
        <v>29</v>
      </c>
      <c r="E61" s="96" t="s">
        <v>1272</v>
      </c>
      <c r="F61" s="96"/>
      <c r="G61" s="84">
        <v>39</v>
      </c>
      <c r="H61" s="84">
        <v>45</v>
      </c>
      <c r="I61" s="75">
        <f t="shared" si="1"/>
        <v>84</v>
      </c>
      <c r="J61" s="84">
        <v>7973993536</v>
      </c>
      <c r="K61" s="18"/>
      <c r="L61" s="18"/>
      <c r="M61" s="18"/>
      <c r="N61" s="18"/>
      <c r="O61" s="18"/>
      <c r="P61" s="93">
        <v>43406</v>
      </c>
      <c r="Q61" s="130" t="s">
        <v>76</v>
      </c>
      <c r="R61" s="18">
        <v>33</v>
      </c>
      <c r="S61" s="18"/>
      <c r="T61" s="18"/>
    </row>
    <row r="62" spans="1:20">
      <c r="A62" s="4">
        <v>58</v>
      </c>
      <c r="B62" s="17" t="s">
        <v>67</v>
      </c>
      <c r="C62" s="96" t="s">
        <v>205</v>
      </c>
      <c r="D62" s="74" t="s">
        <v>29</v>
      </c>
      <c r="E62" s="96" t="s">
        <v>248</v>
      </c>
      <c r="F62" s="96"/>
      <c r="G62" s="81">
        <v>40</v>
      </c>
      <c r="H62" s="81">
        <v>46</v>
      </c>
      <c r="I62" s="75">
        <f t="shared" si="1"/>
        <v>86</v>
      </c>
      <c r="J62" s="81">
        <v>8471819011</v>
      </c>
      <c r="K62" s="80" t="s">
        <v>187</v>
      </c>
      <c r="L62" s="85" t="s">
        <v>188</v>
      </c>
      <c r="M62" s="80">
        <v>9859591958</v>
      </c>
      <c r="N62" s="72" t="s">
        <v>128</v>
      </c>
      <c r="O62" s="73">
        <v>9678345813</v>
      </c>
      <c r="P62" s="93">
        <v>43407</v>
      </c>
      <c r="Q62" s="117" t="s">
        <v>223</v>
      </c>
      <c r="R62" s="18">
        <v>35</v>
      </c>
      <c r="S62" s="18"/>
      <c r="T62" s="18"/>
    </row>
    <row r="63" spans="1:20">
      <c r="A63" s="4">
        <v>59</v>
      </c>
      <c r="B63" s="17" t="s">
        <v>67</v>
      </c>
      <c r="C63" s="96" t="s">
        <v>1223</v>
      </c>
      <c r="D63" s="74" t="s">
        <v>29</v>
      </c>
      <c r="E63" s="96" t="s">
        <v>246</v>
      </c>
      <c r="F63" s="96"/>
      <c r="G63" s="84">
        <v>36</v>
      </c>
      <c r="H63" s="84">
        <v>42</v>
      </c>
      <c r="I63" s="75">
        <f t="shared" si="1"/>
        <v>78</v>
      </c>
      <c r="J63" s="84">
        <v>8486878708</v>
      </c>
      <c r="K63" s="80" t="s">
        <v>187</v>
      </c>
      <c r="L63" s="85" t="s">
        <v>188</v>
      </c>
      <c r="M63" s="80">
        <v>9859591958</v>
      </c>
      <c r="N63" s="18"/>
      <c r="O63" s="18"/>
      <c r="P63" s="93">
        <v>43407</v>
      </c>
      <c r="Q63" s="117" t="s">
        <v>223</v>
      </c>
      <c r="R63" s="18">
        <v>46</v>
      </c>
      <c r="S63" s="18"/>
      <c r="T63" s="18"/>
    </row>
    <row r="64" spans="1:20">
      <c r="A64" s="4">
        <v>60</v>
      </c>
      <c r="B64" s="17" t="s">
        <v>67</v>
      </c>
      <c r="C64" s="96" t="s">
        <v>610</v>
      </c>
      <c r="D64" s="74" t="s">
        <v>29</v>
      </c>
      <c r="E64" s="96" t="s">
        <v>1273</v>
      </c>
      <c r="F64" s="96"/>
      <c r="G64" s="81">
        <v>50</v>
      </c>
      <c r="H64" s="81">
        <v>56</v>
      </c>
      <c r="I64" s="75">
        <f t="shared" si="1"/>
        <v>106</v>
      </c>
      <c r="J64" s="81">
        <v>9577056518</v>
      </c>
      <c r="K64" s="80" t="s">
        <v>187</v>
      </c>
      <c r="L64" s="85" t="s">
        <v>188</v>
      </c>
      <c r="M64" s="80">
        <v>9859591958</v>
      </c>
      <c r="N64" s="72" t="s">
        <v>129</v>
      </c>
      <c r="O64" s="73">
        <v>8822024673</v>
      </c>
      <c r="P64" s="93">
        <v>43407</v>
      </c>
      <c r="Q64" s="117" t="s">
        <v>223</v>
      </c>
      <c r="R64" s="18">
        <v>32</v>
      </c>
      <c r="S64" s="18"/>
      <c r="T64" s="18"/>
    </row>
    <row r="65" spans="1:20">
      <c r="A65" s="4">
        <v>61</v>
      </c>
      <c r="B65" s="17" t="s">
        <v>67</v>
      </c>
      <c r="C65" s="96" t="s">
        <v>1224</v>
      </c>
      <c r="D65" s="74" t="s">
        <v>29</v>
      </c>
      <c r="E65" s="96" t="s">
        <v>247</v>
      </c>
      <c r="F65" s="96"/>
      <c r="G65" s="84">
        <v>42</v>
      </c>
      <c r="H65" s="84">
        <v>48</v>
      </c>
      <c r="I65" s="75">
        <f t="shared" si="1"/>
        <v>90</v>
      </c>
      <c r="J65" s="84">
        <v>8011469166</v>
      </c>
      <c r="K65" s="80" t="s">
        <v>187</v>
      </c>
      <c r="L65" s="85" t="s">
        <v>188</v>
      </c>
      <c r="M65" s="80">
        <v>9859591958</v>
      </c>
      <c r="N65" s="18"/>
      <c r="O65" s="18"/>
      <c r="P65" s="93">
        <v>43409</v>
      </c>
      <c r="Q65" s="117" t="s">
        <v>78</v>
      </c>
      <c r="R65" s="18">
        <v>30</v>
      </c>
      <c r="S65" s="18"/>
      <c r="T65" s="18"/>
    </row>
    <row r="66" spans="1:20">
      <c r="A66" s="4">
        <v>62</v>
      </c>
      <c r="B66" s="17" t="s">
        <v>67</v>
      </c>
      <c r="C66" s="96" t="s">
        <v>1225</v>
      </c>
      <c r="D66" s="74" t="s">
        <v>29</v>
      </c>
      <c r="E66" s="96" t="s">
        <v>1274</v>
      </c>
      <c r="F66" s="96"/>
      <c r="G66" s="78">
        <v>43</v>
      </c>
      <c r="H66" s="78">
        <v>49</v>
      </c>
      <c r="I66" s="75">
        <f t="shared" si="1"/>
        <v>92</v>
      </c>
      <c r="J66" s="78">
        <v>8486878708</v>
      </c>
      <c r="K66" s="80" t="s">
        <v>187</v>
      </c>
      <c r="L66" s="85" t="s">
        <v>188</v>
      </c>
      <c r="M66" s="80">
        <v>9859591958</v>
      </c>
      <c r="N66" s="72" t="s">
        <v>127</v>
      </c>
      <c r="O66" s="73">
        <v>9957126989</v>
      </c>
      <c r="P66" s="93">
        <v>43409</v>
      </c>
      <c r="Q66" s="117" t="s">
        <v>78</v>
      </c>
      <c r="R66" s="18">
        <v>43</v>
      </c>
      <c r="S66" s="18"/>
      <c r="T66" s="18"/>
    </row>
    <row r="67" spans="1:20">
      <c r="A67" s="4">
        <v>63</v>
      </c>
      <c r="B67" s="17" t="s">
        <v>67</v>
      </c>
      <c r="C67" s="96" t="s">
        <v>1226</v>
      </c>
      <c r="D67" s="74" t="s">
        <v>29</v>
      </c>
      <c r="E67" s="96" t="s">
        <v>1275</v>
      </c>
      <c r="F67" s="96"/>
      <c r="G67" s="84">
        <v>55</v>
      </c>
      <c r="H67" s="84">
        <v>61</v>
      </c>
      <c r="I67" s="75">
        <f t="shared" si="1"/>
        <v>116</v>
      </c>
      <c r="J67" s="84">
        <v>9957519394</v>
      </c>
      <c r="K67" s="18"/>
      <c r="L67" s="85" t="s">
        <v>189</v>
      </c>
      <c r="M67" s="18">
        <v>9401451572</v>
      </c>
      <c r="N67" s="18"/>
      <c r="O67" s="18"/>
      <c r="P67" s="93">
        <v>43411</v>
      </c>
      <c r="Q67" s="127" t="s">
        <v>74</v>
      </c>
      <c r="R67" s="18">
        <v>45</v>
      </c>
      <c r="S67" s="18"/>
      <c r="T67" s="18"/>
    </row>
    <row r="68" spans="1:20">
      <c r="A68" s="4">
        <v>64</v>
      </c>
      <c r="B68" s="17" t="s">
        <v>67</v>
      </c>
      <c r="C68" s="96" t="s">
        <v>1227</v>
      </c>
      <c r="D68" s="74" t="s">
        <v>29</v>
      </c>
      <c r="E68" s="96" t="s">
        <v>1276</v>
      </c>
      <c r="F68" s="96"/>
      <c r="G68" s="78">
        <v>47</v>
      </c>
      <c r="H68" s="78">
        <v>53</v>
      </c>
      <c r="I68" s="75">
        <f t="shared" si="1"/>
        <v>100</v>
      </c>
      <c r="J68" s="78">
        <v>9435648318</v>
      </c>
      <c r="K68" s="80" t="s">
        <v>187</v>
      </c>
      <c r="L68" s="85" t="s">
        <v>188</v>
      </c>
      <c r="M68" s="80">
        <v>9859591958</v>
      </c>
      <c r="N68" s="72" t="s">
        <v>136</v>
      </c>
      <c r="O68" s="73">
        <v>9957142709</v>
      </c>
      <c r="P68" s="93">
        <v>43411</v>
      </c>
      <c r="Q68" s="127" t="s">
        <v>74</v>
      </c>
      <c r="R68" s="18">
        <v>35</v>
      </c>
      <c r="S68" s="18"/>
      <c r="T68" s="18"/>
    </row>
    <row r="69" spans="1:20">
      <c r="A69" s="4">
        <v>65</v>
      </c>
      <c r="B69" s="17" t="s">
        <v>67</v>
      </c>
      <c r="C69" s="96" t="s">
        <v>1228</v>
      </c>
      <c r="D69" s="74" t="s">
        <v>29</v>
      </c>
      <c r="E69" s="96" t="s">
        <v>1277</v>
      </c>
      <c r="F69" s="96"/>
      <c r="G69" s="84">
        <v>47</v>
      </c>
      <c r="H69" s="84">
        <v>53</v>
      </c>
      <c r="I69" s="75">
        <f t="shared" si="1"/>
        <v>100</v>
      </c>
      <c r="J69" s="84">
        <v>8011180782</v>
      </c>
      <c r="K69" s="18"/>
      <c r="L69" s="85"/>
      <c r="M69" s="18"/>
      <c r="N69" s="51"/>
      <c r="O69" s="51"/>
      <c r="P69" s="93">
        <v>43412</v>
      </c>
      <c r="Q69" s="127" t="s">
        <v>200</v>
      </c>
      <c r="R69" s="18">
        <v>21</v>
      </c>
      <c r="S69" s="18"/>
      <c r="T69" s="18"/>
    </row>
    <row r="70" spans="1:20">
      <c r="A70" s="4">
        <v>66</v>
      </c>
      <c r="B70" s="17" t="s">
        <v>67</v>
      </c>
      <c r="C70" s="96" t="s">
        <v>604</v>
      </c>
      <c r="D70" s="74" t="s">
        <v>29</v>
      </c>
      <c r="E70" s="96" t="s">
        <v>1278</v>
      </c>
      <c r="F70" s="96"/>
      <c r="G70" s="78">
        <v>54</v>
      </c>
      <c r="H70" s="78">
        <v>60</v>
      </c>
      <c r="I70" s="75">
        <f t="shared" si="1"/>
        <v>114</v>
      </c>
      <c r="J70" s="78">
        <v>9706501381</v>
      </c>
      <c r="K70" s="114" t="s">
        <v>1334</v>
      </c>
      <c r="L70" s="112" t="s">
        <v>741</v>
      </c>
      <c r="M70" s="71">
        <v>9127222947</v>
      </c>
      <c r="N70" s="72" t="s">
        <v>305</v>
      </c>
      <c r="O70" s="73">
        <v>9678192907</v>
      </c>
      <c r="P70" s="93">
        <v>43412</v>
      </c>
      <c r="Q70" s="127" t="s">
        <v>200</v>
      </c>
      <c r="R70" s="18"/>
      <c r="S70" s="18"/>
      <c r="T70" s="18"/>
    </row>
    <row r="71" spans="1:20">
      <c r="A71" s="4">
        <v>67</v>
      </c>
      <c r="B71" s="17" t="s">
        <v>67</v>
      </c>
      <c r="C71" s="96" t="s">
        <v>1229</v>
      </c>
      <c r="D71" s="74" t="s">
        <v>29</v>
      </c>
      <c r="E71" s="96" t="s">
        <v>249</v>
      </c>
      <c r="F71" s="96"/>
      <c r="G71" s="84">
        <v>39</v>
      </c>
      <c r="H71" s="84">
        <v>45</v>
      </c>
      <c r="I71" s="75">
        <f t="shared" si="1"/>
        <v>84</v>
      </c>
      <c r="J71" s="84">
        <v>9613080342</v>
      </c>
      <c r="K71" s="114" t="s">
        <v>1335</v>
      </c>
      <c r="L71" s="112" t="s">
        <v>505</v>
      </c>
      <c r="M71" s="71">
        <v>9401878033</v>
      </c>
      <c r="N71" s="114"/>
      <c r="O71" s="18"/>
      <c r="P71" s="93">
        <v>43412</v>
      </c>
      <c r="Q71" s="127" t="s">
        <v>200</v>
      </c>
      <c r="R71" s="18"/>
      <c r="S71" s="18"/>
      <c r="T71" s="18"/>
    </row>
    <row r="72" spans="1:20">
      <c r="A72" s="4">
        <v>68</v>
      </c>
      <c r="B72" s="17" t="s">
        <v>67</v>
      </c>
      <c r="C72" s="61" t="s">
        <v>1230</v>
      </c>
      <c r="D72" s="83" t="s">
        <v>27</v>
      </c>
      <c r="E72" s="61" t="s">
        <v>1279</v>
      </c>
      <c r="F72" s="61" t="s">
        <v>72</v>
      </c>
      <c r="G72" s="81">
        <v>68</v>
      </c>
      <c r="H72" s="81">
        <v>74</v>
      </c>
      <c r="I72" s="75">
        <f t="shared" si="1"/>
        <v>142</v>
      </c>
      <c r="J72" s="81" t="s">
        <v>1317</v>
      </c>
      <c r="K72" s="114" t="s">
        <v>1335</v>
      </c>
      <c r="L72" s="112" t="s">
        <v>505</v>
      </c>
      <c r="M72" s="71">
        <v>9401878033</v>
      </c>
      <c r="N72" s="72" t="s">
        <v>314</v>
      </c>
      <c r="O72" s="73">
        <v>9401678125</v>
      </c>
      <c r="P72" s="93">
        <v>43413</v>
      </c>
      <c r="Q72" s="127" t="s">
        <v>76</v>
      </c>
      <c r="R72" s="18"/>
      <c r="S72" s="18"/>
      <c r="T72" s="18"/>
    </row>
    <row r="73" spans="1:20">
      <c r="A73" s="4">
        <v>69</v>
      </c>
      <c r="B73" s="17" t="s">
        <v>67</v>
      </c>
      <c r="C73" s="51" t="s">
        <v>1231</v>
      </c>
      <c r="D73" s="83" t="s">
        <v>27</v>
      </c>
      <c r="E73" s="51" t="s">
        <v>1280</v>
      </c>
      <c r="F73" s="51" t="s">
        <v>72</v>
      </c>
      <c r="G73" s="77">
        <v>60</v>
      </c>
      <c r="H73" s="77">
        <v>57</v>
      </c>
      <c r="I73" s="75">
        <f t="shared" si="1"/>
        <v>117</v>
      </c>
      <c r="J73" s="77" t="s">
        <v>1318</v>
      </c>
      <c r="K73" s="114" t="s">
        <v>1335</v>
      </c>
      <c r="L73" s="112" t="s">
        <v>505</v>
      </c>
      <c r="M73" s="71">
        <v>9401878033</v>
      </c>
      <c r="N73" s="114"/>
      <c r="O73" s="18"/>
      <c r="P73" s="93">
        <v>43413</v>
      </c>
      <c r="Q73" s="127" t="s">
        <v>76</v>
      </c>
      <c r="R73" s="18"/>
      <c r="S73" s="18"/>
      <c r="T73" s="18"/>
    </row>
    <row r="74" spans="1:20">
      <c r="A74" s="4">
        <v>70</v>
      </c>
      <c r="B74" s="17" t="s">
        <v>67</v>
      </c>
      <c r="C74" s="51" t="s">
        <v>1232</v>
      </c>
      <c r="D74" s="83" t="s">
        <v>27</v>
      </c>
      <c r="E74" s="51" t="s">
        <v>1281</v>
      </c>
      <c r="F74" s="51" t="s">
        <v>72</v>
      </c>
      <c r="G74" s="78">
        <v>56</v>
      </c>
      <c r="H74" s="78">
        <v>97</v>
      </c>
      <c r="I74" s="75">
        <f t="shared" si="1"/>
        <v>153</v>
      </c>
      <c r="J74" s="78" t="s">
        <v>1319</v>
      </c>
      <c r="K74" s="114" t="s">
        <v>1335</v>
      </c>
      <c r="L74" s="112" t="s">
        <v>505</v>
      </c>
      <c r="M74" s="71">
        <v>9401878033</v>
      </c>
      <c r="N74" s="72" t="s">
        <v>137</v>
      </c>
      <c r="O74" s="73">
        <v>9859379468</v>
      </c>
      <c r="P74" s="93">
        <v>43414</v>
      </c>
      <c r="Q74" s="117" t="s">
        <v>223</v>
      </c>
      <c r="R74" s="18"/>
      <c r="S74" s="18"/>
      <c r="T74" s="18"/>
    </row>
    <row r="75" spans="1:20">
      <c r="A75" s="4">
        <v>71</v>
      </c>
      <c r="B75" s="17" t="s">
        <v>67</v>
      </c>
      <c r="C75" s="51" t="s">
        <v>1233</v>
      </c>
      <c r="D75" s="83" t="s">
        <v>27</v>
      </c>
      <c r="E75" s="51" t="s">
        <v>1282</v>
      </c>
      <c r="F75" s="51" t="s">
        <v>72</v>
      </c>
      <c r="G75" s="77">
        <v>40</v>
      </c>
      <c r="H75" s="77">
        <v>62</v>
      </c>
      <c r="I75" s="75">
        <f t="shared" si="1"/>
        <v>102</v>
      </c>
      <c r="J75" s="77" t="s">
        <v>1320</v>
      </c>
      <c r="K75" s="114"/>
      <c r="L75" s="114"/>
      <c r="M75" s="114"/>
      <c r="N75" s="114"/>
      <c r="O75" s="18"/>
      <c r="P75" s="93">
        <v>43414</v>
      </c>
      <c r="Q75" s="117" t="s">
        <v>223</v>
      </c>
      <c r="R75" s="18"/>
      <c r="S75" s="18"/>
      <c r="T75" s="18"/>
    </row>
    <row r="76" spans="1:20">
      <c r="A76" s="4">
        <v>72</v>
      </c>
      <c r="B76" s="17" t="s">
        <v>67</v>
      </c>
      <c r="C76" s="51" t="s">
        <v>1234</v>
      </c>
      <c r="D76" s="83" t="s">
        <v>27</v>
      </c>
      <c r="E76" s="51" t="s">
        <v>1283</v>
      </c>
      <c r="F76" s="51" t="s">
        <v>72</v>
      </c>
      <c r="G76" s="78">
        <v>36</v>
      </c>
      <c r="H76" s="78">
        <v>64</v>
      </c>
      <c r="I76" s="75">
        <f t="shared" si="1"/>
        <v>100</v>
      </c>
      <c r="J76" s="78" t="s">
        <v>1321</v>
      </c>
      <c r="K76" s="114" t="s">
        <v>1335</v>
      </c>
      <c r="L76" s="112" t="s">
        <v>505</v>
      </c>
      <c r="M76" s="71">
        <v>9401878033</v>
      </c>
      <c r="N76" s="114"/>
      <c r="O76" s="18"/>
      <c r="P76" s="93">
        <v>43416</v>
      </c>
      <c r="Q76" s="117" t="s">
        <v>78</v>
      </c>
      <c r="R76" s="18"/>
      <c r="S76" s="18"/>
      <c r="T76" s="18"/>
    </row>
    <row r="77" spans="1:20">
      <c r="A77" s="4">
        <v>73</v>
      </c>
      <c r="B77" s="17" t="s">
        <v>67</v>
      </c>
      <c r="C77" s="51" t="s">
        <v>1235</v>
      </c>
      <c r="D77" s="83" t="s">
        <v>27</v>
      </c>
      <c r="E77" s="51" t="s">
        <v>1284</v>
      </c>
      <c r="F77" s="51" t="s">
        <v>72</v>
      </c>
      <c r="G77" s="77">
        <v>47</v>
      </c>
      <c r="H77" s="77">
        <v>60</v>
      </c>
      <c r="I77" s="75">
        <f t="shared" si="1"/>
        <v>107</v>
      </c>
      <c r="J77" s="77" t="s">
        <v>1322</v>
      </c>
      <c r="K77" s="71" t="s">
        <v>1333</v>
      </c>
      <c r="L77" s="112" t="s">
        <v>742</v>
      </c>
      <c r="M77" s="71">
        <v>9435213048</v>
      </c>
      <c r="N77" s="114"/>
      <c r="O77" s="18"/>
      <c r="P77" s="93">
        <v>43416</v>
      </c>
      <c r="Q77" s="117" t="s">
        <v>78</v>
      </c>
      <c r="R77" s="18"/>
      <c r="S77" s="18"/>
      <c r="T77" s="18"/>
    </row>
    <row r="78" spans="1:20">
      <c r="A78" s="4">
        <v>74</v>
      </c>
      <c r="B78" s="17" t="s">
        <v>67</v>
      </c>
      <c r="C78" s="51" t="s">
        <v>1236</v>
      </c>
      <c r="D78" s="83" t="s">
        <v>27</v>
      </c>
      <c r="E78" s="51" t="s">
        <v>1285</v>
      </c>
      <c r="F78" s="51" t="s">
        <v>72</v>
      </c>
      <c r="G78" s="78">
        <v>30</v>
      </c>
      <c r="H78" s="78">
        <v>30</v>
      </c>
      <c r="I78" s="75">
        <f t="shared" si="1"/>
        <v>60</v>
      </c>
      <c r="J78" s="78" t="s">
        <v>1323</v>
      </c>
      <c r="K78" s="71" t="s">
        <v>1333</v>
      </c>
      <c r="L78" s="112" t="s">
        <v>742</v>
      </c>
      <c r="M78" s="71">
        <v>9435213048</v>
      </c>
      <c r="N78" s="72" t="s">
        <v>312</v>
      </c>
      <c r="O78" s="73">
        <v>9859379468</v>
      </c>
      <c r="P78" s="93">
        <v>43418</v>
      </c>
      <c r="Q78" s="117" t="s">
        <v>73</v>
      </c>
      <c r="R78" s="18"/>
      <c r="S78" s="18"/>
      <c r="T78" s="18"/>
    </row>
    <row r="79" spans="1:20">
      <c r="A79" s="4">
        <v>75</v>
      </c>
      <c r="B79" s="17" t="s">
        <v>67</v>
      </c>
      <c r="C79" s="51" t="s">
        <v>1237</v>
      </c>
      <c r="D79" s="83" t="s">
        <v>27</v>
      </c>
      <c r="E79" s="51" t="s">
        <v>1286</v>
      </c>
      <c r="F79" s="51" t="s">
        <v>72</v>
      </c>
      <c r="G79" s="77">
        <v>38</v>
      </c>
      <c r="H79" s="77">
        <v>61</v>
      </c>
      <c r="I79" s="75">
        <f t="shared" si="1"/>
        <v>99</v>
      </c>
      <c r="J79" s="77" t="s">
        <v>1324</v>
      </c>
      <c r="K79" s="71" t="s">
        <v>1333</v>
      </c>
      <c r="L79" s="112" t="s">
        <v>742</v>
      </c>
      <c r="M79" s="71">
        <v>9435213048</v>
      </c>
      <c r="N79" s="114"/>
      <c r="O79" s="18"/>
      <c r="P79" s="93">
        <v>43418</v>
      </c>
      <c r="Q79" s="117" t="s">
        <v>73</v>
      </c>
      <c r="R79" s="18"/>
      <c r="S79" s="18"/>
      <c r="T79" s="18"/>
    </row>
    <row r="80" spans="1:20">
      <c r="A80" s="4">
        <v>76</v>
      </c>
      <c r="B80" s="17" t="s">
        <v>67</v>
      </c>
      <c r="C80" s="51" t="s">
        <v>1238</v>
      </c>
      <c r="D80" s="83" t="s">
        <v>27</v>
      </c>
      <c r="E80" s="51" t="s">
        <v>1287</v>
      </c>
      <c r="F80" s="51" t="s">
        <v>72</v>
      </c>
      <c r="G80" s="78">
        <v>43</v>
      </c>
      <c r="H80" s="78">
        <v>40</v>
      </c>
      <c r="I80" s="75">
        <f t="shared" si="1"/>
        <v>83</v>
      </c>
      <c r="J80" s="78" t="s">
        <v>1325</v>
      </c>
      <c r="K80" s="71" t="s">
        <v>1333</v>
      </c>
      <c r="L80" s="112" t="s">
        <v>742</v>
      </c>
      <c r="M80" s="71">
        <v>9435213048</v>
      </c>
      <c r="N80" s="72" t="s">
        <v>313</v>
      </c>
      <c r="O80" s="73">
        <v>9435920112</v>
      </c>
      <c r="P80" s="93">
        <v>43419</v>
      </c>
      <c r="Q80" s="117" t="s">
        <v>74</v>
      </c>
      <c r="R80" s="18"/>
      <c r="S80" s="18"/>
      <c r="T80" s="18"/>
    </row>
    <row r="81" spans="1:20">
      <c r="A81" s="4">
        <v>77</v>
      </c>
      <c r="B81" s="17" t="s">
        <v>67</v>
      </c>
      <c r="C81" s="51" t="s">
        <v>1239</v>
      </c>
      <c r="D81" s="83" t="s">
        <v>27</v>
      </c>
      <c r="E81" s="51" t="s">
        <v>1288</v>
      </c>
      <c r="F81" s="51" t="s">
        <v>72</v>
      </c>
      <c r="G81" s="19">
        <v>34</v>
      </c>
      <c r="H81" s="19">
        <v>55</v>
      </c>
      <c r="I81" s="75">
        <f t="shared" si="1"/>
        <v>89</v>
      </c>
      <c r="J81" s="18" t="s">
        <v>1326</v>
      </c>
      <c r="K81" s="71" t="s">
        <v>1333</v>
      </c>
      <c r="L81" s="112" t="s">
        <v>742</v>
      </c>
      <c r="M81" s="71">
        <v>9435213048</v>
      </c>
      <c r="N81" s="114"/>
      <c r="O81" s="18"/>
      <c r="P81" s="93">
        <v>43419</v>
      </c>
      <c r="Q81" s="117" t="s">
        <v>74</v>
      </c>
      <c r="R81" s="18"/>
      <c r="S81" s="18"/>
      <c r="T81" s="18"/>
    </row>
    <row r="82" spans="1:20">
      <c r="A82" s="4">
        <v>78</v>
      </c>
      <c r="B82" s="17" t="s">
        <v>67</v>
      </c>
      <c r="C82" s="51" t="s">
        <v>1240</v>
      </c>
      <c r="D82" s="83" t="s">
        <v>27</v>
      </c>
      <c r="E82" s="51" t="s">
        <v>1289</v>
      </c>
      <c r="F82" s="51" t="s">
        <v>106</v>
      </c>
      <c r="G82" s="19">
        <v>33</v>
      </c>
      <c r="H82" s="19">
        <v>36</v>
      </c>
      <c r="I82" s="75">
        <f t="shared" si="1"/>
        <v>69</v>
      </c>
      <c r="J82" s="18" t="s">
        <v>1327</v>
      </c>
      <c r="K82" s="71" t="s">
        <v>1333</v>
      </c>
      <c r="L82" s="112" t="s">
        <v>742</v>
      </c>
      <c r="M82" s="71">
        <v>9435213048</v>
      </c>
      <c r="N82" s="72" t="s">
        <v>316</v>
      </c>
      <c r="O82" s="73">
        <v>8011623336</v>
      </c>
      <c r="P82" s="93">
        <v>43419</v>
      </c>
      <c r="Q82" s="117" t="s">
        <v>74</v>
      </c>
      <c r="R82" s="18"/>
      <c r="S82" s="18"/>
      <c r="T82" s="18"/>
    </row>
    <row r="83" spans="1:20">
      <c r="A83" s="4">
        <v>79</v>
      </c>
      <c r="B83" s="17" t="s">
        <v>67</v>
      </c>
      <c r="C83" s="51" t="s">
        <v>1241</v>
      </c>
      <c r="D83" s="83" t="s">
        <v>27</v>
      </c>
      <c r="E83" s="51" t="s">
        <v>1290</v>
      </c>
      <c r="F83" s="51" t="s">
        <v>106</v>
      </c>
      <c r="G83" s="19">
        <v>63</v>
      </c>
      <c r="H83" s="19">
        <v>47</v>
      </c>
      <c r="I83" s="75">
        <f t="shared" si="1"/>
        <v>110</v>
      </c>
      <c r="J83" s="18" t="s">
        <v>1328</v>
      </c>
      <c r="K83" s="71" t="s">
        <v>1333</v>
      </c>
      <c r="L83" s="112" t="s">
        <v>742</v>
      </c>
      <c r="M83" s="71">
        <v>9435213048</v>
      </c>
      <c r="N83" s="114"/>
      <c r="O83" s="18"/>
      <c r="P83" s="93">
        <v>43420</v>
      </c>
      <c r="Q83" s="127" t="s">
        <v>76</v>
      </c>
      <c r="R83" s="18"/>
      <c r="S83" s="18"/>
      <c r="T83" s="18"/>
    </row>
    <row r="84" spans="1:20">
      <c r="A84" s="4">
        <v>80</v>
      </c>
      <c r="B84" s="17" t="s">
        <v>67</v>
      </c>
      <c r="C84" s="51" t="s">
        <v>1242</v>
      </c>
      <c r="D84" s="83" t="s">
        <v>27</v>
      </c>
      <c r="E84" s="51" t="s">
        <v>1291</v>
      </c>
      <c r="F84" s="51" t="s">
        <v>106</v>
      </c>
      <c r="G84" s="19">
        <v>49</v>
      </c>
      <c r="H84" s="19">
        <v>24</v>
      </c>
      <c r="I84" s="75">
        <f t="shared" ref="I84:I112" si="2">G84+H84</f>
        <v>73</v>
      </c>
      <c r="J84" s="18" t="s">
        <v>1329</v>
      </c>
      <c r="K84" s="71" t="s">
        <v>1333</v>
      </c>
      <c r="L84" s="112" t="s">
        <v>742</v>
      </c>
      <c r="M84" s="71">
        <v>9435213048</v>
      </c>
      <c r="N84" s="72" t="s">
        <v>310</v>
      </c>
      <c r="O84" s="73">
        <v>8812036954</v>
      </c>
      <c r="P84" s="93">
        <v>43420</v>
      </c>
      <c r="Q84" s="127" t="s">
        <v>76</v>
      </c>
      <c r="R84" s="18"/>
      <c r="S84" s="18"/>
      <c r="T84" s="18"/>
    </row>
    <row r="85" spans="1:20">
      <c r="A85" s="4">
        <v>81</v>
      </c>
      <c r="B85" s="17" t="s">
        <v>67</v>
      </c>
      <c r="C85" s="51" t="s">
        <v>1243</v>
      </c>
      <c r="D85" s="83" t="s">
        <v>27</v>
      </c>
      <c r="E85" s="51" t="s">
        <v>1292</v>
      </c>
      <c r="F85" s="51" t="s">
        <v>106</v>
      </c>
      <c r="G85" s="19">
        <v>61</v>
      </c>
      <c r="H85" s="19">
        <v>54</v>
      </c>
      <c r="I85" s="75">
        <f t="shared" si="2"/>
        <v>115</v>
      </c>
      <c r="J85" s="18" t="s">
        <v>1330</v>
      </c>
      <c r="K85" s="114" t="s">
        <v>1334</v>
      </c>
      <c r="L85" s="112" t="s">
        <v>741</v>
      </c>
      <c r="M85" s="71">
        <v>9127222947</v>
      </c>
      <c r="N85" s="114"/>
      <c r="O85" s="18"/>
      <c r="P85" s="93">
        <v>43421</v>
      </c>
      <c r="Q85" s="127" t="s">
        <v>223</v>
      </c>
      <c r="R85" s="18"/>
      <c r="S85" s="18"/>
      <c r="T85" s="18"/>
    </row>
    <row r="86" spans="1:20">
      <c r="A86" s="4">
        <v>82</v>
      </c>
      <c r="B86" s="17" t="s">
        <v>67</v>
      </c>
      <c r="C86" s="51" t="s">
        <v>1244</v>
      </c>
      <c r="D86" s="83" t="s">
        <v>27</v>
      </c>
      <c r="E86" s="51" t="s">
        <v>1293</v>
      </c>
      <c r="F86" s="51" t="s">
        <v>106</v>
      </c>
      <c r="G86" s="19">
        <v>27</v>
      </c>
      <c r="H86" s="19">
        <v>23</v>
      </c>
      <c r="I86" s="75">
        <f t="shared" si="2"/>
        <v>50</v>
      </c>
      <c r="J86" s="18" t="s">
        <v>1331</v>
      </c>
      <c r="K86" s="114" t="s">
        <v>1334</v>
      </c>
      <c r="L86" s="112" t="s">
        <v>741</v>
      </c>
      <c r="M86" s="71">
        <v>9127222947</v>
      </c>
      <c r="N86" s="72" t="s">
        <v>310</v>
      </c>
      <c r="O86" s="73">
        <v>9957958981</v>
      </c>
      <c r="P86" s="93">
        <v>43421</v>
      </c>
      <c r="Q86" s="127" t="s">
        <v>223</v>
      </c>
      <c r="R86" s="18"/>
      <c r="S86" s="18"/>
      <c r="T86" s="18"/>
    </row>
    <row r="87" spans="1:20">
      <c r="A87" s="4">
        <v>83</v>
      </c>
      <c r="B87" s="17" t="s">
        <v>67</v>
      </c>
      <c r="C87" s="51" t="s">
        <v>1245</v>
      </c>
      <c r="D87" s="83" t="s">
        <v>27</v>
      </c>
      <c r="E87" s="51" t="s">
        <v>1294</v>
      </c>
      <c r="F87" s="51" t="s">
        <v>106</v>
      </c>
      <c r="G87" s="19">
        <v>24</v>
      </c>
      <c r="H87" s="19">
        <v>24</v>
      </c>
      <c r="I87" s="75">
        <f t="shared" si="2"/>
        <v>48</v>
      </c>
      <c r="J87" s="18" t="s">
        <v>1332</v>
      </c>
      <c r="K87" s="114"/>
      <c r="L87" s="114"/>
      <c r="M87" s="114"/>
      <c r="N87" s="114"/>
      <c r="O87" s="18"/>
      <c r="P87" s="93">
        <v>43421</v>
      </c>
      <c r="Q87" s="127" t="s">
        <v>223</v>
      </c>
      <c r="R87" s="18"/>
      <c r="S87" s="18"/>
      <c r="T87" s="18"/>
    </row>
    <row r="88" spans="1:20">
      <c r="A88" s="4">
        <v>84</v>
      </c>
      <c r="B88" s="17" t="s">
        <v>67</v>
      </c>
      <c r="C88" s="96" t="s">
        <v>1246</v>
      </c>
      <c r="D88" s="18" t="s">
        <v>29</v>
      </c>
      <c r="E88" s="96" t="s">
        <v>1295</v>
      </c>
      <c r="F88" s="96"/>
      <c r="G88" s="19">
        <v>37</v>
      </c>
      <c r="H88" s="19">
        <v>42</v>
      </c>
      <c r="I88" s="75">
        <f t="shared" si="2"/>
        <v>79</v>
      </c>
      <c r="J88" s="18">
        <v>8011955097</v>
      </c>
      <c r="K88" s="114" t="s">
        <v>1334</v>
      </c>
      <c r="L88" s="112" t="s">
        <v>741</v>
      </c>
      <c r="M88" s="71">
        <v>9127222947</v>
      </c>
      <c r="N88" s="114"/>
      <c r="O88" s="18"/>
      <c r="P88" s="93">
        <v>43423</v>
      </c>
      <c r="Q88" s="127" t="s">
        <v>78</v>
      </c>
      <c r="R88" s="18"/>
      <c r="S88" s="18"/>
      <c r="T88" s="18"/>
    </row>
    <row r="89" spans="1:20">
      <c r="A89" s="4">
        <v>85</v>
      </c>
      <c r="B89" s="17" t="s">
        <v>67</v>
      </c>
      <c r="C89" s="96" t="s">
        <v>1247</v>
      </c>
      <c r="D89" s="18" t="s">
        <v>29</v>
      </c>
      <c r="E89" s="96" t="s">
        <v>1296</v>
      </c>
      <c r="F89" s="96"/>
      <c r="G89" s="19">
        <v>50</v>
      </c>
      <c r="H89" s="19">
        <v>67</v>
      </c>
      <c r="I89" s="75">
        <f t="shared" si="2"/>
        <v>117</v>
      </c>
      <c r="J89" s="18">
        <v>9401702062</v>
      </c>
      <c r="K89" s="114" t="s">
        <v>1334</v>
      </c>
      <c r="L89" s="112" t="s">
        <v>741</v>
      </c>
      <c r="M89" s="71">
        <v>9127222947</v>
      </c>
      <c r="N89" s="72" t="s">
        <v>303</v>
      </c>
      <c r="O89" s="73">
        <v>9577547826</v>
      </c>
      <c r="P89" s="93">
        <v>43423</v>
      </c>
      <c r="Q89" s="127" t="s">
        <v>78</v>
      </c>
      <c r="R89" s="18"/>
      <c r="S89" s="18"/>
      <c r="T89" s="18"/>
    </row>
    <row r="90" spans="1:20">
      <c r="A90" s="4">
        <v>86</v>
      </c>
      <c r="B90" s="17" t="s">
        <v>67</v>
      </c>
      <c r="C90" s="96" t="s">
        <v>1248</v>
      </c>
      <c r="D90" s="18" t="s">
        <v>29</v>
      </c>
      <c r="E90" s="96" t="s">
        <v>1297</v>
      </c>
      <c r="F90" s="96"/>
      <c r="G90" s="19">
        <v>37</v>
      </c>
      <c r="H90" s="19">
        <v>52</v>
      </c>
      <c r="I90" s="75">
        <f t="shared" si="2"/>
        <v>89</v>
      </c>
      <c r="J90" s="18">
        <v>9401447938</v>
      </c>
      <c r="K90" s="114" t="s">
        <v>1334</v>
      </c>
      <c r="L90" s="112" t="s">
        <v>741</v>
      </c>
      <c r="M90" s="71">
        <v>9127222947</v>
      </c>
      <c r="N90" s="114"/>
      <c r="O90" s="18"/>
      <c r="P90" s="93">
        <v>43424</v>
      </c>
      <c r="Q90" s="117" t="s">
        <v>73</v>
      </c>
      <c r="R90" s="18"/>
      <c r="S90" s="18"/>
      <c r="T90" s="18"/>
    </row>
    <row r="91" spans="1:20" ht="28.5">
      <c r="A91" s="4">
        <v>87</v>
      </c>
      <c r="B91" s="17" t="s">
        <v>67</v>
      </c>
      <c r="C91" s="96" t="s">
        <v>1249</v>
      </c>
      <c r="D91" s="18" t="s">
        <v>29</v>
      </c>
      <c r="E91" s="96" t="s">
        <v>1298</v>
      </c>
      <c r="F91" s="96"/>
      <c r="G91" s="19">
        <v>39</v>
      </c>
      <c r="H91" s="19">
        <v>43</v>
      </c>
      <c r="I91" s="75">
        <f t="shared" si="2"/>
        <v>82</v>
      </c>
      <c r="J91" s="18">
        <v>9954981400</v>
      </c>
      <c r="K91" s="114" t="s">
        <v>1334</v>
      </c>
      <c r="L91" s="112" t="s">
        <v>741</v>
      </c>
      <c r="M91" s="71">
        <v>9127222947</v>
      </c>
      <c r="N91" s="72" t="s">
        <v>310</v>
      </c>
      <c r="O91" s="73">
        <v>9957958981</v>
      </c>
      <c r="P91" s="93">
        <v>43424</v>
      </c>
      <c r="Q91" s="117" t="s">
        <v>73</v>
      </c>
      <c r="R91" s="18"/>
      <c r="S91" s="18"/>
      <c r="T91" s="18"/>
    </row>
    <row r="92" spans="1:20" ht="28.5">
      <c r="A92" s="4">
        <v>88</v>
      </c>
      <c r="B92" s="17" t="s">
        <v>67</v>
      </c>
      <c r="C92" s="96" t="s">
        <v>1250</v>
      </c>
      <c r="D92" s="18" t="s">
        <v>29</v>
      </c>
      <c r="E92" s="96" t="s">
        <v>1299</v>
      </c>
      <c r="F92" s="96"/>
      <c r="G92" s="19">
        <v>36</v>
      </c>
      <c r="H92" s="19">
        <v>55</v>
      </c>
      <c r="I92" s="75">
        <f t="shared" si="2"/>
        <v>91</v>
      </c>
      <c r="J92" s="18">
        <v>7896233584</v>
      </c>
      <c r="K92" s="71" t="s">
        <v>1333</v>
      </c>
      <c r="L92" s="112" t="s">
        <v>742</v>
      </c>
      <c r="M92" s="71">
        <v>9435213048</v>
      </c>
      <c r="N92" s="114"/>
      <c r="O92" s="18"/>
      <c r="P92" s="93">
        <v>43424</v>
      </c>
      <c r="Q92" s="117" t="s">
        <v>73</v>
      </c>
      <c r="R92" s="18"/>
      <c r="S92" s="18"/>
      <c r="T92" s="18"/>
    </row>
    <row r="93" spans="1:20">
      <c r="A93" s="4">
        <v>89</v>
      </c>
      <c r="B93" s="17" t="s">
        <v>67</v>
      </c>
      <c r="C93" s="96" t="s">
        <v>1251</v>
      </c>
      <c r="D93" s="18" t="s">
        <v>29</v>
      </c>
      <c r="E93" s="96" t="s">
        <v>1300</v>
      </c>
      <c r="F93" s="96"/>
      <c r="G93" s="19">
        <v>27</v>
      </c>
      <c r="H93" s="19">
        <v>48</v>
      </c>
      <c r="I93" s="75">
        <f t="shared" si="2"/>
        <v>75</v>
      </c>
      <c r="J93" s="18">
        <v>9678986943</v>
      </c>
      <c r="K93" s="71" t="s">
        <v>1333</v>
      </c>
      <c r="L93" s="112" t="s">
        <v>742</v>
      </c>
      <c r="M93" s="71">
        <v>9435213048</v>
      </c>
      <c r="N93" s="72" t="s">
        <v>315</v>
      </c>
      <c r="O93" s="73">
        <v>8011500575</v>
      </c>
      <c r="P93" s="93">
        <v>43425</v>
      </c>
      <c r="Q93" s="117" t="s">
        <v>74</v>
      </c>
      <c r="R93" s="18"/>
      <c r="S93" s="18"/>
      <c r="T93" s="18"/>
    </row>
    <row r="94" spans="1:20" ht="28.5">
      <c r="A94" s="4">
        <v>90</v>
      </c>
      <c r="B94" s="17" t="s">
        <v>67</v>
      </c>
      <c r="C94" s="96" t="s">
        <v>1252</v>
      </c>
      <c r="D94" s="18" t="s">
        <v>29</v>
      </c>
      <c r="E94" s="96" t="s">
        <v>1301</v>
      </c>
      <c r="F94" s="96"/>
      <c r="G94" s="19">
        <v>30</v>
      </c>
      <c r="H94" s="19">
        <v>49</v>
      </c>
      <c r="I94" s="75">
        <f t="shared" si="2"/>
        <v>79</v>
      </c>
      <c r="J94" s="18">
        <v>8011733718</v>
      </c>
      <c r="K94" s="71" t="s">
        <v>1333</v>
      </c>
      <c r="L94" s="112" t="s">
        <v>742</v>
      </c>
      <c r="M94" s="71">
        <v>9435213048</v>
      </c>
      <c r="N94" s="114"/>
      <c r="O94" s="18"/>
      <c r="P94" s="93">
        <v>43425</v>
      </c>
      <c r="Q94" s="117" t="s">
        <v>74</v>
      </c>
      <c r="R94" s="18"/>
      <c r="S94" s="18"/>
      <c r="T94" s="18"/>
    </row>
    <row r="95" spans="1:20">
      <c r="A95" s="4">
        <v>91</v>
      </c>
      <c r="B95" s="17" t="s">
        <v>67</v>
      </c>
      <c r="C95" s="96" t="s">
        <v>1253</v>
      </c>
      <c r="D95" s="18" t="s">
        <v>29</v>
      </c>
      <c r="E95" s="96" t="s">
        <v>1302</v>
      </c>
      <c r="F95" s="96"/>
      <c r="G95" s="19">
        <v>26</v>
      </c>
      <c r="H95" s="19">
        <v>51</v>
      </c>
      <c r="I95" s="75">
        <f t="shared" si="2"/>
        <v>77</v>
      </c>
      <c r="J95" s="18">
        <v>9957759201</v>
      </c>
      <c r="K95" s="71" t="s">
        <v>1333</v>
      </c>
      <c r="L95" s="112" t="s">
        <v>742</v>
      </c>
      <c r="M95" s="71">
        <v>9435213048</v>
      </c>
      <c r="N95" s="72" t="s">
        <v>312</v>
      </c>
      <c r="O95" s="73">
        <v>9859379468</v>
      </c>
      <c r="P95" s="93">
        <v>43425</v>
      </c>
      <c r="Q95" s="117" t="s">
        <v>74</v>
      </c>
      <c r="R95" s="18"/>
      <c r="S95" s="18"/>
      <c r="T95" s="18"/>
    </row>
    <row r="96" spans="1:20">
      <c r="A96" s="4">
        <v>92</v>
      </c>
      <c r="B96" s="17" t="s">
        <v>67</v>
      </c>
      <c r="C96" s="96" t="s">
        <v>1254</v>
      </c>
      <c r="D96" s="18" t="s">
        <v>29</v>
      </c>
      <c r="E96" s="96" t="s">
        <v>1303</v>
      </c>
      <c r="F96" s="96"/>
      <c r="G96" s="19">
        <v>31</v>
      </c>
      <c r="H96" s="19">
        <v>49</v>
      </c>
      <c r="I96" s="75">
        <f t="shared" si="2"/>
        <v>80</v>
      </c>
      <c r="J96" s="18">
        <v>9954867715</v>
      </c>
      <c r="K96" s="114" t="s">
        <v>738</v>
      </c>
      <c r="L96" s="112" t="s">
        <v>739</v>
      </c>
      <c r="M96" s="71">
        <v>9127219516</v>
      </c>
      <c r="N96" s="114"/>
      <c r="O96" s="18"/>
      <c r="P96" s="93">
        <v>43425</v>
      </c>
      <c r="Q96" s="117" t="s">
        <v>74</v>
      </c>
      <c r="R96" s="18"/>
      <c r="S96" s="18"/>
      <c r="T96" s="18"/>
    </row>
    <row r="97" spans="1:20">
      <c r="A97" s="4">
        <v>93</v>
      </c>
      <c r="B97" s="17" t="s">
        <v>67</v>
      </c>
      <c r="C97" s="96" t="s">
        <v>1255</v>
      </c>
      <c r="D97" s="18" t="s">
        <v>29</v>
      </c>
      <c r="E97" s="96" t="s">
        <v>1304</v>
      </c>
      <c r="F97" s="96"/>
      <c r="G97" s="19">
        <v>40</v>
      </c>
      <c r="H97" s="19">
        <v>62</v>
      </c>
      <c r="I97" s="75">
        <f t="shared" si="2"/>
        <v>102</v>
      </c>
      <c r="J97" s="18">
        <v>9401445808</v>
      </c>
      <c r="K97" s="114" t="s">
        <v>738</v>
      </c>
      <c r="L97" s="112" t="s">
        <v>739</v>
      </c>
      <c r="M97" s="71">
        <v>9127219516</v>
      </c>
      <c r="N97" s="72" t="s">
        <v>282</v>
      </c>
      <c r="O97" s="73">
        <v>8254023391</v>
      </c>
      <c r="P97" s="93">
        <v>43426</v>
      </c>
      <c r="Q97" s="127" t="s">
        <v>200</v>
      </c>
      <c r="R97" s="18"/>
      <c r="S97" s="18"/>
      <c r="T97" s="18"/>
    </row>
    <row r="98" spans="1:20">
      <c r="A98" s="4">
        <v>94</v>
      </c>
      <c r="B98" s="17" t="s">
        <v>67</v>
      </c>
      <c r="C98" s="96" t="s">
        <v>1256</v>
      </c>
      <c r="D98" s="18" t="s">
        <v>29</v>
      </c>
      <c r="E98" s="96" t="s">
        <v>1305</v>
      </c>
      <c r="F98" s="96"/>
      <c r="G98" s="19">
        <v>28</v>
      </c>
      <c r="H98" s="19">
        <v>45</v>
      </c>
      <c r="I98" s="75">
        <f t="shared" si="2"/>
        <v>73</v>
      </c>
      <c r="J98" s="18">
        <v>8011091698</v>
      </c>
      <c r="K98" s="114" t="s">
        <v>738</v>
      </c>
      <c r="L98" s="112" t="s">
        <v>739</v>
      </c>
      <c r="M98" s="71">
        <v>9127219516</v>
      </c>
      <c r="N98" s="72"/>
      <c r="O98" s="73"/>
      <c r="P98" s="93">
        <v>43426</v>
      </c>
      <c r="Q98" s="127" t="s">
        <v>200</v>
      </c>
      <c r="R98" s="18"/>
      <c r="S98" s="18"/>
      <c r="T98" s="18"/>
    </row>
    <row r="99" spans="1:20">
      <c r="A99" s="4">
        <v>95</v>
      </c>
      <c r="B99" s="17" t="s">
        <v>67</v>
      </c>
      <c r="C99" s="96" t="s">
        <v>1257</v>
      </c>
      <c r="D99" s="18" t="s">
        <v>29</v>
      </c>
      <c r="E99" s="96" t="s">
        <v>1306</v>
      </c>
      <c r="F99" s="96"/>
      <c r="G99" s="19">
        <v>48</v>
      </c>
      <c r="H99" s="19">
        <v>60</v>
      </c>
      <c r="I99" s="75">
        <f t="shared" si="2"/>
        <v>108</v>
      </c>
      <c r="J99" s="18">
        <v>8011472321</v>
      </c>
      <c r="K99" s="114" t="s">
        <v>738</v>
      </c>
      <c r="L99" s="112" t="s">
        <v>739</v>
      </c>
      <c r="M99" s="71">
        <v>9127219516</v>
      </c>
      <c r="N99" s="72" t="s">
        <v>749</v>
      </c>
      <c r="O99" s="73">
        <v>9957381953</v>
      </c>
      <c r="P99" s="93">
        <v>43426</v>
      </c>
      <c r="Q99" s="127" t="s">
        <v>200</v>
      </c>
      <c r="R99" s="18"/>
      <c r="S99" s="18"/>
      <c r="T99" s="18"/>
    </row>
    <row r="100" spans="1:20">
      <c r="A100" s="4">
        <v>96</v>
      </c>
      <c r="B100" s="17" t="s">
        <v>67</v>
      </c>
      <c r="C100" s="96" t="s">
        <v>1258</v>
      </c>
      <c r="D100" s="18" t="s">
        <v>29</v>
      </c>
      <c r="E100" s="96" t="s">
        <v>1307</v>
      </c>
      <c r="F100" s="96"/>
      <c r="G100" s="19">
        <v>39</v>
      </c>
      <c r="H100" s="19">
        <v>58</v>
      </c>
      <c r="I100" s="75">
        <f t="shared" si="2"/>
        <v>97</v>
      </c>
      <c r="J100" s="18">
        <v>9678358947</v>
      </c>
      <c r="K100" s="114" t="s">
        <v>738</v>
      </c>
      <c r="L100" s="112" t="s">
        <v>739</v>
      </c>
      <c r="M100" s="71">
        <v>9127219516</v>
      </c>
      <c r="N100" s="114"/>
      <c r="O100" s="18"/>
      <c r="P100" s="93">
        <v>43430</v>
      </c>
      <c r="Q100" s="127" t="s">
        <v>78</v>
      </c>
      <c r="R100" s="18"/>
      <c r="S100" s="18"/>
      <c r="T100" s="18"/>
    </row>
    <row r="101" spans="1:20">
      <c r="A101" s="4">
        <v>97</v>
      </c>
      <c r="B101" s="17" t="s">
        <v>67</v>
      </c>
      <c r="C101" s="96" t="s">
        <v>1259</v>
      </c>
      <c r="D101" s="18" t="s">
        <v>29</v>
      </c>
      <c r="E101" s="96" t="s">
        <v>1308</v>
      </c>
      <c r="F101" s="96"/>
      <c r="G101" s="19">
        <v>32</v>
      </c>
      <c r="H101" s="19">
        <v>49</v>
      </c>
      <c r="I101" s="75">
        <f t="shared" si="2"/>
        <v>81</v>
      </c>
      <c r="J101" s="18">
        <v>8486276804</v>
      </c>
      <c r="K101" s="114" t="s">
        <v>738</v>
      </c>
      <c r="L101" s="112" t="s">
        <v>739</v>
      </c>
      <c r="M101" s="71">
        <v>9127219516</v>
      </c>
      <c r="N101" s="72" t="s">
        <v>750</v>
      </c>
      <c r="O101" s="73">
        <v>9957381953</v>
      </c>
      <c r="P101" s="93">
        <v>43430</v>
      </c>
      <c r="Q101" s="127" t="s">
        <v>78</v>
      </c>
      <c r="R101" s="18"/>
      <c r="S101" s="18"/>
      <c r="T101" s="18"/>
    </row>
    <row r="102" spans="1:20">
      <c r="A102" s="4">
        <v>98</v>
      </c>
      <c r="B102" s="17" t="s">
        <v>67</v>
      </c>
      <c r="C102" s="96" t="s">
        <v>1260</v>
      </c>
      <c r="D102" s="18" t="s">
        <v>29</v>
      </c>
      <c r="E102" s="96" t="s">
        <v>162</v>
      </c>
      <c r="F102" s="96"/>
      <c r="G102" s="19">
        <v>37</v>
      </c>
      <c r="H102" s="19">
        <v>54</v>
      </c>
      <c r="I102" s="75">
        <f t="shared" si="2"/>
        <v>91</v>
      </c>
      <c r="J102" s="18">
        <v>8486408107</v>
      </c>
      <c r="K102" s="114"/>
      <c r="L102" s="114"/>
      <c r="M102" s="114"/>
      <c r="N102" s="114"/>
      <c r="O102" s="18"/>
      <c r="P102" s="93">
        <v>43430</v>
      </c>
      <c r="Q102" s="127" t="s">
        <v>78</v>
      </c>
      <c r="R102" s="18"/>
      <c r="S102" s="18"/>
      <c r="T102" s="18"/>
    </row>
    <row r="103" spans="1:20">
      <c r="A103" s="4">
        <v>99</v>
      </c>
      <c r="B103" s="17" t="s">
        <v>67</v>
      </c>
      <c r="C103" s="96" t="s">
        <v>1261</v>
      </c>
      <c r="D103" s="18" t="s">
        <v>29</v>
      </c>
      <c r="E103" s="96" t="s">
        <v>1309</v>
      </c>
      <c r="F103" s="96"/>
      <c r="G103" s="19">
        <v>49</v>
      </c>
      <c r="H103" s="19">
        <v>64</v>
      </c>
      <c r="I103" s="75">
        <f t="shared" si="2"/>
        <v>113</v>
      </c>
      <c r="J103" s="18">
        <v>9678831770</v>
      </c>
      <c r="K103" s="114" t="s">
        <v>738</v>
      </c>
      <c r="L103" s="112" t="s">
        <v>739</v>
      </c>
      <c r="M103" s="71">
        <v>9127219516</v>
      </c>
      <c r="N103" s="113"/>
      <c r="O103" s="50"/>
      <c r="P103" s="93">
        <v>43431</v>
      </c>
      <c r="Q103" s="93" t="s">
        <v>73</v>
      </c>
      <c r="R103" s="18"/>
      <c r="S103" s="18"/>
      <c r="T103" s="18"/>
    </row>
    <row r="104" spans="1:20">
      <c r="A104" s="4">
        <v>100</v>
      </c>
      <c r="B104" s="17" t="s">
        <v>67</v>
      </c>
      <c r="C104" s="96" t="s">
        <v>1262</v>
      </c>
      <c r="D104" s="18" t="s">
        <v>29</v>
      </c>
      <c r="E104" s="96" t="s">
        <v>1310</v>
      </c>
      <c r="F104" s="96"/>
      <c r="G104" s="19">
        <v>25</v>
      </c>
      <c r="H104" s="19">
        <v>58</v>
      </c>
      <c r="I104" s="75">
        <f t="shared" si="2"/>
        <v>83</v>
      </c>
      <c r="J104" s="18">
        <v>8473934257</v>
      </c>
      <c r="K104" s="114" t="s">
        <v>738</v>
      </c>
      <c r="L104" s="112" t="s">
        <v>739</v>
      </c>
      <c r="M104" s="71">
        <v>9127219516</v>
      </c>
      <c r="N104" s="72" t="s">
        <v>749</v>
      </c>
      <c r="O104" s="73">
        <v>9957381953</v>
      </c>
      <c r="P104" s="93">
        <v>43431</v>
      </c>
      <c r="Q104" s="93" t="s">
        <v>73</v>
      </c>
      <c r="R104" s="18"/>
      <c r="S104" s="18"/>
      <c r="T104" s="18"/>
    </row>
    <row r="105" spans="1:20">
      <c r="A105" s="4">
        <v>101</v>
      </c>
      <c r="B105" s="17" t="s">
        <v>67</v>
      </c>
      <c r="C105" s="96" t="s">
        <v>1263</v>
      </c>
      <c r="D105" s="18" t="s">
        <v>29</v>
      </c>
      <c r="E105" s="96" t="s">
        <v>1311</v>
      </c>
      <c r="F105" s="96"/>
      <c r="G105" s="19">
        <v>42</v>
      </c>
      <c r="H105" s="19">
        <v>56</v>
      </c>
      <c r="I105" s="75">
        <f t="shared" si="2"/>
        <v>98</v>
      </c>
      <c r="J105" s="18">
        <v>8876398645</v>
      </c>
      <c r="K105" s="114"/>
      <c r="L105" s="114"/>
      <c r="M105" s="114"/>
      <c r="N105" s="114"/>
      <c r="O105" s="18"/>
      <c r="P105" s="93">
        <v>43432</v>
      </c>
      <c r="Q105" s="93" t="s">
        <v>74</v>
      </c>
      <c r="R105" s="18"/>
      <c r="S105" s="18"/>
      <c r="T105" s="18"/>
    </row>
    <row r="106" spans="1:20">
      <c r="A106" s="4">
        <v>102</v>
      </c>
      <c r="B106" s="17" t="s">
        <v>67</v>
      </c>
      <c r="C106" s="96" t="s">
        <v>1264</v>
      </c>
      <c r="D106" s="18" t="s">
        <v>29</v>
      </c>
      <c r="E106" s="96" t="s">
        <v>1312</v>
      </c>
      <c r="F106" s="96"/>
      <c r="G106" s="19">
        <v>31</v>
      </c>
      <c r="H106" s="19">
        <v>39</v>
      </c>
      <c r="I106" s="75">
        <f t="shared" si="2"/>
        <v>70</v>
      </c>
      <c r="J106" s="18">
        <v>83990442165</v>
      </c>
      <c r="K106" s="114" t="s">
        <v>738</v>
      </c>
      <c r="L106" s="112" t="s">
        <v>739</v>
      </c>
      <c r="M106" s="71">
        <v>9127219516</v>
      </c>
      <c r="N106" s="114"/>
      <c r="O106" s="18"/>
      <c r="P106" s="93">
        <v>43432</v>
      </c>
      <c r="Q106" s="93" t="s">
        <v>74</v>
      </c>
      <c r="R106" s="18"/>
      <c r="S106" s="18"/>
      <c r="T106" s="18"/>
    </row>
    <row r="107" spans="1:20">
      <c r="A107" s="4">
        <v>103</v>
      </c>
      <c r="B107" s="17" t="s">
        <v>67</v>
      </c>
      <c r="C107" s="96" t="s">
        <v>1265</v>
      </c>
      <c r="D107" s="18" t="s">
        <v>29</v>
      </c>
      <c r="E107" s="96" t="s">
        <v>1313</v>
      </c>
      <c r="F107" s="96"/>
      <c r="G107" s="19">
        <v>39</v>
      </c>
      <c r="H107" s="19">
        <v>58</v>
      </c>
      <c r="I107" s="75">
        <f t="shared" si="2"/>
        <v>97</v>
      </c>
      <c r="J107" s="18">
        <v>9401870668</v>
      </c>
      <c r="K107" s="114" t="s">
        <v>738</v>
      </c>
      <c r="L107" s="112" t="s">
        <v>739</v>
      </c>
      <c r="M107" s="71">
        <v>9127219516</v>
      </c>
      <c r="N107" s="72" t="s">
        <v>282</v>
      </c>
      <c r="O107" s="73">
        <v>8254023391</v>
      </c>
      <c r="P107" s="93">
        <v>43433</v>
      </c>
      <c r="Q107" s="93" t="s">
        <v>200</v>
      </c>
      <c r="R107" s="18"/>
      <c r="S107" s="18"/>
      <c r="T107" s="18"/>
    </row>
    <row r="108" spans="1:20">
      <c r="A108" s="4">
        <v>104</v>
      </c>
      <c r="B108" s="17" t="s">
        <v>67</v>
      </c>
      <c r="C108" s="96" t="s">
        <v>1266</v>
      </c>
      <c r="D108" s="18" t="s">
        <v>29</v>
      </c>
      <c r="E108" s="96" t="s">
        <v>1314</v>
      </c>
      <c r="F108" s="96"/>
      <c r="G108" s="19">
        <v>43</v>
      </c>
      <c r="H108" s="19">
        <v>45</v>
      </c>
      <c r="I108" s="75">
        <f t="shared" si="2"/>
        <v>88</v>
      </c>
      <c r="J108" s="18">
        <v>8472078487</v>
      </c>
      <c r="K108" s="114" t="s">
        <v>738</v>
      </c>
      <c r="L108" s="112" t="s">
        <v>739</v>
      </c>
      <c r="M108" s="71">
        <v>9127219516</v>
      </c>
      <c r="N108" s="114"/>
      <c r="O108" s="18"/>
      <c r="P108" s="93">
        <v>43433</v>
      </c>
      <c r="Q108" s="93" t="s">
        <v>200</v>
      </c>
      <c r="R108" s="18"/>
      <c r="S108" s="18"/>
      <c r="T108" s="18"/>
    </row>
    <row r="109" spans="1:20">
      <c r="A109" s="4">
        <v>105</v>
      </c>
      <c r="B109" s="17" t="s">
        <v>67</v>
      </c>
      <c r="C109" s="96" t="s">
        <v>1267</v>
      </c>
      <c r="D109" s="18" t="s">
        <v>29</v>
      </c>
      <c r="E109" s="96" t="s">
        <v>1315</v>
      </c>
      <c r="F109" s="96"/>
      <c r="G109" s="19">
        <v>37</v>
      </c>
      <c r="H109" s="19">
        <v>55</v>
      </c>
      <c r="I109" s="75">
        <f t="shared" si="2"/>
        <v>92</v>
      </c>
      <c r="J109" s="18">
        <v>9706328003</v>
      </c>
      <c r="K109" s="114" t="s">
        <v>738</v>
      </c>
      <c r="L109" s="112" t="s">
        <v>739</v>
      </c>
      <c r="M109" s="71">
        <v>9127219516</v>
      </c>
      <c r="N109" s="72" t="s">
        <v>750</v>
      </c>
      <c r="O109" s="73">
        <v>9957381953</v>
      </c>
      <c r="P109" s="93">
        <v>43434</v>
      </c>
      <c r="Q109" s="117" t="s">
        <v>76</v>
      </c>
      <c r="R109" s="18"/>
      <c r="S109" s="18"/>
      <c r="T109" s="18"/>
    </row>
    <row r="110" spans="1:20">
      <c r="A110" s="4">
        <v>106</v>
      </c>
      <c r="B110" s="17" t="s">
        <v>67</v>
      </c>
      <c r="C110" s="96" t="s">
        <v>1268</v>
      </c>
      <c r="D110" s="18" t="s">
        <v>29</v>
      </c>
      <c r="E110" s="96" t="s">
        <v>1316</v>
      </c>
      <c r="F110" s="96"/>
      <c r="G110" s="19">
        <v>32</v>
      </c>
      <c r="H110" s="19">
        <v>50</v>
      </c>
      <c r="I110" s="75">
        <f t="shared" si="2"/>
        <v>82</v>
      </c>
      <c r="J110" s="18">
        <v>9435251811</v>
      </c>
      <c r="K110" s="114" t="s">
        <v>1334</v>
      </c>
      <c r="L110" s="112" t="s">
        <v>741</v>
      </c>
      <c r="M110" s="71">
        <v>9127222947</v>
      </c>
      <c r="N110" s="114"/>
      <c r="O110" s="18"/>
      <c r="P110" s="93">
        <v>43434</v>
      </c>
      <c r="Q110" s="117" t="s">
        <v>76</v>
      </c>
      <c r="R110" s="18"/>
      <c r="S110" s="18"/>
      <c r="T110" s="18"/>
    </row>
    <row r="111" spans="1:20">
      <c r="A111" s="4">
        <v>107</v>
      </c>
      <c r="B111" s="17"/>
      <c r="C111" s="18"/>
      <c r="D111" s="18"/>
      <c r="E111" s="19"/>
      <c r="F111" s="18"/>
      <c r="G111" s="19"/>
      <c r="H111" s="19"/>
      <c r="I111" s="75">
        <f t="shared" si="2"/>
        <v>0</v>
      </c>
      <c r="J111" s="18"/>
      <c r="K111" s="114"/>
      <c r="L111" s="112"/>
      <c r="M111" s="71"/>
      <c r="N111" s="72"/>
      <c r="O111" s="73"/>
      <c r="P111" s="24"/>
      <c r="Q111" s="18"/>
      <c r="R111" s="18"/>
      <c r="S111" s="18"/>
      <c r="T111" s="18"/>
    </row>
    <row r="112" spans="1:20">
      <c r="A112" s="4">
        <v>108</v>
      </c>
      <c r="B112" s="17"/>
      <c r="C112" s="18"/>
      <c r="D112" s="18"/>
      <c r="E112" s="19"/>
      <c r="F112" s="18"/>
      <c r="G112" s="19"/>
      <c r="H112" s="19"/>
      <c r="I112" s="75">
        <f t="shared" si="2"/>
        <v>0</v>
      </c>
      <c r="J112" s="18"/>
      <c r="K112" s="114"/>
      <c r="L112" s="112"/>
      <c r="M112" s="71"/>
      <c r="N112" s="114"/>
      <c r="O112" s="18"/>
      <c r="P112" s="24"/>
      <c r="Q112" s="18"/>
      <c r="R112" s="18"/>
      <c r="S112" s="18"/>
      <c r="T112" s="18"/>
    </row>
    <row r="113" spans="1:20">
      <c r="A113" s="4">
        <v>109</v>
      </c>
      <c r="B113" s="17"/>
      <c r="C113" s="18"/>
      <c r="D113" s="18"/>
      <c r="E113" s="19"/>
      <c r="F113" s="18"/>
      <c r="G113" s="19"/>
      <c r="H113" s="19"/>
      <c r="I113" s="17">
        <f t="shared" ref="I113:I131" si="3">+G113+H113</f>
        <v>0</v>
      </c>
      <c r="J113" s="18"/>
      <c r="K113" s="114"/>
      <c r="L113" s="112"/>
      <c r="M113" s="71"/>
      <c r="N113" s="72"/>
      <c r="O113" s="73"/>
      <c r="P113" s="24"/>
      <c r="Q113" s="18"/>
      <c r="R113" s="18"/>
      <c r="S113" s="18"/>
      <c r="T113" s="18"/>
    </row>
    <row r="114" spans="1:20">
      <c r="A114" s="4">
        <v>110</v>
      </c>
      <c r="B114" s="17"/>
      <c r="C114" s="18"/>
      <c r="D114" s="18"/>
      <c r="E114" s="19"/>
      <c r="F114" s="18"/>
      <c r="G114" s="19"/>
      <c r="H114" s="19"/>
      <c r="I114" s="17">
        <f t="shared" si="3"/>
        <v>0</v>
      </c>
      <c r="J114" s="18"/>
      <c r="K114" s="114"/>
      <c r="L114" s="112"/>
      <c r="M114" s="71"/>
      <c r="N114" s="114"/>
      <c r="O114" s="18"/>
      <c r="P114" s="24"/>
      <c r="Q114" s="18"/>
      <c r="R114" s="18"/>
      <c r="S114" s="18"/>
      <c r="T114" s="18"/>
    </row>
    <row r="115" spans="1:20">
      <c r="A115" s="4">
        <v>111</v>
      </c>
      <c r="B115" s="17"/>
      <c r="C115" s="18"/>
      <c r="D115" s="18"/>
      <c r="E115" s="19"/>
      <c r="F115" s="18"/>
      <c r="G115" s="19"/>
      <c r="H115" s="19"/>
      <c r="I115" s="17">
        <f t="shared" si="3"/>
        <v>0</v>
      </c>
      <c r="J115" s="18"/>
      <c r="K115" s="114"/>
      <c r="L115" s="112"/>
      <c r="M115" s="71"/>
      <c r="N115" s="72"/>
      <c r="O115" s="73"/>
      <c r="P115" s="24"/>
      <c r="Q115" s="18"/>
      <c r="R115" s="18"/>
      <c r="S115" s="18"/>
      <c r="T115" s="18"/>
    </row>
    <row r="116" spans="1:20">
      <c r="A116" s="4">
        <v>112</v>
      </c>
      <c r="B116" s="17"/>
      <c r="C116" s="18"/>
      <c r="D116" s="18"/>
      <c r="E116" s="19"/>
      <c r="F116" s="18"/>
      <c r="G116" s="19"/>
      <c r="H116" s="19"/>
      <c r="I116" s="17">
        <f t="shared" si="3"/>
        <v>0</v>
      </c>
      <c r="J116" s="18"/>
      <c r="K116" s="114"/>
      <c r="L116" s="114"/>
      <c r="M116" s="114"/>
      <c r="N116" s="114"/>
      <c r="O116" s="18"/>
      <c r="P116" s="24"/>
      <c r="Q116" s="18"/>
      <c r="R116" s="18"/>
      <c r="S116" s="18"/>
      <c r="T116" s="18"/>
    </row>
    <row r="117" spans="1:20">
      <c r="A117" s="4">
        <v>113</v>
      </c>
      <c r="B117" s="17"/>
      <c r="C117" s="18"/>
      <c r="D117" s="18"/>
      <c r="E117" s="19"/>
      <c r="F117" s="18"/>
      <c r="G117" s="19"/>
      <c r="H117" s="19"/>
      <c r="I117" s="17">
        <f t="shared" si="3"/>
        <v>0</v>
      </c>
      <c r="J117" s="18"/>
      <c r="K117" s="114"/>
      <c r="L117" s="112"/>
      <c r="M117" s="71"/>
      <c r="N117" s="114"/>
      <c r="O117" s="18"/>
      <c r="P117" s="24"/>
      <c r="Q117" s="18"/>
      <c r="R117" s="18"/>
      <c r="S117" s="18"/>
      <c r="T117" s="18"/>
    </row>
    <row r="118" spans="1:20">
      <c r="A118" s="4">
        <v>114</v>
      </c>
      <c r="B118" s="17"/>
      <c r="C118" s="18"/>
      <c r="D118" s="18"/>
      <c r="E118" s="19"/>
      <c r="F118" s="18"/>
      <c r="G118" s="19"/>
      <c r="H118" s="19"/>
      <c r="I118" s="17">
        <f t="shared" si="3"/>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3"/>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3"/>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3"/>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3"/>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3"/>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3"/>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3"/>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3"/>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3"/>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3"/>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3"/>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3"/>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3"/>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ref="I132:I134" si="4">+G132+H132</f>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4"/>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4"/>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5">+G135+H135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5"/>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5"/>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5"/>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5"/>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5"/>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5"/>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5"/>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5"/>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5"/>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5"/>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5"/>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5"/>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5"/>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5"/>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5"/>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5"/>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5"/>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5"/>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5"/>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5"/>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5"/>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5"/>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5"/>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5"/>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5"/>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5"/>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5"/>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5"/>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5"/>
        <v>0</v>
      </c>
      <c r="J164" s="18"/>
      <c r="K164" s="18"/>
      <c r="L164" s="18"/>
      <c r="M164" s="18"/>
      <c r="N164" s="18"/>
      <c r="O164" s="18"/>
      <c r="P164" s="24"/>
      <c r="Q164" s="18"/>
      <c r="R164" s="18"/>
      <c r="S164" s="18"/>
      <c r="T164" s="18"/>
    </row>
    <row r="165" spans="1:20">
      <c r="A165" s="21" t="s">
        <v>11</v>
      </c>
      <c r="B165" s="40"/>
      <c r="C165" s="21">
        <f>COUNTIFS(C5:C164,"*")</f>
        <v>106</v>
      </c>
      <c r="D165" s="21"/>
      <c r="E165" s="13"/>
      <c r="F165" s="21"/>
      <c r="G165" s="21">
        <f>SUM(G5:G164)</f>
        <v>4456</v>
      </c>
      <c r="H165" s="21">
        <f>SUM(H5:H164)</f>
        <v>5328</v>
      </c>
      <c r="I165" s="21">
        <f>SUM(I5:I164)</f>
        <v>9784</v>
      </c>
      <c r="J165" s="21"/>
      <c r="K165" s="21"/>
      <c r="L165" s="21"/>
      <c r="M165" s="21"/>
      <c r="N165" s="21"/>
      <c r="O165" s="21"/>
      <c r="P165" s="14"/>
      <c r="Q165" s="21"/>
      <c r="R165" s="21"/>
      <c r="S165" s="21"/>
      <c r="T165" s="12"/>
    </row>
    <row r="166" spans="1:20">
      <c r="A166" s="45" t="s">
        <v>66</v>
      </c>
      <c r="B166" s="10">
        <f>COUNTIF(B$5:B$164,"Team 1")</f>
        <v>53</v>
      </c>
      <c r="C166" s="45" t="s">
        <v>29</v>
      </c>
      <c r="D166" s="10">
        <f>COUNTIF(D5:D164,"Anganwadi")</f>
        <v>74</v>
      </c>
    </row>
    <row r="167" spans="1:20">
      <c r="A167" s="45" t="s">
        <v>67</v>
      </c>
      <c r="B167" s="10">
        <f>COUNTIF(B$6:B$164,"Team 2")</f>
        <v>53</v>
      </c>
      <c r="C167" s="45" t="s">
        <v>27</v>
      </c>
      <c r="D167" s="10">
        <f>COUNTIF(D5:D164,"School")</f>
        <v>32</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73 D7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85" zoomScaleNormal="85" workbookViewId="0">
      <pane xSplit="3" ySplit="4" topLeftCell="D109"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7" t="s">
        <v>1507</v>
      </c>
      <c r="B1" s="197"/>
      <c r="C1" s="197"/>
      <c r="D1" s="188"/>
      <c r="E1" s="188"/>
      <c r="F1" s="188"/>
      <c r="G1" s="188"/>
      <c r="H1" s="188"/>
      <c r="I1" s="188"/>
      <c r="J1" s="188"/>
      <c r="K1" s="188"/>
      <c r="L1" s="188"/>
      <c r="M1" s="188"/>
      <c r="N1" s="188"/>
      <c r="O1" s="188"/>
      <c r="P1" s="188"/>
      <c r="Q1" s="188"/>
      <c r="R1" s="188"/>
      <c r="S1" s="188"/>
    </row>
    <row r="2" spans="1:20">
      <c r="A2" s="191" t="s">
        <v>63</v>
      </c>
      <c r="B2" s="192"/>
      <c r="C2" s="192"/>
      <c r="D2" s="25">
        <v>43435</v>
      </c>
      <c r="E2" s="22"/>
      <c r="F2" s="22"/>
      <c r="G2" s="22"/>
      <c r="H2" s="22"/>
      <c r="I2" s="22"/>
      <c r="J2" s="22"/>
      <c r="K2" s="22"/>
      <c r="L2" s="22"/>
      <c r="M2" s="22"/>
      <c r="N2" s="22"/>
      <c r="O2" s="22"/>
      <c r="P2" s="22"/>
      <c r="Q2" s="22"/>
      <c r="R2" s="22"/>
      <c r="S2" s="22"/>
    </row>
    <row r="3" spans="1:20" ht="24" customHeight="1">
      <c r="A3" s="193" t="s">
        <v>14</v>
      </c>
      <c r="B3" s="189" t="s">
        <v>65</v>
      </c>
      <c r="C3" s="194" t="s">
        <v>7</v>
      </c>
      <c r="D3" s="194" t="s">
        <v>59</v>
      </c>
      <c r="E3" s="194" t="s">
        <v>16</v>
      </c>
      <c r="F3" s="195" t="s">
        <v>17</v>
      </c>
      <c r="G3" s="194" t="s">
        <v>8</v>
      </c>
      <c r="H3" s="194"/>
      <c r="I3" s="194"/>
      <c r="J3" s="194" t="s">
        <v>35</v>
      </c>
      <c r="K3" s="189" t="s">
        <v>37</v>
      </c>
      <c r="L3" s="189" t="s">
        <v>54</v>
      </c>
      <c r="M3" s="189" t="s">
        <v>55</v>
      </c>
      <c r="N3" s="189" t="s">
        <v>38</v>
      </c>
      <c r="O3" s="189" t="s">
        <v>39</v>
      </c>
      <c r="P3" s="193" t="s">
        <v>58</v>
      </c>
      <c r="Q3" s="194" t="s">
        <v>56</v>
      </c>
      <c r="R3" s="194" t="s">
        <v>36</v>
      </c>
      <c r="S3" s="194" t="s">
        <v>57</v>
      </c>
      <c r="T3" s="194" t="s">
        <v>13</v>
      </c>
    </row>
    <row r="4" spans="1:20" ht="25.5" customHeight="1">
      <c r="A4" s="193"/>
      <c r="B4" s="196"/>
      <c r="C4" s="194"/>
      <c r="D4" s="194"/>
      <c r="E4" s="194"/>
      <c r="F4" s="195"/>
      <c r="G4" s="23" t="s">
        <v>9</v>
      </c>
      <c r="H4" s="23" t="s">
        <v>10</v>
      </c>
      <c r="I4" s="23" t="s">
        <v>11</v>
      </c>
      <c r="J4" s="194"/>
      <c r="K4" s="190"/>
      <c r="L4" s="190"/>
      <c r="M4" s="190"/>
      <c r="N4" s="190"/>
      <c r="O4" s="190"/>
      <c r="P4" s="193"/>
      <c r="Q4" s="193"/>
      <c r="R4" s="194"/>
      <c r="S4" s="194"/>
      <c r="T4" s="194"/>
    </row>
    <row r="5" spans="1:20">
      <c r="A5" s="4">
        <v>1</v>
      </c>
      <c r="B5" s="17" t="s">
        <v>66</v>
      </c>
      <c r="C5" s="61" t="s">
        <v>1336</v>
      </c>
      <c r="D5" s="88" t="s">
        <v>27</v>
      </c>
      <c r="E5" s="61" t="s">
        <v>1374</v>
      </c>
      <c r="F5" s="77" t="s">
        <v>72</v>
      </c>
      <c r="G5" s="53">
        <v>44</v>
      </c>
      <c r="H5" s="53">
        <v>80</v>
      </c>
      <c r="I5" s="86">
        <f>G5+H5</f>
        <v>124</v>
      </c>
      <c r="J5" s="61" t="s">
        <v>1408</v>
      </c>
      <c r="K5" s="95" t="s">
        <v>227</v>
      </c>
      <c r="L5" s="70" t="s">
        <v>321</v>
      </c>
      <c r="M5" s="100" t="s">
        <v>322</v>
      </c>
      <c r="N5" s="96" t="s">
        <v>279</v>
      </c>
      <c r="O5" s="96">
        <v>9678167019</v>
      </c>
      <c r="P5" s="127">
        <v>43435</v>
      </c>
      <c r="Q5" s="130" t="s">
        <v>223</v>
      </c>
      <c r="R5" s="18">
        <v>33</v>
      </c>
      <c r="S5" s="18"/>
      <c r="T5" s="18"/>
    </row>
    <row r="6" spans="1:20">
      <c r="A6" s="4">
        <v>2</v>
      </c>
      <c r="B6" s="17" t="s">
        <v>66</v>
      </c>
      <c r="C6" s="61" t="s">
        <v>1337</v>
      </c>
      <c r="D6" s="88" t="s">
        <v>27</v>
      </c>
      <c r="E6" s="61" t="s">
        <v>1375</v>
      </c>
      <c r="F6" s="78" t="s">
        <v>106</v>
      </c>
      <c r="G6" s="53">
        <v>47</v>
      </c>
      <c r="H6" s="53">
        <v>47</v>
      </c>
      <c r="I6" s="86">
        <f t="shared" ref="I6:I64" si="0">G6+H6</f>
        <v>94</v>
      </c>
      <c r="J6" s="61" t="s">
        <v>915</v>
      </c>
      <c r="K6" s="95" t="s">
        <v>227</v>
      </c>
      <c r="L6" s="70" t="s">
        <v>321</v>
      </c>
      <c r="M6" s="100" t="s">
        <v>322</v>
      </c>
      <c r="N6" s="96" t="s">
        <v>198</v>
      </c>
      <c r="O6" s="96">
        <v>7896092625</v>
      </c>
      <c r="P6" s="127">
        <v>43435</v>
      </c>
      <c r="Q6" s="130" t="s">
        <v>223</v>
      </c>
      <c r="R6" s="18">
        <v>37</v>
      </c>
      <c r="S6" s="18"/>
      <c r="T6" s="18"/>
    </row>
    <row r="7" spans="1:20">
      <c r="A7" s="4">
        <v>3</v>
      </c>
      <c r="B7" s="17" t="s">
        <v>66</v>
      </c>
      <c r="C7" s="61" t="s">
        <v>1338</v>
      </c>
      <c r="D7" s="88" t="s">
        <v>27</v>
      </c>
      <c r="E7" s="61" t="s">
        <v>1376</v>
      </c>
      <c r="F7" s="77" t="s">
        <v>72</v>
      </c>
      <c r="G7" s="53">
        <v>31</v>
      </c>
      <c r="H7" s="53">
        <v>45</v>
      </c>
      <c r="I7" s="86">
        <f t="shared" si="0"/>
        <v>76</v>
      </c>
      <c r="J7" s="61" t="s">
        <v>1409</v>
      </c>
      <c r="K7" s="95" t="s">
        <v>227</v>
      </c>
      <c r="L7" s="70" t="s">
        <v>321</v>
      </c>
      <c r="M7" s="100" t="s">
        <v>322</v>
      </c>
      <c r="N7" s="96" t="s">
        <v>280</v>
      </c>
      <c r="O7" s="96">
        <v>8011249211</v>
      </c>
      <c r="P7" s="127">
        <v>43437</v>
      </c>
      <c r="Q7" s="130" t="s">
        <v>78</v>
      </c>
      <c r="R7" s="18">
        <v>34</v>
      </c>
      <c r="S7" s="18"/>
      <c r="T7" s="18"/>
    </row>
    <row r="8" spans="1:20">
      <c r="A8" s="4">
        <v>4</v>
      </c>
      <c r="B8" s="17" t="s">
        <v>66</v>
      </c>
      <c r="C8" s="61" t="s">
        <v>1339</v>
      </c>
      <c r="D8" s="88" t="s">
        <v>27</v>
      </c>
      <c r="E8" s="61" t="s">
        <v>1377</v>
      </c>
      <c r="F8" s="78" t="s">
        <v>72</v>
      </c>
      <c r="G8" s="53">
        <v>52</v>
      </c>
      <c r="H8" s="53">
        <v>33</v>
      </c>
      <c r="I8" s="86">
        <f t="shared" si="0"/>
        <v>85</v>
      </c>
      <c r="J8" s="61" t="s">
        <v>1410</v>
      </c>
      <c r="K8" s="95" t="s">
        <v>228</v>
      </c>
      <c r="L8" s="70" t="s">
        <v>321</v>
      </c>
      <c r="M8" s="100" t="s">
        <v>322</v>
      </c>
      <c r="N8" s="96" t="s">
        <v>281</v>
      </c>
      <c r="O8" s="96">
        <v>9706999737</v>
      </c>
      <c r="P8" s="127">
        <v>43437</v>
      </c>
      <c r="Q8" s="130" t="s">
        <v>78</v>
      </c>
      <c r="R8" s="18">
        <v>33</v>
      </c>
      <c r="S8" s="18"/>
      <c r="T8" s="18"/>
    </row>
    <row r="9" spans="1:20">
      <c r="A9" s="4">
        <v>5</v>
      </c>
      <c r="B9" s="17" t="s">
        <v>66</v>
      </c>
      <c r="C9" s="61" t="s">
        <v>1036</v>
      </c>
      <c r="D9" s="88" t="s">
        <v>27</v>
      </c>
      <c r="E9" s="61" t="s">
        <v>1109</v>
      </c>
      <c r="F9" s="77" t="s">
        <v>106</v>
      </c>
      <c r="G9" s="53">
        <v>43</v>
      </c>
      <c r="H9" s="53">
        <v>44</v>
      </c>
      <c r="I9" s="86">
        <f t="shared" si="0"/>
        <v>87</v>
      </c>
      <c r="J9" s="61" t="s">
        <v>1085</v>
      </c>
      <c r="K9" s="95" t="s">
        <v>228</v>
      </c>
      <c r="L9" s="70" t="s">
        <v>321</v>
      </c>
      <c r="M9" s="100" t="s">
        <v>322</v>
      </c>
      <c r="N9" s="96" t="s">
        <v>282</v>
      </c>
      <c r="O9" s="96">
        <v>9954148668</v>
      </c>
      <c r="P9" s="127">
        <v>43437</v>
      </c>
      <c r="Q9" s="130" t="s">
        <v>78</v>
      </c>
      <c r="R9" s="18">
        <v>45</v>
      </c>
      <c r="S9" s="18"/>
      <c r="T9" s="18"/>
    </row>
    <row r="10" spans="1:20">
      <c r="A10" s="4">
        <v>6</v>
      </c>
      <c r="B10" s="17" t="s">
        <v>66</v>
      </c>
      <c r="C10" s="96" t="s">
        <v>1340</v>
      </c>
      <c r="D10" s="88" t="s">
        <v>29</v>
      </c>
      <c r="E10" s="96" t="s">
        <v>1378</v>
      </c>
      <c r="F10" s="78"/>
      <c r="G10" s="78">
        <v>49</v>
      </c>
      <c r="H10" s="78">
        <v>54</v>
      </c>
      <c r="I10" s="86">
        <f t="shared" si="0"/>
        <v>103</v>
      </c>
      <c r="J10" s="98">
        <v>9957142101</v>
      </c>
      <c r="K10" s="95" t="s">
        <v>229</v>
      </c>
      <c r="L10" s="70" t="s">
        <v>321</v>
      </c>
      <c r="M10" s="100" t="s">
        <v>322</v>
      </c>
      <c r="N10" s="96" t="s">
        <v>197</v>
      </c>
      <c r="O10" s="96">
        <v>9954808089</v>
      </c>
      <c r="P10" s="127">
        <v>43438</v>
      </c>
      <c r="Q10" s="130" t="s">
        <v>73</v>
      </c>
      <c r="R10" s="18">
        <v>43</v>
      </c>
      <c r="S10" s="18"/>
      <c r="T10" s="18"/>
    </row>
    <row r="11" spans="1:20">
      <c r="A11" s="4">
        <v>7</v>
      </c>
      <c r="B11" s="17" t="s">
        <v>66</v>
      </c>
      <c r="C11" s="96" t="s">
        <v>1341</v>
      </c>
      <c r="D11" s="88" t="s">
        <v>29</v>
      </c>
      <c r="E11" s="96" t="s">
        <v>1379</v>
      </c>
      <c r="F11" s="78"/>
      <c r="G11" s="78">
        <v>53</v>
      </c>
      <c r="H11" s="78">
        <v>46</v>
      </c>
      <c r="I11" s="86">
        <f t="shared" si="0"/>
        <v>99</v>
      </c>
      <c r="J11" s="98">
        <v>9954150627</v>
      </c>
      <c r="K11" s="95" t="s">
        <v>229</v>
      </c>
      <c r="L11" s="70" t="s">
        <v>321</v>
      </c>
      <c r="M11" s="100" t="s">
        <v>322</v>
      </c>
      <c r="N11" s="96" t="s">
        <v>283</v>
      </c>
      <c r="O11" s="96">
        <v>8723914129</v>
      </c>
      <c r="P11" s="127">
        <v>43438</v>
      </c>
      <c r="Q11" s="130" t="s">
        <v>73</v>
      </c>
      <c r="R11" s="18">
        <v>47</v>
      </c>
      <c r="S11" s="18"/>
      <c r="T11" s="18"/>
    </row>
    <row r="12" spans="1:20">
      <c r="A12" s="4">
        <v>8</v>
      </c>
      <c r="B12" s="17" t="s">
        <v>66</v>
      </c>
      <c r="C12" s="96" t="s">
        <v>1342</v>
      </c>
      <c r="D12" s="88" t="s">
        <v>29</v>
      </c>
      <c r="E12" s="96" t="s">
        <v>1380</v>
      </c>
      <c r="F12" s="89"/>
      <c r="G12" s="78">
        <v>51</v>
      </c>
      <c r="H12" s="78">
        <v>36</v>
      </c>
      <c r="I12" s="86">
        <f t="shared" si="0"/>
        <v>87</v>
      </c>
      <c r="J12" s="98">
        <v>8812958149</v>
      </c>
      <c r="K12" s="95" t="s">
        <v>229</v>
      </c>
      <c r="L12" s="70" t="s">
        <v>321</v>
      </c>
      <c r="M12" s="100" t="s">
        <v>322</v>
      </c>
      <c r="N12" s="96" t="s">
        <v>280</v>
      </c>
      <c r="O12" s="96">
        <v>7896646163</v>
      </c>
      <c r="P12" s="127">
        <v>43440</v>
      </c>
      <c r="Q12" s="130" t="s">
        <v>200</v>
      </c>
      <c r="R12" s="18">
        <v>43</v>
      </c>
      <c r="S12" s="18"/>
      <c r="T12" s="18"/>
    </row>
    <row r="13" spans="1:20">
      <c r="A13" s="4">
        <v>9</v>
      </c>
      <c r="B13" s="17" t="s">
        <v>66</v>
      </c>
      <c r="C13" s="96" t="s">
        <v>1343</v>
      </c>
      <c r="D13" s="88" t="s">
        <v>29</v>
      </c>
      <c r="E13" s="96" t="s">
        <v>1381</v>
      </c>
      <c r="F13" s="89"/>
      <c r="G13" s="78">
        <v>67</v>
      </c>
      <c r="H13" s="78">
        <v>66</v>
      </c>
      <c r="I13" s="86">
        <f t="shared" si="0"/>
        <v>133</v>
      </c>
      <c r="J13" s="98">
        <v>9957861806</v>
      </c>
      <c r="K13" s="95" t="s">
        <v>229</v>
      </c>
      <c r="L13" s="70" t="s">
        <v>323</v>
      </c>
      <c r="M13" s="101">
        <v>9401442896</v>
      </c>
      <c r="N13" s="96" t="s">
        <v>198</v>
      </c>
      <c r="O13" s="96">
        <v>9954148668</v>
      </c>
      <c r="P13" s="127">
        <v>43440</v>
      </c>
      <c r="Q13" s="130" t="s">
        <v>200</v>
      </c>
      <c r="R13" s="18">
        <v>31</v>
      </c>
      <c r="S13" s="18"/>
      <c r="T13" s="18"/>
    </row>
    <row r="14" spans="1:20">
      <c r="A14" s="4">
        <v>10</v>
      </c>
      <c r="B14" s="17" t="s">
        <v>66</v>
      </c>
      <c r="C14" s="96" t="s">
        <v>1344</v>
      </c>
      <c r="D14" s="88" t="s">
        <v>29</v>
      </c>
      <c r="E14" s="96" t="s">
        <v>163</v>
      </c>
      <c r="F14" s="89"/>
      <c r="G14" s="78">
        <v>53</v>
      </c>
      <c r="H14" s="78">
        <v>80</v>
      </c>
      <c r="I14" s="86">
        <f t="shared" si="0"/>
        <v>133</v>
      </c>
      <c r="J14" s="98">
        <v>8486929123</v>
      </c>
      <c r="K14" s="95" t="s">
        <v>230</v>
      </c>
      <c r="L14" s="70" t="s">
        <v>321</v>
      </c>
      <c r="M14" s="100" t="s">
        <v>322</v>
      </c>
      <c r="N14" s="96" t="s">
        <v>283</v>
      </c>
      <c r="O14" s="96">
        <v>9706375966</v>
      </c>
      <c r="P14" s="127">
        <v>43441</v>
      </c>
      <c r="Q14" s="130" t="s">
        <v>76</v>
      </c>
      <c r="R14" s="18">
        <v>47</v>
      </c>
      <c r="S14" s="18"/>
      <c r="T14" s="18"/>
    </row>
    <row r="15" spans="1:20">
      <c r="A15" s="4">
        <v>11</v>
      </c>
      <c r="B15" s="17" t="s">
        <v>66</v>
      </c>
      <c r="C15" s="96" t="s">
        <v>1345</v>
      </c>
      <c r="D15" s="88" t="s">
        <v>29</v>
      </c>
      <c r="E15" s="96" t="s">
        <v>1382</v>
      </c>
      <c r="F15" s="89"/>
      <c r="G15" s="78">
        <v>66</v>
      </c>
      <c r="H15" s="78">
        <v>63</v>
      </c>
      <c r="I15" s="86">
        <f t="shared" si="0"/>
        <v>129</v>
      </c>
      <c r="J15" s="98">
        <v>8474006366</v>
      </c>
      <c r="K15" s="95" t="s">
        <v>230</v>
      </c>
      <c r="L15" s="70" t="s">
        <v>321</v>
      </c>
      <c r="M15" s="100" t="s">
        <v>322</v>
      </c>
      <c r="N15" s="96" t="s">
        <v>279</v>
      </c>
      <c r="O15" s="96">
        <v>8011249211</v>
      </c>
      <c r="P15" s="127">
        <v>43441</v>
      </c>
      <c r="Q15" s="130" t="s">
        <v>76</v>
      </c>
      <c r="R15" s="18">
        <v>32</v>
      </c>
      <c r="S15" s="18"/>
      <c r="T15" s="18"/>
    </row>
    <row r="16" spans="1:20">
      <c r="A16" s="4">
        <v>12</v>
      </c>
      <c r="B16" s="17" t="s">
        <v>66</v>
      </c>
      <c r="C16" s="96" t="s">
        <v>560</v>
      </c>
      <c r="D16" s="88" t="s">
        <v>29</v>
      </c>
      <c r="E16" s="96" t="s">
        <v>1383</v>
      </c>
      <c r="F16" s="89"/>
      <c r="G16" s="78">
        <v>45</v>
      </c>
      <c r="H16" s="78">
        <v>55</v>
      </c>
      <c r="I16" s="86">
        <f t="shared" si="0"/>
        <v>100</v>
      </c>
      <c r="J16" s="98">
        <v>7896913656</v>
      </c>
      <c r="K16" s="95" t="s">
        <v>230</v>
      </c>
      <c r="L16" s="70" t="s">
        <v>321</v>
      </c>
      <c r="M16" s="100" t="s">
        <v>322</v>
      </c>
      <c r="N16" s="96" t="s">
        <v>198</v>
      </c>
      <c r="O16" s="96">
        <v>9678619898</v>
      </c>
      <c r="P16" s="127">
        <v>43442</v>
      </c>
      <c r="Q16" s="130" t="s">
        <v>223</v>
      </c>
      <c r="R16" s="18">
        <v>33</v>
      </c>
      <c r="S16" s="18"/>
      <c r="T16" s="18"/>
    </row>
    <row r="17" spans="1:20" ht="28.5">
      <c r="A17" s="4">
        <v>13</v>
      </c>
      <c r="B17" s="17" t="s">
        <v>66</v>
      </c>
      <c r="C17" s="96" t="s">
        <v>1346</v>
      </c>
      <c r="D17" s="88" t="s">
        <v>29</v>
      </c>
      <c r="E17" s="96" t="s">
        <v>1384</v>
      </c>
      <c r="F17" s="89"/>
      <c r="G17" s="78">
        <v>40</v>
      </c>
      <c r="H17" s="78">
        <v>47</v>
      </c>
      <c r="I17" s="86">
        <f t="shared" si="0"/>
        <v>87</v>
      </c>
      <c r="J17" s="98">
        <v>8486929166</v>
      </c>
      <c r="K17" s="95" t="s">
        <v>230</v>
      </c>
      <c r="L17" s="70" t="s">
        <v>321</v>
      </c>
      <c r="M17" s="100" t="s">
        <v>322</v>
      </c>
      <c r="N17" s="96" t="s">
        <v>280</v>
      </c>
      <c r="O17" s="96">
        <v>8723914129</v>
      </c>
      <c r="P17" s="127">
        <v>43442</v>
      </c>
      <c r="Q17" s="130" t="s">
        <v>223</v>
      </c>
      <c r="R17" s="18"/>
      <c r="S17" s="18"/>
      <c r="T17" s="18"/>
    </row>
    <row r="18" spans="1:20">
      <c r="A18" s="4">
        <v>14</v>
      </c>
      <c r="B18" s="17" t="s">
        <v>66</v>
      </c>
      <c r="C18" s="96" t="s">
        <v>1347</v>
      </c>
      <c r="D18" s="88" t="s">
        <v>29</v>
      </c>
      <c r="E18" s="96" t="s">
        <v>1385</v>
      </c>
      <c r="F18" s="89"/>
      <c r="G18" s="78">
        <v>43</v>
      </c>
      <c r="H18" s="78">
        <v>46</v>
      </c>
      <c r="I18" s="86">
        <f t="shared" si="0"/>
        <v>89</v>
      </c>
      <c r="J18" s="98">
        <v>7896560485</v>
      </c>
      <c r="K18" s="95" t="s">
        <v>231</v>
      </c>
      <c r="L18" s="70" t="s">
        <v>324</v>
      </c>
      <c r="M18" s="101">
        <v>8876451957</v>
      </c>
      <c r="N18" s="96" t="s">
        <v>128</v>
      </c>
      <c r="O18" s="96">
        <v>9954808089</v>
      </c>
      <c r="P18" s="127">
        <v>43444</v>
      </c>
      <c r="Q18" s="130" t="s">
        <v>78</v>
      </c>
      <c r="R18" s="18">
        <v>28</v>
      </c>
      <c r="S18" s="18"/>
      <c r="T18" s="18"/>
    </row>
    <row r="19" spans="1:20">
      <c r="A19" s="4">
        <v>15</v>
      </c>
      <c r="B19" s="17" t="s">
        <v>66</v>
      </c>
      <c r="C19" s="96" t="s">
        <v>1348</v>
      </c>
      <c r="D19" s="88" t="s">
        <v>29</v>
      </c>
      <c r="E19" s="96" t="s">
        <v>1386</v>
      </c>
      <c r="F19" s="89"/>
      <c r="G19" s="78">
        <v>53</v>
      </c>
      <c r="H19" s="78">
        <v>54</v>
      </c>
      <c r="I19" s="86">
        <f t="shared" si="0"/>
        <v>107</v>
      </c>
      <c r="J19" s="98">
        <v>9085564416</v>
      </c>
      <c r="K19" s="95" t="s">
        <v>231</v>
      </c>
      <c r="L19" s="70" t="s">
        <v>324</v>
      </c>
      <c r="M19" s="101">
        <v>8876451958</v>
      </c>
      <c r="N19" s="96" t="s">
        <v>129</v>
      </c>
      <c r="O19" s="96">
        <v>8011249057</v>
      </c>
      <c r="P19" s="127">
        <v>43445</v>
      </c>
      <c r="Q19" s="130" t="s">
        <v>73</v>
      </c>
      <c r="R19" s="18">
        <v>32</v>
      </c>
      <c r="S19" s="18"/>
      <c r="T19" s="18"/>
    </row>
    <row r="20" spans="1:20">
      <c r="A20" s="4">
        <v>16</v>
      </c>
      <c r="B20" s="17" t="s">
        <v>66</v>
      </c>
      <c r="C20" s="96" t="s">
        <v>214</v>
      </c>
      <c r="D20" s="88" t="s">
        <v>29</v>
      </c>
      <c r="E20" s="96" t="s">
        <v>266</v>
      </c>
      <c r="F20" s="89"/>
      <c r="G20" s="78">
        <v>88</v>
      </c>
      <c r="H20" s="78">
        <v>95</v>
      </c>
      <c r="I20" s="86">
        <f t="shared" si="0"/>
        <v>183</v>
      </c>
      <c r="J20" s="98">
        <v>9706738348</v>
      </c>
      <c r="K20" s="95" t="s">
        <v>231</v>
      </c>
      <c r="L20" s="70" t="s">
        <v>324</v>
      </c>
      <c r="M20" s="101">
        <v>8876451959</v>
      </c>
      <c r="N20" s="96" t="s">
        <v>127</v>
      </c>
      <c r="O20" s="96">
        <v>9577547826</v>
      </c>
      <c r="P20" s="127">
        <v>43445</v>
      </c>
      <c r="Q20" s="130" t="s">
        <v>73</v>
      </c>
      <c r="R20" s="18">
        <v>30</v>
      </c>
      <c r="S20" s="18"/>
      <c r="T20" s="18"/>
    </row>
    <row r="21" spans="1:20">
      <c r="A21" s="4">
        <v>17</v>
      </c>
      <c r="B21" s="17" t="s">
        <v>66</v>
      </c>
      <c r="C21" s="96" t="s">
        <v>1349</v>
      </c>
      <c r="D21" s="88" t="s">
        <v>29</v>
      </c>
      <c r="E21" s="96" t="s">
        <v>173</v>
      </c>
      <c r="F21" s="89"/>
      <c r="G21" s="78">
        <v>50</v>
      </c>
      <c r="H21" s="78">
        <v>49</v>
      </c>
      <c r="I21" s="86">
        <f t="shared" si="0"/>
        <v>99</v>
      </c>
      <c r="J21" s="98">
        <v>9957120062</v>
      </c>
      <c r="K21" s="95" t="s">
        <v>231</v>
      </c>
      <c r="L21" s="70" t="s">
        <v>324</v>
      </c>
      <c r="M21" s="101">
        <v>8876451960</v>
      </c>
      <c r="N21" s="96" t="s">
        <v>141</v>
      </c>
      <c r="O21" s="96">
        <v>9706990933</v>
      </c>
      <c r="P21" s="127">
        <v>43446</v>
      </c>
      <c r="Q21" s="130" t="s">
        <v>74</v>
      </c>
      <c r="R21" s="18">
        <v>43</v>
      </c>
      <c r="S21" s="18"/>
      <c r="T21" s="18"/>
    </row>
    <row r="22" spans="1:20">
      <c r="A22" s="4">
        <v>18</v>
      </c>
      <c r="B22" s="17" t="s">
        <v>66</v>
      </c>
      <c r="C22" s="96" t="s">
        <v>1350</v>
      </c>
      <c r="D22" s="88" t="s">
        <v>29</v>
      </c>
      <c r="E22" s="96" t="s">
        <v>265</v>
      </c>
      <c r="F22" s="89"/>
      <c r="G22" s="78">
        <v>51</v>
      </c>
      <c r="H22" s="78">
        <v>55</v>
      </c>
      <c r="I22" s="86">
        <f t="shared" si="0"/>
        <v>106</v>
      </c>
      <c r="J22" s="98">
        <v>8811939914</v>
      </c>
      <c r="K22" s="95" t="s">
        <v>231</v>
      </c>
      <c r="L22" s="70" t="s">
        <v>324</v>
      </c>
      <c r="M22" s="101">
        <v>8876451961</v>
      </c>
      <c r="N22" s="96" t="s">
        <v>179</v>
      </c>
      <c r="O22" s="96">
        <v>9859677715</v>
      </c>
      <c r="P22" s="127">
        <v>43446</v>
      </c>
      <c r="Q22" s="130" t="s">
        <v>74</v>
      </c>
      <c r="R22" s="18">
        <v>47</v>
      </c>
      <c r="S22" s="18"/>
      <c r="T22" s="18"/>
    </row>
    <row r="23" spans="1:20">
      <c r="A23" s="4">
        <v>19</v>
      </c>
      <c r="B23" s="17" t="s">
        <v>66</v>
      </c>
      <c r="C23" s="96" t="s">
        <v>1351</v>
      </c>
      <c r="D23" s="88" t="s">
        <v>29</v>
      </c>
      <c r="E23" s="96" t="s">
        <v>194</v>
      </c>
      <c r="F23" s="89"/>
      <c r="G23" s="78">
        <v>57</v>
      </c>
      <c r="H23" s="78">
        <v>50</v>
      </c>
      <c r="I23" s="86">
        <f t="shared" si="0"/>
        <v>107</v>
      </c>
      <c r="J23" s="98">
        <v>9951469800</v>
      </c>
      <c r="K23" s="95" t="s">
        <v>231</v>
      </c>
      <c r="L23" s="70" t="s">
        <v>324</v>
      </c>
      <c r="M23" s="101">
        <v>8876451962</v>
      </c>
      <c r="N23" s="96" t="s">
        <v>136</v>
      </c>
      <c r="O23" s="96">
        <v>9678192907</v>
      </c>
      <c r="P23" s="127">
        <v>43447</v>
      </c>
      <c r="Q23" s="130" t="s">
        <v>200</v>
      </c>
      <c r="R23" s="18">
        <v>32</v>
      </c>
      <c r="S23" s="18"/>
      <c r="T23" s="18"/>
    </row>
    <row r="24" spans="1:20">
      <c r="A24" s="4">
        <v>20</v>
      </c>
      <c r="B24" s="17" t="s">
        <v>66</v>
      </c>
      <c r="C24" s="96" t="s">
        <v>1352</v>
      </c>
      <c r="D24" s="88" t="s">
        <v>29</v>
      </c>
      <c r="E24" s="96" t="s">
        <v>1387</v>
      </c>
      <c r="F24" s="89"/>
      <c r="G24" s="78">
        <v>49</v>
      </c>
      <c r="H24" s="78">
        <v>49</v>
      </c>
      <c r="I24" s="86">
        <f t="shared" si="0"/>
        <v>98</v>
      </c>
      <c r="J24" s="98">
        <v>9954063535</v>
      </c>
      <c r="K24" s="95" t="s">
        <v>231</v>
      </c>
      <c r="L24" s="70" t="s">
        <v>324</v>
      </c>
      <c r="M24" s="101">
        <v>8876451963</v>
      </c>
      <c r="N24" s="96" t="s">
        <v>284</v>
      </c>
      <c r="O24" s="96">
        <v>8486931562</v>
      </c>
      <c r="P24" s="127">
        <v>43447</v>
      </c>
      <c r="Q24" s="130" t="s">
        <v>200</v>
      </c>
      <c r="R24" s="18">
        <v>33</v>
      </c>
      <c r="S24" s="18"/>
      <c r="T24" s="18"/>
    </row>
    <row r="25" spans="1:20">
      <c r="A25" s="4">
        <v>21</v>
      </c>
      <c r="B25" s="17" t="s">
        <v>66</v>
      </c>
      <c r="C25" s="96" t="s">
        <v>1353</v>
      </c>
      <c r="D25" s="88" t="s">
        <v>29</v>
      </c>
      <c r="E25" s="96" t="s">
        <v>1388</v>
      </c>
      <c r="F25" s="89"/>
      <c r="G25" s="78">
        <v>59</v>
      </c>
      <c r="H25" s="78">
        <v>56</v>
      </c>
      <c r="I25" s="86">
        <f t="shared" si="0"/>
        <v>115</v>
      </c>
      <c r="J25" s="98">
        <v>9435931354</v>
      </c>
      <c r="K25" s="95" t="s">
        <v>231</v>
      </c>
      <c r="L25" s="70" t="s">
        <v>325</v>
      </c>
      <c r="M25" s="101">
        <v>8473961293</v>
      </c>
      <c r="N25" s="96" t="s">
        <v>131</v>
      </c>
      <c r="O25" s="99"/>
      <c r="P25" s="127">
        <v>43447</v>
      </c>
      <c r="Q25" s="130" t="s">
        <v>200</v>
      </c>
      <c r="R25" s="18">
        <v>28</v>
      </c>
      <c r="S25" s="18"/>
      <c r="T25" s="18"/>
    </row>
    <row r="26" spans="1:20">
      <c r="A26" s="4">
        <v>22</v>
      </c>
      <c r="B26" s="17" t="s">
        <v>66</v>
      </c>
      <c r="C26" s="96" t="s">
        <v>462</v>
      </c>
      <c r="D26" s="88" t="s">
        <v>29</v>
      </c>
      <c r="E26" s="96" t="s">
        <v>1389</v>
      </c>
      <c r="F26" s="89"/>
      <c r="G26" s="78">
        <v>50</v>
      </c>
      <c r="H26" s="78">
        <v>51</v>
      </c>
      <c r="I26" s="86">
        <f t="shared" si="0"/>
        <v>101</v>
      </c>
      <c r="J26" s="98">
        <v>8011955752</v>
      </c>
      <c r="K26" s="95" t="s">
        <v>231</v>
      </c>
      <c r="L26" s="70" t="s">
        <v>325</v>
      </c>
      <c r="M26" s="101">
        <v>8473961294</v>
      </c>
      <c r="N26" s="96" t="s">
        <v>285</v>
      </c>
      <c r="O26" s="99">
        <v>9678282320</v>
      </c>
      <c r="P26" s="127">
        <v>43448</v>
      </c>
      <c r="Q26" s="130" t="s">
        <v>76</v>
      </c>
      <c r="R26" s="18">
        <v>32</v>
      </c>
      <c r="S26" s="18"/>
      <c r="T26" s="18"/>
    </row>
    <row r="27" spans="1:20">
      <c r="A27" s="4">
        <v>23</v>
      </c>
      <c r="B27" s="17" t="s">
        <v>66</v>
      </c>
      <c r="C27" s="96" t="s">
        <v>1354</v>
      </c>
      <c r="D27" s="88" t="s">
        <v>29</v>
      </c>
      <c r="E27" s="96" t="s">
        <v>1390</v>
      </c>
      <c r="F27" s="89"/>
      <c r="G27" s="78">
        <v>52</v>
      </c>
      <c r="H27" s="78">
        <v>50</v>
      </c>
      <c r="I27" s="86">
        <f t="shared" si="0"/>
        <v>102</v>
      </c>
      <c r="J27" s="98">
        <v>9859356534</v>
      </c>
      <c r="K27" s="95" t="s">
        <v>232</v>
      </c>
      <c r="L27" s="70" t="s">
        <v>325</v>
      </c>
      <c r="M27" s="101">
        <v>8473961295</v>
      </c>
      <c r="N27" s="96" t="s">
        <v>279</v>
      </c>
      <c r="O27" s="99">
        <v>9678192907</v>
      </c>
      <c r="P27" s="127">
        <v>43448</v>
      </c>
      <c r="Q27" s="130" t="s">
        <v>76</v>
      </c>
      <c r="R27" s="18">
        <v>30</v>
      </c>
      <c r="S27" s="18"/>
      <c r="T27" s="18"/>
    </row>
    <row r="28" spans="1:20">
      <c r="A28" s="4">
        <v>24</v>
      </c>
      <c r="B28" s="17" t="s">
        <v>66</v>
      </c>
      <c r="C28" s="96" t="s">
        <v>1355</v>
      </c>
      <c r="D28" s="88" t="s">
        <v>29</v>
      </c>
      <c r="E28" s="96" t="s">
        <v>261</v>
      </c>
      <c r="F28" s="89"/>
      <c r="G28" s="78">
        <v>70</v>
      </c>
      <c r="H28" s="78">
        <v>80</v>
      </c>
      <c r="I28" s="86">
        <f t="shared" si="0"/>
        <v>150</v>
      </c>
      <c r="J28" s="98">
        <v>8812986139</v>
      </c>
      <c r="K28" s="95" t="s">
        <v>125</v>
      </c>
      <c r="L28" s="70" t="s">
        <v>325</v>
      </c>
      <c r="M28" s="101">
        <v>8473961296</v>
      </c>
      <c r="N28" s="96" t="s">
        <v>131</v>
      </c>
      <c r="O28" s="99">
        <v>9957360524</v>
      </c>
      <c r="P28" s="127">
        <v>43449</v>
      </c>
      <c r="Q28" s="130" t="s">
        <v>223</v>
      </c>
      <c r="R28" s="18">
        <v>43</v>
      </c>
      <c r="S28" s="18"/>
      <c r="T28" s="18"/>
    </row>
    <row r="29" spans="1:20">
      <c r="A29" s="4">
        <v>25</v>
      </c>
      <c r="B29" s="17" t="s">
        <v>66</v>
      </c>
      <c r="C29" s="96" t="s">
        <v>1356</v>
      </c>
      <c r="D29" s="88" t="s">
        <v>29</v>
      </c>
      <c r="E29" s="96" t="s">
        <v>1391</v>
      </c>
      <c r="F29" s="89"/>
      <c r="G29" s="78">
        <v>44</v>
      </c>
      <c r="H29" s="78">
        <v>47</v>
      </c>
      <c r="I29" s="86">
        <f t="shared" si="0"/>
        <v>91</v>
      </c>
      <c r="J29" s="98">
        <v>9859224111</v>
      </c>
      <c r="K29" s="95" t="s">
        <v>125</v>
      </c>
      <c r="L29" s="70" t="s">
        <v>325</v>
      </c>
      <c r="M29" s="101">
        <v>8473961297</v>
      </c>
      <c r="N29" s="96" t="s">
        <v>134</v>
      </c>
      <c r="O29" s="99"/>
      <c r="P29" s="127">
        <v>43449</v>
      </c>
      <c r="Q29" s="130" t="s">
        <v>223</v>
      </c>
      <c r="R29" s="18">
        <v>47</v>
      </c>
      <c r="S29" s="18"/>
      <c r="T29" s="18"/>
    </row>
    <row r="30" spans="1:20">
      <c r="A30" s="4">
        <v>26</v>
      </c>
      <c r="B30" s="17" t="s">
        <v>66</v>
      </c>
      <c r="C30" s="96" t="s">
        <v>472</v>
      </c>
      <c r="D30" s="88" t="s">
        <v>29</v>
      </c>
      <c r="E30" s="96" t="s">
        <v>1392</v>
      </c>
      <c r="F30" s="89"/>
      <c r="G30" s="78">
        <v>47</v>
      </c>
      <c r="H30" s="78">
        <v>51</v>
      </c>
      <c r="I30" s="86">
        <f t="shared" si="0"/>
        <v>98</v>
      </c>
      <c r="J30" s="98">
        <v>8876329177</v>
      </c>
      <c r="K30" s="95" t="s">
        <v>233</v>
      </c>
      <c r="L30" s="70" t="s">
        <v>325</v>
      </c>
      <c r="M30" s="101">
        <v>8473961298</v>
      </c>
      <c r="N30" s="96" t="s">
        <v>128</v>
      </c>
      <c r="O30" s="99">
        <v>8812896202</v>
      </c>
      <c r="P30" s="127">
        <v>43451</v>
      </c>
      <c r="Q30" s="130" t="s">
        <v>78</v>
      </c>
      <c r="R30" s="18">
        <v>32</v>
      </c>
      <c r="S30" s="18"/>
      <c r="T30" s="18"/>
    </row>
    <row r="31" spans="1:20">
      <c r="A31" s="4">
        <v>27</v>
      </c>
      <c r="B31" s="17" t="s">
        <v>66</v>
      </c>
      <c r="C31" s="96" t="s">
        <v>1357</v>
      </c>
      <c r="D31" s="88" t="s">
        <v>29</v>
      </c>
      <c r="E31" s="96" t="s">
        <v>1393</v>
      </c>
      <c r="F31" s="82"/>
      <c r="G31" s="82">
        <v>51</v>
      </c>
      <c r="H31" s="82">
        <v>51</v>
      </c>
      <c r="I31" s="86">
        <f t="shared" si="0"/>
        <v>102</v>
      </c>
      <c r="J31" s="98">
        <v>9678449780</v>
      </c>
      <c r="K31" s="95" t="s">
        <v>233</v>
      </c>
      <c r="L31" s="70" t="s">
        <v>321</v>
      </c>
      <c r="M31" s="100" t="s">
        <v>322</v>
      </c>
      <c r="N31" s="96" t="s">
        <v>129</v>
      </c>
      <c r="O31" s="96">
        <v>8812036954</v>
      </c>
      <c r="P31" s="127">
        <v>43451</v>
      </c>
      <c r="Q31" s="130" t="s">
        <v>78</v>
      </c>
      <c r="R31" s="18">
        <v>33</v>
      </c>
      <c r="S31" s="18"/>
      <c r="T31" s="18"/>
    </row>
    <row r="32" spans="1:20" ht="28.5">
      <c r="A32" s="4">
        <v>28</v>
      </c>
      <c r="B32" s="17" t="s">
        <v>66</v>
      </c>
      <c r="C32" s="96" t="s">
        <v>1358</v>
      </c>
      <c r="D32" s="88" t="s">
        <v>29</v>
      </c>
      <c r="E32" s="96" t="s">
        <v>1394</v>
      </c>
      <c r="F32" s="78"/>
      <c r="G32" s="78">
        <v>41</v>
      </c>
      <c r="H32" s="78">
        <v>51</v>
      </c>
      <c r="I32" s="86">
        <f t="shared" si="0"/>
        <v>92</v>
      </c>
      <c r="J32" s="98">
        <v>9854812576</v>
      </c>
      <c r="K32" s="95" t="s">
        <v>233</v>
      </c>
      <c r="L32" s="70" t="s">
        <v>321</v>
      </c>
      <c r="M32" s="100" t="s">
        <v>322</v>
      </c>
      <c r="N32" s="96" t="s">
        <v>286</v>
      </c>
      <c r="O32" s="96">
        <v>7896559853</v>
      </c>
      <c r="P32" s="127">
        <v>43451</v>
      </c>
      <c r="Q32" s="130" t="s">
        <v>78</v>
      </c>
      <c r="R32" s="18">
        <v>28</v>
      </c>
      <c r="S32" s="18"/>
      <c r="T32" s="18"/>
    </row>
    <row r="33" spans="1:20">
      <c r="A33" s="4">
        <v>29</v>
      </c>
      <c r="B33" s="17" t="s">
        <v>66</v>
      </c>
      <c r="C33" s="96" t="s">
        <v>707</v>
      </c>
      <c r="D33" s="88" t="s">
        <v>29</v>
      </c>
      <c r="E33" s="96" t="s">
        <v>1395</v>
      </c>
      <c r="F33" s="82"/>
      <c r="G33" s="82">
        <v>37</v>
      </c>
      <c r="H33" s="82">
        <v>41</v>
      </c>
      <c r="I33" s="86">
        <f t="shared" si="0"/>
        <v>78</v>
      </c>
      <c r="J33" s="98">
        <v>9954904470</v>
      </c>
      <c r="K33" s="95" t="s">
        <v>233</v>
      </c>
      <c r="L33" s="70" t="s">
        <v>326</v>
      </c>
      <c r="M33" s="71">
        <v>8011314502</v>
      </c>
      <c r="N33" s="96" t="s">
        <v>287</v>
      </c>
      <c r="O33" s="96">
        <v>9859379468</v>
      </c>
      <c r="P33" s="127">
        <v>43452</v>
      </c>
      <c r="Q33" s="130" t="s">
        <v>73</v>
      </c>
      <c r="R33" s="18">
        <v>32</v>
      </c>
      <c r="S33" s="18"/>
      <c r="T33" s="18"/>
    </row>
    <row r="34" spans="1:20">
      <c r="A34" s="4">
        <v>30</v>
      </c>
      <c r="B34" s="17" t="s">
        <v>66</v>
      </c>
      <c r="C34" s="96" t="s">
        <v>1359</v>
      </c>
      <c r="D34" s="88" t="s">
        <v>29</v>
      </c>
      <c r="E34" s="96" t="s">
        <v>1396</v>
      </c>
      <c r="F34" s="78"/>
      <c r="G34" s="78">
        <v>45</v>
      </c>
      <c r="H34" s="78">
        <v>43</v>
      </c>
      <c r="I34" s="86">
        <f t="shared" si="0"/>
        <v>88</v>
      </c>
      <c r="J34" s="98">
        <v>9957113878</v>
      </c>
      <c r="K34" s="95" t="s">
        <v>233</v>
      </c>
      <c r="L34" s="70" t="s">
        <v>321</v>
      </c>
      <c r="M34" s="100" t="s">
        <v>322</v>
      </c>
      <c r="N34" s="96" t="s">
        <v>165</v>
      </c>
      <c r="O34" s="96">
        <v>9435920112</v>
      </c>
      <c r="P34" s="127">
        <v>43452</v>
      </c>
      <c r="Q34" s="130" t="s">
        <v>73</v>
      </c>
      <c r="R34" s="18">
        <v>30</v>
      </c>
      <c r="S34" s="18"/>
      <c r="T34" s="18"/>
    </row>
    <row r="35" spans="1:20">
      <c r="A35" s="4">
        <v>31</v>
      </c>
      <c r="B35" s="17" t="s">
        <v>66</v>
      </c>
      <c r="C35" s="96" t="s">
        <v>543</v>
      </c>
      <c r="D35" s="88" t="s">
        <v>29</v>
      </c>
      <c r="E35" s="96" t="s">
        <v>1397</v>
      </c>
      <c r="F35" s="82"/>
      <c r="G35" s="82">
        <v>47</v>
      </c>
      <c r="H35" s="82">
        <v>40</v>
      </c>
      <c r="I35" s="86">
        <f t="shared" si="0"/>
        <v>87</v>
      </c>
      <c r="J35" s="98">
        <v>9854834761</v>
      </c>
      <c r="K35" s="95" t="s">
        <v>233</v>
      </c>
      <c r="L35" s="70" t="s">
        <v>325</v>
      </c>
      <c r="M35" s="101">
        <v>8473961298</v>
      </c>
      <c r="N35" s="96" t="s">
        <v>288</v>
      </c>
      <c r="O35" s="96">
        <v>7896559853</v>
      </c>
      <c r="P35" s="127">
        <v>43452</v>
      </c>
      <c r="Q35" s="130" t="s">
        <v>73</v>
      </c>
      <c r="R35" s="18">
        <v>43</v>
      </c>
      <c r="S35" s="18"/>
      <c r="T35" s="18"/>
    </row>
    <row r="36" spans="1:20">
      <c r="A36" s="4">
        <v>32</v>
      </c>
      <c r="B36" s="17" t="s">
        <v>66</v>
      </c>
      <c r="C36" s="96" t="s">
        <v>1360</v>
      </c>
      <c r="D36" s="88" t="s">
        <v>29</v>
      </c>
      <c r="E36" s="96" t="s">
        <v>1398</v>
      </c>
      <c r="F36" s="79"/>
      <c r="G36" s="78">
        <v>56</v>
      </c>
      <c r="H36" s="78">
        <v>46</v>
      </c>
      <c r="I36" s="86">
        <f t="shared" si="0"/>
        <v>102</v>
      </c>
      <c r="J36" s="98">
        <v>7896203592</v>
      </c>
      <c r="K36" s="95" t="s">
        <v>233</v>
      </c>
      <c r="L36" s="70" t="s">
        <v>325</v>
      </c>
      <c r="M36" s="101">
        <v>8473961299</v>
      </c>
      <c r="N36" s="96" t="s">
        <v>130</v>
      </c>
      <c r="O36" s="96">
        <v>9401678125</v>
      </c>
      <c r="P36" s="127">
        <v>43453</v>
      </c>
      <c r="Q36" s="130" t="s">
        <v>74</v>
      </c>
      <c r="R36" s="18">
        <v>47</v>
      </c>
      <c r="S36" s="18"/>
      <c r="T36" s="18"/>
    </row>
    <row r="37" spans="1:20">
      <c r="A37" s="4">
        <v>33</v>
      </c>
      <c r="B37" s="17" t="s">
        <v>66</v>
      </c>
      <c r="C37" s="96" t="s">
        <v>1361</v>
      </c>
      <c r="D37" s="88" t="s">
        <v>29</v>
      </c>
      <c r="E37" s="96" t="s">
        <v>1399</v>
      </c>
      <c r="F37" s="79"/>
      <c r="G37" s="78">
        <v>44</v>
      </c>
      <c r="H37" s="78">
        <v>39</v>
      </c>
      <c r="I37" s="86">
        <f t="shared" si="0"/>
        <v>83</v>
      </c>
      <c r="J37" s="98">
        <v>8011753532</v>
      </c>
      <c r="K37" s="95" t="s">
        <v>233</v>
      </c>
      <c r="L37" s="70" t="s">
        <v>325</v>
      </c>
      <c r="M37" s="101">
        <v>8473961299</v>
      </c>
      <c r="N37" s="96" t="s">
        <v>156</v>
      </c>
      <c r="O37" s="96">
        <v>9859379468</v>
      </c>
      <c r="P37" s="127">
        <v>43453</v>
      </c>
      <c r="Q37" s="130" t="s">
        <v>74</v>
      </c>
      <c r="R37" s="18">
        <v>32</v>
      </c>
      <c r="S37" s="18"/>
      <c r="T37" s="18"/>
    </row>
    <row r="38" spans="1:20">
      <c r="A38" s="4">
        <v>34</v>
      </c>
      <c r="B38" s="17" t="s">
        <v>66</v>
      </c>
      <c r="C38" s="96" t="s">
        <v>555</v>
      </c>
      <c r="D38" s="88" t="s">
        <v>29</v>
      </c>
      <c r="E38" s="96" t="s">
        <v>190</v>
      </c>
      <c r="F38" s="79"/>
      <c r="G38" s="78">
        <v>40</v>
      </c>
      <c r="H38" s="78">
        <v>44</v>
      </c>
      <c r="I38" s="86">
        <f t="shared" si="0"/>
        <v>84</v>
      </c>
      <c r="J38" s="98">
        <v>8724865754</v>
      </c>
      <c r="K38" s="95" t="s">
        <v>233</v>
      </c>
      <c r="L38" s="70" t="s">
        <v>325</v>
      </c>
      <c r="M38" s="101">
        <v>8473961299</v>
      </c>
      <c r="N38" s="96" t="s">
        <v>139</v>
      </c>
      <c r="O38" s="96">
        <v>8011500575</v>
      </c>
      <c r="P38" s="127">
        <v>43453</v>
      </c>
      <c r="Q38" s="130" t="s">
        <v>74</v>
      </c>
      <c r="R38" s="18">
        <v>33</v>
      </c>
      <c r="S38" s="18"/>
      <c r="T38" s="18"/>
    </row>
    <row r="39" spans="1:20">
      <c r="A39" s="4">
        <v>35</v>
      </c>
      <c r="B39" s="17" t="s">
        <v>66</v>
      </c>
      <c r="C39" s="96" t="s">
        <v>1362</v>
      </c>
      <c r="D39" s="88" t="s">
        <v>29</v>
      </c>
      <c r="E39" s="96" t="s">
        <v>1400</v>
      </c>
      <c r="F39" s="79"/>
      <c r="G39" s="78">
        <v>43</v>
      </c>
      <c r="H39" s="78">
        <v>33</v>
      </c>
      <c r="I39" s="86">
        <f t="shared" si="0"/>
        <v>76</v>
      </c>
      <c r="J39" s="98">
        <v>9085967019</v>
      </c>
      <c r="K39" s="95" t="s">
        <v>233</v>
      </c>
      <c r="L39" s="70" t="s">
        <v>325</v>
      </c>
      <c r="M39" s="101">
        <v>8473961299</v>
      </c>
      <c r="N39" s="96" t="s">
        <v>135</v>
      </c>
      <c r="O39" s="96">
        <v>9859379468</v>
      </c>
      <c r="P39" s="127">
        <v>43454</v>
      </c>
      <c r="Q39" s="127" t="s">
        <v>200</v>
      </c>
      <c r="R39" s="18">
        <v>28</v>
      </c>
      <c r="S39" s="18"/>
      <c r="T39" s="18"/>
    </row>
    <row r="40" spans="1:20">
      <c r="A40" s="4">
        <v>36</v>
      </c>
      <c r="B40" s="17" t="s">
        <v>66</v>
      </c>
      <c r="C40" s="96" t="s">
        <v>1363</v>
      </c>
      <c r="D40" s="88" t="s">
        <v>29</v>
      </c>
      <c r="E40" s="96" t="s">
        <v>1401</v>
      </c>
      <c r="F40" s="79"/>
      <c r="G40" s="78">
        <v>39</v>
      </c>
      <c r="H40" s="78">
        <v>37</v>
      </c>
      <c r="I40" s="86">
        <f t="shared" si="0"/>
        <v>76</v>
      </c>
      <c r="J40" s="98">
        <v>9678484190</v>
      </c>
      <c r="K40" s="95" t="s">
        <v>234</v>
      </c>
      <c r="L40" s="70" t="s">
        <v>325</v>
      </c>
      <c r="M40" s="101">
        <v>8473961299</v>
      </c>
      <c r="N40" s="96" t="s">
        <v>135</v>
      </c>
      <c r="O40" s="96">
        <v>7896559853</v>
      </c>
      <c r="P40" s="127">
        <v>43454</v>
      </c>
      <c r="Q40" s="127" t="s">
        <v>200</v>
      </c>
      <c r="R40" s="18">
        <v>32</v>
      </c>
      <c r="S40" s="18"/>
      <c r="T40" s="18"/>
    </row>
    <row r="41" spans="1:20">
      <c r="A41" s="4">
        <v>37</v>
      </c>
      <c r="B41" s="17" t="s">
        <v>66</v>
      </c>
      <c r="C41" s="96" t="s">
        <v>1364</v>
      </c>
      <c r="D41" s="88" t="s">
        <v>29</v>
      </c>
      <c r="E41" s="96" t="s">
        <v>193</v>
      </c>
      <c r="F41" s="79"/>
      <c r="G41" s="78">
        <v>37</v>
      </c>
      <c r="H41" s="78">
        <v>34</v>
      </c>
      <c r="I41" s="86">
        <f t="shared" si="0"/>
        <v>71</v>
      </c>
      <c r="J41" s="98">
        <v>8876192449</v>
      </c>
      <c r="K41" s="95" t="s">
        <v>234</v>
      </c>
      <c r="L41" s="70" t="s">
        <v>325</v>
      </c>
      <c r="M41" s="101">
        <v>8473961299</v>
      </c>
      <c r="N41" s="96" t="s">
        <v>159</v>
      </c>
      <c r="O41" s="96">
        <v>8011623336</v>
      </c>
      <c r="P41" s="127">
        <v>43454</v>
      </c>
      <c r="Q41" s="127" t="s">
        <v>200</v>
      </c>
      <c r="R41" s="18">
        <v>30</v>
      </c>
      <c r="S41" s="18"/>
      <c r="T41" s="18"/>
    </row>
    <row r="42" spans="1:20">
      <c r="A42" s="4">
        <v>38</v>
      </c>
      <c r="B42" s="17" t="s">
        <v>66</v>
      </c>
      <c r="C42" s="96" t="s">
        <v>1365</v>
      </c>
      <c r="D42" s="88" t="s">
        <v>29</v>
      </c>
      <c r="E42" s="96" t="s">
        <v>254</v>
      </c>
      <c r="F42" s="79"/>
      <c r="G42" s="78">
        <v>29</v>
      </c>
      <c r="H42" s="78">
        <v>32</v>
      </c>
      <c r="I42" s="86">
        <f t="shared" si="0"/>
        <v>61</v>
      </c>
      <c r="J42" s="98">
        <v>8486964958</v>
      </c>
      <c r="K42" s="95" t="s">
        <v>234</v>
      </c>
      <c r="L42" s="70" t="s">
        <v>327</v>
      </c>
      <c r="M42" s="100" t="s">
        <v>328</v>
      </c>
      <c r="N42" s="96" t="s">
        <v>289</v>
      </c>
      <c r="O42" s="96">
        <v>8486180475</v>
      </c>
      <c r="P42" s="127">
        <v>43455</v>
      </c>
      <c r="Q42" s="127" t="s">
        <v>76</v>
      </c>
      <c r="R42" s="18">
        <v>43</v>
      </c>
      <c r="S42" s="18"/>
      <c r="T42" s="18"/>
    </row>
    <row r="43" spans="1:20">
      <c r="A43" s="4">
        <v>39</v>
      </c>
      <c r="B43" s="17" t="s">
        <v>66</v>
      </c>
      <c r="C43" s="96" t="s">
        <v>208</v>
      </c>
      <c r="D43" s="88" t="s">
        <v>29</v>
      </c>
      <c r="E43" s="96" t="s">
        <v>257</v>
      </c>
      <c r="F43" s="79"/>
      <c r="G43" s="78">
        <v>52</v>
      </c>
      <c r="H43" s="78">
        <v>53</v>
      </c>
      <c r="I43" s="86">
        <f t="shared" si="0"/>
        <v>105</v>
      </c>
      <c r="J43" s="98">
        <v>8724027117</v>
      </c>
      <c r="K43" s="95" t="s">
        <v>234</v>
      </c>
      <c r="L43" s="70" t="s">
        <v>325</v>
      </c>
      <c r="M43" s="101">
        <v>8473961299</v>
      </c>
      <c r="N43" s="96" t="s">
        <v>130</v>
      </c>
      <c r="O43" s="96">
        <v>8812036954</v>
      </c>
      <c r="P43" s="127">
        <v>43455</v>
      </c>
      <c r="Q43" s="127" t="s">
        <v>76</v>
      </c>
      <c r="R43" s="18">
        <v>47</v>
      </c>
      <c r="S43" s="18"/>
      <c r="T43" s="18"/>
    </row>
    <row r="44" spans="1:20">
      <c r="A44" s="4">
        <v>40</v>
      </c>
      <c r="B44" s="17" t="s">
        <v>66</v>
      </c>
      <c r="C44" s="96" t="s">
        <v>1366</v>
      </c>
      <c r="D44" s="88" t="s">
        <v>29</v>
      </c>
      <c r="E44" s="96" t="s">
        <v>258</v>
      </c>
      <c r="F44" s="79"/>
      <c r="G44" s="78">
        <v>46</v>
      </c>
      <c r="H44" s="78">
        <v>47</v>
      </c>
      <c r="I44" s="86">
        <f t="shared" si="0"/>
        <v>93</v>
      </c>
      <c r="J44" s="98">
        <v>9401242232</v>
      </c>
      <c r="K44" s="95" t="s">
        <v>234</v>
      </c>
      <c r="L44" s="70" t="s">
        <v>325</v>
      </c>
      <c r="M44" s="101">
        <v>8473961300</v>
      </c>
      <c r="N44" s="96" t="s">
        <v>135</v>
      </c>
      <c r="O44" s="96">
        <v>8812036954</v>
      </c>
      <c r="P44" s="127">
        <v>43455</v>
      </c>
      <c r="Q44" s="127" t="s">
        <v>76</v>
      </c>
      <c r="R44" s="18">
        <v>32</v>
      </c>
      <c r="S44" s="18"/>
      <c r="T44" s="18"/>
    </row>
    <row r="45" spans="1:20">
      <c r="A45" s="4">
        <v>41</v>
      </c>
      <c r="B45" s="17" t="s">
        <v>66</v>
      </c>
      <c r="C45" s="96" t="s">
        <v>1367</v>
      </c>
      <c r="D45" s="88" t="s">
        <v>29</v>
      </c>
      <c r="E45" s="96" t="s">
        <v>259</v>
      </c>
      <c r="F45" s="79"/>
      <c r="G45" s="78">
        <v>30</v>
      </c>
      <c r="H45" s="78">
        <v>31</v>
      </c>
      <c r="I45" s="86">
        <f t="shared" si="0"/>
        <v>61</v>
      </c>
      <c r="J45" s="98">
        <v>8011616149</v>
      </c>
      <c r="K45" s="95" t="s">
        <v>235</v>
      </c>
      <c r="L45" s="70" t="s">
        <v>325</v>
      </c>
      <c r="M45" s="101">
        <v>8473961301</v>
      </c>
      <c r="N45" s="96" t="s">
        <v>290</v>
      </c>
      <c r="O45" s="96">
        <v>77102620</v>
      </c>
      <c r="P45" s="127">
        <v>43456</v>
      </c>
      <c r="Q45" s="127" t="s">
        <v>223</v>
      </c>
      <c r="R45" s="18">
        <v>33</v>
      </c>
      <c r="S45" s="18"/>
      <c r="T45" s="18"/>
    </row>
    <row r="46" spans="1:20">
      <c r="A46" s="4">
        <v>42</v>
      </c>
      <c r="B46" s="17" t="s">
        <v>66</v>
      </c>
      <c r="C46" s="96" t="s">
        <v>209</v>
      </c>
      <c r="D46" s="88" t="s">
        <v>29</v>
      </c>
      <c r="E46" s="96" t="s">
        <v>260</v>
      </c>
      <c r="F46" s="79"/>
      <c r="G46" s="78">
        <v>34</v>
      </c>
      <c r="H46" s="78">
        <v>30</v>
      </c>
      <c r="I46" s="86">
        <f t="shared" si="0"/>
        <v>64</v>
      </c>
      <c r="J46" s="98">
        <v>8011180531</v>
      </c>
      <c r="K46" s="95" t="s">
        <v>235</v>
      </c>
      <c r="L46" s="70" t="s">
        <v>325</v>
      </c>
      <c r="M46" s="101">
        <v>8473961302</v>
      </c>
      <c r="N46" s="96" t="s">
        <v>291</v>
      </c>
      <c r="O46" s="96">
        <v>9577960005</v>
      </c>
      <c r="P46" s="127">
        <v>43456</v>
      </c>
      <c r="Q46" s="127" t="s">
        <v>223</v>
      </c>
      <c r="R46" s="18">
        <v>28</v>
      </c>
      <c r="S46" s="18"/>
      <c r="T46" s="18"/>
    </row>
    <row r="47" spans="1:20">
      <c r="A47" s="4">
        <v>43</v>
      </c>
      <c r="B47" s="17" t="s">
        <v>66</v>
      </c>
      <c r="C47" s="96" t="s">
        <v>935</v>
      </c>
      <c r="D47" s="88" t="s">
        <v>29</v>
      </c>
      <c r="E47" s="96" t="s">
        <v>1402</v>
      </c>
      <c r="F47" s="79"/>
      <c r="G47" s="78">
        <v>37</v>
      </c>
      <c r="H47" s="78">
        <v>42</v>
      </c>
      <c r="I47" s="86">
        <f t="shared" si="0"/>
        <v>79</v>
      </c>
      <c r="J47" s="98">
        <v>9678499844</v>
      </c>
      <c r="K47" s="95" t="s">
        <v>235</v>
      </c>
      <c r="L47" s="70" t="s">
        <v>329</v>
      </c>
      <c r="M47" s="101">
        <v>7576016509</v>
      </c>
      <c r="N47" s="96" t="s">
        <v>131</v>
      </c>
      <c r="O47" s="96">
        <v>9954024727</v>
      </c>
      <c r="P47" s="127">
        <v>43456</v>
      </c>
      <c r="Q47" s="127" t="s">
        <v>223</v>
      </c>
      <c r="R47" s="18">
        <v>32</v>
      </c>
      <c r="S47" s="18"/>
      <c r="T47" s="18"/>
    </row>
    <row r="48" spans="1:20">
      <c r="A48" s="4">
        <v>44</v>
      </c>
      <c r="B48" s="17" t="s">
        <v>66</v>
      </c>
      <c r="C48" s="96" t="s">
        <v>210</v>
      </c>
      <c r="D48" s="88" t="s">
        <v>29</v>
      </c>
      <c r="E48" s="96" t="s">
        <v>192</v>
      </c>
      <c r="F48" s="79"/>
      <c r="G48" s="78">
        <v>34</v>
      </c>
      <c r="H48" s="78">
        <v>41</v>
      </c>
      <c r="I48" s="86">
        <f t="shared" si="0"/>
        <v>75</v>
      </c>
      <c r="J48" s="98">
        <v>7896468691</v>
      </c>
      <c r="K48" s="95" t="s">
        <v>235</v>
      </c>
      <c r="L48" s="70" t="s">
        <v>329</v>
      </c>
      <c r="M48" s="101">
        <v>7576016509</v>
      </c>
      <c r="N48" s="96"/>
      <c r="O48" s="96">
        <v>9577456140</v>
      </c>
      <c r="P48" s="127">
        <v>43458</v>
      </c>
      <c r="Q48" s="127" t="s">
        <v>78</v>
      </c>
      <c r="R48" s="18">
        <v>30</v>
      </c>
      <c r="S48" s="18"/>
      <c r="T48" s="18"/>
    </row>
    <row r="49" spans="1:20" ht="28.5">
      <c r="A49" s="4">
        <v>45</v>
      </c>
      <c r="B49" s="17" t="s">
        <v>66</v>
      </c>
      <c r="C49" s="96" t="s">
        <v>207</v>
      </c>
      <c r="D49" s="88" t="s">
        <v>29</v>
      </c>
      <c r="E49" s="96" t="s">
        <v>256</v>
      </c>
      <c r="F49" s="79"/>
      <c r="G49" s="78">
        <v>30</v>
      </c>
      <c r="H49" s="78">
        <v>33</v>
      </c>
      <c r="I49" s="86">
        <f t="shared" si="0"/>
        <v>63</v>
      </c>
      <c r="J49" s="98">
        <v>8474881419</v>
      </c>
      <c r="K49" s="95" t="s">
        <v>228</v>
      </c>
      <c r="L49" s="70" t="s">
        <v>329</v>
      </c>
      <c r="M49" s="101">
        <v>7576016509</v>
      </c>
      <c r="N49" s="96"/>
      <c r="O49" s="96">
        <v>9577788684</v>
      </c>
      <c r="P49" s="127">
        <v>43458</v>
      </c>
      <c r="Q49" s="127" t="s">
        <v>78</v>
      </c>
      <c r="R49" s="18">
        <v>43</v>
      </c>
      <c r="S49" s="18"/>
      <c r="T49" s="18"/>
    </row>
    <row r="50" spans="1:20">
      <c r="A50" s="4">
        <v>46</v>
      </c>
      <c r="B50" s="17" t="s">
        <v>66</v>
      </c>
      <c r="C50" s="96" t="s">
        <v>206</v>
      </c>
      <c r="D50" s="88" t="s">
        <v>29</v>
      </c>
      <c r="E50" s="96" t="s">
        <v>255</v>
      </c>
      <c r="F50" s="79"/>
      <c r="G50" s="78">
        <v>41</v>
      </c>
      <c r="H50" s="78">
        <v>46</v>
      </c>
      <c r="I50" s="86">
        <f t="shared" si="0"/>
        <v>87</v>
      </c>
      <c r="J50" s="98">
        <v>9957361793</v>
      </c>
      <c r="K50" s="95" t="s">
        <v>236</v>
      </c>
      <c r="L50" s="70" t="s">
        <v>329</v>
      </c>
      <c r="M50" s="101">
        <v>7576016509</v>
      </c>
      <c r="N50" s="96" t="s">
        <v>140</v>
      </c>
      <c r="O50" s="96">
        <v>9859490979</v>
      </c>
      <c r="P50" s="127">
        <v>43458</v>
      </c>
      <c r="Q50" s="127" t="s">
        <v>78</v>
      </c>
      <c r="R50" s="18">
        <v>47</v>
      </c>
      <c r="S50" s="18"/>
      <c r="T50" s="18"/>
    </row>
    <row r="51" spans="1:20">
      <c r="A51" s="4">
        <v>47</v>
      </c>
      <c r="B51" s="17" t="s">
        <v>66</v>
      </c>
      <c r="C51" s="96" t="s">
        <v>723</v>
      </c>
      <c r="D51" s="88" t="s">
        <v>29</v>
      </c>
      <c r="E51" s="97" t="s">
        <v>1403</v>
      </c>
      <c r="F51" s="79"/>
      <c r="G51" s="78">
        <v>54</v>
      </c>
      <c r="H51" s="78">
        <v>54</v>
      </c>
      <c r="I51" s="86">
        <f t="shared" si="0"/>
        <v>108</v>
      </c>
      <c r="J51" s="98">
        <v>9864036862</v>
      </c>
      <c r="K51" s="95" t="s">
        <v>237</v>
      </c>
      <c r="L51" s="70" t="s">
        <v>329</v>
      </c>
      <c r="M51" s="101">
        <v>7576016509</v>
      </c>
      <c r="N51" s="96" t="s">
        <v>149</v>
      </c>
      <c r="O51" s="96">
        <v>8399810047</v>
      </c>
      <c r="P51" s="127">
        <v>43460</v>
      </c>
      <c r="Q51" s="127" t="s">
        <v>74</v>
      </c>
      <c r="R51" s="18">
        <v>32</v>
      </c>
      <c r="S51" s="18"/>
      <c r="T51" s="18"/>
    </row>
    <row r="52" spans="1:20">
      <c r="A52" s="4">
        <v>48</v>
      </c>
      <c r="B52" s="17" t="s">
        <v>66</v>
      </c>
      <c r="C52" s="96" t="s">
        <v>1368</v>
      </c>
      <c r="D52" s="88" t="s">
        <v>29</v>
      </c>
      <c r="E52" s="97" t="s">
        <v>1404</v>
      </c>
      <c r="F52" s="79"/>
      <c r="G52" s="78">
        <v>50</v>
      </c>
      <c r="H52" s="78">
        <v>57</v>
      </c>
      <c r="I52" s="86">
        <f t="shared" si="0"/>
        <v>107</v>
      </c>
      <c r="J52" s="98">
        <v>8256061680</v>
      </c>
      <c r="K52" s="95" t="s">
        <v>237</v>
      </c>
      <c r="L52" s="70" t="s">
        <v>329</v>
      </c>
      <c r="M52" s="101">
        <v>7576016509</v>
      </c>
      <c r="N52" s="96" t="s">
        <v>292</v>
      </c>
      <c r="O52" s="96">
        <v>9859490949</v>
      </c>
      <c r="P52" s="127">
        <v>43460</v>
      </c>
      <c r="Q52" s="127" t="s">
        <v>74</v>
      </c>
      <c r="R52" s="18">
        <v>33</v>
      </c>
      <c r="S52" s="18"/>
      <c r="T52" s="18"/>
    </row>
    <row r="53" spans="1:20">
      <c r="A53" s="4">
        <v>49</v>
      </c>
      <c r="B53" s="17" t="s">
        <v>66</v>
      </c>
      <c r="C53" s="96" t="s">
        <v>1369</v>
      </c>
      <c r="D53" s="88" t="s">
        <v>29</v>
      </c>
      <c r="E53" s="97" t="s">
        <v>1405</v>
      </c>
      <c r="F53" s="79"/>
      <c r="G53" s="78">
        <v>61</v>
      </c>
      <c r="H53" s="78">
        <v>66</v>
      </c>
      <c r="I53" s="86">
        <f t="shared" si="0"/>
        <v>127</v>
      </c>
      <c r="J53" s="98">
        <v>9957305947</v>
      </c>
      <c r="K53" s="95" t="s">
        <v>238</v>
      </c>
      <c r="L53" s="70" t="s">
        <v>329</v>
      </c>
      <c r="M53" s="101">
        <v>7576016509</v>
      </c>
      <c r="N53" s="96" t="s">
        <v>293</v>
      </c>
      <c r="O53" s="96">
        <v>8752078244</v>
      </c>
      <c r="P53" s="127">
        <v>43461</v>
      </c>
      <c r="Q53" s="127" t="s">
        <v>200</v>
      </c>
      <c r="R53" s="18">
        <v>23</v>
      </c>
      <c r="S53" s="18"/>
      <c r="T53" s="18"/>
    </row>
    <row r="54" spans="1:20">
      <c r="A54" s="4">
        <v>50</v>
      </c>
      <c r="B54" s="17" t="s">
        <v>66</v>
      </c>
      <c r="C54" s="96" t="s">
        <v>1370</v>
      </c>
      <c r="D54" s="88" t="s">
        <v>29</v>
      </c>
      <c r="E54" s="97" t="s">
        <v>278</v>
      </c>
      <c r="F54" s="79"/>
      <c r="G54" s="78">
        <v>55</v>
      </c>
      <c r="H54" s="78">
        <v>62</v>
      </c>
      <c r="I54" s="86">
        <f t="shared" si="0"/>
        <v>117</v>
      </c>
      <c r="J54" s="98">
        <v>8256056272</v>
      </c>
      <c r="K54" s="95" t="s">
        <v>238</v>
      </c>
      <c r="L54" s="70" t="s">
        <v>329</v>
      </c>
      <c r="M54" s="101">
        <v>7576016509</v>
      </c>
      <c r="N54" s="96" t="s">
        <v>294</v>
      </c>
      <c r="O54" s="96">
        <v>9706754875</v>
      </c>
      <c r="P54" s="127">
        <v>43461</v>
      </c>
      <c r="Q54" s="127" t="s">
        <v>200</v>
      </c>
      <c r="R54" s="18">
        <v>32</v>
      </c>
      <c r="S54" s="18"/>
      <c r="T54" s="18"/>
    </row>
    <row r="55" spans="1:20">
      <c r="A55" s="4">
        <v>51</v>
      </c>
      <c r="B55" s="17" t="s">
        <v>66</v>
      </c>
      <c r="C55" s="96" t="s">
        <v>780</v>
      </c>
      <c r="D55" s="88" t="s">
        <v>29</v>
      </c>
      <c r="E55" s="97" t="s">
        <v>277</v>
      </c>
      <c r="F55" s="79"/>
      <c r="G55" s="78">
        <v>53</v>
      </c>
      <c r="H55" s="78">
        <v>55</v>
      </c>
      <c r="I55" s="86">
        <f t="shared" si="0"/>
        <v>108</v>
      </c>
      <c r="J55" s="98">
        <v>9864508931</v>
      </c>
      <c r="K55" s="95" t="s">
        <v>227</v>
      </c>
      <c r="L55" s="70" t="s">
        <v>330</v>
      </c>
      <c r="M55" s="101">
        <v>8876004187</v>
      </c>
      <c r="N55" s="96" t="s">
        <v>138</v>
      </c>
      <c r="O55" s="96">
        <v>7399959208</v>
      </c>
      <c r="P55" s="127">
        <v>43462</v>
      </c>
      <c r="Q55" s="127" t="s">
        <v>76</v>
      </c>
      <c r="R55" s="18" t="s">
        <v>80</v>
      </c>
      <c r="S55" s="18"/>
      <c r="T55" s="18"/>
    </row>
    <row r="56" spans="1:20">
      <c r="A56" s="4">
        <v>52</v>
      </c>
      <c r="B56" s="17" t="s">
        <v>66</v>
      </c>
      <c r="C56" s="96" t="s">
        <v>1371</v>
      </c>
      <c r="D56" s="88" t="s">
        <v>29</v>
      </c>
      <c r="E56" s="97" t="s">
        <v>1406</v>
      </c>
      <c r="F56" s="18"/>
      <c r="G56" s="19">
        <v>53</v>
      </c>
      <c r="H56" s="19">
        <v>59</v>
      </c>
      <c r="I56" s="86">
        <f t="shared" si="0"/>
        <v>112</v>
      </c>
      <c r="J56" s="98">
        <v>9864475794</v>
      </c>
      <c r="K56" s="95" t="s">
        <v>227</v>
      </c>
      <c r="L56" s="70" t="s">
        <v>330</v>
      </c>
      <c r="M56" s="101">
        <v>8876004187</v>
      </c>
      <c r="N56" s="96" t="s">
        <v>295</v>
      </c>
      <c r="O56" s="96">
        <v>9577960005</v>
      </c>
      <c r="P56" s="127">
        <v>43462</v>
      </c>
      <c r="Q56" s="127" t="s">
        <v>76</v>
      </c>
      <c r="R56" s="18" t="s">
        <v>81</v>
      </c>
      <c r="S56" s="18"/>
      <c r="T56" s="18"/>
    </row>
    <row r="57" spans="1:20">
      <c r="A57" s="4">
        <v>53</v>
      </c>
      <c r="B57" s="17" t="s">
        <v>66</v>
      </c>
      <c r="C57" s="96" t="s">
        <v>1372</v>
      </c>
      <c r="D57" s="88" t="s">
        <v>29</v>
      </c>
      <c r="E57" s="97" t="s">
        <v>276</v>
      </c>
      <c r="F57" s="18"/>
      <c r="G57" s="19">
        <v>42</v>
      </c>
      <c r="H57" s="19">
        <v>39</v>
      </c>
      <c r="I57" s="86">
        <f t="shared" si="0"/>
        <v>81</v>
      </c>
      <c r="J57" s="98">
        <v>9957519736</v>
      </c>
      <c r="K57" s="95" t="s">
        <v>227</v>
      </c>
      <c r="L57" s="70" t="s">
        <v>330</v>
      </c>
      <c r="M57" s="101">
        <v>8876004187</v>
      </c>
      <c r="N57" s="96" t="s">
        <v>280</v>
      </c>
      <c r="O57" s="96">
        <v>8486152605</v>
      </c>
      <c r="P57" s="127">
        <v>43463</v>
      </c>
      <c r="Q57" s="127" t="s">
        <v>223</v>
      </c>
      <c r="R57" s="18" t="s">
        <v>82</v>
      </c>
      <c r="S57" s="18"/>
      <c r="T57" s="18"/>
    </row>
    <row r="58" spans="1:20">
      <c r="A58" s="4">
        <v>54</v>
      </c>
      <c r="B58" s="17" t="s">
        <v>66</v>
      </c>
      <c r="C58" s="96" t="s">
        <v>771</v>
      </c>
      <c r="D58" s="88" t="s">
        <v>29</v>
      </c>
      <c r="E58" s="97" t="s">
        <v>1407</v>
      </c>
      <c r="F58" s="18"/>
      <c r="G58" s="19">
        <v>44</v>
      </c>
      <c r="H58" s="19">
        <v>52</v>
      </c>
      <c r="I58" s="86">
        <f t="shared" si="0"/>
        <v>96</v>
      </c>
      <c r="J58" s="98">
        <v>9954621211</v>
      </c>
      <c r="K58" s="95" t="s">
        <v>227</v>
      </c>
      <c r="L58" s="70" t="s">
        <v>330</v>
      </c>
      <c r="M58" s="101">
        <v>8876004187</v>
      </c>
      <c r="N58" s="96" t="s">
        <v>296</v>
      </c>
      <c r="O58" s="96">
        <v>7896130486</v>
      </c>
      <c r="P58" s="127">
        <v>43463</v>
      </c>
      <c r="Q58" s="127" t="s">
        <v>223</v>
      </c>
      <c r="R58" s="18" t="s">
        <v>83</v>
      </c>
      <c r="S58" s="18"/>
      <c r="T58" s="18"/>
    </row>
    <row r="59" spans="1:20">
      <c r="A59" s="4">
        <v>55</v>
      </c>
      <c r="B59" s="17" t="s">
        <v>66</v>
      </c>
      <c r="C59" s="96" t="s">
        <v>756</v>
      </c>
      <c r="D59" s="88" t="s">
        <v>29</v>
      </c>
      <c r="E59" s="97" t="s">
        <v>157</v>
      </c>
      <c r="F59" s="18"/>
      <c r="G59" s="19">
        <v>47</v>
      </c>
      <c r="H59" s="19">
        <v>45</v>
      </c>
      <c r="I59" s="86">
        <f t="shared" si="0"/>
        <v>92</v>
      </c>
      <c r="J59" s="98">
        <v>8011736944</v>
      </c>
      <c r="K59" s="95" t="s">
        <v>227</v>
      </c>
      <c r="L59" s="70" t="s">
        <v>330</v>
      </c>
      <c r="M59" s="101">
        <v>8876004187</v>
      </c>
      <c r="N59" s="96" t="s">
        <v>297</v>
      </c>
      <c r="O59" s="99">
        <v>9678921145</v>
      </c>
      <c r="P59" s="127">
        <v>43465</v>
      </c>
      <c r="Q59" s="127" t="s">
        <v>78</v>
      </c>
      <c r="R59" s="18" t="s">
        <v>84</v>
      </c>
      <c r="S59" s="18"/>
      <c r="T59" s="18"/>
    </row>
    <row r="60" spans="1:20">
      <c r="A60" s="4">
        <v>56</v>
      </c>
      <c r="B60" s="17" t="s">
        <v>66</v>
      </c>
      <c r="C60" s="96" t="s">
        <v>1373</v>
      </c>
      <c r="D60" s="88" t="s">
        <v>29</v>
      </c>
      <c r="E60" s="97" t="s">
        <v>182</v>
      </c>
      <c r="F60" s="18"/>
      <c r="G60" s="19">
        <v>57</v>
      </c>
      <c r="H60" s="19">
        <v>68</v>
      </c>
      <c r="I60" s="86">
        <f t="shared" si="0"/>
        <v>125</v>
      </c>
      <c r="J60" s="98">
        <v>8876110452</v>
      </c>
      <c r="K60" s="95" t="s">
        <v>227</v>
      </c>
      <c r="L60" s="70" t="s">
        <v>330</v>
      </c>
      <c r="M60" s="101">
        <v>8876004187</v>
      </c>
      <c r="N60" s="96" t="s">
        <v>298</v>
      </c>
      <c r="O60" s="99">
        <v>9085875037</v>
      </c>
      <c r="P60" s="127">
        <v>43465</v>
      </c>
      <c r="Q60" s="127" t="s">
        <v>78</v>
      </c>
      <c r="R60" s="18" t="s">
        <v>85</v>
      </c>
      <c r="S60" s="18"/>
      <c r="T60" s="18"/>
    </row>
    <row r="61" spans="1:20">
      <c r="A61" s="4">
        <v>57</v>
      </c>
      <c r="B61" s="17" t="s">
        <v>67</v>
      </c>
      <c r="C61" s="51" t="s">
        <v>1411</v>
      </c>
      <c r="D61" s="88" t="s">
        <v>27</v>
      </c>
      <c r="E61" s="51" t="s">
        <v>1457</v>
      </c>
      <c r="F61" s="18" t="s">
        <v>72</v>
      </c>
      <c r="G61" s="117">
        <v>49</v>
      </c>
      <c r="H61" s="117">
        <v>35</v>
      </c>
      <c r="I61" s="86">
        <f t="shared" si="0"/>
        <v>84</v>
      </c>
      <c r="J61" s="51" t="s">
        <v>1495</v>
      </c>
      <c r="K61" s="95" t="s">
        <v>227</v>
      </c>
      <c r="L61" s="70" t="s">
        <v>330</v>
      </c>
      <c r="M61" s="101">
        <v>8876004188</v>
      </c>
      <c r="N61" s="96" t="s">
        <v>126</v>
      </c>
      <c r="O61" s="99">
        <v>9085875037</v>
      </c>
      <c r="P61" s="127">
        <v>43435</v>
      </c>
      <c r="Q61" s="130" t="s">
        <v>223</v>
      </c>
      <c r="R61" s="18" t="s">
        <v>81</v>
      </c>
      <c r="S61" s="18"/>
      <c r="T61" s="18"/>
    </row>
    <row r="62" spans="1:20">
      <c r="A62" s="4">
        <v>58</v>
      </c>
      <c r="B62" s="17" t="s">
        <v>67</v>
      </c>
      <c r="C62" s="51" t="s">
        <v>1412</v>
      </c>
      <c r="D62" s="88" t="s">
        <v>27</v>
      </c>
      <c r="E62" s="51" t="s">
        <v>1458</v>
      </c>
      <c r="F62" s="18" t="s">
        <v>72</v>
      </c>
      <c r="G62" s="117">
        <v>51</v>
      </c>
      <c r="H62" s="117">
        <v>48</v>
      </c>
      <c r="I62" s="86">
        <f t="shared" si="0"/>
        <v>99</v>
      </c>
      <c r="J62" s="51" t="s">
        <v>620</v>
      </c>
      <c r="K62" s="95" t="s">
        <v>227</v>
      </c>
      <c r="L62" s="70" t="s">
        <v>330</v>
      </c>
      <c r="M62" s="101">
        <v>8876004189</v>
      </c>
      <c r="N62" s="96" t="s">
        <v>299</v>
      </c>
      <c r="O62" s="99">
        <v>9957908725</v>
      </c>
      <c r="P62" s="127">
        <v>43435</v>
      </c>
      <c r="Q62" s="130" t="s">
        <v>223</v>
      </c>
      <c r="R62" s="18" t="s">
        <v>81</v>
      </c>
      <c r="S62" s="18"/>
      <c r="T62" s="18"/>
    </row>
    <row r="63" spans="1:20">
      <c r="A63" s="4">
        <v>59</v>
      </c>
      <c r="B63" s="17" t="s">
        <v>67</v>
      </c>
      <c r="C63" s="51" t="s">
        <v>1413</v>
      </c>
      <c r="D63" s="88" t="s">
        <v>27</v>
      </c>
      <c r="E63" s="51" t="s">
        <v>1459</v>
      </c>
      <c r="F63" s="18" t="s">
        <v>72</v>
      </c>
      <c r="G63" s="117">
        <v>70</v>
      </c>
      <c r="H63" s="117">
        <v>91</v>
      </c>
      <c r="I63" s="86">
        <f t="shared" si="0"/>
        <v>161</v>
      </c>
      <c r="J63" s="51" t="s">
        <v>614</v>
      </c>
      <c r="K63" s="95" t="s">
        <v>239</v>
      </c>
      <c r="L63" s="70" t="s">
        <v>330</v>
      </c>
      <c r="M63" s="101">
        <v>8876004190</v>
      </c>
      <c r="N63" s="96" t="s">
        <v>300</v>
      </c>
      <c r="O63" s="99">
        <v>9859635701</v>
      </c>
      <c r="P63" s="127">
        <v>43437</v>
      </c>
      <c r="Q63" s="130" t="s">
        <v>78</v>
      </c>
      <c r="R63" s="18" t="s">
        <v>86</v>
      </c>
      <c r="S63" s="18"/>
      <c r="T63" s="18"/>
    </row>
    <row r="64" spans="1:20">
      <c r="A64" s="4">
        <v>60</v>
      </c>
      <c r="B64" s="17" t="s">
        <v>67</v>
      </c>
      <c r="C64" s="51" t="s">
        <v>1414</v>
      </c>
      <c r="D64" s="88" t="s">
        <v>27</v>
      </c>
      <c r="E64" s="51" t="s">
        <v>1460</v>
      </c>
      <c r="F64" s="18" t="s">
        <v>72</v>
      </c>
      <c r="G64" s="117">
        <v>56</v>
      </c>
      <c r="H64" s="117">
        <v>55</v>
      </c>
      <c r="I64" s="86">
        <f t="shared" si="0"/>
        <v>111</v>
      </c>
      <c r="J64" s="51" t="s">
        <v>1496</v>
      </c>
      <c r="K64" s="95" t="s">
        <v>239</v>
      </c>
      <c r="L64" s="70" t="s">
        <v>330</v>
      </c>
      <c r="M64" s="101">
        <v>8876004191</v>
      </c>
      <c r="N64" s="96" t="s">
        <v>296</v>
      </c>
      <c r="O64" s="99"/>
      <c r="P64" s="127">
        <v>43437</v>
      </c>
      <c r="Q64" s="130" t="s">
        <v>78</v>
      </c>
      <c r="R64" s="18" t="s">
        <v>87</v>
      </c>
      <c r="S64" s="18"/>
      <c r="T64" s="18"/>
    </row>
    <row r="65" spans="1:20">
      <c r="A65" s="4">
        <v>61</v>
      </c>
      <c r="B65" s="17" t="s">
        <v>67</v>
      </c>
      <c r="C65" s="96" t="s">
        <v>1415</v>
      </c>
      <c r="D65" s="88" t="s">
        <v>29</v>
      </c>
      <c r="E65" s="96" t="s">
        <v>1461</v>
      </c>
      <c r="F65" s="18"/>
      <c r="G65" s="53">
        <v>48</v>
      </c>
      <c r="H65" s="53">
        <v>39</v>
      </c>
      <c r="I65" s="86">
        <f>G65+H65</f>
        <v>87</v>
      </c>
      <c r="J65" s="98">
        <v>9706152014</v>
      </c>
      <c r="K65" s="95" t="s">
        <v>239</v>
      </c>
      <c r="L65" s="70" t="s">
        <v>330</v>
      </c>
      <c r="M65" s="101">
        <v>8876004192</v>
      </c>
      <c r="N65" s="96" t="s">
        <v>301</v>
      </c>
      <c r="O65" s="99">
        <v>8723988920</v>
      </c>
      <c r="P65" s="127">
        <v>43438</v>
      </c>
      <c r="Q65" s="130" t="s">
        <v>73</v>
      </c>
      <c r="R65" s="18" t="s">
        <v>80</v>
      </c>
      <c r="S65" s="18"/>
      <c r="T65" s="18"/>
    </row>
    <row r="66" spans="1:20">
      <c r="A66" s="4">
        <v>62</v>
      </c>
      <c r="B66" s="17" t="s">
        <v>67</v>
      </c>
      <c r="C66" s="96" t="s">
        <v>1416</v>
      </c>
      <c r="D66" s="88" t="s">
        <v>29</v>
      </c>
      <c r="E66" s="96" t="s">
        <v>1462</v>
      </c>
      <c r="F66" s="18"/>
      <c r="G66" s="53">
        <v>51</v>
      </c>
      <c r="H66" s="53">
        <v>34</v>
      </c>
      <c r="I66" s="86">
        <f t="shared" ref="I66:I112" si="1">G66+H66</f>
        <v>85</v>
      </c>
      <c r="J66" s="98">
        <v>9954365164</v>
      </c>
      <c r="K66" s="95" t="s">
        <v>239</v>
      </c>
      <c r="L66" s="70" t="s">
        <v>330</v>
      </c>
      <c r="M66" s="101">
        <v>8876004193</v>
      </c>
      <c r="N66" s="96" t="s">
        <v>302</v>
      </c>
      <c r="O66" s="99"/>
      <c r="P66" s="127">
        <v>43438</v>
      </c>
      <c r="Q66" s="130" t="s">
        <v>73</v>
      </c>
      <c r="R66" s="18" t="s">
        <v>81</v>
      </c>
      <c r="S66" s="18"/>
      <c r="T66" s="18"/>
    </row>
    <row r="67" spans="1:20">
      <c r="A67" s="4">
        <v>63</v>
      </c>
      <c r="B67" s="17" t="s">
        <v>67</v>
      </c>
      <c r="C67" s="96" t="s">
        <v>1417</v>
      </c>
      <c r="D67" s="88" t="s">
        <v>29</v>
      </c>
      <c r="E67" s="96" t="s">
        <v>1463</v>
      </c>
      <c r="F67" s="18"/>
      <c r="G67" s="53">
        <v>45</v>
      </c>
      <c r="H67" s="53">
        <v>29</v>
      </c>
      <c r="I67" s="86">
        <f t="shared" si="1"/>
        <v>74</v>
      </c>
      <c r="J67" s="98">
        <v>9957780570</v>
      </c>
      <c r="K67" s="95" t="s">
        <v>239</v>
      </c>
      <c r="L67" s="70" t="s">
        <v>330</v>
      </c>
      <c r="M67" s="101">
        <v>8876004194</v>
      </c>
      <c r="N67" s="96" t="s">
        <v>303</v>
      </c>
      <c r="O67" s="99">
        <v>9435213098</v>
      </c>
      <c r="P67" s="127">
        <v>43438</v>
      </c>
      <c r="Q67" s="130" t="s">
        <v>73</v>
      </c>
      <c r="R67" s="18" t="s">
        <v>82</v>
      </c>
      <c r="S67" s="18"/>
      <c r="T67" s="18"/>
    </row>
    <row r="68" spans="1:20">
      <c r="A68" s="4">
        <v>64</v>
      </c>
      <c r="B68" s="17" t="s">
        <v>67</v>
      </c>
      <c r="C68" s="96" t="s">
        <v>1418</v>
      </c>
      <c r="D68" s="88" t="s">
        <v>29</v>
      </c>
      <c r="E68" s="96" t="s">
        <v>174</v>
      </c>
      <c r="F68" s="18"/>
      <c r="G68" s="53">
        <v>43</v>
      </c>
      <c r="H68" s="53">
        <v>37</v>
      </c>
      <c r="I68" s="86">
        <f t="shared" si="1"/>
        <v>80</v>
      </c>
      <c r="J68" s="98">
        <v>8011314473</v>
      </c>
      <c r="K68" s="95" t="s">
        <v>239</v>
      </c>
      <c r="L68" s="70" t="s">
        <v>330</v>
      </c>
      <c r="M68" s="101">
        <v>8876004195</v>
      </c>
      <c r="N68" s="96" t="s">
        <v>126</v>
      </c>
      <c r="O68" s="99">
        <v>7662803320</v>
      </c>
      <c r="P68" s="127">
        <v>43440</v>
      </c>
      <c r="Q68" s="130" t="s">
        <v>74</v>
      </c>
      <c r="R68" s="18" t="s">
        <v>83</v>
      </c>
      <c r="S68" s="18"/>
      <c r="T68" s="18"/>
    </row>
    <row r="69" spans="1:20">
      <c r="A69" s="4">
        <v>65</v>
      </c>
      <c r="B69" s="17" t="s">
        <v>67</v>
      </c>
      <c r="C69" s="96" t="s">
        <v>1419</v>
      </c>
      <c r="D69" s="88" t="s">
        <v>29</v>
      </c>
      <c r="E69" s="96" t="s">
        <v>177</v>
      </c>
      <c r="F69" s="18"/>
      <c r="G69" s="53">
        <v>46</v>
      </c>
      <c r="H69" s="53">
        <v>49</v>
      </c>
      <c r="I69" s="86">
        <f t="shared" si="1"/>
        <v>95</v>
      </c>
      <c r="J69" s="98">
        <v>7399993540</v>
      </c>
      <c r="K69" s="95" t="s">
        <v>239</v>
      </c>
      <c r="L69" s="70" t="s">
        <v>330</v>
      </c>
      <c r="M69" s="101">
        <v>8876004196</v>
      </c>
      <c r="N69" s="96" t="s">
        <v>304</v>
      </c>
      <c r="O69" s="99">
        <v>9435213098</v>
      </c>
      <c r="P69" s="127">
        <v>43440</v>
      </c>
      <c r="Q69" s="130" t="s">
        <v>74</v>
      </c>
      <c r="R69" s="18" t="s">
        <v>84</v>
      </c>
      <c r="S69" s="18"/>
      <c r="T69" s="18"/>
    </row>
    <row r="70" spans="1:20">
      <c r="A70" s="4">
        <v>66</v>
      </c>
      <c r="B70" s="17" t="s">
        <v>67</v>
      </c>
      <c r="C70" s="96" t="s">
        <v>1420</v>
      </c>
      <c r="D70" s="88" t="s">
        <v>29</v>
      </c>
      <c r="E70" s="96" t="s">
        <v>1464</v>
      </c>
      <c r="F70" s="18"/>
      <c r="G70" s="53">
        <v>54</v>
      </c>
      <c r="H70" s="53">
        <v>55</v>
      </c>
      <c r="I70" s="86">
        <f t="shared" si="1"/>
        <v>109</v>
      </c>
      <c r="J70" s="98">
        <v>8761816692</v>
      </c>
      <c r="K70" s="95" t="s">
        <v>240</v>
      </c>
      <c r="L70" s="70" t="s">
        <v>330</v>
      </c>
      <c r="M70" s="101">
        <v>8876004197</v>
      </c>
      <c r="N70" s="96" t="s">
        <v>305</v>
      </c>
      <c r="O70" s="99">
        <v>9678921145</v>
      </c>
      <c r="P70" s="127">
        <v>43441</v>
      </c>
      <c r="Q70" s="130" t="s">
        <v>76</v>
      </c>
      <c r="R70" s="18" t="s">
        <v>85</v>
      </c>
      <c r="S70" s="18"/>
      <c r="T70" s="18"/>
    </row>
    <row r="71" spans="1:20">
      <c r="A71" s="4">
        <v>67</v>
      </c>
      <c r="B71" s="17" t="s">
        <v>67</v>
      </c>
      <c r="C71" s="96" t="s">
        <v>1421</v>
      </c>
      <c r="D71" s="88" t="s">
        <v>29</v>
      </c>
      <c r="E71" s="96" t="s">
        <v>1465</v>
      </c>
      <c r="F71" s="18"/>
      <c r="G71" s="53">
        <v>52</v>
      </c>
      <c r="H71" s="53">
        <v>34</v>
      </c>
      <c r="I71" s="86">
        <f t="shared" si="1"/>
        <v>86</v>
      </c>
      <c r="J71" s="98">
        <v>9954511229</v>
      </c>
      <c r="K71" s="95" t="s">
        <v>241</v>
      </c>
      <c r="L71" s="70" t="s">
        <v>330</v>
      </c>
      <c r="M71" s="101">
        <v>8876004198</v>
      </c>
      <c r="N71" s="96" t="s">
        <v>306</v>
      </c>
      <c r="O71" s="99">
        <v>8723988920</v>
      </c>
      <c r="P71" s="127">
        <v>43441</v>
      </c>
      <c r="Q71" s="130" t="s">
        <v>76</v>
      </c>
      <c r="R71" s="18" t="s">
        <v>81</v>
      </c>
      <c r="S71" s="18"/>
      <c r="T71" s="18"/>
    </row>
    <row r="72" spans="1:20">
      <c r="A72" s="4">
        <v>68</v>
      </c>
      <c r="B72" s="17" t="s">
        <v>67</v>
      </c>
      <c r="C72" s="96" t="s">
        <v>1422</v>
      </c>
      <c r="D72" s="88" t="s">
        <v>29</v>
      </c>
      <c r="E72" s="96" t="s">
        <v>1466</v>
      </c>
      <c r="F72" s="18"/>
      <c r="G72" s="53">
        <v>47</v>
      </c>
      <c r="H72" s="53">
        <v>35</v>
      </c>
      <c r="I72" s="86">
        <f t="shared" si="1"/>
        <v>82</v>
      </c>
      <c r="J72" s="98">
        <v>9401179352</v>
      </c>
      <c r="K72" s="95" t="s">
        <v>241</v>
      </c>
      <c r="L72" s="70" t="s">
        <v>330</v>
      </c>
      <c r="M72" s="101">
        <v>8876004199</v>
      </c>
      <c r="N72" s="96"/>
      <c r="O72" s="99">
        <v>9085825037</v>
      </c>
      <c r="P72" s="127">
        <v>43442</v>
      </c>
      <c r="Q72" s="130" t="s">
        <v>223</v>
      </c>
      <c r="R72" s="18" t="s">
        <v>81</v>
      </c>
      <c r="S72" s="18"/>
      <c r="T72" s="18"/>
    </row>
    <row r="73" spans="1:20">
      <c r="A73" s="4">
        <v>69</v>
      </c>
      <c r="B73" s="17" t="s">
        <v>67</v>
      </c>
      <c r="C73" s="96" t="s">
        <v>1423</v>
      </c>
      <c r="D73" s="88" t="s">
        <v>29</v>
      </c>
      <c r="E73" s="96" t="s">
        <v>1467</v>
      </c>
      <c r="F73" s="18"/>
      <c r="G73" s="53">
        <v>59</v>
      </c>
      <c r="H73" s="53">
        <v>40</v>
      </c>
      <c r="I73" s="86">
        <f t="shared" si="1"/>
        <v>99</v>
      </c>
      <c r="J73" s="61"/>
      <c r="K73" s="95" t="s">
        <v>241</v>
      </c>
      <c r="L73" s="70" t="s">
        <v>330</v>
      </c>
      <c r="M73" s="101">
        <v>8876004200</v>
      </c>
      <c r="N73" s="96" t="s">
        <v>307</v>
      </c>
      <c r="O73" s="99">
        <v>7663932005</v>
      </c>
      <c r="P73" s="127">
        <v>43442</v>
      </c>
      <c r="Q73" s="130" t="s">
        <v>223</v>
      </c>
      <c r="R73" s="18" t="s">
        <v>86</v>
      </c>
      <c r="S73" s="18"/>
      <c r="T73" s="18"/>
    </row>
    <row r="74" spans="1:20">
      <c r="A74" s="4">
        <v>70</v>
      </c>
      <c r="B74" s="17" t="s">
        <v>67</v>
      </c>
      <c r="C74" s="96" t="s">
        <v>1424</v>
      </c>
      <c r="D74" s="88" t="s">
        <v>29</v>
      </c>
      <c r="E74" s="96" t="s">
        <v>1468</v>
      </c>
      <c r="F74" s="18"/>
      <c r="G74" s="53">
        <v>54</v>
      </c>
      <c r="H74" s="53">
        <v>42</v>
      </c>
      <c r="I74" s="86">
        <f t="shared" si="1"/>
        <v>96</v>
      </c>
      <c r="J74" s="98">
        <v>9678359912</v>
      </c>
      <c r="K74" s="95" t="s">
        <v>242</v>
      </c>
      <c r="L74" s="70" t="s">
        <v>330</v>
      </c>
      <c r="M74" s="101">
        <v>8876004201</v>
      </c>
      <c r="N74" s="96" t="s">
        <v>305</v>
      </c>
      <c r="O74" s="99">
        <v>9706729986</v>
      </c>
      <c r="P74" s="127">
        <v>43444</v>
      </c>
      <c r="Q74" s="130" t="s">
        <v>78</v>
      </c>
      <c r="R74" s="18" t="s">
        <v>87</v>
      </c>
      <c r="S74" s="18"/>
      <c r="T74" s="18"/>
    </row>
    <row r="75" spans="1:20">
      <c r="A75" s="4">
        <v>71</v>
      </c>
      <c r="B75" s="17" t="s">
        <v>67</v>
      </c>
      <c r="C75" s="96" t="s">
        <v>1425</v>
      </c>
      <c r="D75" s="88" t="s">
        <v>29</v>
      </c>
      <c r="E75" s="96" t="s">
        <v>1469</v>
      </c>
      <c r="F75" s="18"/>
      <c r="G75" s="53">
        <v>48</v>
      </c>
      <c r="H75" s="53">
        <v>46</v>
      </c>
      <c r="I75" s="86">
        <f t="shared" si="1"/>
        <v>94</v>
      </c>
      <c r="J75" s="98">
        <v>8011345355</v>
      </c>
      <c r="K75" s="95" t="s">
        <v>242</v>
      </c>
      <c r="L75" s="70" t="s">
        <v>330</v>
      </c>
      <c r="M75" s="101">
        <v>8876004202</v>
      </c>
      <c r="N75" s="96" t="s">
        <v>308</v>
      </c>
      <c r="O75" s="99">
        <v>8399095271</v>
      </c>
      <c r="P75" s="127">
        <v>43444</v>
      </c>
      <c r="Q75" s="130" t="s">
        <v>78</v>
      </c>
      <c r="R75" s="18" t="s">
        <v>80</v>
      </c>
      <c r="S75" s="18"/>
      <c r="T75" s="18"/>
    </row>
    <row r="76" spans="1:20">
      <c r="A76" s="4">
        <v>72</v>
      </c>
      <c r="B76" s="17" t="s">
        <v>67</v>
      </c>
      <c r="C76" s="96" t="s">
        <v>1426</v>
      </c>
      <c r="D76" s="88" t="s">
        <v>29</v>
      </c>
      <c r="E76" s="96" t="s">
        <v>1470</v>
      </c>
      <c r="F76" s="18"/>
      <c r="G76" s="53">
        <v>36</v>
      </c>
      <c r="H76" s="53">
        <v>29</v>
      </c>
      <c r="I76" s="86">
        <f t="shared" si="1"/>
        <v>65</v>
      </c>
      <c r="J76" s="98">
        <v>9401211549</v>
      </c>
      <c r="K76" s="95" t="s">
        <v>242</v>
      </c>
      <c r="L76" s="70" t="s">
        <v>330</v>
      </c>
      <c r="M76" s="101">
        <v>8876004203</v>
      </c>
      <c r="N76" s="96"/>
      <c r="O76" s="50"/>
      <c r="P76" s="127">
        <v>43444</v>
      </c>
      <c r="Q76" s="130" t="s">
        <v>78</v>
      </c>
      <c r="R76" s="18" t="s">
        <v>88</v>
      </c>
      <c r="S76" s="18"/>
      <c r="T76" s="18"/>
    </row>
    <row r="77" spans="1:20">
      <c r="A77" s="4">
        <v>73</v>
      </c>
      <c r="B77" s="17" t="s">
        <v>66</v>
      </c>
      <c r="C77" s="96" t="s">
        <v>1427</v>
      </c>
      <c r="D77" s="88" t="s">
        <v>29</v>
      </c>
      <c r="E77" s="96" t="s">
        <v>1471</v>
      </c>
      <c r="F77" s="18"/>
      <c r="G77" s="53">
        <v>42</v>
      </c>
      <c r="H77" s="53">
        <v>37</v>
      </c>
      <c r="I77" s="86">
        <f t="shared" si="1"/>
        <v>79</v>
      </c>
      <c r="J77" s="98">
        <v>8486496671</v>
      </c>
      <c r="K77" s="95" t="s">
        <v>242</v>
      </c>
      <c r="L77" s="70" t="s">
        <v>330</v>
      </c>
      <c r="M77" s="101">
        <v>8876004204</v>
      </c>
      <c r="N77" s="96" t="s">
        <v>309</v>
      </c>
      <c r="O77" s="50"/>
      <c r="P77" s="127">
        <v>43445</v>
      </c>
      <c r="Q77" s="130" t="s">
        <v>73</v>
      </c>
      <c r="R77" s="18" t="s">
        <v>89</v>
      </c>
      <c r="S77" s="18"/>
      <c r="T77" s="18"/>
    </row>
    <row r="78" spans="1:20">
      <c r="A78" s="4">
        <v>74</v>
      </c>
      <c r="B78" s="17" t="s">
        <v>67</v>
      </c>
      <c r="C78" s="96" t="s">
        <v>1428</v>
      </c>
      <c r="D78" s="88" t="s">
        <v>29</v>
      </c>
      <c r="E78" s="96" t="s">
        <v>1472</v>
      </c>
      <c r="F78" s="18"/>
      <c r="G78" s="53">
        <v>55</v>
      </c>
      <c r="H78" s="53">
        <v>40</v>
      </c>
      <c r="I78" s="86">
        <f t="shared" si="1"/>
        <v>95</v>
      </c>
      <c r="J78" s="98">
        <v>8472021211</v>
      </c>
      <c r="K78" s="95" t="s">
        <v>242</v>
      </c>
      <c r="L78" s="70" t="s">
        <v>330</v>
      </c>
      <c r="M78" s="101">
        <v>8876004205</v>
      </c>
      <c r="N78" s="96" t="s">
        <v>310</v>
      </c>
      <c r="O78" s="99">
        <v>8474006740</v>
      </c>
      <c r="P78" s="127">
        <v>43445</v>
      </c>
      <c r="Q78" s="130" t="s">
        <v>73</v>
      </c>
      <c r="R78" s="18" t="s">
        <v>82</v>
      </c>
      <c r="S78" s="18"/>
      <c r="T78" s="18"/>
    </row>
    <row r="79" spans="1:20">
      <c r="A79" s="4">
        <v>75</v>
      </c>
      <c r="B79" s="17" t="s">
        <v>67</v>
      </c>
      <c r="C79" s="96" t="s">
        <v>217</v>
      </c>
      <c r="D79" s="88" t="s">
        <v>29</v>
      </c>
      <c r="E79" s="96" t="s">
        <v>270</v>
      </c>
      <c r="F79" s="18"/>
      <c r="G79" s="53">
        <v>46</v>
      </c>
      <c r="H79" s="53">
        <v>40</v>
      </c>
      <c r="I79" s="86">
        <f t="shared" si="1"/>
        <v>86</v>
      </c>
      <c r="J79" s="98">
        <v>9085451372</v>
      </c>
      <c r="K79" s="95" t="s">
        <v>242</v>
      </c>
      <c r="L79" s="70" t="s">
        <v>330</v>
      </c>
      <c r="M79" s="101">
        <v>8876004206</v>
      </c>
      <c r="N79" s="96" t="s">
        <v>311</v>
      </c>
      <c r="O79" s="99">
        <v>8474006740</v>
      </c>
      <c r="P79" s="127">
        <v>43446</v>
      </c>
      <c r="Q79" s="130" t="s">
        <v>74</v>
      </c>
      <c r="R79" s="18"/>
      <c r="S79" s="18"/>
      <c r="T79" s="18"/>
    </row>
    <row r="80" spans="1:20">
      <c r="A80" s="4">
        <v>76</v>
      </c>
      <c r="B80" s="17" t="s">
        <v>67</v>
      </c>
      <c r="C80" s="96" t="s">
        <v>1429</v>
      </c>
      <c r="D80" s="88" t="s">
        <v>29</v>
      </c>
      <c r="E80" s="96" t="s">
        <v>244</v>
      </c>
      <c r="F80" s="18"/>
      <c r="G80" s="53">
        <v>51</v>
      </c>
      <c r="H80" s="53">
        <v>34</v>
      </c>
      <c r="I80" s="86">
        <f t="shared" si="1"/>
        <v>85</v>
      </c>
      <c r="J80" s="98">
        <v>7896813514</v>
      </c>
      <c r="K80" s="95" t="s">
        <v>242</v>
      </c>
      <c r="L80" s="70" t="s">
        <v>330</v>
      </c>
      <c r="M80" s="101">
        <v>8876004207</v>
      </c>
      <c r="N80" s="96" t="s">
        <v>312</v>
      </c>
      <c r="O80" s="99">
        <v>9085531473</v>
      </c>
      <c r="P80" s="127">
        <v>43446</v>
      </c>
      <c r="Q80" s="130" t="s">
        <v>74</v>
      </c>
      <c r="R80" s="18"/>
      <c r="S80" s="18"/>
      <c r="T80" s="18"/>
    </row>
    <row r="81" spans="1:20">
      <c r="A81" s="4">
        <v>77</v>
      </c>
      <c r="B81" s="17" t="s">
        <v>67</v>
      </c>
      <c r="C81" s="96" t="s">
        <v>218</v>
      </c>
      <c r="D81" s="88" t="s">
        <v>29</v>
      </c>
      <c r="E81" s="96" t="s">
        <v>202</v>
      </c>
      <c r="F81" s="18"/>
      <c r="G81" s="53">
        <v>50</v>
      </c>
      <c r="H81" s="53">
        <v>39</v>
      </c>
      <c r="I81" s="86">
        <f t="shared" si="1"/>
        <v>89</v>
      </c>
      <c r="J81" s="98">
        <v>8011734205</v>
      </c>
      <c r="K81" s="18" t="s">
        <v>125</v>
      </c>
      <c r="L81" s="70" t="s">
        <v>948</v>
      </c>
      <c r="M81" s="101">
        <v>9435160089</v>
      </c>
      <c r="N81" s="108" t="s">
        <v>949</v>
      </c>
      <c r="O81" s="18"/>
      <c r="P81" s="127">
        <v>43446</v>
      </c>
      <c r="Q81" s="130" t="s">
        <v>74</v>
      </c>
      <c r="R81" s="18"/>
      <c r="S81" s="18"/>
      <c r="T81" s="18"/>
    </row>
    <row r="82" spans="1:20">
      <c r="A82" s="4">
        <v>78</v>
      </c>
      <c r="B82" s="17" t="s">
        <v>67</v>
      </c>
      <c r="C82" s="96" t="s">
        <v>1430</v>
      </c>
      <c r="D82" s="88" t="s">
        <v>29</v>
      </c>
      <c r="E82" s="96" t="s">
        <v>269</v>
      </c>
      <c r="F82" s="18"/>
      <c r="G82" s="53">
        <v>47</v>
      </c>
      <c r="H82" s="53">
        <v>42</v>
      </c>
      <c r="I82" s="86">
        <f t="shared" si="1"/>
        <v>89</v>
      </c>
      <c r="J82" s="98">
        <v>9954964691</v>
      </c>
      <c r="K82" s="18" t="s">
        <v>1487</v>
      </c>
      <c r="L82" s="70" t="s">
        <v>329</v>
      </c>
      <c r="M82" s="71">
        <v>7662845286</v>
      </c>
      <c r="N82" s="72" t="s">
        <v>950</v>
      </c>
      <c r="O82" s="73">
        <v>8011132956</v>
      </c>
      <c r="P82" s="127">
        <v>43447</v>
      </c>
      <c r="Q82" s="130" t="s">
        <v>200</v>
      </c>
      <c r="R82" s="18"/>
      <c r="S82" s="18"/>
      <c r="T82" s="18"/>
    </row>
    <row r="83" spans="1:20">
      <c r="A83" s="4">
        <v>79</v>
      </c>
      <c r="B83" s="17" t="s">
        <v>67</v>
      </c>
      <c r="C83" s="96" t="s">
        <v>1431</v>
      </c>
      <c r="D83" s="88" t="s">
        <v>29</v>
      </c>
      <c r="E83" s="96" t="s">
        <v>203</v>
      </c>
      <c r="F83" s="18"/>
      <c r="G83" s="53">
        <v>41</v>
      </c>
      <c r="H83" s="53">
        <v>41</v>
      </c>
      <c r="I83" s="86">
        <f t="shared" si="1"/>
        <v>82</v>
      </c>
      <c r="J83" s="98">
        <v>9957011601</v>
      </c>
      <c r="K83" s="18" t="s">
        <v>1487</v>
      </c>
      <c r="L83" s="70" t="s">
        <v>329</v>
      </c>
      <c r="M83" s="71">
        <v>7662845286</v>
      </c>
      <c r="N83" s="72" t="s">
        <v>532</v>
      </c>
      <c r="O83" s="73">
        <v>8011150597</v>
      </c>
      <c r="P83" s="127">
        <v>43447</v>
      </c>
      <c r="Q83" s="130" t="s">
        <v>200</v>
      </c>
      <c r="R83" s="18"/>
      <c r="S83" s="18"/>
      <c r="T83" s="18"/>
    </row>
    <row r="84" spans="1:20">
      <c r="A84" s="4">
        <v>80</v>
      </c>
      <c r="B84" s="17" t="s">
        <v>67</v>
      </c>
      <c r="C84" s="96" t="s">
        <v>216</v>
      </c>
      <c r="D84" s="88" t="s">
        <v>29</v>
      </c>
      <c r="E84" s="96" t="s">
        <v>268</v>
      </c>
      <c r="F84" s="18"/>
      <c r="G84" s="53">
        <v>41</v>
      </c>
      <c r="H84" s="53">
        <v>41</v>
      </c>
      <c r="I84" s="86">
        <f t="shared" si="1"/>
        <v>82</v>
      </c>
      <c r="J84" s="98">
        <v>9435581499</v>
      </c>
      <c r="K84" s="134" t="s">
        <v>1488</v>
      </c>
      <c r="L84" s="70" t="s">
        <v>514</v>
      </c>
      <c r="M84" s="18"/>
      <c r="N84" s="72" t="s">
        <v>951</v>
      </c>
      <c r="O84" s="73"/>
      <c r="P84" s="127">
        <v>43447</v>
      </c>
      <c r="Q84" s="130" t="s">
        <v>200</v>
      </c>
      <c r="R84" s="18"/>
      <c r="S84" s="18"/>
      <c r="T84" s="18"/>
    </row>
    <row r="85" spans="1:20">
      <c r="A85" s="4">
        <v>81</v>
      </c>
      <c r="B85" s="17" t="s">
        <v>67</v>
      </c>
      <c r="C85" s="96" t="s">
        <v>1432</v>
      </c>
      <c r="D85" s="88" t="s">
        <v>29</v>
      </c>
      <c r="E85" s="96" t="s">
        <v>1473</v>
      </c>
      <c r="F85" s="18"/>
      <c r="G85" s="53">
        <v>59</v>
      </c>
      <c r="H85" s="53">
        <v>48</v>
      </c>
      <c r="I85" s="86">
        <f t="shared" si="1"/>
        <v>107</v>
      </c>
      <c r="J85" s="98">
        <v>9401670516</v>
      </c>
      <c r="K85" s="134" t="s">
        <v>1488</v>
      </c>
      <c r="L85" s="70" t="s">
        <v>514</v>
      </c>
      <c r="M85" s="18"/>
      <c r="N85" s="72" t="s">
        <v>951</v>
      </c>
      <c r="O85" s="18"/>
      <c r="P85" s="127">
        <v>43448</v>
      </c>
      <c r="Q85" s="130" t="s">
        <v>76</v>
      </c>
      <c r="R85" s="18"/>
      <c r="S85" s="18"/>
      <c r="T85" s="18"/>
    </row>
    <row r="86" spans="1:20">
      <c r="A86" s="4">
        <v>82</v>
      </c>
      <c r="B86" s="17" t="s">
        <v>67</v>
      </c>
      <c r="C86" s="96" t="s">
        <v>1433</v>
      </c>
      <c r="D86" s="88" t="s">
        <v>29</v>
      </c>
      <c r="E86" s="96" t="s">
        <v>1474</v>
      </c>
      <c r="F86" s="18"/>
      <c r="G86" s="53">
        <v>46</v>
      </c>
      <c r="H86" s="53">
        <v>38</v>
      </c>
      <c r="I86" s="86">
        <f t="shared" si="1"/>
        <v>84</v>
      </c>
      <c r="J86" s="98">
        <v>997696846</v>
      </c>
      <c r="K86" s="134" t="s">
        <v>1488</v>
      </c>
      <c r="L86" s="70" t="s">
        <v>514</v>
      </c>
      <c r="M86" s="18"/>
      <c r="N86" s="72" t="s">
        <v>126</v>
      </c>
      <c r="O86" s="73">
        <v>9706990933</v>
      </c>
      <c r="P86" s="127">
        <v>43448</v>
      </c>
      <c r="Q86" s="130" t="s">
        <v>76</v>
      </c>
      <c r="R86" s="18"/>
      <c r="S86" s="18"/>
      <c r="T86" s="18"/>
    </row>
    <row r="87" spans="1:20">
      <c r="A87" s="4">
        <v>83</v>
      </c>
      <c r="B87" s="17" t="s">
        <v>67</v>
      </c>
      <c r="C87" s="96" t="s">
        <v>219</v>
      </c>
      <c r="D87" s="88" t="s">
        <v>29</v>
      </c>
      <c r="E87" s="96" t="s">
        <v>272</v>
      </c>
      <c r="F87" s="18"/>
      <c r="G87" s="53">
        <v>57</v>
      </c>
      <c r="H87" s="53">
        <v>46</v>
      </c>
      <c r="I87" s="86">
        <f t="shared" si="1"/>
        <v>103</v>
      </c>
      <c r="J87" s="98">
        <v>9957130220</v>
      </c>
      <c r="K87" s="101" t="s">
        <v>1489</v>
      </c>
      <c r="L87" s="70" t="s">
        <v>521</v>
      </c>
      <c r="M87" s="101">
        <v>9706426606</v>
      </c>
      <c r="N87" s="72" t="s">
        <v>127</v>
      </c>
      <c r="O87" s="73">
        <v>9957126989</v>
      </c>
      <c r="P87" s="127">
        <v>43449</v>
      </c>
      <c r="Q87" s="130" t="s">
        <v>223</v>
      </c>
      <c r="R87" s="18"/>
      <c r="S87" s="18"/>
      <c r="T87" s="18"/>
    </row>
    <row r="88" spans="1:20">
      <c r="A88" s="4">
        <v>84</v>
      </c>
      <c r="B88" s="17" t="s">
        <v>67</v>
      </c>
      <c r="C88" s="96" t="s">
        <v>1434</v>
      </c>
      <c r="D88" s="88" t="s">
        <v>29</v>
      </c>
      <c r="E88" s="96" t="s">
        <v>243</v>
      </c>
      <c r="F88" s="18"/>
      <c r="G88" s="53">
        <v>43</v>
      </c>
      <c r="H88" s="53">
        <v>26</v>
      </c>
      <c r="I88" s="86">
        <f t="shared" si="1"/>
        <v>69</v>
      </c>
      <c r="J88" s="98">
        <v>8486628581</v>
      </c>
      <c r="K88" s="101" t="s">
        <v>1489</v>
      </c>
      <c r="L88" s="70" t="s">
        <v>521</v>
      </c>
      <c r="M88" s="101">
        <v>9706426607</v>
      </c>
      <c r="N88" s="72" t="s">
        <v>128</v>
      </c>
      <c r="O88" s="73">
        <v>9678345813</v>
      </c>
      <c r="P88" s="127">
        <v>43449</v>
      </c>
      <c r="Q88" s="130" t="s">
        <v>223</v>
      </c>
      <c r="R88" s="18"/>
      <c r="S88" s="18"/>
      <c r="T88" s="18"/>
    </row>
    <row r="89" spans="1:20">
      <c r="A89" s="4">
        <v>85</v>
      </c>
      <c r="B89" s="17" t="s">
        <v>67</v>
      </c>
      <c r="C89" s="96" t="s">
        <v>1435</v>
      </c>
      <c r="D89" s="88" t="s">
        <v>29</v>
      </c>
      <c r="E89" s="96" t="s">
        <v>191</v>
      </c>
      <c r="F89" s="18"/>
      <c r="G89" s="53">
        <v>48</v>
      </c>
      <c r="H89" s="53">
        <v>36</v>
      </c>
      <c r="I89" s="86">
        <f t="shared" si="1"/>
        <v>84</v>
      </c>
      <c r="J89" s="98">
        <v>8011247498</v>
      </c>
      <c r="K89" s="101" t="s">
        <v>1489</v>
      </c>
      <c r="L89" s="70" t="s">
        <v>521</v>
      </c>
      <c r="M89" s="101">
        <v>9706426608</v>
      </c>
      <c r="N89" s="72" t="s">
        <v>129</v>
      </c>
      <c r="O89" s="73">
        <v>8822024673</v>
      </c>
      <c r="P89" s="127">
        <v>43451</v>
      </c>
      <c r="Q89" s="130" t="s">
        <v>78</v>
      </c>
      <c r="R89" s="18"/>
      <c r="S89" s="18"/>
      <c r="T89" s="18"/>
    </row>
    <row r="90" spans="1:20">
      <c r="A90" s="4">
        <v>86</v>
      </c>
      <c r="B90" s="17" t="s">
        <v>67</v>
      </c>
      <c r="C90" s="96" t="s">
        <v>204</v>
      </c>
      <c r="D90" s="88" t="s">
        <v>29</v>
      </c>
      <c r="E90" s="96" t="s">
        <v>245</v>
      </c>
      <c r="F90" s="18"/>
      <c r="G90" s="53">
        <v>43</v>
      </c>
      <c r="H90" s="53">
        <v>32</v>
      </c>
      <c r="I90" s="86">
        <f t="shared" si="1"/>
        <v>75</v>
      </c>
      <c r="J90" s="98">
        <v>9517186018</v>
      </c>
      <c r="K90" s="101" t="s">
        <v>1489</v>
      </c>
      <c r="L90" s="70" t="s">
        <v>521</v>
      </c>
      <c r="M90" s="101">
        <v>9706426609</v>
      </c>
      <c r="N90" s="72" t="s">
        <v>129</v>
      </c>
      <c r="O90" s="73">
        <v>8822024673</v>
      </c>
      <c r="P90" s="127">
        <v>43451</v>
      </c>
      <c r="Q90" s="130" t="s">
        <v>78</v>
      </c>
      <c r="R90" s="18"/>
      <c r="S90" s="18"/>
      <c r="T90" s="18"/>
    </row>
    <row r="91" spans="1:20">
      <c r="A91" s="4">
        <v>87</v>
      </c>
      <c r="B91" s="17" t="s">
        <v>67</v>
      </c>
      <c r="C91" s="96" t="s">
        <v>215</v>
      </c>
      <c r="D91" s="88" t="s">
        <v>29</v>
      </c>
      <c r="E91" s="96" t="s">
        <v>267</v>
      </c>
      <c r="F91" s="18"/>
      <c r="G91" s="53">
        <v>58</v>
      </c>
      <c r="H91" s="53">
        <v>44</v>
      </c>
      <c r="I91" s="86">
        <f t="shared" si="1"/>
        <v>102</v>
      </c>
      <c r="J91" s="98">
        <v>9678191011</v>
      </c>
      <c r="K91" s="101" t="s">
        <v>1490</v>
      </c>
      <c r="L91" s="70" t="s">
        <v>325</v>
      </c>
      <c r="M91" s="101">
        <v>8473961293</v>
      </c>
      <c r="N91" s="72" t="s">
        <v>286</v>
      </c>
      <c r="O91" s="73">
        <v>8011365843</v>
      </c>
      <c r="P91" s="127">
        <v>43452</v>
      </c>
      <c r="Q91" s="130" t="s">
        <v>73</v>
      </c>
      <c r="R91" s="18"/>
      <c r="S91" s="18"/>
      <c r="T91" s="18"/>
    </row>
    <row r="92" spans="1:20">
      <c r="A92" s="4">
        <v>88</v>
      </c>
      <c r="B92" s="17" t="s">
        <v>67</v>
      </c>
      <c r="C92" s="96" t="s">
        <v>1436</v>
      </c>
      <c r="D92" s="88" t="s">
        <v>29</v>
      </c>
      <c r="E92" s="96" t="s">
        <v>271</v>
      </c>
      <c r="F92" s="18"/>
      <c r="G92" s="53">
        <v>48</v>
      </c>
      <c r="H92" s="53">
        <v>37</v>
      </c>
      <c r="I92" s="86">
        <f t="shared" si="1"/>
        <v>85</v>
      </c>
      <c r="J92" s="98">
        <v>9085645041</v>
      </c>
      <c r="K92" s="101" t="s">
        <v>1490</v>
      </c>
      <c r="L92" s="70" t="s">
        <v>325</v>
      </c>
      <c r="M92" s="101">
        <v>8473961294</v>
      </c>
      <c r="N92" s="72" t="s">
        <v>287</v>
      </c>
      <c r="O92" s="73">
        <v>9954535709</v>
      </c>
      <c r="P92" s="127">
        <v>43452</v>
      </c>
      <c r="Q92" s="130" t="s">
        <v>73</v>
      </c>
      <c r="R92" s="18"/>
      <c r="S92" s="18"/>
      <c r="T92" s="18"/>
    </row>
    <row r="93" spans="1:20">
      <c r="A93" s="4">
        <v>89</v>
      </c>
      <c r="B93" s="17" t="s">
        <v>67</v>
      </c>
      <c r="C93" s="96" t="s">
        <v>1437</v>
      </c>
      <c r="D93" s="88" t="s">
        <v>29</v>
      </c>
      <c r="E93" s="96" t="s">
        <v>1475</v>
      </c>
      <c r="F93" s="18"/>
      <c r="G93" s="53">
        <v>63</v>
      </c>
      <c r="H93" s="53">
        <v>39</v>
      </c>
      <c r="I93" s="86">
        <f t="shared" si="1"/>
        <v>102</v>
      </c>
      <c r="J93" s="98">
        <v>9678360117</v>
      </c>
      <c r="K93" s="101" t="s">
        <v>1490</v>
      </c>
      <c r="L93" s="70" t="s">
        <v>325</v>
      </c>
      <c r="M93" s="101">
        <v>8473961295</v>
      </c>
      <c r="N93" s="72" t="s">
        <v>130</v>
      </c>
      <c r="O93" s="73">
        <v>77399226619</v>
      </c>
      <c r="P93" s="127">
        <v>43453</v>
      </c>
      <c r="Q93" s="130" t="s">
        <v>74</v>
      </c>
      <c r="R93" s="18"/>
      <c r="S93" s="18"/>
      <c r="T93" s="18"/>
    </row>
    <row r="94" spans="1:20">
      <c r="A94" s="4">
        <v>90</v>
      </c>
      <c r="B94" s="17" t="s">
        <v>67</v>
      </c>
      <c r="C94" s="96" t="s">
        <v>1438</v>
      </c>
      <c r="D94" s="88" t="s">
        <v>29</v>
      </c>
      <c r="E94" s="96" t="s">
        <v>1476</v>
      </c>
      <c r="F94" s="18"/>
      <c r="G94" s="53">
        <v>57</v>
      </c>
      <c r="H94" s="53">
        <v>40</v>
      </c>
      <c r="I94" s="86">
        <f t="shared" si="1"/>
        <v>97</v>
      </c>
      <c r="J94" s="98">
        <v>8399042204</v>
      </c>
      <c r="K94" s="101" t="s">
        <v>1490</v>
      </c>
      <c r="L94" s="70" t="s">
        <v>325</v>
      </c>
      <c r="M94" s="101">
        <v>8473961296</v>
      </c>
      <c r="N94" s="108" t="s">
        <v>131</v>
      </c>
      <c r="O94" s="18"/>
      <c r="P94" s="127">
        <v>43453</v>
      </c>
      <c r="Q94" s="130" t="s">
        <v>74</v>
      </c>
      <c r="R94" s="18"/>
      <c r="S94" s="18"/>
      <c r="T94" s="18"/>
    </row>
    <row r="95" spans="1:20">
      <c r="A95" s="4">
        <v>91</v>
      </c>
      <c r="B95" s="17" t="s">
        <v>67</v>
      </c>
      <c r="C95" s="96" t="s">
        <v>1439</v>
      </c>
      <c r="D95" s="88" t="s">
        <v>29</v>
      </c>
      <c r="E95" s="96" t="s">
        <v>1477</v>
      </c>
      <c r="F95" s="18"/>
      <c r="G95" s="53">
        <v>55</v>
      </c>
      <c r="H95" s="53">
        <v>43</v>
      </c>
      <c r="I95" s="86">
        <f t="shared" si="1"/>
        <v>98</v>
      </c>
      <c r="J95" s="96">
        <v>8011184373</v>
      </c>
      <c r="K95" s="101" t="s">
        <v>1491</v>
      </c>
      <c r="L95" s="70" t="s">
        <v>524</v>
      </c>
      <c r="M95" s="101">
        <v>8724026126</v>
      </c>
      <c r="N95" s="72" t="s">
        <v>952</v>
      </c>
      <c r="O95" s="73">
        <v>9678609539</v>
      </c>
      <c r="P95" s="127">
        <v>43454</v>
      </c>
      <c r="Q95" s="127" t="s">
        <v>200</v>
      </c>
      <c r="R95" s="18"/>
      <c r="S95" s="18"/>
      <c r="T95" s="18"/>
    </row>
    <row r="96" spans="1:20">
      <c r="A96" s="4">
        <v>92</v>
      </c>
      <c r="B96" s="17" t="s">
        <v>67</v>
      </c>
      <c r="C96" s="96" t="s">
        <v>1440</v>
      </c>
      <c r="D96" s="88" t="s">
        <v>29</v>
      </c>
      <c r="E96" s="96" t="s">
        <v>1478</v>
      </c>
      <c r="F96" s="18"/>
      <c r="G96" s="53">
        <v>46</v>
      </c>
      <c r="H96" s="53">
        <v>33</v>
      </c>
      <c r="I96" s="86">
        <f t="shared" si="1"/>
        <v>79</v>
      </c>
      <c r="J96" s="96">
        <v>9435799866</v>
      </c>
      <c r="K96" s="101" t="s">
        <v>1491</v>
      </c>
      <c r="L96" s="70" t="s">
        <v>524</v>
      </c>
      <c r="M96" s="101">
        <v>8724026127</v>
      </c>
      <c r="N96" s="72" t="s">
        <v>953</v>
      </c>
      <c r="O96" s="73">
        <v>8011251506</v>
      </c>
      <c r="P96" s="127">
        <v>43454</v>
      </c>
      <c r="Q96" s="127" t="s">
        <v>200</v>
      </c>
      <c r="R96" s="18"/>
      <c r="S96" s="18"/>
      <c r="T96" s="18"/>
    </row>
    <row r="97" spans="1:20">
      <c r="A97" s="4">
        <v>93</v>
      </c>
      <c r="B97" s="17" t="s">
        <v>67</v>
      </c>
      <c r="C97" s="96" t="s">
        <v>1441</v>
      </c>
      <c r="D97" s="88" t="s">
        <v>29</v>
      </c>
      <c r="E97" s="96" t="s">
        <v>1479</v>
      </c>
      <c r="F97" s="18"/>
      <c r="G97" s="53">
        <v>48</v>
      </c>
      <c r="H97" s="53">
        <v>39</v>
      </c>
      <c r="I97" s="86">
        <f t="shared" si="1"/>
        <v>87</v>
      </c>
      <c r="J97" s="96">
        <v>9957933675</v>
      </c>
      <c r="K97" s="101" t="s">
        <v>1491</v>
      </c>
      <c r="L97" s="70" t="s">
        <v>524</v>
      </c>
      <c r="M97" s="101">
        <v>8724026128</v>
      </c>
      <c r="N97" s="72" t="s">
        <v>954</v>
      </c>
      <c r="O97" s="73">
        <v>9678609539</v>
      </c>
      <c r="P97" s="127">
        <v>43455</v>
      </c>
      <c r="Q97" s="127" t="s">
        <v>76</v>
      </c>
      <c r="R97" s="18"/>
      <c r="S97" s="18"/>
      <c r="T97" s="18"/>
    </row>
    <row r="98" spans="1:20">
      <c r="A98" s="4">
        <v>94</v>
      </c>
      <c r="B98" s="17" t="s">
        <v>67</v>
      </c>
      <c r="C98" s="96" t="s">
        <v>1442</v>
      </c>
      <c r="D98" s="88" t="s">
        <v>29</v>
      </c>
      <c r="E98" s="96" t="s">
        <v>1480</v>
      </c>
      <c r="F98" s="18"/>
      <c r="G98" s="53">
        <v>52</v>
      </c>
      <c r="H98" s="53">
        <v>40</v>
      </c>
      <c r="I98" s="86">
        <f t="shared" si="1"/>
        <v>92</v>
      </c>
      <c r="J98" s="96">
        <v>9954867409</v>
      </c>
      <c r="K98" s="101" t="s">
        <v>1491</v>
      </c>
      <c r="L98" s="70" t="s">
        <v>524</v>
      </c>
      <c r="M98" s="101">
        <v>8724026129</v>
      </c>
      <c r="N98" s="72" t="s">
        <v>954</v>
      </c>
      <c r="O98" s="73">
        <v>9678609539</v>
      </c>
      <c r="P98" s="127">
        <v>43455</v>
      </c>
      <c r="Q98" s="127" t="s">
        <v>76</v>
      </c>
      <c r="R98" s="18"/>
      <c r="S98" s="18"/>
      <c r="T98" s="18"/>
    </row>
    <row r="99" spans="1:20">
      <c r="A99" s="4">
        <v>95</v>
      </c>
      <c r="B99" s="17" t="s">
        <v>67</v>
      </c>
      <c r="C99" s="96" t="s">
        <v>1443</v>
      </c>
      <c r="D99" s="88" t="s">
        <v>29</v>
      </c>
      <c r="E99" s="96" t="s">
        <v>1481</v>
      </c>
      <c r="F99" s="18"/>
      <c r="G99" s="53">
        <v>50</v>
      </c>
      <c r="H99" s="53">
        <v>35</v>
      </c>
      <c r="I99" s="86">
        <f t="shared" si="1"/>
        <v>85</v>
      </c>
      <c r="J99" s="96">
        <v>9957146330</v>
      </c>
      <c r="K99" s="101" t="s">
        <v>1491</v>
      </c>
      <c r="L99" s="70" t="s">
        <v>524</v>
      </c>
      <c r="M99" s="101">
        <v>8724026130</v>
      </c>
      <c r="N99" s="72" t="s">
        <v>317</v>
      </c>
      <c r="O99" s="73">
        <v>9085874283</v>
      </c>
      <c r="P99" s="127">
        <v>43456</v>
      </c>
      <c r="Q99" s="127" t="s">
        <v>223</v>
      </c>
      <c r="R99" s="18"/>
      <c r="S99" s="18"/>
      <c r="T99" s="18"/>
    </row>
    <row r="100" spans="1:20">
      <c r="A100" s="4">
        <v>96</v>
      </c>
      <c r="B100" s="17" t="s">
        <v>67</v>
      </c>
      <c r="C100" s="96" t="s">
        <v>1444</v>
      </c>
      <c r="D100" s="88" t="s">
        <v>29</v>
      </c>
      <c r="E100" s="96" t="s">
        <v>1482</v>
      </c>
      <c r="F100" s="18"/>
      <c r="G100" s="53">
        <v>46</v>
      </c>
      <c r="H100" s="53">
        <v>40</v>
      </c>
      <c r="I100" s="86">
        <f t="shared" si="1"/>
        <v>86</v>
      </c>
      <c r="J100" s="96">
        <v>8486852778</v>
      </c>
      <c r="K100" s="135" t="s">
        <v>1492</v>
      </c>
      <c r="L100" s="70" t="s">
        <v>531</v>
      </c>
      <c r="M100" s="71">
        <v>9859251272</v>
      </c>
      <c r="N100" s="72" t="s">
        <v>527</v>
      </c>
      <c r="O100" s="73">
        <v>9957382962</v>
      </c>
      <c r="P100" s="127">
        <v>43456</v>
      </c>
      <c r="Q100" s="127" t="s">
        <v>223</v>
      </c>
      <c r="R100" s="18"/>
      <c r="S100" s="18"/>
      <c r="T100" s="18"/>
    </row>
    <row r="101" spans="1:20">
      <c r="A101" s="4">
        <v>97</v>
      </c>
      <c r="B101" s="17" t="s">
        <v>67</v>
      </c>
      <c r="C101" s="96" t="s">
        <v>1445</v>
      </c>
      <c r="D101" s="88" t="s">
        <v>29</v>
      </c>
      <c r="E101" s="96" t="s">
        <v>250</v>
      </c>
      <c r="F101" s="18"/>
      <c r="G101" s="53">
        <v>60</v>
      </c>
      <c r="H101" s="53">
        <v>46</v>
      </c>
      <c r="I101" s="86">
        <f t="shared" si="1"/>
        <v>106</v>
      </c>
      <c r="J101" s="96">
        <v>9954736178</v>
      </c>
      <c r="K101" s="135" t="s">
        <v>1492</v>
      </c>
      <c r="L101" s="70" t="s">
        <v>531</v>
      </c>
      <c r="M101" s="71">
        <v>9859251272</v>
      </c>
      <c r="N101" s="72" t="s">
        <v>532</v>
      </c>
      <c r="O101" s="18"/>
      <c r="P101" s="127">
        <v>43458</v>
      </c>
      <c r="Q101" s="127" t="s">
        <v>78</v>
      </c>
      <c r="R101" s="18"/>
      <c r="S101" s="18"/>
      <c r="T101" s="18"/>
    </row>
    <row r="102" spans="1:20">
      <c r="A102" s="4">
        <v>98</v>
      </c>
      <c r="B102" s="17" t="s">
        <v>67</v>
      </c>
      <c r="C102" s="96" t="s">
        <v>1446</v>
      </c>
      <c r="D102" s="88" t="s">
        <v>29</v>
      </c>
      <c r="E102" s="96" t="s">
        <v>251</v>
      </c>
      <c r="F102" s="18"/>
      <c r="G102" s="53">
        <v>39</v>
      </c>
      <c r="H102" s="53">
        <v>35</v>
      </c>
      <c r="I102" s="86">
        <f t="shared" si="1"/>
        <v>74</v>
      </c>
      <c r="J102" s="96">
        <v>7896979462</v>
      </c>
      <c r="K102" s="101" t="s">
        <v>1493</v>
      </c>
      <c r="L102" s="70" t="s">
        <v>955</v>
      </c>
      <c r="M102" s="101">
        <v>9435761673</v>
      </c>
      <c r="N102" s="72" t="s">
        <v>132</v>
      </c>
      <c r="O102" s="73">
        <v>9577788684</v>
      </c>
      <c r="P102" s="127">
        <v>43458</v>
      </c>
      <c r="Q102" s="127" t="s">
        <v>78</v>
      </c>
      <c r="R102" s="18"/>
      <c r="S102" s="18"/>
      <c r="T102" s="18"/>
    </row>
    <row r="103" spans="1:20">
      <c r="A103" s="4">
        <v>99</v>
      </c>
      <c r="B103" s="17" t="s">
        <v>67</v>
      </c>
      <c r="C103" s="96" t="s">
        <v>1447</v>
      </c>
      <c r="D103" s="88" t="s">
        <v>29</v>
      </c>
      <c r="E103" s="96" t="s">
        <v>252</v>
      </c>
      <c r="F103" s="18"/>
      <c r="G103" s="53">
        <v>58</v>
      </c>
      <c r="H103" s="53">
        <v>52</v>
      </c>
      <c r="I103" s="86">
        <f t="shared" si="1"/>
        <v>110</v>
      </c>
      <c r="J103" s="96">
        <v>9957536018</v>
      </c>
      <c r="K103" s="101" t="s">
        <v>1493</v>
      </c>
      <c r="L103" s="70" t="s">
        <v>955</v>
      </c>
      <c r="M103" s="101">
        <v>9435761673</v>
      </c>
      <c r="N103" s="72" t="s">
        <v>133</v>
      </c>
      <c r="O103" s="73">
        <v>9859490979</v>
      </c>
      <c r="P103" s="127">
        <v>43460</v>
      </c>
      <c r="Q103" s="127" t="s">
        <v>74</v>
      </c>
      <c r="R103" s="18"/>
      <c r="S103" s="18"/>
      <c r="T103" s="18"/>
    </row>
    <row r="104" spans="1:20">
      <c r="A104" s="4">
        <v>100</v>
      </c>
      <c r="B104" s="17" t="s">
        <v>67</v>
      </c>
      <c r="C104" s="96" t="s">
        <v>1448</v>
      </c>
      <c r="D104" s="88" t="s">
        <v>29</v>
      </c>
      <c r="E104" s="96" t="s">
        <v>253</v>
      </c>
      <c r="F104" s="18"/>
      <c r="G104" s="53">
        <v>42</v>
      </c>
      <c r="H104" s="53">
        <v>33</v>
      </c>
      <c r="I104" s="86">
        <f t="shared" si="1"/>
        <v>75</v>
      </c>
      <c r="J104" s="96">
        <v>9435213154</v>
      </c>
      <c r="K104" s="101" t="s">
        <v>1494</v>
      </c>
      <c r="L104" s="70" t="s">
        <v>522</v>
      </c>
      <c r="M104" s="101">
        <v>9435245103</v>
      </c>
      <c r="N104" s="72" t="s">
        <v>956</v>
      </c>
      <c r="O104" s="73">
        <v>9957861427</v>
      </c>
      <c r="P104" s="127">
        <v>43460</v>
      </c>
      <c r="Q104" s="127" t="s">
        <v>74</v>
      </c>
      <c r="R104" s="18"/>
      <c r="S104" s="18"/>
      <c r="T104" s="18"/>
    </row>
    <row r="105" spans="1:20">
      <c r="A105" s="4">
        <v>101</v>
      </c>
      <c r="B105" s="17" t="s">
        <v>67</v>
      </c>
      <c r="C105" s="96" t="s">
        <v>1449</v>
      </c>
      <c r="D105" s="88" t="s">
        <v>29</v>
      </c>
      <c r="E105" s="96" t="s">
        <v>1483</v>
      </c>
      <c r="F105" s="18"/>
      <c r="G105" s="53">
        <v>56</v>
      </c>
      <c r="H105" s="53">
        <v>37</v>
      </c>
      <c r="I105" s="86">
        <f t="shared" si="1"/>
        <v>93</v>
      </c>
      <c r="J105" s="96">
        <v>9957188310</v>
      </c>
      <c r="K105" s="101" t="s">
        <v>1494</v>
      </c>
      <c r="L105" s="70" t="s">
        <v>522</v>
      </c>
      <c r="M105" s="101">
        <v>9435245103</v>
      </c>
      <c r="N105" s="72" t="s">
        <v>523</v>
      </c>
      <c r="O105" s="73">
        <v>9678696022</v>
      </c>
      <c r="P105" s="127">
        <v>43461</v>
      </c>
      <c r="Q105" s="127" t="s">
        <v>200</v>
      </c>
      <c r="R105" s="18"/>
      <c r="S105" s="18"/>
      <c r="T105" s="18"/>
    </row>
    <row r="106" spans="1:20">
      <c r="A106" s="4">
        <v>102</v>
      </c>
      <c r="B106" s="17" t="s">
        <v>67</v>
      </c>
      <c r="C106" s="96" t="s">
        <v>1450</v>
      </c>
      <c r="D106" s="88" t="s">
        <v>29</v>
      </c>
      <c r="E106" s="96" t="s">
        <v>1484</v>
      </c>
      <c r="F106" s="18"/>
      <c r="G106" s="53">
        <v>57</v>
      </c>
      <c r="H106" s="53">
        <v>47</v>
      </c>
      <c r="I106" s="86">
        <f t="shared" si="1"/>
        <v>104</v>
      </c>
      <c r="J106" s="96">
        <v>9678129815</v>
      </c>
      <c r="K106" s="101" t="s">
        <v>1494</v>
      </c>
      <c r="L106" s="70" t="s">
        <v>522</v>
      </c>
      <c r="M106" s="101">
        <v>9435245103</v>
      </c>
      <c r="N106" s="72" t="s">
        <v>957</v>
      </c>
      <c r="O106" s="73">
        <v>7896668104</v>
      </c>
      <c r="P106" s="127">
        <v>43461</v>
      </c>
      <c r="Q106" s="127" t="s">
        <v>200</v>
      </c>
      <c r="R106" s="18"/>
      <c r="S106" s="18"/>
      <c r="T106" s="18"/>
    </row>
    <row r="107" spans="1:20">
      <c r="A107" s="4">
        <v>103</v>
      </c>
      <c r="B107" s="17" t="s">
        <v>67</v>
      </c>
      <c r="C107" s="96" t="s">
        <v>1451</v>
      </c>
      <c r="D107" s="88" t="s">
        <v>29</v>
      </c>
      <c r="E107" s="96" t="s">
        <v>1485</v>
      </c>
      <c r="F107" s="18"/>
      <c r="G107" s="53">
        <v>60</v>
      </c>
      <c r="H107" s="53">
        <v>41</v>
      </c>
      <c r="I107" s="86">
        <f t="shared" si="1"/>
        <v>101</v>
      </c>
      <c r="J107" s="96">
        <v>9401403226</v>
      </c>
      <c r="K107" s="101" t="s">
        <v>1494</v>
      </c>
      <c r="L107" s="70" t="s">
        <v>522</v>
      </c>
      <c r="M107" s="101">
        <v>9435245103</v>
      </c>
      <c r="N107" s="72" t="s">
        <v>526</v>
      </c>
      <c r="O107" s="73">
        <v>995770387</v>
      </c>
      <c r="P107" s="127">
        <v>43462</v>
      </c>
      <c r="Q107" s="127" t="s">
        <v>76</v>
      </c>
      <c r="R107" s="18"/>
      <c r="S107" s="18"/>
      <c r="T107" s="18"/>
    </row>
    <row r="108" spans="1:20">
      <c r="A108" s="4">
        <v>104</v>
      </c>
      <c r="B108" s="17" t="s">
        <v>67</v>
      </c>
      <c r="C108" s="96" t="s">
        <v>1452</v>
      </c>
      <c r="D108" s="88" t="s">
        <v>29</v>
      </c>
      <c r="E108" s="96" t="s">
        <v>1486</v>
      </c>
      <c r="F108" s="18"/>
      <c r="G108" s="53">
        <v>59</v>
      </c>
      <c r="H108" s="53">
        <v>38</v>
      </c>
      <c r="I108" s="86">
        <f t="shared" si="1"/>
        <v>97</v>
      </c>
      <c r="J108" s="96">
        <v>8486931566</v>
      </c>
      <c r="K108" s="101" t="s">
        <v>1494</v>
      </c>
      <c r="L108" s="70" t="s">
        <v>522</v>
      </c>
      <c r="M108" s="101">
        <v>9435245103</v>
      </c>
      <c r="N108" s="72" t="s">
        <v>308</v>
      </c>
      <c r="O108" s="73">
        <v>9957360524</v>
      </c>
      <c r="P108" s="127">
        <v>43462</v>
      </c>
      <c r="Q108" s="127" t="s">
        <v>76</v>
      </c>
      <c r="R108" s="18"/>
      <c r="S108" s="18"/>
      <c r="T108" s="18"/>
    </row>
    <row r="109" spans="1:20">
      <c r="A109" s="4">
        <v>105</v>
      </c>
      <c r="B109" s="17" t="s">
        <v>67</v>
      </c>
      <c r="C109" s="96" t="s">
        <v>1453</v>
      </c>
      <c r="D109" s="88" t="s">
        <v>29</v>
      </c>
      <c r="E109" s="96" t="s">
        <v>1405</v>
      </c>
      <c r="F109" s="18"/>
      <c r="G109" s="53">
        <v>55</v>
      </c>
      <c r="H109" s="53">
        <v>42</v>
      </c>
      <c r="I109" s="86">
        <f t="shared" si="1"/>
        <v>97</v>
      </c>
      <c r="J109" s="96">
        <v>7896460769</v>
      </c>
      <c r="K109" s="101" t="s">
        <v>1494</v>
      </c>
      <c r="L109" s="70" t="s">
        <v>522</v>
      </c>
      <c r="M109" s="101">
        <v>9435245103</v>
      </c>
      <c r="N109" s="72" t="s">
        <v>308</v>
      </c>
      <c r="O109" s="18"/>
      <c r="P109" s="127">
        <v>43463</v>
      </c>
      <c r="Q109" s="127" t="s">
        <v>223</v>
      </c>
      <c r="R109" s="18"/>
      <c r="S109" s="18"/>
      <c r="T109" s="18"/>
    </row>
    <row r="110" spans="1:20">
      <c r="A110" s="4">
        <v>106</v>
      </c>
      <c r="B110" s="17" t="s">
        <v>67</v>
      </c>
      <c r="C110" s="96" t="s">
        <v>1454</v>
      </c>
      <c r="D110" s="88" t="s">
        <v>29</v>
      </c>
      <c r="E110" s="96" t="s">
        <v>278</v>
      </c>
      <c r="F110" s="18"/>
      <c r="G110" s="53">
        <v>50</v>
      </c>
      <c r="H110" s="53">
        <v>42</v>
      </c>
      <c r="I110" s="86">
        <f t="shared" si="1"/>
        <v>92</v>
      </c>
      <c r="J110" s="96">
        <v>9678872494</v>
      </c>
      <c r="K110" s="101" t="s">
        <v>1494</v>
      </c>
      <c r="L110" s="70" t="s">
        <v>522</v>
      </c>
      <c r="M110" s="101">
        <v>9435245103</v>
      </c>
      <c r="N110" s="72" t="s">
        <v>279</v>
      </c>
      <c r="O110" s="73">
        <v>9957657921</v>
      </c>
      <c r="P110" s="127">
        <v>43463</v>
      </c>
      <c r="Q110" s="127" t="s">
        <v>223</v>
      </c>
      <c r="R110" s="18"/>
      <c r="S110" s="18"/>
      <c r="T110" s="18"/>
    </row>
    <row r="111" spans="1:20">
      <c r="A111" s="4">
        <v>107</v>
      </c>
      <c r="B111" s="17" t="s">
        <v>67</v>
      </c>
      <c r="C111" s="96" t="s">
        <v>1455</v>
      </c>
      <c r="D111" s="88" t="s">
        <v>29</v>
      </c>
      <c r="E111" s="96" t="s">
        <v>1403</v>
      </c>
      <c r="F111" s="18"/>
      <c r="G111" s="53">
        <v>53</v>
      </c>
      <c r="H111" s="53">
        <v>43</v>
      </c>
      <c r="I111" s="86">
        <f t="shared" si="1"/>
        <v>96</v>
      </c>
      <c r="J111" s="96">
        <v>9435901583</v>
      </c>
      <c r="K111" s="101" t="s">
        <v>1493</v>
      </c>
      <c r="L111" s="70" t="s">
        <v>955</v>
      </c>
      <c r="M111" s="101">
        <v>9435761673</v>
      </c>
      <c r="N111" s="72" t="s">
        <v>951</v>
      </c>
      <c r="O111" s="73">
        <v>9085192191</v>
      </c>
      <c r="P111" s="127">
        <v>43465</v>
      </c>
      <c r="Q111" s="127" t="s">
        <v>78</v>
      </c>
      <c r="R111" s="18"/>
      <c r="S111" s="18"/>
      <c r="T111" s="18"/>
    </row>
    <row r="112" spans="1:20">
      <c r="A112" s="4">
        <v>108</v>
      </c>
      <c r="B112" s="17" t="s">
        <v>67</v>
      </c>
      <c r="C112" s="96" t="s">
        <v>1456</v>
      </c>
      <c r="D112" s="88" t="s">
        <v>29</v>
      </c>
      <c r="E112" s="96" t="s">
        <v>1404</v>
      </c>
      <c r="F112" s="18"/>
      <c r="G112" s="53">
        <v>50</v>
      </c>
      <c r="H112" s="53">
        <v>37</v>
      </c>
      <c r="I112" s="86">
        <f t="shared" si="1"/>
        <v>87</v>
      </c>
      <c r="J112" s="96">
        <v>9954271352</v>
      </c>
      <c r="K112" s="101" t="s">
        <v>1493</v>
      </c>
      <c r="L112" s="70" t="s">
        <v>955</v>
      </c>
      <c r="M112" s="101">
        <v>9435761673</v>
      </c>
      <c r="N112" s="72" t="s">
        <v>958</v>
      </c>
      <c r="O112" s="73">
        <v>7662803320</v>
      </c>
      <c r="P112" s="127">
        <v>43465</v>
      </c>
      <c r="Q112" s="127" t="s">
        <v>78</v>
      </c>
      <c r="R112" s="18"/>
      <c r="S112" s="18"/>
      <c r="T112" s="18"/>
    </row>
    <row r="113" spans="1:20">
      <c r="A113" s="4">
        <v>109</v>
      </c>
      <c r="B113" s="17"/>
      <c r="C113" s="18"/>
      <c r="D113" s="18"/>
      <c r="E113" s="19"/>
      <c r="F113" s="18"/>
      <c r="G113" s="19"/>
      <c r="H113" s="19"/>
      <c r="I113" s="17"/>
      <c r="J113" s="18"/>
      <c r="K113" s="101"/>
      <c r="L113" s="70"/>
      <c r="M113" s="101"/>
      <c r="N113" s="72"/>
      <c r="O113" s="73"/>
      <c r="P113" s="24"/>
      <c r="Q113" s="18"/>
      <c r="R113" s="18"/>
      <c r="S113" s="18"/>
      <c r="T113" s="18"/>
    </row>
    <row r="114" spans="1:20">
      <c r="A114" s="4">
        <v>110</v>
      </c>
      <c r="B114" s="17"/>
      <c r="C114" s="18"/>
      <c r="D114" s="18"/>
      <c r="E114" s="19"/>
      <c r="F114" s="18"/>
      <c r="G114" s="19"/>
      <c r="H114" s="19"/>
      <c r="I114" s="17"/>
      <c r="J114" s="18"/>
      <c r="K114" s="101"/>
      <c r="L114" s="70"/>
      <c r="M114" s="101"/>
      <c r="N114" s="72"/>
      <c r="O114" s="73"/>
      <c r="P114" s="24"/>
      <c r="Q114" s="18"/>
      <c r="R114" s="18"/>
      <c r="S114" s="18"/>
      <c r="T114" s="18"/>
    </row>
    <row r="115" spans="1:20">
      <c r="A115" s="4">
        <v>111</v>
      </c>
      <c r="B115" s="17"/>
      <c r="C115" s="18"/>
      <c r="D115" s="18"/>
      <c r="E115" s="19"/>
      <c r="F115" s="18"/>
      <c r="G115" s="19"/>
      <c r="H115" s="19"/>
      <c r="I115" s="17"/>
      <c r="J115" s="18"/>
      <c r="K115" s="135"/>
      <c r="L115" s="70"/>
      <c r="M115" s="71"/>
      <c r="N115" s="72"/>
      <c r="O115" s="73"/>
      <c r="P115" s="24"/>
      <c r="Q115" s="18"/>
      <c r="R115" s="18"/>
      <c r="S115" s="18"/>
      <c r="T115" s="18"/>
    </row>
    <row r="116" spans="1:20">
      <c r="A116" s="4">
        <v>112</v>
      </c>
      <c r="B116" s="17"/>
      <c r="C116" s="18"/>
      <c r="D116" s="18"/>
      <c r="E116" s="19"/>
      <c r="F116" s="18"/>
      <c r="G116" s="19"/>
      <c r="H116" s="19"/>
      <c r="I116" s="17"/>
      <c r="J116" s="18"/>
      <c r="K116" s="101"/>
      <c r="L116" s="70"/>
      <c r="M116" s="100"/>
      <c r="N116" s="72"/>
      <c r="O116" s="73"/>
      <c r="P116" s="24"/>
      <c r="Q116" s="18"/>
      <c r="R116" s="18"/>
      <c r="S116" s="18"/>
      <c r="T116" s="18"/>
    </row>
    <row r="117" spans="1:20">
      <c r="A117" s="4">
        <v>113</v>
      </c>
      <c r="B117" s="17"/>
      <c r="C117" s="18"/>
      <c r="D117" s="18"/>
      <c r="E117" s="19"/>
      <c r="F117" s="18"/>
      <c r="G117" s="19"/>
      <c r="H117" s="19"/>
      <c r="I117" s="17"/>
      <c r="J117" s="18"/>
      <c r="K117" s="101"/>
      <c r="L117" s="70"/>
      <c r="M117" s="101"/>
      <c r="N117" s="72"/>
      <c r="O117" s="73"/>
      <c r="P117" s="24"/>
      <c r="Q117" s="18"/>
      <c r="R117" s="18"/>
      <c r="S117" s="18"/>
      <c r="T117" s="18"/>
    </row>
    <row r="118" spans="1:20">
      <c r="A118" s="4">
        <v>114</v>
      </c>
      <c r="B118" s="17"/>
      <c r="C118" s="18"/>
      <c r="D118" s="18"/>
      <c r="E118" s="19"/>
      <c r="F118" s="18"/>
      <c r="G118" s="19"/>
      <c r="H118" s="19"/>
      <c r="I118" s="17"/>
      <c r="J118" s="18"/>
      <c r="K118" s="101"/>
      <c r="L118" s="70"/>
      <c r="M118" s="101"/>
      <c r="N118" s="72"/>
      <c r="O118" s="73"/>
      <c r="P118" s="24"/>
      <c r="Q118" s="18"/>
      <c r="R118" s="18"/>
      <c r="S118" s="18"/>
      <c r="T118" s="18"/>
    </row>
    <row r="119" spans="1:20">
      <c r="A119" s="4">
        <v>115</v>
      </c>
      <c r="B119" s="17"/>
      <c r="C119" s="18"/>
      <c r="D119" s="18"/>
      <c r="E119" s="19"/>
      <c r="F119" s="18"/>
      <c r="G119" s="19"/>
      <c r="H119" s="19"/>
      <c r="I119" s="17"/>
      <c r="J119" s="18"/>
      <c r="K119" s="101"/>
      <c r="L119" s="70"/>
      <c r="M119" s="101"/>
      <c r="N119" s="72"/>
      <c r="O119" s="73"/>
      <c r="P119" s="24"/>
      <c r="Q119" s="18"/>
      <c r="R119" s="18"/>
      <c r="S119" s="18"/>
      <c r="T119" s="18"/>
    </row>
    <row r="120" spans="1:20">
      <c r="A120" s="4">
        <v>116</v>
      </c>
      <c r="B120" s="17"/>
      <c r="C120" s="18"/>
      <c r="D120" s="18"/>
      <c r="E120" s="19"/>
      <c r="F120" s="18"/>
      <c r="G120" s="19"/>
      <c r="H120" s="19"/>
      <c r="I120" s="17"/>
      <c r="J120" s="18"/>
      <c r="K120" s="101"/>
      <c r="L120" s="70"/>
      <c r="M120" s="101"/>
      <c r="N120" s="72"/>
      <c r="O120" s="73"/>
      <c r="P120" s="24"/>
      <c r="Q120" s="18"/>
      <c r="R120" s="18"/>
      <c r="S120" s="18"/>
      <c r="T120" s="18"/>
    </row>
    <row r="121" spans="1:20">
      <c r="A121" s="4">
        <v>117</v>
      </c>
      <c r="B121" s="17"/>
      <c r="C121" s="18"/>
      <c r="D121" s="18"/>
      <c r="E121" s="19"/>
      <c r="F121" s="18"/>
      <c r="G121" s="19"/>
      <c r="H121" s="19"/>
      <c r="I121" s="17"/>
      <c r="J121" s="18"/>
      <c r="K121" s="18"/>
      <c r="L121" s="18"/>
      <c r="M121" s="18"/>
      <c r="N121" s="18"/>
      <c r="O121" s="18"/>
      <c r="P121" s="24"/>
      <c r="Q121" s="18"/>
      <c r="R121" s="18"/>
      <c r="S121" s="18"/>
      <c r="T121" s="18"/>
    </row>
    <row r="122" spans="1:20">
      <c r="A122" s="4">
        <v>118</v>
      </c>
      <c r="B122" s="17"/>
      <c r="C122" s="18"/>
      <c r="D122" s="18"/>
      <c r="E122" s="19"/>
      <c r="F122" s="18"/>
      <c r="G122" s="19"/>
      <c r="H122" s="19"/>
      <c r="I122" s="17"/>
      <c r="J122" s="18"/>
      <c r="K122" s="18"/>
      <c r="L122" s="18"/>
      <c r="M122" s="18"/>
      <c r="N122" s="18"/>
      <c r="O122" s="18"/>
      <c r="P122" s="24"/>
      <c r="Q122" s="18"/>
      <c r="R122" s="18"/>
      <c r="S122" s="18"/>
      <c r="T122" s="18"/>
    </row>
    <row r="123" spans="1:20">
      <c r="A123" s="4">
        <v>119</v>
      </c>
      <c r="B123" s="17"/>
      <c r="C123" s="18"/>
      <c r="D123" s="18"/>
      <c r="E123" s="19"/>
      <c r="F123" s="18"/>
      <c r="G123" s="19"/>
      <c r="H123" s="19"/>
      <c r="I123" s="17"/>
      <c r="J123" s="18"/>
      <c r="K123" s="18"/>
      <c r="L123" s="18"/>
      <c r="M123" s="18"/>
      <c r="N123" s="18"/>
      <c r="O123" s="18"/>
      <c r="P123" s="24"/>
      <c r="Q123" s="18"/>
      <c r="R123" s="18"/>
      <c r="S123" s="18"/>
      <c r="T123" s="18"/>
    </row>
    <row r="124" spans="1:20">
      <c r="A124" s="4">
        <v>120</v>
      </c>
      <c r="B124" s="17"/>
      <c r="C124" s="18"/>
      <c r="D124" s="18"/>
      <c r="E124" s="19"/>
      <c r="F124" s="18"/>
      <c r="G124" s="19"/>
      <c r="H124" s="19"/>
      <c r="I124" s="17"/>
      <c r="J124" s="18"/>
      <c r="K124" s="18"/>
      <c r="L124" s="18"/>
      <c r="M124" s="18"/>
      <c r="N124" s="18"/>
      <c r="O124" s="18"/>
      <c r="P124" s="24"/>
      <c r="Q124" s="18"/>
      <c r="R124" s="18"/>
      <c r="S124" s="18"/>
      <c r="T124" s="18"/>
    </row>
    <row r="125" spans="1:20">
      <c r="A125" s="4">
        <v>121</v>
      </c>
      <c r="B125" s="17"/>
      <c r="C125" s="18"/>
      <c r="D125" s="18"/>
      <c r="E125" s="19"/>
      <c r="F125" s="18"/>
      <c r="G125" s="19"/>
      <c r="H125" s="19"/>
      <c r="I125" s="17"/>
      <c r="J125" s="18"/>
      <c r="K125" s="18"/>
      <c r="L125" s="18"/>
      <c r="M125" s="18"/>
      <c r="N125" s="18"/>
      <c r="O125" s="18"/>
      <c r="P125" s="24"/>
      <c r="Q125" s="18"/>
      <c r="R125" s="18"/>
      <c r="S125" s="18"/>
      <c r="T125" s="18"/>
    </row>
    <row r="126" spans="1:20">
      <c r="A126" s="4">
        <v>122</v>
      </c>
      <c r="B126" s="17"/>
      <c r="C126" s="18"/>
      <c r="D126" s="18"/>
      <c r="E126" s="19"/>
      <c r="F126" s="18"/>
      <c r="G126" s="19"/>
      <c r="H126" s="19"/>
      <c r="I126" s="17"/>
      <c r="J126" s="18"/>
      <c r="K126" s="18"/>
      <c r="L126" s="18"/>
      <c r="M126" s="18"/>
      <c r="N126" s="18"/>
      <c r="O126" s="18"/>
      <c r="P126" s="24"/>
      <c r="Q126" s="18"/>
      <c r="R126" s="18"/>
      <c r="S126" s="18"/>
      <c r="T126" s="18"/>
    </row>
    <row r="127" spans="1:20">
      <c r="A127" s="4">
        <v>123</v>
      </c>
      <c r="B127" s="17"/>
      <c r="C127" s="18"/>
      <c r="D127" s="18"/>
      <c r="E127" s="19"/>
      <c r="F127" s="18"/>
      <c r="G127" s="19"/>
      <c r="H127" s="19"/>
      <c r="I127" s="17"/>
      <c r="J127" s="18"/>
      <c r="K127" s="18"/>
      <c r="L127" s="18"/>
      <c r="M127" s="18"/>
      <c r="N127" s="18"/>
      <c r="O127" s="18"/>
      <c r="P127" s="24"/>
      <c r="Q127" s="18"/>
      <c r="R127" s="18"/>
      <c r="S127" s="18"/>
      <c r="T127" s="18"/>
    </row>
    <row r="128" spans="1:20">
      <c r="A128" s="4">
        <v>124</v>
      </c>
      <c r="B128" s="17"/>
      <c r="C128" s="18"/>
      <c r="D128" s="18"/>
      <c r="E128" s="19"/>
      <c r="F128" s="18"/>
      <c r="G128" s="19"/>
      <c r="H128" s="19"/>
      <c r="I128" s="17"/>
      <c r="J128" s="18"/>
      <c r="K128" s="18"/>
      <c r="L128" s="18"/>
      <c r="M128" s="18"/>
      <c r="N128" s="18"/>
      <c r="O128" s="18"/>
      <c r="P128" s="24"/>
      <c r="Q128" s="18"/>
      <c r="R128" s="18"/>
      <c r="S128" s="18"/>
      <c r="T128" s="18"/>
    </row>
    <row r="129" spans="1:20">
      <c r="A129" s="4">
        <v>125</v>
      </c>
      <c r="B129" s="17"/>
      <c r="C129" s="18"/>
      <c r="D129" s="18"/>
      <c r="E129" s="19"/>
      <c r="F129" s="18"/>
      <c r="G129" s="19"/>
      <c r="H129" s="19"/>
      <c r="I129" s="17"/>
      <c r="J129" s="18"/>
      <c r="K129" s="18"/>
      <c r="L129" s="18"/>
      <c r="M129" s="18"/>
      <c r="N129" s="18"/>
      <c r="O129" s="18"/>
      <c r="P129" s="24"/>
      <c r="Q129" s="18"/>
      <c r="R129" s="18"/>
      <c r="S129" s="18"/>
      <c r="T129" s="18"/>
    </row>
    <row r="130" spans="1:20">
      <c r="A130" s="4">
        <v>126</v>
      </c>
      <c r="B130" s="17"/>
      <c r="C130" s="18"/>
      <c r="D130" s="18"/>
      <c r="E130" s="19"/>
      <c r="F130" s="18"/>
      <c r="G130" s="19"/>
      <c r="H130" s="19"/>
      <c r="I130" s="17"/>
      <c r="J130" s="18"/>
      <c r="K130" s="18"/>
      <c r="L130" s="18"/>
      <c r="M130" s="18"/>
      <c r="N130" s="18"/>
      <c r="O130" s="18"/>
      <c r="P130" s="24"/>
      <c r="Q130" s="18"/>
      <c r="R130" s="18"/>
      <c r="S130" s="18"/>
      <c r="T130" s="18"/>
    </row>
    <row r="131" spans="1:20">
      <c r="A131" s="4">
        <v>127</v>
      </c>
      <c r="B131" s="17"/>
      <c r="C131" s="18"/>
      <c r="D131" s="18"/>
      <c r="E131" s="19"/>
      <c r="F131" s="18"/>
      <c r="G131" s="19"/>
      <c r="H131" s="19"/>
      <c r="I131" s="17"/>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ref="I132:I134" si="2">+G132+H132</f>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3">+G135+H135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21" t="s">
        <v>11</v>
      </c>
      <c r="B165" s="40"/>
      <c r="C165" s="21">
        <f>COUNTIFS(C5:C164,"*")</f>
        <v>108</v>
      </c>
      <c r="D165" s="21"/>
      <c r="E165" s="13"/>
      <c r="F165" s="21"/>
      <c r="G165" s="21">
        <f>SUM(G5:G164)</f>
        <v>5323</v>
      </c>
      <c r="H165" s="21">
        <f>SUM(H5:H164)</f>
        <v>4921</v>
      </c>
      <c r="I165" s="21">
        <f>SUM(I5:I164)</f>
        <v>10244</v>
      </c>
      <c r="J165" s="21"/>
      <c r="K165" s="21"/>
      <c r="L165" s="21"/>
      <c r="M165" s="21"/>
      <c r="N165" s="21"/>
      <c r="O165" s="21"/>
      <c r="P165" s="14"/>
      <c r="Q165" s="21"/>
      <c r="R165" s="21"/>
      <c r="S165" s="21"/>
      <c r="T165" s="12"/>
    </row>
    <row r="166" spans="1:20">
      <c r="A166" s="45" t="s">
        <v>66</v>
      </c>
      <c r="B166" s="10">
        <f>COUNTIF(B$5:B$164,"Team 1")</f>
        <v>57</v>
      </c>
      <c r="C166" s="45" t="s">
        <v>29</v>
      </c>
      <c r="D166" s="10">
        <f>COUNTIF(D5:D164,"Anganwadi")</f>
        <v>99</v>
      </c>
    </row>
    <row r="167" spans="1:20">
      <c r="A167" s="45" t="s">
        <v>67</v>
      </c>
      <c r="B167" s="10">
        <f>COUNTIF(B$6:B$164,"Team 2")</f>
        <v>51</v>
      </c>
      <c r="C167" s="45" t="s">
        <v>27</v>
      </c>
      <c r="D167" s="10">
        <f>COUNTIF(D5:D164,"School")</f>
        <v>9</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85" zoomScaleNormal="85"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7" t="s">
        <v>1508</v>
      </c>
      <c r="B1" s="197"/>
      <c r="C1" s="197"/>
      <c r="D1" s="188"/>
      <c r="E1" s="188"/>
      <c r="F1" s="188"/>
      <c r="G1" s="188"/>
      <c r="H1" s="188"/>
      <c r="I1" s="188"/>
      <c r="J1" s="188"/>
      <c r="K1" s="188"/>
      <c r="L1" s="188"/>
      <c r="M1" s="188"/>
      <c r="N1" s="188"/>
      <c r="O1" s="188"/>
      <c r="P1" s="188"/>
      <c r="Q1" s="188"/>
      <c r="R1" s="188"/>
      <c r="S1" s="188"/>
    </row>
    <row r="2" spans="1:20">
      <c r="A2" s="191" t="s">
        <v>63</v>
      </c>
      <c r="B2" s="192"/>
      <c r="C2" s="192"/>
      <c r="D2" s="25">
        <v>43466</v>
      </c>
      <c r="E2" s="22"/>
      <c r="F2" s="22"/>
      <c r="G2" s="22"/>
      <c r="H2" s="22"/>
      <c r="I2" s="22"/>
      <c r="J2" s="22"/>
      <c r="K2" s="22"/>
      <c r="L2" s="22"/>
      <c r="M2" s="22"/>
      <c r="N2" s="22"/>
      <c r="O2" s="22"/>
      <c r="P2" s="22"/>
      <c r="Q2" s="22"/>
      <c r="R2" s="22"/>
      <c r="S2" s="22"/>
    </row>
    <row r="3" spans="1:20" ht="24" customHeight="1">
      <c r="A3" s="193" t="s">
        <v>14</v>
      </c>
      <c r="B3" s="189" t="s">
        <v>65</v>
      </c>
      <c r="C3" s="194" t="s">
        <v>7</v>
      </c>
      <c r="D3" s="194" t="s">
        <v>59</v>
      </c>
      <c r="E3" s="194" t="s">
        <v>16</v>
      </c>
      <c r="F3" s="195" t="s">
        <v>17</v>
      </c>
      <c r="G3" s="194" t="s">
        <v>8</v>
      </c>
      <c r="H3" s="194"/>
      <c r="I3" s="194"/>
      <c r="J3" s="194" t="s">
        <v>35</v>
      </c>
      <c r="K3" s="189" t="s">
        <v>37</v>
      </c>
      <c r="L3" s="189" t="s">
        <v>54</v>
      </c>
      <c r="M3" s="189" t="s">
        <v>55</v>
      </c>
      <c r="N3" s="189" t="s">
        <v>38</v>
      </c>
      <c r="O3" s="189" t="s">
        <v>39</v>
      </c>
      <c r="P3" s="193" t="s">
        <v>58</v>
      </c>
      <c r="Q3" s="194" t="s">
        <v>56</v>
      </c>
      <c r="R3" s="194" t="s">
        <v>36</v>
      </c>
      <c r="S3" s="194" t="s">
        <v>57</v>
      </c>
      <c r="T3" s="194" t="s">
        <v>13</v>
      </c>
    </row>
    <row r="4" spans="1:20" ht="25.5" customHeight="1">
      <c r="A4" s="193"/>
      <c r="B4" s="196"/>
      <c r="C4" s="194"/>
      <c r="D4" s="194"/>
      <c r="E4" s="194"/>
      <c r="F4" s="195"/>
      <c r="G4" s="23" t="s">
        <v>9</v>
      </c>
      <c r="H4" s="23" t="s">
        <v>10</v>
      </c>
      <c r="I4" s="23" t="s">
        <v>11</v>
      </c>
      <c r="J4" s="194"/>
      <c r="K4" s="190"/>
      <c r="L4" s="190"/>
      <c r="M4" s="190"/>
      <c r="N4" s="190"/>
      <c r="O4" s="190"/>
      <c r="P4" s="193"/>
      <c r="Q4" s="193"/>
      <c r="R4" s="194"/>
      <c r="S4" s="194"/>
      <c r="T4" s="194"/>
    </row>
    <row r="5" spans="1:20">
      <c r="A5" s="4">
        <v>1</v>
      </c>
      <c r="B5" s="17" t="s">
        <v>66</v>
      </c>
      <c r="C5" s="90" t="s">
        <v>331</v>
      </c>
      <c r="D5" s="90" t="s">
        <v>29</v>
      </c>
      <c r="E5" s="95" t="s">
        <v>332</v>
      </c>
      <c r="F5" s="95" t="s">
        <v>103</v>
      </c>
      <c r="G5" s="95">
        <v>81</v>
      </c>
      <c r="H5" s="95">
        <v>78</v>
      </c>
      <c r="I5" s="95">
        <f t="shared" ref="I5:I60" si="0">G5+H5</f>
        <v>159</v>
      </c>
      <c r="J5" s="94">
        <v>7896493066</v>
      </c>
      <c r="K5" s="95" t="s">
        <v>498</v>
      </c>
      <c r="L5" s="70" t="s">
        <v>505</v>
      </c>
      <c r="M5" s="101">
        <v>9401878033</v>
      </c>
      <c r="N5" s="72" t="s">
        <v>310</v>
      </c>
      <c r="O5" s="73">
        <v>8812036954</v>
      </c>
      <c r="P5" s="24">
        <v>43467</v>
      </c>
      <c r="Q5" s="18" t="s">
        <v>74</v>
      </c>
      <c r="R5" s="18">
        <v>32</v>
      </c>
      <c r="S5" s="18"/>
      <c r="T5" s="18"/>
    </row>
    <row r="6" spans="1:20">
      <c r="A6" s="4">
        <v>2</v>
      </c>
      <c r="B6" s="17" t="s">
        <v>66</v>
      </c>
      <c r="C6" s="90" t="s">
        <v>333</v>
      </c>
      <c r="D6" s="90" t="s">
        <v>27</v>
      </c>
      <c r="E6" s="95" t="s">
        <v>334</v>
      </c>
      <c r="F6" s="95" t="s">
        <v>72</v>
      </c>
      <c r="G6" s="95">
        <v>66</v>
      </c>
      <c r="H6" s="95">
        <v>100</v>
      </c>
      <c r="I6" s="95">
        <f t="shared" si="0"/>
        <v>166</v>
      </c>
      <c r="J6" s="61" t="s">
        <v>335</v>
      </c>
      <c r="K6" s="95" t="s">
        <v>498</v>
      </c>
      <c r="L6" s="70" t="s">
        <v>506</v>
      </c>
      <c r="M6" s="71">
        <v>8471818320</v>
      </c>
      <c r="N6" s="72" t="s">
        <v>507</v>
      </c>
      <c r="O6" s="73">
        <v>9957695614</v>
      </c>
      <c r="P6" s="87">
        <v>43468</v>
      </c>
      <c r="Q6" s="18" t="s">
        <v>75</v>
      </c>
      <c r="R6" s="18">
        <v>34</v>
      </c>
      <c r="S6" s="18"/>
      <c r="T6" s="18"/>
    </row>
    <row r="7" spans="1:20">
      <c r="A7" s="4">
        <v>3</v>
      </c>
      <c r="B7" s="17" t="s">
        <v>66</v>
      </c>
      <c r="C7" s="90" t="s">
        <v>336</v>
      </c>
      <c r="D7" s="90" t="s">
        <v>29</v>
      </c>
      <c r="E7" s="95" t="s">
        <v>337</v>
      </c>
      <c r="F7" s="95" t="s">
        <v>103</v>
      </c>
      <c r="G7" s="95">
        <v>70</v>
      </c>
      <c r="H7" s="95">
        <v>67</v>
      </c>
      <c r="I7" s="95">
        <f t="shared" si="0"/>
        <v>137</v>
      </c>
      <c r="J7" s="73">
        <v>9401297382</v>
      </c>
      <c r="K7" s="95" t="s">
        <v>498</v>
      </c>
      <c r="L7" s="70" t="s">
        <v>508</v>
      </c>
      <c r="M7" s="101">
        <v>9706494039</v>
      </c>
      <c r="N7" s="72" t="s">
        <v>509</v>
      </c>
      <c r="O7" s="73">
        <v>7896675727</v>
      </c>
      <c r="P7" s="24">
        <v>43469</v>
      </c>
      <c r="Q7" s="18" t="s">
        <v>76</v>
      </c>
      <c r="R7" s="18">
        <v>34</v>
      </c>
      <c r="S7" s="18"/>
      <c r="T7" s="18"/>
    </row>
    <row r="8" spans="1:20">
      <c r="A8" s="4">
        <v>4</v>
      </c>
      <c r="B8" s="17" t="s">
        <v>66</v>
      </c>
      <c r="C8" s="90" t="s">
        <v>338</v>
      </c>
      <c r="D8" s="90" t="s">
        <v>27</v>
      </c>
      <c r="E8" s="95" t="s">
        <v>339</v>
      </c>
      <c r="F8" s="95" t="s">
        <v>72</v>
      </c>
      <c r="G8" s="95">
        <v>90</v>
      </c>
      <c r="H8" s="95">
        <v>105</v>
      </c>
      <c r="I8" s="95">
        <f t="shared" si="0"/>
        <v>195</v>
      </c>
      <c r="J8" s="51" t="s">
        <v>340</v>
      </c>
      <c r="K8" s="95" t="s">
        <v>498</v>
      </c>
      <c r="L8" s="70" t="s">
        <v>510</v>
      </c>
      <c r="M8" s="101">
        <v>9706565531</v>
      </c>
      <c r="N8" s="72" t="s">
        <v>511</v>
      </c>
      <c r="O8" s="18"/>
      <c r="P8" s="24">
        <v>43469</v>
      </c>
      <c r="Q8" s="18" t="s">
        <v>76</v>
      </c>
      <c r="R8" s="18">
        <v>32</v>
      </c>
      <c r="S8" s="18"/>
      <c r="T8" s="18"/>
    </row>
    <row r="9" spans="1:20">
      <c r="A9" s="4">
        <v>5</v>
      </c>
      <c r="B9" s="17" t="s">
        <v>66</v>
      </c>
      <c r="C9" s="90" t="s">
        <v>341</v>
      </c>
      <c r="D9" s="90" t="s">
        <v>29</v>
      </c>
      <c r="E9" s="95" t="s">
        <v>342</v>
      </c>
      <c r="F9" s="95" t="s">
        <v>103</v>
      </c>
      <c r="G9" s="95">
        <v>36</v>
      </c>
      <c r="H9" s="95">
        <v>45</v>
      </c>
      <c r="I9" s="95">
        <f t="shared" si="0"/>
        <v>81</v>
      </c>
      <c r="J9" s="73">
        <v>9957792272</v>
      </c>
      <c r="K9" s="95" t="s">
        <v>498</v>
      </c>
      <c r="L9" s="70" t="s">
        <v>510</v>
      </c>
      <c r="M9" s="101">
        <v>9706565531</v>
      </c>
      <c r="N9" s="72" t="s">
        <v>512</v>
      </c>
      <c r="O9" s="73">
        <v>7896716078</v>
      </c>
      <c r="P9" s="24">
        <v>43470</v>
      </c>
      <c r="Q9" s="18" t="s">
        <v>77</v>
      </c>
      <c r="R9" s="18">
        <v>33</v>
      </c>
      <c r="S9" s="18"/>
      <c r="T9" s="18"/>
    </row>
    <row r="10" spans="1:20">
      <c r="A10" s="4">
        <v>6</v>
      </c>
      <c r="B10" s="17" t="s">
        <v>66</v>
      </c>
      <c r="C10" s="90" t="s">
        <v>343</v>
      </c>
      <c r="D10" s="90" t="s">
        <v>27</v>
      </c>
      <c r="E10" s="95" t="s">
        <v>344</v>
      </c>
      <c r="F10" s="95" t="s">
        <v>72</v>
      </c>
      <c r="G10" s="95">
        <v>74</v>
      </c>
      <c r="H10" s="95">
        <v>89</v>
      </c>
      <c r="I10" s="95">
        <f t="shared" si="0"/>
        <v>163</v>
      </c>
      <c r="J10" s="51" t="s">
        <v>345</v>
      </c>
      <c r="K10" s="95" t="s">
        <v>498</v>
      </c>
      <c r="L10" s="70" t="s">
        <v>330</v>
      </c>
      <c r="M10" s="101">
        <v>8876004187</v>
      </c>
      <c r="N10" s="72" t="s">
        <v>511</v>
      </c>
      <c r="O10" s="73">
        <v>9085418296</v>
      </c>
      <c r="P10" s="24">
        <v>43470</v>
      </c>
      <c r="Q10" s="18" t="s">
        <v>77</v>
      </c>
      <c r="R10" s="18">
        <v>33</v>
      </c>
      <c r="S10" s="18"/>
      <c r="T10" s="18"/>
    </row>
    <row r="11" spans="1:20">
      <c r="A11" s="4">
        <v>7</v>
      </c>
      <c r="B11" s="17" t="s">
        <v>66</v>
      </c>
      <c r="C11" s="90" t="s">
        <v>346</v>
      </c>
      <c r="D11" s="90" t="s">
        <v>29</v>
      </c>
      <c r="E11" s="95" t="s">
        <v>347</v>
      </c>
      <c r="F11" s="95" t="s">
        <v>103</v>
      </c>
      <c r="G11" s="95">
        <v>59</v>
      </c>
      <c r="H11" s="95">
        <v>47</v>
      </c>
      <c r="I11" s="95">
        <f t="shared" si="0"/>
        <v>106</v>
      </c>
      <c r="J11" s="73">
        <v>9957142143</v>
      </c>
      <c r="K11" s="95" t="s">
        <v>498</v>
      </c>
      <c r="L11" s="70" t="s">
        <v>508</v>
      </c>
      <c r="M11" s="101">
        <v>9706494039</v>
      </c>
      <c r="N11" s="72" t="s">
        <v>513</v>
      </c>
      <c r="O11" s="73">
        <v>7896716078</v>
      </c>
      <c r="P11" s="24">
        <v>43472</v>
      </c>
      <c r="Q11" s="18" t="s">
        <v>78</v>
      </c>
      <c r="R11" s="18">
        <v>34</v>
      </c>
      <c r="S11" s="18"/>
      <c r="T11" s="18"/>
    </row>
    <row r="12" spans="1:20">
      <c r="A12" s="4">
        <v>8</v>
      </c>
      <c r="B12" s="17" t="s">
        <v>66</v>
      </c>
      <c r="C12" s="90" t="s">
        <v>348</v>
      </c>
      <c r="D12" s="90" t="s">
        <v>27</v>
      </c>
      <c r="E12" s="95" t="s">
        <v>349</v>
      </c>
      <c r="F12" s="95" t="s">
        <v>106</v>
      </c>
      <c r="G12" s="95">
        <v>51</v>
      </c>
      <c r="H12" s="95">
        <v>89</v>
      </c>
      <c r="I12" s="95">
        <f t="shared" si="0"/>
        <v>140</v>
      </c>
      <c r="J12" s="61" t="s">
        <v>350</v>
      </c>
      <c r="K12" s="95" t="s">
        <v>498</v>
      </c>
      <c r="L12" s="70" t="s">
        <v>514</v>
      </c>
      <c r="M12" s="100" t="s">
        <v>515</v>
      </c>
      <c r="N12" s="72" t="s">
        <v>301</v>
      </c>
      <c r="O12" s="73">
        <v>9954808089</v>
      </c>
      <c r="P12" s="24">
        <v>43472</v>
      </c>
      <c r="Q12" s="18" t="s">
        <v>78</v>
      </c>
      <c r="R12" s="18">
        <v>34</v>
      </c>
      <c r="S12" s="18"/>
      <c r="T12" s="18"/>
    </row>
    <row r="13" spans="1:20">
      <c r="A13" s="4">
        <v>9</v>
      </c>
      <c r="B13" s="17" t="s">
        <v>66</v>
      </c>
      <c r="C13" s="90" t="s">
        <v>351</v>
      </c>
      <c r="D13" s="90" t="s">
        <v>29</v>
      </c>
      <c r="E13" s="95" t="s">
        <v>352</v>
      </c>
      <c r="F13" s="95" t="s">
        <v>103</v>
      </c>
      <c r="G13" s="95">
        <v>52</v>
      </c>
      <c r="H13" s="95">
        <v>69</v>
      </c>
      <c r="I13" s="95">
        <f t="shared" si="0"/>
        <v>121</v>
      </c>
      <c r="J13" s="94">
        <v>8011330636</v>
      </c>
      <c r="K13" s="95" t="s">
        <v>498</v>
      </c>
      <c r="L13" s="70" t="s">
        <v>516</v>
      </c>
      <c r="M13" s="101">
        <v>7575915011</v>
      </c>
      <c r="N13" s="18"/>
      <c r="O13" s="18"/>
      <c r="P13" s="24">
        <v>43473</v>
      </c>
      <c r="Q13" s="18" t="s">
        <v>73</v>
      </c>
      <c r="R13" s="18">
        <v>36</v>
      </c>
      <c r="S13" s="18"/>
      <c r="T13" s="18"/>
    </row>
    <row r="14" spans="1:20">
      <c r="A14" s="4">
        <v>10</v>
      </c>
      <c r="B14" s="17" t="s">
        <v>66</v>
      </c>
      <c r="C14" s="90" t="s">
        <v>353</v>
      </c>
      <c r="D14" s="90" t="s">
        <v>27</v>
      </c>
      <c r="E14" s="95" t="s">
        <v>354</v>
      </c>
      <c r="F14" s="95" t="s">
        <v>72</v>
      </c>
      <c r="G14" s="95">
        <v>74</v>
      </c>
      <c r="H14" s="95">
        <v>102</v>
      </c>
      <c r="I14" s="95">
        <f t="shared" si="0"/>
        <v>176</v>
      </c>
      <c r="J14" s="51" t="s">
        <v>355</v>
      </c>
      <c r="K14" s="95" t="s">
        <v>499</v>
      </c>
      <c r="L14" s="70" t="s">
        <v>516</v>
      </c>
      <c r="M14" s="101">
        <v>7575915011</v>
      </c>
      <c r="N14" s="72" t="s">
        <v>517</v>
      </c>
      <c r="O14" s="73">
        <v>9577507310</v>
      </c>
      <c r="P14" s="24">
        <v>43474</v>
      </c>
      <c r="Q14" s="18" t="s">
        <v>74</v>
      </c>
      <c r="R14" s="18">
        <v>33</v>
      </c>
      <c r="S14" s="18"/>
      <c r="T14" s="18"/>
    </row>
    <row r="15" spans="1:20">
      <c r="A15" s="4">
        <v>11</v>
      </c>
      <c r="B15" s="17" t="s">
        <v>66</v>
      </c>
      <c r="C15" s="90" t="s">
        <v>356</v>
      </c>
      <c r="D15" s="90" t="s">
        <v>29</v>
      </c>
      <c r="E15" s="95" t="s">
        <v>357</v>
      </c>
      <c r="F15" s="95" t="s">
        <v>103</v>
      </c>
      <c r="G15" s="95">
        <v>29</v>
      </c>
      <c r="H15" s="95">
        <v>50</v>
      </c>
      <c r="I15" s="95">
        <f t="shared" si="0"/>
        <v>79</v>
      </c>
      <c r="J15" s="73">
        <v>7896831178</v>
      </c>
      <c r="K15" s="95" t="s">
        <v>498</v>
      </c>
      <c r="L15" s="70" t="s">
        <v>516</v>
      </c>
      <c r="M15" s="101">
        <v>7575915011</v>
      </c>
      <c r="N15" s="18"/>
      <c r="O15" s="18"/>
      <c r="P15" s="24">
        <v>43475</v>
      </c>
      <c r="Q15" s="18" t="s">
        <v>73</v>
      </c>
      <c r="R15" s="18">
        <v>30</v>
      </c>
      <c r="S15" s="18"/>
      <c r="T15" s="18"/>
    </row>
    <row r="16" spans="1:20">
      <c r="A16" s="4">
        <v>12</v>
      </c>
      <c r="B16" s="17" t="s">
        <v>66</v>
      </c>
      <c r="C16" s="90" t="s">
        <v>358</v>
      </c>
      <c r="D16" s="90" t="s">
        <v>27</v>
      </c>
      <c r="E16" s="95" t="s">
        <v>359</v>
      </c>
      <c r="F16" s="95" t="s">
        <v>72</v>
      </c>
      <c r="G16" s="95">
        <v>127</v>
      </c>
      <c r="H16" s="95">
        <v>121</v>
      </c>
      <c r="I16" s="95">
        <f t="shared" si="0"/>
        <v>248</v>
      </c>
      <c r="J16" s="51" t="s">
        <v>360</v>
      </c>
      <c r="K16" s="95" t="s">
        <v>499</v>
      </c>
      <c r="L16" s="70" t="s">
        <v>516</v>
      </c>
      <c r="M16" s="101">
        <v>7575915011</v>
      </c>
      <c r="N16" s="72" t="s">
        <v>518</v>
      </c>
      <c r="O16" s="73">
        <v>8471843780</v>
      </c>
      <c r="P16" s="24">
        <v>43476</v>
      </c>
      <c r="Q16" s="18" t="s">
        <v>76</v>
      </c>
      <c r="R16" s="18">
        <v>32</v>
      </c>
      <c r="S16" s="18"/>
      <c r="T16" s="18"/>
    </row>
    <row r="17" spans="1:20">
      <c r="A17" s="4">
        <v>13</v>
      </c>
      <c r="B17" s="17" t="s">
        <v>66</v>
      </c>
      <c r="C17" s="90" t="s">
        <v>361</v>
      </c>
      <c r="D17" s="90" t="s">
        <v>29</v>
      </c>
      <c r="E17" s="95" t="s">
        <v>362</v>
      </c>
      <c r="F17" s="95" t="s">
        <v>103</v>
      </c>
      <c r="G17" s="95">
        <v>77</v>
      </c>
      <c r="H17" s="95">
        <v>70</v>
      </c>
      <c r="I17" s="95">
        <f t="shared" si="0"/>
        <v>147</v>
      </c>
      <c r="J17" s="73">
        <v>9577869768</v>
      </c>
      <c r="K17" s="95" t="s">
        <v>498</v>
      </c>
      <c r="L17" s="18"/>
      <c r="M17" s="18"/>
      <c r="N17" s="18"/>
      <c r="O17" s="18"/>
      <c r="P17" s="24">
        <v>43476</v>
      </c>
      <c r="Q17" s="18" t="s">
        <v>76</v>
      </c>
      <c r="R17" s="18">
        <v>32</v>
      </c>
      <c r="S17" s="18"/>
      <c r="T17" s="18"/>
    </row>
    <row r="18" spans="1:20">
      <c r="A18" s="4">
        <v>14</v>
      </c>
      <c r="B18" s="17" t="s">
        <v>66</v>
      </c>
      <c r="C18" s="90" t="s">
        <v>363</v>
      </c>
      <c r="D18" s="90" t="s">
        <v>27</v>
      </c>
      <c r="E18" s="95" t="s">
        <v>364</v>
      </c>
      <c r="F18" s="95" t="s">
        <v>160</v>
      </c>
      <c r="G18" s="95">
        <v>146</v>
      </c>
      <c r="H18" s="95">
        <v>162</v>
      </c>
      <c r="I18" s="95">
        <f t="shared" si="0"/>
        <v>308</v>
      </c>
      <c r="J18" s="51">
        <v>9613108840</v>
      </c>
      <c r="K18" s="61" t="s">
        <v>500</v>
      </c>
      <c r="L18" s="70" t="s">
        <v>516</v>
      </c>
      <c r="M18" s="101">
        <v>7575915011</v>
      </c>
      <c r="N18" s="18"/>
      <c r="O18" s="18"/>
      <c r="P18" s="24">
        <v>43477</v>
      </c>
      <c r="Q18" s="18" t="s">
        <v>77</v>
      </c>
      <c r="R18" s="18">
        <v>35</v>
      </c>
      <c r="S18" s="18"/>
      <c r="T18" s="18"/>
    </row>
    <row r="19" spans="1:20">
      <c r="A19" s="4">
        <v>15</v>
      </c>
      <c r="B19" s="17" t="s">
        <v>66</v>
      </c>
      <c r="C19" s="90" t="s">
        <v>365</v>
      </c>
      <c r="D19" s="90" t="s">
        <v>29</v>
      </c>
      <c r="E19" s="95" t="s">
        <v>366</v>
      </c>
      <c r="F19" s="95" t="s">
        <v>103</v>
      </c>
      <c r="G19" s="95">
        <v>84</v>
      </c>
      <c r="H19" s="95">
        <v>82</v>
      </c>
      <c r="I19" s="95">
        <f t="shared" si="0"/>
        <v>166</v>
      </c>
      <c r="J19" s="73">
        <v>9954358718</v>
      </c>
      <c r="K19" s="95" t="s">
        <v>498</v>
      </c>
      <c r="L19" s="70" t="s">
        <v>516</v>
      </c>
      <c r="M19" s="101">
        <v>7575915011</v>
      </c>
      <c r="N19" s="72" t="s">
        <v>519</v>
      </c>
      <c r="O19" s="73">
        <v>9957918223</v>
      </c>
      <c r="P19" s="24">
        <v>43477</v>
      </c>
      <c r="Q19" s="18" t="s">
        <v>77</v>
      </c>
      <c r="R19" s="18">
        <v>36</v>
      </c>
      <c r="S19" s="18"/>
      <c r="T19" s="18"/>
    </row>
    <row r="20" spans="1:20">
      <c r="A20" s="4">
        <v>16</v>
      </c>
      <c r="B20" s="17" t="s">
        <v>66</v>
      </c>
      <c r="C20" s="90" t="s">
        <v>367</v>
      </c>
      <c r="D20" s="90" t="s">
        <v>27</v>
      </c>
      <c r="E20" s="95" t="s">
        <v>167</v>
      </c>
      <c r="F20" s="95" t="s">
        <v>72</v>
      </c>
      <c r="G20" s="95">
        <v>106</v>
      </c>
      <c r="H20" s="95">
        <v>93</v>
      </c>
      <c r="I20" s="95">
        <f t="shared" si="0"/>
        <v>199</v>
      </c>
      <c r="J20" s="51" t="s">
        <v>168</v>
      </c>
      <c r="K20" s="95" t="s">
        <v>498</v>
      </c>
      <c r="L20" s="70" t="s">
        <v>516</v>
      </c>
      <c r="M20" s="101">
        <v>7575915011</v>
      </c>
      <c r="N20" s="18"/>
      <c r="O20" s="18"/>
      <c r="P20" s="24">
        <v>43481</v>
      </c>
      <c r="Q20" s="18" t="s">
        <v>74</v>
      </c>
      <c r="R20" s="18">
        <v>34</v>
      </c>
      <c r="S20" s="18"/>
      <c r="T20" s="18"/>
    </row>
    <row r="21" spans="1:20">
      <c r="A21" s="4">
        <v>17</v>
      </c>
      <c r="B21" s="17" t="s">
        <v>66</v>
      </c>
      <c r="C21" s="90" t="s">
        <v>368</v>
      </c>
      <c r="D21" s="90" t="s">
        <v>29</v>
      </c>
      <c r="E21" s="95" t="s">
        <v>369</v>
      </c>
      <c r="F21" s="95" t="s">
        <v>103</v>
      </c>
      <c r="G21" s="95">
        <v>59</v>
      </c>
      <c r="H21" s="95">
        <v>53</v>
      </c>
      <c r="I21" s="95">
        <f t="shared" si="0"/>
        <v>112</v>
      </c>
      <c r="J21" s="73">
        <v>9678921635</v>
      </c>
      <c r="K21" s="95" t="s">
        <v>498</v>
      </c>
      <c r="L21" s="70" t="s">
        <v>516</v>
      </c>
      <c r="M21" s="101">
        <v>7575915011</v>
      </c>
      <c r="N21" s="72" t="s">
        <v>320</v>
      </c>
      <c r="O21" s="73">
        <v>7663932005</v>
      </c>
      <c r="P21" s="24">
        <v>43482</v>
      </c>
      <c r="Q21" s="18" t="s">
        <v>75</v>
      </c>
      <c r="R21" s="18">
        <v>36</v>
      </c>
      <c r="S21" s="18"/>
      <c r="T21" s="18"/>
    </row>
    <row r="22" spans="1:20">
      <c r="A22" s="4">
        <v>18</v>
      </c>
      <c r="B22" s="17" t="s">
        <v>66</v>
      </c>
      <c r="C22" s="90" t="s">
        <v>370</v>
      </c>
      <c r="D22" s="90" t="s">
        <v>27</v>
      </c>
      <c r="E22" s="95" t="s">
        <v>371</v>
      </c>
      <c r="F22" s="95" t="s">
        <v>72</v>
      </c>
      <c r="G22" s="95">
        <v>113</v>
      </c>
      <c r="H22" s="95">
        <v>137</v>
      </c>
      <c r="I22" s="95">
        <f t="shared" si="0"/>
        <v>250</v>
      </c>
      <c r="J22" s="61" t="s">
        <v>345</v>
      </c>
      <c r="K22" s="95" t="s">
        <v>498</v>
      </c>
      <c r="L22" s="70" t="s">
        <v>520</v>
      </c>
      <c r="M22" s="71">
        <v>7399196438</v>
      </c>
      <c r="N22" s="18"/>
      <c r="O22" s="18"/>
      <c r="P22" s="24">
        <v>43483</v>
      </c>
      <c r="Q22" s="18" t="s">
        <v>76</v>
      </c>
      <c r="R22" s="18">
        <v>43</v>
      </c>
      <c r="S22" s="18"/>
      <c r="T22" s="18"/>
    </row>
    <row r="23" spans="1:20">
      <c r="A23" s="4">
        <v>19</v>
      </c>
      <c r="B23" s="17" t="s">
        <v>66</v>
      </c>
      <c r="C23" s="90" t="s">
        <v>372</v>
      </c>
      <c r="D23" s="90" t="s">
        <v>29</v>
      </c>
      <c r="E23" s="95" t="s">
        <v>373</v>
      </c>
      <c r="F23" s="95" t="s">
        <v>103</v>
      </c>
      <c r="G23" s="95">
        <v>47</v>
      </c>
      <c r="H23" s="95">
        <v>59</v>
      </c>
      <c r="I23" s="95">
        <f t="shared" si="0"/>
        <v>106</v>
      </c>
      <c r="J23" s="73">
        <v>8473975886</v>
      </c>
      <c r="K23" s="95" t="s">
        <v>498</v>
      </c>
      <c r="L23" s="70" t="s">
        <v>520</v>
      </c>
      <c r="M23" s="71">
        <v>7399196438</v>
      </c>
      <c r="N23" s="108" t="s">
        <v>131</v>
      </c>
      <c r="O23" s="18"/>
      <c r="P23" s="24">
        <v>43484</v>
      </c>
      <c r="Q23" s="18" t="s">
        <v>77</v>
      </c>
      <c r="R23" s="18">
        <v>39</v>
      </c>
      <c r="S23" s="18"/>
      <c r="T23" s="18"/>
    </row>
    <row r="24" spans="1:20">
      <c r="A24" s="4">
        <v>20</v>
      </c>
      <c r="B24" s="17" t="s">
        <v>66</v>
      </c>
      <c r="C24" s="90" t="s">
        <v>374</v>
      </c>
      <c r="D24" s="90" t="s">
        <v>27</v>
      </c>
      <c r="E24" s="95" t="s">
        <v>375</v>
      </c>
      <c r="F24" s="95" t="s">
        <v>72</v>
      </c>
      <c r="G24" s="95">
        <v>49</v>
      </c>
      <c r="H24" s="95">
        <v>61</v>
      </c>
      <c r="I24" s="95">
        <f t="shared" si="0"/>
        <v>110</v>
      </c>
      <c r="J24" s="61" t="s">
        <v>376</v>
      </c>
      <c r="K24" s="95" t="s">
        <v>498</v>
      </c>
      <c r="L24" s="18"/>
      <c r="M24" s="18"/>
      <c r="N24" s="18"/>
      <c r="O24" s="18"/>
      <c r="P24" s="24">
        <v>43484</v>
      </c>
      <c r="Q24" s="18" t="s">
        <v>77</v>
      </c>
      <c r="R24" s="18">
        <v>34</v>
      </c>
      <c r="S24" s="18"/>
      <c r="T24" s="18"/>
    </row>
    <row r="25" spans="1:20">
      <c r="A25" s="4">
        <v>21</v>
      </c>
      <c r="B25" s="17" t="s">
        <v>66</v>
      </c>
      <c r="C25" s="90" t="s">
        <v>377</v>
      </c>
      <c r="D25" s="90" t="s">
        <v>29</v>
      </c>
      <c r="E25" s="95" t="s">
        <v>378</v>
      </c>
      <c r="F25" s="95" t="s">
        <v>103</v>
      </c>
      <c r="G25" s="95">
        <v>67</v>
      </c>
      <c r="H25" s="95">
        <v>72</v>
      </c>
      <c r="I25" s="95">
        <f t="shared" si="0"/>
        <v>139</v>
      </c>
      <c r="J25" s="94">
        <v>7896650424</v>
      </c>
      <c r="K25" s="95" t="s">
        <v>498</v>
      </c>
      <c r="L25" s="70" t="s">
        <v>520</v>
      </c>
      <c r="M25" s="71">
        <v>7399196438</v>
      </c>
      <c r="N25" s="108"/>
      <c r="O25" s="18"/>
      <c r="P25" s="24">
        <v>43486</v>
      </c>
      <c r="Q25" s="18" t="s">
        <v>78</v>
      </c>
      <c r="R25" s="18">
        <v>28</v>
      </c>
      <c r="S25" s="18"/>
      <c r="T25" s="18"/>
    </row>
    <row r="26" spans="1:20">
      <c r="A26" s="4">
        <v>22</v>
      </c>
      <c r="B26" s="17" t="s">
        <v>66</v>
      </c>
      <c r="C26" s="90" t="s">
        <v>379</v>
      </c>
      <c r="D26" s="90" t="s">
        <v>27</v>
      </c>
      <c r="E26" s="95" t="s">
        <v>380</v>
      </c>
      <c r="F26" s="95" t="s">
        <v>72</v>
      </c>
      <c r="G26" s="95">
        <v>45</v>
      </c>
      <c r="H26" s="95">
        <v>55</v>
      </c>
      <c r="I26" s="95">
        <f t="shared" si="0"/>
        <v>100</v>
      </c>
      <c r="J26" s="51" t="s">
        <v>381</v>
      </c>
      <c r="K26" s="95" t="s">
        <v>498</v>
      </c>
      <c r="L26" s="70" t="s">
        <v>520</v>
      </c>
      <c r="M26" s="71">
        <v>7399196438</v>
      </c>
      <c r="N26" s="108" t="s">
        <v>131</v>
      </c>
      <c r="O26" s="18"/>
      <c r="P26" s="24">
        <v>43486</v>
      </c>
      <c r="Q26" s="18" t="s">
        <v>78</v>
      </c>
      <c r="R26" s="18">
        <v>27</v>
      </c>
      <c r="S26" s="18"/>
      <c r="T26" s="18"/>
    </row>
    <row r="27" spans="1:20">
      <c r="A27" s="4">
        <v>23</v>
      </c>
      <c r="B27" s="17" t="s">
        <v>66</v>
      </c>
      <c r="C27" s="90" t="s">
        <v>382</v>
      </c>
      <c r="D27" s="90" t="s">
        <v>29</v>
      </c>
      <c r="E27" s="95" t="s">
        <v>383</v>
      </c>
      <c r="F27" s="95" t="s">
        <v>103</v>
      </c>
      <c r="G27" s="95">
        <v>66</v>
      </c>
      <c r="H27" s="95">
        <v>57</v>
      </c>
      <c r="I27" s="95">
        <f t="shared" si="0"/>
        <v>123</v>
      </c>
      <c r="J27" s="94">
        <v>9859657674</v>
      </c>
      <c r="K27" s="95" t="s">
        <v>498</v>
      </c>
      <c r="L27" s="70" t="s">
        <v>520</v>
      </c>
      <c r="M27" s="71">
        <v>7399196438</v>
      </c>
      <c r="N27" s="18"/>
      <c r="O27" s="18"/>
      <c r="P27" s="24">
        <v>43487</v>
      </c>
      <c r="Q27" s="18" t="s">
        <v>73</v>
      </c>
      <c r="R27" s="18">
        <v>27</v>
      </c>
      <c r="S27" s="18"/>
      <c r="T27" s="18"/>
    </row>
    <row r="28" spans="1:20">
      <c r="A28" s="4">
        <v>24</v>
      </c>
      <c r="B28" s="17" t="s">
        <v>66</v>
      </c>
      <c r="C28" s="90" t="s">
        <v>384</v>
      </c>
      <c r="D28" s="90" t="s">
        <v>27</v>
      </c>
      <c r="E28" s="95" t="s">
        <v>385</v>
      </c>
      <c r="F28" s="95" t="s">
        <v>160</v>
      </c>
      <c r="G28" s="95">
        <v>53</v>
      </c>
      <c r="H28" s="95">
        <v>112</v>
      </c>
      <c r="I28" s="95">
        <f t="shared" si="0"/>
        <v>165</v>
      </c>
      <c r="J28" s="61" t="s">
        <v>386</v>
      </c>
      <c r="K28" s="95" t="s">
        <v>498</v>
      </c>
      <c r="L28" s="70" t="s">
        <v>520</v>
      </c>
      <c r="M28" s="71">
        <v>7399196438</v>
      </c>
      <c r="N28" s="108" t="s">
        <v>131</v>
      </c>
      <c r="O28" s="18"/>
      <c r="P28" s="24">
        <v>43487</v>
      </c>
      <c r="Q28" s="18" t="s">
        <v>73</v>
      </c>
      <c r="R28" s="18">
        <v>34</v>
      </c>
      <c r="S28" s="18"/>
      <c r="T28" s="18"/>
    </row>
    <row r="29" spans="1:20">
      <c r="A29" s="4">
        <v>25</v>
      </c>
      <c r="B29" s="17" t="s">
        <v>66</v>
      </c>
      <c r="C29" s="90" t="s">
        <v>387</v>
      </c>
      <c r="D29" s="90" t="s">
        <v>29</v>
      </c>
      <c r="E29" s="95" t="s">
        <v>388</v>
      </c>
      <c r="F29" s="95" t="s">
        <v>103</v>
      </c>
      <c r="G29" s="95">
        <v>68</v>
      </c>
      <c r="H29" s="95">
        <v>42</v>
      </c>
      <c r="I29" s="95">
        <f t="shared" si="0"/>
        <v>110</v>
      </c>
      <c r="J29" s="94">
        <v>7896976780</v>
      </c>
      <c r="K29" s="95" t="s">
        <v>498</v>
      </c>
      <c r="L29" s="70" t="s">
        <v>520</v>
      </c>
      <c r="M29" s="71">
        <v>7399196438</v>
      </c>
      <c r="N29" s="18"/>
      <c r="O29" s="18"/>
      <c r="P29" s="24">
        <v>43488</v>
      </c>
      <c r="Q29" s="18" t="s">
        <v>74</v>
      </c>
      <c r="R29" s="18">
        <v>34</v>
      </c>
      <c r="S29" s="18"/>
      <c r="T29" s="18"/>
    </row>
    <row r="30" spans="1:20">
      <c r="A30" s="4">
        <v>26</v>
      </c>
      <c r="B30" s="17" t="s">
        <v>66</v>
      </c>
      <c r="C30" s="90" t="s">
        <v>389</v>
      </c>
      <c r="D30" s="90" t="s">
        <v>27</v>
      </c>
      <c r="E30" s="95" t="s">
        <v>390</v>
      </c>
      <c r="F30" s="95" t="s">
        <v>160</v>
      </c>
      <c r="G30" s="95">
        <v>100</v>
      </c>
      <c r="H30" s="95">
        <v>152</v>
      </c>
      <c r="I30" s="95">
        <f t="shared" si="0"/>
        <v>252</v>
      </c>
      <c r="J30" s="51" t="s">
        <v>391</v>
      </c>
      <c r="K30" s="95" t="s">
        <v>498</v>
      </c>
      <c r="L30" s="70" t="s">
        <v>520</v>
      </c>
      <c r="M30" s="71">
        <v>7399196438</v>
      </c>
      <c r="N30" s="108" t="s">
        <v>131</v>
      </c>
      <c r="O30" s="18"/>
      <c r="P30" s="24">
        <v>43489</v>
      </c>
      <c r="Q30" s="18" t="s">
        <v>76</v>
      </c>
      <c r="R30" s="18">
        <v>35</v>
      </c>
      <c r="S30" s="18"/>
      <c r="T30" s="18"/>
    </row>
    <row r="31" spans="1:20">
      <c r="A31" s="4">
        <v>27</v>
      </c>
      <c r="B31" s="17" t="s">
        <v>66</v>
      </c>
      <c r="C31" s="90" t="s">
        <v>392</v>
      </c>
      <c r="D31" s="90" t="s">
        <v>29</v>
      </c>
      <c r="E31" s="95" t="s">
        <v>393</v>
      </c>
      <c r="F31" s="95" t="s">
        <v>103</v>
      </c>
      <c r="G31" s="95">
        <v>43</v>
      </c>
      <c r="H31" s="95">
        <v>41</v>
      </c>
      <c r="I31" s="95">
        <f t="shared" si="0"/>
        <v>84</v>
      </c>
      <c r="J31" s="73">
        <v>9678921635</v>
      </c>
      <c r="K31" s="95" t="s">
        <v>498</v>
      </c>
      <c r="L31" s="18"/>
      <c r="M31" s="18"/>
      <c r="N31" s="18"/>
      <c r="O31" s="18"/>
      <c r="P31" s="24">
        <v>43489</v>
      </c>
      <c r="Q31" s="18" t="s">
        <v>76</v>
      </c>
      <c r="R31" s="18">
        <v>37</v>
      </c>
      <c r="S31" s="18"/>
      <c r="T31" s="18"/>
    </row>
    <row r="32" spans="1:20">
      <c r="A32" s="4">
        <v>28</v>
      </c>
      <c r="B32" s="17" t="s">
        <v>66</v>
      </c>
      <c r="C32" s="90" t="s">
        <v>394</v>
      </c>
      <c r="D32" s="90" t="s">
        <v>27</v>
      </c>
      <c r="E32" s="95" t="s">
        <v>395</v>
      </c>
      <c r="F32" s="95" t="s">
        <v>106</v>
      </c>
      <c r="G32" s="95">
        <v>75</v>
      </c>
      <c r="H32" s="95">
        <v>132</v>
      </c>
      <c r="I32" s="95">
        <f t="shared" si="0"/>
        <v>207</v>
      </c>
      <c r="J32" s="51" t="s">
        <v>396</v>
      </c>
      <c r="K32" s="95" t="s">
        <v>498</v>
      </c>
      <c r="L32" s="70" t="s">
        <v>520</v>
      </c>
      <c r="M32" s="71">
        <v>7399196438</v>
      </c>
      <c r="N32" s="18"/>
      <c r="O32" s="18"/>
      <c r="P32" s="24">
        <v>43490</v>
      </c>
      <c r="Q32" s="18" t="s">
        <v>76</v>
      </c>
      <c r="R32" s="18">
        <v>33</v>
      </c>
      <c r="S32" s="18"/>
      <c r="T32" s="18"/>
    </row>
    <row r="33" spans="1:20">
      <c r="A33" s="4">
        <v>29</v>
      </c>
      <c r="B33" s="17" t="s">
        <v>66</v>
      </c>
      <c r="C33" s="90" t="s">
        <v>397</v>
      </c>
      <c r="D33" s="90" t="s">
        <v>29</v>
      </c>
      <c r="E33" s="95" t="s">
        <v>398</v>
      </c>
      <c r="F33" s="95" t="s">
        <v>103</v>
      </c>
      <c r="G33" s="95">
        <v>28</v>
      </c>
      <c r="H33" s="95">
        <v>27</v>
      </c>
      <c r="I33" s="95">
        <f t="shared" si="0"/>
        <v>55</v>
      </c>
      <c r="J33" s="73">
        <v>9435901583</v>
      </c>
      <c r="K33" s="95" t="s">
        <v>501</v>
      </c>
      <c r="L33" s="70" t="s">
        <v>520</v>
      </c>
      <c r="M33" s="71">
        <v>7399196438</v>
      </c>
      <c r="N33" s="108" t="s">
        <v>131</v>
      </c>
      <c r="O33" s="18"/>
      <c r="P33" s="24">
        <v>43490</v>
      </c>
      <c r="Q33" s="18" t="s">
        <v>76</v>
      </c>
      <c r="R33" s="18">
        <v>33</v>
      </c>
      <c r="S33" s="18"/>
      <c r="T33" s="18"/>
    </row>
    <row r="34" spans="1:20">
      <c r="A34" s="4">
        <v>30</v>
      </c>
      <c r="B34" s="17" t="s">
        <v>66</v>
      </c>
      <c r="C34" s="90" t="s">
        <v>399</v>
      </c>
      <c r="D34" s="90" t="s">
        <v>27</v>
      </c>
      <c r="E34" s="95" t="s">
        <v>400</v>
      </c>
      <c r="F34" s="95" t="s">
        <v>72</v>
      </c>
      <c r="G34" s="95">
        <v>36</v>
      </c>
      <c r="H34" s="95">
        <v>58</v>
      </c>
      <c r="I34" s="95">
        <f t="shared" si="0"/>
        <v>94</v>
      </c>
      <c r="J34" s="61" t="s">
        <v>401</v>
      </c>
      <c r="K34" s="95" t="s">
        <v>501</v>
      </c>
      <c r="L34" s="70" t="s">
        <v>520</v>
      </c>
      <c r="M34" s="71">
        <v>7399196438</v>
      </c>
      <c r="N34" s="18"/>
      <c r="O34" s="18"/>
      <c r="P34" s="24">
        <v>43493</v>
      </c>
      <c r="Q34" s="18" t="s">
        <v>78</v>
      </c>
      <c r="R34" s="18">
        <v>38</v>
      </c>
      <c r="S34" s="18"/>
      <c r="T34" s="18"/>
    </row>
    <row r="35" spans="1:20">
      <c r="A35" s="4">
        <v>31</v>
      </c>
      <c r="B35" s="17" t="s">
        <v>66</v>
      </c>
      <c r="C35" s="90" t="s">
        <v>402</v>
      </c>
      <c r="D35" s="90" t="s">
        <v>29</v>
      </c>
      <c r="E35" s="95" t="s">
        <v>403</v>
      </c>
      <c r="F35" s="95" t="s">
        <v>103</v>
      </c>
      <c r="G35" s="95">
        <v>44</v>
      </c>
      <c r="H35" s="95">
        <v>43</v>
      </c>
      <c r="I35" s="95">
        <f t="shared" si="0"/>
        <v>87</v>
      </c>
      <c r="J35" s="73">
        <v>9954271352</v>
      </c>
      <c r="K35" s="95" t="s">
        <v>501</v>
      </c>
      <c r="L35" s="70" t="s">
        <v>520</v>
      </c>
      <c r="M35" s="71">
        <v>7399196438</v>
      </c>
      <c r="N35" s="108" t="s">
        <v>131</v>
      </c>
      <c r="O35" s="18"/>
      <c r="P35" s="24">
        <v>43493</v>
      </c>
      <c r="Q35" s="18" t="s">
        <v>78</v>
      </c>
      <c r="R35" s="18">
        <v>26</v>
      </c>
      <c r="S35" s="18"/>
      <c r="T35" s="18"/>
    </row>
    <row r="36" spans="1:20">
      <c r="A36" s="4">
        <v>32</v>
      </c>
      <c r="B36" s="17" t="s">
        <v>66</v>
      </c>
      <c r="C36" s="90" t="s">
        <v>404</v>
      </c>
      <c r="D36" s="90" t="s">
        <v>27</v>
      </c>
      <c r="E36" s="95" t="s">
        <v>405</v>
      </c>
      <c r="F36" s="95" t="s">
        <v>72</v>
      </c>
      <c r="G36" s="95">
        <v>75</v>
      </c>
      <c r="H36" s="95">
        <v>100</v>
      </c>
      <c r="I36" s="95">
        <f t="shared" si="0"/>
        <v>175</v>
      </c>
      <c r="J36" s="51" t="s">
        <v>406</v>
      </c>
      <c r="K36" s="95" t="s">
        <v>501</v>
      </c>
      <c r="L36" s="18"/>
      <c r="M36" s="18"/>
      <c r="N36" s="18"/>
      <c r="O36" s="18"/>
      <c r="P36" s="24">
        <v>43494</v>
      </c>
      <c r="Q36" s="18" t="s">
        <v>73</v>
      </c>
      <c r="R36" s="18">
        <v>31</v>
      </c>
      <c r="S36" s="18"/>
      <c r="T36" s="18"/>
    </row>
    <row r="37" spans="1:20">
      <c r="A37" s="4">
        <v>33</v>
      </c>
      <c r="B37" s="17" t="s">
        <v>66</v>
      </c>
      <c r="C37" s="90" t="s">
        <v>407</v>
      </c>
      <c r="D37" s="90" t="s">
        <v>29</v>
      </c>
      <c r="E37" s="95" t="s">
        <v>408</v>
      </c>
      <c r="F37" s="95" t="s">
        <v>103</v>
      </c>
      <c r="G37" s="95">
        <v>42</v>
      </c>
      <c r="H37" s="95">
        <v>39</v>
      </c>
      <c r="I37" s="95">
        <f t="shared" si="0"/>
        <v>81</v>
      </c>
      <c r="J37" s="73">
        <v>9957146330</v>
      </c>
      <c r="K37" s="95" t="s">
        <v>501</v>
      </c>
      <c r="L37" s="70" t="s">
        <v>520</v>
      </c>
      <c r="M37" s="71">
        <v>7399196438</v>
      </c>
      <c r="N37" s="108" t="s">
        <v>313</v>
      </c>
      <c r="O37" s="18"/>
      <c r="P37" s="24">
        <v>43494</v>
      </c>
      <c r="Q37" s="18" t="s">
        <v>73</v>
      </c>
      <c r="R37" s="18">
        <v>28</v>
      </c>
      <c r="S37" s="18"/>
      <c r="T37" s="18"/>
    </row>
    <row r="38" spans="1:20">
      <c r="A38" s="4">
        <v>34</v>
      </c>
      <c r="B38" s="17" t="s">
        <v>66</v>
      </c>
      <c r="C38" s="90" t="s">
        <v>409</v>
      </c>
      <c r="D38" s="90" t="s">
        <v>27</v>
      </c>
      <c r="E38" s="95" t="s">
        <v>410</v>
      </c>
      <c r="F38" s="95" t="s">
        <v>72</v>
      </c>
      <c r="G38" s="95">
        <v>120</v>
      </c>
      <c r="H38" s="95">
        <v>107</v>
      </c>
      <c r="I38" s="95">
        <f t="shared" si="0"/>
        <v>227</v>
      </c>
      <c r="J38" s="51" t="s">
        <v>166</v>
      </c>
      <c r="K38" s="95" t="s">
        <v>501</v>
      </c>
      <c r="L38" s="70" t="s">
        <v>520</v>
      </c>
      <c r="M38" s="71">
        <v>7399196438</v>
      </c>
      <c r="N38" s="72" t="s">
        <v>149</v>
      </c>
      <c r="O38" s="18"/>
      <c r="P38" s="24">
        <v>43495</v>
      </c>
      <c r="Q38" s="18" t="s">
        <v>74</v>
      </c>
      <c r="R38" s="18">
        <v>34</v>
      </c>
      <c r="S38" s="18"/>
      <c r="T38" s="18"/>
    </row>
    <row r="39" spans="1:20">
      <c r="A39" s="4">
        <v>35</v>
      </c>
      <c r="B39" s="17" t="s">
        <v>66</v>
      </c>
      <c r="C39" s="90" t="s">
        <v>411</v>
      </c>
      <c r="D39" s="90" t="s">
        <v>29</v>
      </c>
      <c r="E39" s="95" t="s">
        <v>412</v>
      </c>
      <c r="F39" s="95" t="s">
        <v>103</v>
      </c>
      <c r="G39" s="95">
        <v>54</v>
      </c>
      <c r="H39" s="95">
        <v>67</v>
      </c>
      <c r="I39" s="95">
        <f t="shared" si="0"/>
        <v>121</v>
      </c>
      <c r="J39" s="73">
        <v>8011617731</v>
      </c>
      <c r="K39" s="95" t="s">
        <v>501</v>
      </c>
      <c r="L39" s="70" t="s">
        <v>521</v>
      </c>
      <c r="M39" s="101">
        <v>9706426606</v>
      </c>
      <c r="N39" s="72" t="s">
        <v>285</v>
      </c>
      <c r="O39" s="73">
        <v>9954931324</v>
      </c>
      <c r="P39" s="24">
        <v>43496</v>
      </c>
      <c r="Q39" s="18" t="s">
        <v>75</v>
      </c>
      <c r="R39" s="18">
        <v>32</v>
      </c>
      <c r="S39" s="18"/>
      <c r="T39" s="18"/>
    </row>
    <row r="40" spans="1:20">
      <c r="A40" s="4">
        <v>36</v>
      </c>
      <c r="B40" s="17" t="s">
        <v>66</v>
      </c>
      <c r="C40" s="90" t="s">
        <v>413</v>
      </c>
      <c r="D40" s="90" t="s">
        <v>27</v>
      </c>
      <c r="E40" s="95" t="s">
        <v>414</v>
      </c>
      <c r="F40" s="95" t="s">
        <v>72</v>
      </c>
      <c r="G40" s="95">
        <v>88</v>
      </c>
      <c r="H40" s="95">
        <v>113</v>
      </c>
      <c r="I40" s="95">
        <f t="shared" si="0"/>
        <v>201</v>
      </c>
      <c r="J40" s="61" t="s">
        <v>415</v>
      </c>
      <c r="K40" s="95" t="s">
        <v>501</v>
      </c>
      <c r="L40" s="70" t="s">
        <v>522</v>
      </c>
      <c r="M40" s="101">
        <v>9435245103</v>
      </c>
      <c r="N40" s="72" t="s">
        <v>523</v>
      </c>
      <c r="O40" s="73">
        <v>9678696022</v>
      </c>
      <c r="P40" s="24">
        <v>43496</v>
      </c>
      <c r="Q40" s="18" t="s">
        <v>75</v>
      </c>
      <c r="R40" s="18">
        <v>28</v>
      </c>
      <c r="S40" s="18"/>
      <c r="T40" s="18"/>
    </row>
    <row r="41" spans="1:20" ht="33">
      <c r="A41" s="4">
        <v>37</v>
      </c>
      <c r="B41" s="17" t="s">
        <v>67</v>
      </c>
      <c r="C41" s="90" t="s">
        <v>416</v>
      </c>
      <c r="D41" s="90" t="s">
        <v>29</v>
      </c>
      <c r="E41" s="95" t="s">
        <v>417</v>
      </c>
      <c r="F41" s="95" t="s">
        <v>103</v>
      </c>
      <c r="G41" s="95">
        <v>59</v>
      </c>
      <c r="H41" s="95">
        <v>69</v>
      </c>
      <c r="I41" s="95">
        <f t="shared" si="0"/>
        <v>128</v>
      </c>
      <c r="J41" s="73">
        <v>8811983739</v>
      </c>
      <c r="K41" s="95" t="s">
        <v>501</v>
      </c>
      <c r="L41" s="70" t="s">
        <v>522</v>
      </c>
      <c r="M41" s="101">
        <v>9435245103</v>
      </c>
      <c r="N41" s="72" t="s">
        <v>171</v>
      </c>
      <c r="O41" s="73">
        <v>7399959208</v>
      </c>
      <c r="P41" s="24">
        <v>43467</v>
      </c>
      <c r="Q41" s="18" t="s">
        <v>90</v>
      </c>
      <c r="R41" s="18">
        <v>32</v>
      </c>
      <c r="S41" s="18"/>
      <c r="T41" s="18"/>
    </row>
    <row r="42" spans="1:20">
      <c r="A42" s="4">
        <v>38</v>
      </c>
      <c r="B42" s="17" t="s">
        <v>67</v>
      </c>
      <c r="C42" s="90" t="s">
        <v>418</v>
      </c>
      <c r="D42" s="90" t="s">
        <v>27</v>
      </c>
      <c r="E42" s="95" t="s">
        <v>419</v>
      </c>
      <c r="F42" s="95" t="s">
        <v>160</v>
      </c>
      <c r="G42" s="95">
        <v>198</v>
      </c>
      <c r="H42" s="95">
        <v>242</v>
      </c>
      <c r="I42" s="95">
        <f t="shared" si="0"/>
        <v>440</v>
      </c>
      <c r="J42" s="51" t="s">
        <v>161</v>
      </c>
      <c r="K42" s="95" t="s">
        <v>501</v>
      </c>
      <c r="L42" s="70" t="s">
        <v>524</v>
      </c>
      <c r="M42" s="101">
        <v>8724026126</v>
      </c>
      <c r="N42" s="72" t="s">
        <v>525</v>
      </c>
      <c r="O42" s="73">
        <v>8011776334</v>
      </c>
      <c r="P42" s="87">
        <v>43468</v>
      </c>
      <c r="Q42" s="18" t="s">
        <v>75</v>
      </c>
      <c r="R42" s="18">
        <v>34</v>
      </c>
      <c r="S42" s="18"/>
      <c r="T42" s="18"/>
    </row>
    <row r="43" spans="1:20">
      <c r="A43" s="4">
        <v>39</v>
      </c>
      <c r="B43" s="17" t="s">
        <v>67</v>
      </c>
      <c r="C43" s="90" t="s">
        <v>420</v>
      </c>
      <c r="D43" s="90" t="s">
        <v>29</v>
      </c>
      <c r="E43" s="95" t="s">
        <v>421</v>
      </c>
      <c r="F43" s="95" t="s">
        <v>103</v>
      </c>
      <c r="G43" s="95">
        <v>50</v>
      </c>
      <c r="H43" s="95">
        <v>58</v>
      </c>
      <c r="I43" s="95">
        <f t="shared" si="0"/>
        <v>108</v>
      </c>
      <c r="J43" s="94">
        <v>8876377083</v>
      </c>
      <c r="K43" s="61" t="s">
        <v>233</v>
      </c>
      <c r="L43" s="70" t="s">
        <v>520</v>
      </c>
      <c r="M43" s="71">
        <v>7399196438</v>
      </c>
      <c r="N43" s="72" t="s">
        <v>141</v>
      </c>
      <c r="O43" s="73">
        <v>8011733242</v>
      </c>
      <c r="P43" s="24">
        <v>43469</v>
      </c>
      <c r="Q43" s="18" t="s">
        <v>75</v>
      </c>
      <c r="R43" s="18">
        <v>34</v>
      </c>
      <c r="S43" s="18"/>
      <c r="T43" s="18"/>
    </row>
    <row r="44" spans="1:20">
      <c r="A44" s="4">
        <v>40</v>
      </c>
      <c r="B44" s="17" t="s">
        <v>67</v>
      </c>
      <c r="C44" s="90" t="s">
        <v>422</v>
      </c>
      <c r="D44" s="90" t="s">
        <v>27</v>
      </c>
      <c r="E44" s="95" t="s">
        <v>423</v>
      </c>
      <c r="F44" s="95" t="s">
        <v>106</v>
      </c>
      <c r="G44" s="95">
        <v>0</v>
      </c>
      <c r="H44" s="95">
        <v>98</v>
      </c>
      <c r="I44" s="95">
        <f t="shared" si="0"/>
        <v>98</v>
      </c>
      <c r="J44" s="61" t="s">
        <v>105</v>
      </c>
      <c r="K44" s="61" t="s">
        <v>233</v>
      </c>
      <c r="L44" s="70" t="s">
        <v>520</v>
      </c>
      <c r="M44" s="71">
        <v>7399196438</v>
      </c>
      <c r="N44" s="72" t="s">
        <v>198</v>
      </c>
      <c r="O44" s="73">
        <v>7896588597</v>
      </c>
      <c r="P44" s="24">
        <v>43469</v>
      </c>
      <c r="Q44" s="18" t="s">
        <v>76</v>
      </c>
      <c r="R44" s="18">
        <v>32</v>
      </c>
      <c r="S44" s="18"/>
      <c r="T44" s="18"/>
    </row>
    <row r="45" spans="1:20">
      <c r="A45" s="4">
        <v>41</v>
      </c>
      <c r="B45" s="17" t="s">
        <v>67</v>
      </c>
      <c r="C45" s="90" t="s">
        <v>424</v>
      </c>
      <c r="D45" s="90" t="s">
        <v>29</v>
      </c>
      <c r="E45" s="95" t="s">
        <v>425</v>
      </c>
      <c r="F45" s="95" t="s">
        <v>103</v>
      </c>
      <c r="G45" s="95">
        <v>68</v>
      </c>
      <c r="H45" s="95">
        <v>76</v>
      </c>
      <c r="I45" s="95">
        <f t="shared" si="0"/>
        <v>144</v>
      </c>
      <c r="J45" s="94">
        <v>9085351043</v>
      </c>
      <c r="K45" s="61" t="s">
        <v>233</v>
      </c>
      <c r="L45" s="70" t="s">
        <v>520</v>
      </c>
      <c r="M45" s="71">
        <v>7399196438</v>
      </c>
      <c r="N45" s="72" t="s">
        <v>526</v>
      </c>
      <c r="O45" s="73">
        <v>995770387</v>
      </c>
      <c r="P45" s="24">
        <v>43470</v>
      </c>
      <c r="Q45" s="18" t="s">
        <v>76</v>
      </c>
      <c r="R45" s="18">
        <v>33</v>
      </c>
      <c r="S45" s="18"/>
      <c r="T45" s="18"/>
    </row>
    <row r="46" spans="1:20">
      <c r="A46" s="4">
        <v>42</v>
      </c>
      <c r="B46" s="17" t="s">
        <v>67</v>
      </c>
      <c r="C46" s="90" t="s">
        <v>426</v>
      </c>
      <c r="D46" s="90" t="s">
        <v>27</v>
      </c>
      <c r="E46" s="95" t="s">
        <v>186</v>
      </c>
      <c r="F46" s="95" t="s">
        <v>72</v>
      </c>
      <c r="G46" s="95">
        <v>107</v>
      </c>
      <c r="H46" s="95">
        <v>105</v>
      </c>
      <c r="I46" s="95">
        <f t="shared" si="0"/>
        <v>212</v>
      </c>
      <c r="J46" s="61">
        <v>7896976514</v>
      </c>
      <c r="K46" s="61" t="s">
        <v>233</v>
      </c>
      <c r="L46" s="70" t="s">
        <v>520</v>
      </c>
      <c r="M46" s="71">
        <v>7399196438</v>
      </c>
      <c r="N46" s="109" t="s">
        <v>313</v>
      </c>
      <c r="O46" s="73">
        <v>9957360524</v>
      </c>
      <c r="P46" s="24">
        <v>43470</v>
      </c>
      <c r="Q46" s="18" t="s">
        <v>77</v>
      </c>
      <c r="R46" s="18">
        <v>33</v>
      </c>
      <c r="S46" s="18"/>
      <c r="T46" s="18"/>
    </row>
    <row r="47" spans="1:20">
      <c r="A47" s="4">
        <v>43</v>
      </c>
      <c r="B47" s="17" t="s">
        <v>67</v>
      </c>
      <c r="C47" s="90" t="s">
        <v>427</v>
      </c>
      <c r="D47" s="90" t="s">
        <v>29</v>
      </c>
      <c r="E47" s="95" t="s">
        <v>428</v>
      </c>
      <c r="F47" s="95" t="s">
        <v>103</v>
      </c>
      <c r="G47" s="95">
        <v>61</v>
      </c>
      <c r="H47" s="95">
        <v>70</v>
      </c>
      <c r="I47" s="95">
        <f t="shared" si="0"/>
        <v>131</v>
      </c>
      <c r="J47" s="94">
        <v>9085421070</v>
      </c>
      <c r="K47" s="61" t="s">
        <v>233</v>
      </c>
      <c r="L47" s="70" t="s">
        <v>520</v>
      </c>
      <c r="M47" s="71">
        <v>7399196438</v>
      </c>
      <c r="N47" s="72" t="s">
        <v>527</v>
      </c>
      <c r="O47" s="73">
        <v>9957382962</v>
      </c>
      <c r="P47" s="24">
        <v>43472</v>
      </c>
      <c r="Q47" s="18" t="s">
        <v>77</v>
      </c>
      <c r="R47" s="18">
        <v>34</v>
      </c>
      <c r="S47" s="18"/>
      <c r="T47" s="18"/>
    </row>
    <row r="48" spans="1:20">
      <c r="A48" s="4">
        <v>44</v>
      </c>
      <c r="B48" s="17" t="s">
        <v>67</v>
      </c>
      <c r="C48" s="107" t="s">
        <v>429</v>
      </c>
      <c r="D48" s="90" t="s">
        <v>27</v>
      </c>
      <c r="E48" s="95" t="s">
        <v>430</v>
      </c>
      <c r="F48" s="95" t="s">
        <v>106</v>
      </c>
      <c r="G48" s="95">
        <v>43</v>
      </c>
      <c r="H48" s="95">
        <v>48</v>
      </c>
      <c r="I48" s="95">
        <f t="shared" si="0"/>
        <v>91</v>
      </c>
      <c r="J48" s="95"/>
      <c r="K48" s="61" t="s">
        <v>233</v>
      </c>
      <c r="L48" s="70" t="s">
        <v>520</v>
      </c>
      <c r="M48" s="71">
        <v>7399196438</v>
      </c>
      <c r="N48" s="109" t="s">
        <v>313</v>
      </c>
      <c r="O48" s="73">
        <v>9957439950</v>
      </c>
      <c r="P48" s="24">
        <v>43472</v>
      </c>
      <c r="Q48" s="18" t="s">
        <v>77</v>
      </c>
      <c r="R48" s="18">
        <v>34</v>
      </c>
      <c r="S48" s="18"/>
      <c r="T48" s="18"/>
    </row>
    <row r="49" spans="1:20">
      <c r="A49" s="4">
        <v>45</v>
      </c>
      <c r="B49" s="17" t="s">
        <v>67</v>
      </c>
      <c r="C49" s="90" t="s">
        <v>431</v>
      </c>
      <c r="D49" s="90" t="s">
        <v>29</v>
      </c>
      <c r="E49" s="95" t="s">
        <v>432</v>
      </c>
      <c r="F49" s="95" t="s">
        <v>103</v>
      </c>
      <c r="G49" s="95">
        <v>49</v>
      </c>
      <c r="H49" s="95">
        <v>56</v>
      </c>
      <c r="I49" s="95">
        <f t="shared" si="0"/>
        <v>105</v>
      </c>
      <c r="J49" s="94">
        <v>9954885115</v>
      </c>
      <c r="K49" s="61" t="s">
        <v>233</v>
      </c>
      <c r="L49" s="18"/>
      <c r="M49" s="18"/>
      <c r="N49" s="50"/>
      <c r="O49" s="50"/>
      <c r="P49" s="24">
        <v>43473</v>
      </c>
      <c r="Q49" s="18" t="s">
        <v>78</v>
      </c>
      <c r="R49" s="18">
        <v>36</v>
      </c>
      <c r="S49" s="18"/>
      <c r="T49" s="18"/>
    </row>
    <row r="50" spans="1:20">
      <c r="A50" s="4">
        <v>46</v>
      </c>
      <c r="B50" s="17" t="s">
        <v>67</v>
      </c>
      <c r="C50" s="90" t="s">
        <v>433</v>
      </c>
      <c r="D50" s="90" t="s">
        <v>27</v>
      </c>
      <c r="E50" s="95" t="s">
        <v>434</v>
      </c>
      <c r="F50" s="95" t="s">
        <v>106</v>
      </c>
      <c r="G50" s="95">
        <v>52</v>
      </c>
      <c r="H50" s="95">
        <v>60</v>
      </c>
      <c r="I50" s="95">
        <f t="shared" si="0"/>
        <v>112</v>
      </c>
      <c r="J50" s="61" t="s">
        <v>104</v>
      </c>
      <c r="K50" s="61" t="s">
        <v>233</v>
      </c>
      <c r="L50" s="70" t="s">
        <v>520</v>
      </c>
      <c r="M50" s="71">
        <v>7399196438</v>
      </c>
      <c r="N50" s="72" t="s">
        <v>131</v>
      </c>
      <c r="O50" s="73">
        <v>9678273873</v>
      </c>
      <c r="P50" s="24">
        <v>43474</v>
      </c>
      <c r="Q50" s="18" t="s">
        <v>73</v>
      </c>
      <c r="R50" s="18">
        <v>33</v>
      </c>
      <c r="S50" s="18"/>
      <c r="T50" s="18"/>
    </row>
    <row r="51" spans="1:20">
      <c r="A51" s="4">
        <v>47</v>
      </c>
      <c r="B51" s="17" t="s">
        <v>67</v>
      </c>
      <c r="C51" s="90" t="s">
        <v>431</v>
      </c>
      <c r="D51" s="90" t="s">
        <v>29</v>
      </c>
      <c r="E51" s="95" t="s">
        <v>435</v>
      </c>
      <c r="F51" s="95" t="s">
        <v>103</v>
      </c>
      <c r="G51" s="95">
        <v>41</v>
      </c>
      <c r="H51" s="95">
        <v>41</v>
      </c>
      <c r="I51" s="95">
        <f t="shared" si="0"/>
        <v>82</v>
      </c>
      <c r="J51" s="94">
        <v>9954885115</v>
      </c>
      <c r="K51" s="61" t="s">
        <v>233</v>
      </c>
      <c r="L51" s="70" t="s">
        <v>520</v>
      </c>
      <c r="M51" s="71">
        <v>7399196438</v>
      </c>
      <c r="N51" s="18"/>
      <c r="O51" s="18"/>
      <c r="P51" s="24">
        <v>43475</v>
      </c>
      <c r="Q51" s="18" t="s">
        <v>73</v>
      </c>
      <c r="R51" s="18">
        <v>30</v>
      </c>
      <c r="S51" s="18"/>
      <c r="T51" s="18"/>
    </row>
    <row r="52" spans="1:20">
      <c r="A52" s="4">
        <v>48</v>
      </c>
      <c r="B52" s="17" t="s">
        <v>67</v>
      </c>
      <c r="C52" s="90" t="s">
        <v>436</v>
      </c>
      <c r="D52" s="90" t="s">
        <v>27</v>
      </c>
      <c r="E52" s="95" t="s">
        <v>437</v>
      </c>
      <c r="F52" s="95" t="s">
        <v>438</v>
      </c>
      <c r="G52" s="95">
        <v>80</v>
      </c>
      <c r="H52" s="95">
        <v>125</v>
      </c>
      <c r="I52" s="95">
        <f t="shared" si="0"/>
        <v>205</v>
      </c>
      <c r="J52" s="61" t="s">
        <v>439</v>
      </c>
      <c r="K52" s="61" t="s">
        <v>502</v>
      </c>
      <c r="L52" s="70" t="s">
        <v>520</v>
      </c>
      <c r="M52" s="71">
        <v>7399196438</v>
      </c>
      <c r="N52" s="18"/>
      <c r="O52" s="18"/>
      <c r="P52" s="24">
        <v>43476</v>
      </c>
      <c r="Q52" s="18" t="s">
        <v>74</v>
      </c>
      <c r="R52" s="18">
        <v>32</v>
      </c>
      <c r="S52" s="18"/>
      <c r="T52" s="18"/>
    </row>
    <row r="53" spans="1:20">
      <c r="A53" s="4">
        <v>49</v>
      </c>
      <c r="B53" s="17" t="s">
        <v>67</v>
      </c>
      <c r="C53" s="90" t="s">
        <v>440</v>
      </c>
      <c r="D53" s="90" t="s">
        <v>29</v>
      </c>
      <c r="E53" s="95" t="s">
        <v>441</v>
      </c>
      <c r="F53" s="95" t="s">
        <v>103</v>
      </c>
      <c r="G53" s="95">
        <v>50</v>
      </c>
      <c r="H53" s="95">
        <v>43</v>
      </c>
      <c r="I53" s="95">
        <f t="shared" si="0"/>
        <v>93</v>
      </c>
      <c r="J53" s="94">
        <v>9508062606</v>
      </c>
      <c r="K53" s="61" t="s">
        <v>233</v>
      </c>
      <c r="L53" s="70" t="s">
        <v>520</v>
      </c>
      <c r="M53" s="71">
        <v>7399196438</v>
      </c>
      <c r="N53" s="108" t="s">
        <v>131</v>
      </c>
      <c r="O53" s="18"/>
      <c r="P53" s="24">
        <v>43476</v>
      </c>
      <c r="Q53" s="18" t="s">
        <v>75</v>
      </c>
      <c r="R53" s="18">
        <v>32</v>
      </c>
      <c r="S53" s="18"/>
      <c r="T53" s="18"/>
    </row>
    <row r="54" spans="1:20">
      <c r="A54" s="4">
        <v>50</v>
      </c>
      <c r="B54" s="17" t="s">
        <v>67</v>
      </c>
      <c r="C54" s="90" t="s">
        <v>442</v>
      </c>
      <c r="D54" s="90" t="s">
        <v>27</v>
      </c>
      <c r="E54" s="95" t="s">
        <v>443</v>
      </c>
      <c r="F54" s="95" t="s">
        <v>72</v>
      </c>
      <c r="G54" s="95">
        <v>95</v>
      </c>
      <c r="H54" s="95">
        <v>117</v>
      </c>
      <c r="I54" s="95">
        <f t="shared" si="0"/>
        <v>212</v>
      </c>
      <c r="J54" s="51" t="s">
        <v>444</v>
      </c>
      <c r="K54" s="61" t="s">
        <v>233</v>
      </c>
      <c r="L54" s="70" t="s">
        <v>505</v>
      </c>
      <c r="M54" s="101">
        <v>9401878033</v>
      </c>
      <c r="N54" s="18"/>
      <c r="O54" s="18"/>
      <c r="P54" s="24">
        <v>43477</v>
      </c>
      <c r="Q54" s="18" t="s">
        <v>74</v>
      </c>
      <c r="R54" s="18">
        <v>35</v>
      </c>
      <c r="S54" s="18"/>
      <c r="T54" s="18"/>
    </row>
    <row r="55" spans="1:20">
      <c r="A55" s="4">
        <v>51</v>
      </c>
      <c r="B55" s="17" t="s">
        <v>67</v>
      </c>
      <c r="C55" s="90" t="s">
        <v>445</v>
      </c>
      <c r="D55" s="90" t="s">
        <v>29</v>
      </c>
      <c r="E55" s="95" t="s">
        <v>446</v>
      </c>
      <c r="F55" s="95" t="s">
        <v>103</v>
      </c>
      <c r="G55" s="95">
        <v>43</v>
      </c>
      <c r="H55" s="95">
        <v>36</v>
      </c>
      <c r="I55" s="95">
        <f t="shared" si="0"/>
        <v>79</v>
      </c>
      <c r="J55" s="94">
        <v>9678939132</v>
      </c>
      <c r="K55" s="61" t="s">
        <v>233</v>
      </c>
      <c r="L55" s="70" t="s">
        <v>505</v>
      </c>
      <c r="M55" s="101">
        <v>9401878033</v>
      </c>
      <c r="N55" s="72" t="s">
        <v>137</v>
      </c>
      <c r="O55" s="73">
        <v>8011554330</v>
      </c>
      <c r="P55" s="24">
        <v>43477</v>
      </c>
      <c r="Q55" s="18" t="s">
        <v>76</v>
      </c>
      <c r="R55" s="18">
        <v>36</v>
      </c>
      <c r="S55" s="18"/>
      <c r="T55" s="18"/>
    </row>
    <row r="56" spans="1:20">
      <c r="A56" s="4">
        <v>52</v>
      </c>
      <c r="B56" s="17" t="s">
        <v>67</v>
      </c>
      <c r="C56" s="90" t="s">
        <v>447</v>
      </c>
      <c r="D56" s="90" t="s">
        <v>27</v>
      </c>
      <c r="E56" s="95" t="s">
        <v>448</v>
      </c>
      <c r="F56" s="95" t="s">
        <v>106</v>
      </c>
      <c r="G56" s="95">
        <v>43</v>
      </c>
      <c r="H56" s="95">
        <v>55</v>
      </c>
      <c r="I56" s="95">
        <f t="shared" si="0"/>
        <v>98</v>
      </c>
      <c r="J56" s="61">
        <v>8011841266</v>
      </c>
      <c r="K56" s="95" t="s">
        <v>503</v>
      </c>
      <c r="L56" s="70"/>
      <c r="M56" s="50"/>
      <c r="N56" s="18"/>
      <c r="O56" s="18"/>
      <c r="P56" s="24">
        <v>43481</v>
      </c>
      <c r="Q56" s="18" t="s">
        <v>73</v>
      </c>
      <c r="R56" s="18">
        <v>34</v>
      </c>
      <c r="S56" s="18"/>
      <c r="T56" s="18"/>
    </row>
    <row r="57" spans="1:20">
      <c r="A57" s="4">
        <v>53</v>
      </c>
      <c r="B57" s="17" t="s">
        <v>67</v>
      </c>
      <c r="C57" s="90" t="s">
        <v>449</v>
      </c>
      <c r="D57" s="90" t="s">
        <v>29</v>
      </c>
      <c r="E57" s="95" t="s">
        <v>450</v>
      </c>
      <c r="F57" s="95" t="s">
        <v>103</v>
      </c>
      <c r="G57" s="95">
        <v>45</v>
      </c>
      <c r="H57" s="95">
        <v>31</v>
      </c>
      <c r="I57" s="95">
        <f t="shared" si="0"/>
        <v>76</v>
      </c>
      <c r="J57" s="73">
        <v>9435222240</v>
      </c>
      <c r="K57" s="95" t="s">
        <v>501</v>
      </c>
      <c r="L57" s="70" t="s">
        <v>521</v>
      </c>
      <c r="M57" s="101">
        <v>9706426606</v>
      </c>
      <c r="N57" s="18"/>
      <c r="O57" s="18"/>
      <c r="P57" s="24">
        <v>43482</v>
      </c>
      <c r="Q57" s="18" t="s">
        <v>74</v>
      </c>
      <c r="R57" s="18">
        <v>36</v>
      </c>
      <c r="S57" s="18"/>
      <c r="T57" s="18"/>
    </row>
    <row r="58" spans="1:20">
      <c r="A58" s="4">
        <v>54</v>
      </c>
      <c r="B58" s="17" t="s">
        <v>67</v>
      </c>
      <c r="C58" s="90" t="s">
        <v>451</v>
      </c>
      <c r="D58" s="90" t="s">
        <v>27</v>
      </c>
      <c r="E58" s="95" t="s">
        <v>452</v>
      </c>
      <c r="F58" s="95" t="s">
        <v>72</v>
      </c>
      <c r="G58" s="95">
        <v>56</v>
      </c>
      <c r="H58" s="95">
        <v>51</v>
      </c>
      <c r="I58" s="95">
        <f t="shared" si="0"/>
        <v>107</v>
      </c>
      <c r="J58" s="61" t="s">
        <v>153</v>
      </c>
      <c r="K58" s="95" t="s">
        <v>501</v>
      </c>
      <c r="L58" s="70" t="s">
        <v>521</v>
      </c>
      <c r="M58" s="101">
        <v>9706426606</v>
      </c>
      <c r="N58" s="18"/>
      <c r="O58" s="18"/>
      <c r="P58" s="24">
        <v>43483</v>
      </c>
      <c r="Q58" s="18" t="s">
        <v>75</v>
      </c>
      <c r="R58" s="18">
        <v>43</v>
      </c>
      <c r="S58" s="18"/>
      <c r="T58" s="18"/>
    </row>
    <row r="59" spans="1:20">
      <c r="A59" s="4">
        <v>55</v>
      </c>
      <c r="B59" s="17" t="s">
        <v>67</v>
      </c>
      <c r="C59" s="90" t="s">
        <v>453</v>
      </c>
      <c r="D59" s="90" t="s">
        <v>29</v>
      </c>
      <c r="E59" s="95" t="s">
        <v>454</v>
      </c>
      <c r="F59" s="95" t="s">
        <v>103</v>
      </c>
      <c r="G59" s="95">
        <v>30</v>
      </c>
      <c r="H59" s="95">
        <v>28</v>
      </c>
      <c r="I59" s="95">
        <f t="shared" si="0"/>
        <v>58</v>
      </c>
      <c r="J59" s="73">
        <v>7896460769</v>
      </c>
      <c r="K59" s="95" t="s">
        <v>501</v>
      </c>
      <c r="L59" s="70" t="s">
        <v>330</v>
      </c>
      <c r="M59" s="101">
        <v>8876004187</v>
      </c>
      <c r="N59" s="18"/>
      <c r="O59" s="18"/>
      <c r="P59" s="24">
        <v>43484</v>
      </c>
      <c r="Q59" s="18" t="s">
        <v>76</v>
      </c>
      <c r="R59" s="18">
        <v>39</v>
      </c>
      <c r="S59" s="18"/>
      <c r="T59" s="18"/>
    </row>
    <row r="60" spans="1:20">
      <c r="A60" s="4">
        <v>56</v>
      </c>
      <c r="B60" s="17" t="s">
        <v>67</v>
      </c>
      <c r="C60" s="90" t="s">
        <v>455</v>
      </c>
      <c r="D60" s="90" t="s">
        <v>27</v>
      </c>
      <c r="E60" s="95" t="s">
        <v>456</v>
      </c>
      <c r="F60" s="95" t="s">
        <v>72</v>
      </c>
      <c r="G60" s="95">
        <v>114</v>
      </c>
      <c r="H60" s="95">
        <v>173</v>
      </c>
      <c r="I60" s="95">
        <f t="shared" si="0"/>
        <v>287</v>
      </c>
      <c r="J60" s="51" t="s">
        <v>153</v>
      </c>
      <c r="K60" s="95" t="s">
        <v>501</v>
      </c>
      <c r="L60" s="70" t="s">
        <v>330</v>
      </c>
      <c r="M60" s="101">
        <v>8876004187</v>
      </c>
      <c r="N60" s="72" t="s">
        <v>137</v>
      </c>
      <c r="O60" s="73">
        <v>8011554330</v>
      </c>
      <c r="P60" s="24">
        <v>43484</v>
      </c>
      <c r="Q60" s="18" t="s">
        <v>76</v>
      </c>
      <c r="R60" s="18">
        <v>34</v>
      </c>
      <c r="S60" s="18"/>
      <c r="T60" s="18"/>
    </row>
    <row r="61" spans="1:20">
      <c r="A61" s="4">
        <v>57</v>
      </c>
      <c r="B61" s="17" t="s">
        <v>67</v>
      </c>
      <c r="C61" s="90" t="s">
        <v>457</v>
      </c>
      <c r="D61" s="90" t="s">
        <v>29</v>
      </c>
      <c r="E61" s="95" t="s">
        <v>458</v>
      </c>
      <c r="F61" s="95" t="s">
        <v>103</v>
      </c>
      <c r="G61" s="95">
        <v>56</v>
      </c>
      <c r="H61" s="95">
        <v>69</v>
      </c>
      <c r="I61" s="95">
        <v>125</v>
      </c>
      <c r="J61" s="102">
        <v>9859356534</v>
      </c>
      <c r="K61" s="51" t="s">
        <v>232</v>
      </c>
      <c r="L61" s="70" t="s">
        <v>506</v>
      </c>
      <c r="M61" s="71">
        <v>8471818320</v>
      </c>
      <c r="N61" s="18"/>
      <c r="O61" s="18"/>
      <c r="P61" s="24">
        <v>43486</v>
      </c>
      <c r="Q61" s="18" t="s">
        <v>77</v>
      </c>
      <c r="R61" s="18">
        <v>28</v>
      </c>
      <c r="S61" s="18"/>
      <c r="T61" s="18"/>
    </row>
    <row r="62" spans="1:20">
      <c r="A62" s="4">
        <v>58</v>
      </c>
      <c r="B62" s="17" t="s">
        <v>67</v>
      </c>
      <c r="C62" s="90" t="s">
        <v>459</v>
      </c>
      <c r="D62" s="90" t="s">
        <v>27</v>
      </c>
      <c r="E62" s="95" t="s">
        <v>460</v>
      </c>
      <c r="F62" s="95" t="s">
        <v>72</v>
      </c>
      <c r="G62" s="95">
        <v>159</v>
      </c>
      <c r="H62" s="95">
        <v>234</v>
      </c>
      <c r="I62" s="95">
        <v>393</v>
      </c>
      <c r="J62" s="103" t="s">
        <v>461</v>
      </c>
      <c r="K62" s="95" t="s">
        <v>504</v>
      </c>
      <c r="L62" s="70" t="s">
        <v>506</v>
      </c>
      <c r="M62" s="71">
        <v>8471818320</v>
      </c>
      <c r="N62" s="72" t="s">
        <v>528</v>
      </c>
      <c r="O62" s="73">
        <v>9957120831</v>
      </c>
      <c r="P62" s="24">
        <v>43486</v>
      </c>
      <c r="Q62" s="18" t="s">
        <v>77</v>
      </c>
      <c r="R62" s="18">
        <v>27</v>
      </c>
      <c r="S62" s="18"/>
      <c r="T62" s="18"/>
    </row>
    <row r="63" spans="1:20">
      <c r="A63" s="4">
        <v>59</v>
      </c>
      <c r="B63" s="17" t="s">
        <v>67</v>
      </c>
      <c r="C63" s="90" t="s">
        <v>462</v>
      </c>
      <c r="D63" s="90" t="s">
        <v>29</v>
      </c>
      <c r="E63" s="95" t="s">
        <v>463</v>
      </c>
      <c r="F63" s="95" t="s">
        <v>103</v>
      </c>
      <c r="G63" s="95">
        <v>26</v>
      </c>
      <c r="H63" s="95">
        <v>15</v>
      </c>
      <c r="I63" s="95">
        <v>41</v>
      </c>
      <c r="J63" s="102">
        <v>8011955752</v>
      </c>
      <c r="K63" s="95" t="s">
        <v>232</v>
      </c>
      <c r="L63" s="18"/>
      <c r="M63" s="18"/>
      <c r="N63" s="18"/>
      <c r="O63" s="18"/>
      <c r="P63" s="24">
        <v>43487</v>
      </c>
      <c r="Q63" s="18" t="s">
        <v>78</v>
      </c>
      <c r="R63" s="18">
        <v>27</v>
      </c>
      <c r="S63" s="18"/>
      <c r="T63" s="18"/>
    </row>
    <row r="64" spans="1:20">
      <c r="A64" s="4">
        <v>60</v>
      </c>
      <c r="B64" s="17" t="s">
        <v>67</v>
      </c>
      <c r="C64" s="90" t="s">
        <v>464</v>
      </c>
      <c r="D64" s="90" t="s">
        <v>27</v>
      </c>
      <c r="E64" s="95" t="s">
        <v>465</v>
      </c>
      <c r="F64" s="95" t="s">
        <v>106</v>
      </c>
      <c r="G64" s="95">
        <v>81</v>
      </c>
      <c r="H64" s="95">
        <v>144</v>
      </c>
      <c r="I64" s="95">
        <v>225</v>
      </c>
      <c r="J64" s="104" t="s">
        <v>466</v>
      </c>
      <c r="K64" s="95" t="s">
        <v>504</v>
      </c>
      <c r="L64" s="70" t="s">
        <v>506</v>
      </c>
      <c r="M64" s="71">
        <v>8471818320</v>
      </c>
      <c r="N64" s="18"/>
      <c r="O64" s="18"/>
      <c r="P64" s="24">
        <v>43487</v>
      </c>
      <c r="Q64" s="18" t="s">
        <v>74</v>
      </c>
      <c r="R64" s="18">
        <v>34</v>
      </c>
      <c r="S64" s="18"/>
      <c r="T64" s="18"/>
    </row>
    <row r="65" spans="1:20">
      <c r="A65" s="4">
        <v>61</v>
      </c>
      <c r="B65" s="17" t="s">
        <v>67</v>
      </c>
      <c r="C65" s="90" t="s">
        <v>467</v>
      </c>
      <c r="D65" s="90" t="s">
        <v>29</v>
      </c>
      <c r="E65" s="95" t="s">
        <v>468</v>
      </c>
      <c r="F65" s="95" t="s">
        <v>103</v>
      </c>
      <c r="G65" s="95">
        <v>44</v>
      </c>
      <c r="H65" s="95">
        <v>43</v>
      </c>
      <c r="I65" s="95">
        <v>87</v>
      </c>
      <c r="J65" s="105">
        <v>9957113878</v>
      </c>
      <c r="K65" s="95" t="s">
        <v>232</v>
      </c>
      <c r="L65" s="70" t="s">
        <v>506</v>
      </c>
      <c r="M65" s="71">
        <v>8471818320</v>
      </c>
      <c r="N65" s="72" t="s">
        <v>529</v>
      </c>
      <c r="O65" s="73">
        <v>8474006740</v>
      </c>
      <c r="P65" s="24">
        <v>43488</v>
      </c>
      <c r="Q65" s="18" t="s">
        <v>74</v>
      </c>
      <c r="R65" s="18">
        <v>34</v>
      </c>
      <c r="S65" s="18"/>
      <c r="T65" s="18"/>
    </row>
    <row r="66" spans="1:20">
      <c r="A66" s="4">
        <v>62</v>
      </c>
      <c r="B66" s="17" t="s">
        <v>67</v>
      </c>
      <c r="C66" s="90" t="s">
        <v>469</v>
      </c>
      <c r="D66" s="90" t="s">
        <v>27</v>
      </c>
      <c r="E66" s="95" t="s">
        <v>470</v>
      </c>
      <c r="F66" s="95" t="s">
        <v>72</v>
      </c>
      <c r="G66" s="95">
        <v>57</v>
      </c>
      <c r="H66" s="95">
        <v>42</v>
      </c>
      <c r="I66" s="95">
        <v>99</v>
      </c>
      <c r="J66" s="103" t="s">
        <v>471</v>
      </c>
      <c r="K66" s="95" t="s">
        <v>232</v>
      </c>
      <c r="L66" s="70" t="s">
        <v>506</v>
      </c>
      <c r="M66" s="71">
        <v>8471818320</v>
      </c>
      <c r="N66" s="18"/>
      <c r="O66" s="18"/>
      <c r="P66" s="24">
        <v>43489</v>
      </c>
      <c r="Q66" s="18" t="s">
        <v>75</v>
      </c>
      <c r="R66" s="18">
        <v>35</v>
      </c>
      <c r="S66" s="18"/>
      <c r="T66" s="18"/>
    </row>
    <row r="67" spans="1:20">
      <c r="A67" s="4">
        <v>63</v>
      </c>
      <c r="B67" s="17" t="s">
        <v>67</v>
      </c>
      <c r="C67" s="90" t="s">
        <v>472</v>
      </c>
      <c r="D67" s="90" t="s">
        <v>29</v>
      </c>
      <c r="E67" s="95" t="s">
        <v>473</v>
      </c>
      <c r="F67" s="95" t="s">
        <v>103</v>
      </c>
      <c r="G67" s="95">
        <v>38</v>
      </c>
      <c r="H67" s="95">
        <v>41</v>
      </c>
      <c r="I67" s="95">
        <v>79</v>
      </c>
      <c r="J67" s="105">
        <v>8876329177</v>
      </c>
      <c r="K67" s="95" t="s">
        <v>232</v>
      </c>
      <c r="L67" s="70" t="s">
        <v>506</v>
      </c>
      <c r="M67" s="71">
        <v>8471818320</v>
      </c>
      <c r="N67" s="72" t="s">
        <v>529</v>
      </c>
      <c r="O67" s="73">
        <v>8474006740</v>
      </c>
      <c r="P67" s="24">
        <v>43489</v>
      </c>
      <c r="Q67" s="18" t="s">
        <v>75</v>
      </c>
      <c r="R67" s="18">
        <v>37</v>
      </c>
      <c r="S67" s="18"/>
      <c r="T67" s="18"/>
    </row>
    <row r="68" spans="1:20">
      <c r="A68" s="4">
        <v>64</v>
      </c>
      <c r="B68" s="17" t="s">
        <v>67</v>
      </c>
      <c r="C68" s="90" t="s">
        <v>474</v>
      </c>
      <c r="D68" s="90" t="s">
        <v>27</v>
      </c>
      <c r="E68" s="95" t="s">
        <v>475</v>
      </c>
      <c r="F68" s="95" t="s">
        <v>72</v>
      </c>
      <c r="G68" s="95">
        <v>59</v>
      </c>
      <c r="H68" s="95">
        <v>70</v>
      </c>
      <c r="I68" s="95">
        <v>129</v>
      </c>
      <c r="J68" s="103" t="s">
        <v>471</v>
      </c>
      <c r="K68" s="95" t="s">
        <v>232</v>
      </c>
      <c r="L68" s="70" t="s">
        <v>506</v>
      </c>
      <c r="M68" s="71">
        <v>8471818320</v>
      </c>
      <c r="N68" s="18"/>
      <c r="O68" s="18"/>
      <c r="P68" s="24">
        <v>43490</v>
      </c>
      <c r="Q68" s="18" t="s">
        <v>76</v>
      </c>
      <c r="R68" s="18">
        <v>33</v>
      </c>
      <c r="S68" s="18"/>
      <c r="T68" s="18"/>
    </row>
    <row r="69" spans="1:20">
      <c r="A69" s="4">
        <v>65</v>
      </c>
      <c r="B69" s="17" t="s">
        <v>67</v>
      </c>
      <c r="C69" s="90" t="s">
        <v>476</v>
      </c>
      <c r="D69" s="90" t="s">
        <v>29</v>
      </c>
      <c r="E69" s="95" t="s">
        <v>477</v>
      </c>
      <c r="F69" s="95" t="s">
        <v>103</v>
      </c>
      <c r="G69" s="95">
        <v>53</v>
      </c>
      <c r="H69" s="95">
        <v>42</v>
      </c>
      <c r="I69" s="95">
        <v>95</v>
      </c>
      <c r="J69" s="105">
        <v>9678449780</v>
      </c>
      <c r="K69" s="95" t="s">
        <v>232</v>
      </c>
      <c r="L69" s="70" t="s">
        <v>506</v>
      </c>
      <c r="M69" s="71">
        <v>8471818320</v>
      </c>
      <c r="N69" s="72" t="s">
        <v>530</v>
      </c>
      <c r="O69" s="73">
        <v>9085531473</v>
      </c>
      <c r="P69" s="24">
        <v>43490</v>
      </c>
      <c r="Q69" s="18" t="s">
        <v>76</v>
      </c>
      <c r="R69" s="18">
        <v>33</v>
      </c>
      <c r="S69" s="18"/>
      <c r="T69" s="18"/>
    </row>
    <row r="70" spans="1:20">
      <c r="A70" s="4">
        <v>66</v>
      </c>
      <c r="B70" s="17" t="s">
        <v>67</v>
      </c>
      <c r="C70" s="90" t="s">
        <v>478</v>
      </c>
      <c r="D70" s="90" t="s">
        <v>27</v>
      </c>
      <c r="E70" s="95" t="s">
        <v>479</v>
      </c>
      <c r="F70" s="95" t="s">
        <v>72</v>
      </c>
      <c r="G70" s="95">
        <v>94</v>
      </c>
      <c r="H70" s="95">
        <v>85</v>
      </c>
      <c r="I70" s="95">
        <v>179</v>
      </c>
      <c r="J70" s="103" t="s">
        <v>480</v>
      </c>
      <c r="K70" s="95" t="s">
        <v>232</v>
      </c>
      <c r="L70" s="70" t="s">
        <v>514</v>
      </c>
      <c r="M70" s="100" t="s">
        <v>515</v>
      </c>
      <c r="N70" s="72" t="s">
        <v>300</v>
      </c>
      <c r="O70" s="73">
        <v>9678619898</v>
      </c>
      <c r="P70" s="24">
        <v>43493</v>
      </c>
      <c r="Q70" s="18" t="s">
        <v>77</v>
      </c>
      <c r="R70" s="18">
        <v>38</v>
      </c>
      <c r="S70" s="18"/>
      <c r="T70" s="18"/>
    </row>
    <row r="71" spans="1:20">
      <c r="A71" s="4">
        <v>67</v>
      </c>
      <c r="B71" s="17" t="s">
        <v>67</v>
      </c>
      <c r="C71" s="90" t="s">
        <v>481</v>
      </c>
      <c r="D71" s="90" t="s">
        <v>27</v>
      </c>
      <c r="E71" s="95" t="s">
        <v>482</v>
      </c>
      <c r="F71" s="95" t="s">
        <v>160</v>
      </c>
      <c r="G71" s="106">
        <v>69</v>
      </c>
      <c r="H71" s="106">
        <v>118</v>
      </c>
      <c r="I71" s="106">
        <f t="shared" ref="I71:I76" si="1">G71+H71</f>
        <v>187</v>
      </c>
      <c r="J71" s="104" t="s">
        <v>483</v>
      </c>
      <c r="K71" s="61" t="s">
        <v>484</v>
      </c>
      <c r="L71" s="70" t="s">
        <v>514</v>
      </c>
      <c r="M71" s="100" t="s">
        <v>515</v>
      </c>
      <c r="N71" s="18"/>
      <c r="O71" s="18"/>
      <c r="P71" s="24">
        <v>43493</v>
      </c>
      <c r="Q71" s="18" t="s">
        <v>77</v>
      </c>
      <c r="R71" s="18">
        <v>26</v>
      </c>
      <c r="S71" s="18"/>
      <c r="T71" s="18"/>
    </row>
    <row r="72" spans="1:20">
      <c r="A72" s="4">
        <v>68</v>
      </c>
      <c r="B72" s="17" t="s">
        <v>67</v>
      </c>
      <c r="C72" s="90" t="s">
        <v>485</v>
      </c>
      <c r="D72" s="90" t="s">
        <v>29</v>
      </c>
      <c r="E72" s="95" t="s">
        <v>486</v>
      </c>
      <c r="F72" s="95" t="s">
        <v>103</v>
      </c>
      <c r="G72" s="106">
        <v>67</v>
      </c>
      <c r="H72" s="106">
        <v>85</v>
      </c>
      <c r="I72" s="106">
        <f t="shared" si="1"/>
        <v>152</v>
      </c>
      <c r="J72" s="105">
        <v>9957742949</v>
      </c>
      <c r="K72" s="61" t="s">
        <v>487</v>
      </c>
      <c r="L72" s="70" t="s">
        <v>514</v>
      </c>
      <c r="M72" s="100" t="s">
        <v>515</v>
      </c>
      <c r="N72" s="72" t="s">
        <v>294</v>
      </c>
      <c r="O72" s="73">
        <v>8011249211</v>
      </c>
      <c r="P72" s="24">
        <v>43494</v>
      </c>
      <c r="Q72" s="18" t="s">
        <v>78</v>
      </c>
      <c r="R72" s="18">
        <v>31</v>
      </c>
      <c r="S72" s="18"/>
      <c r="T72" s="18"/>
    </row>
    <row r="73" spans="1:20">
      <c r="A73" s="4">
        <v>69</v>
      </c>
      <c r="B73" s="17" t="s">
        <v>67</v>
      </c>
      <c r="C73" s="90" t="s">
        <v>488</v>
      </c>
      <c r="D73" s="90" t="s">
        <v>27</v>
      </c>
      <c r="E73" s="95" t="s">
        <v>489</v>
      </c>
      <c r="F73" s="95" t="s">
        <v>106</v>
      </c>
      <c r="G73" s="106">
        <v>44</v>
      </c>
      <c r="H73" s="106">
        <v>65</v>
      </c>
      <c r="I73" s="106">
        <f t="shared" si="1"/>
        <v>109</v>
      </c>
      <c r="J73" s="104" t="s">
        <v>490</v>
      </c>
      <c r="K73" s="61" t="s">
        <v>487</v>
      </c>
      <c r="L73" s="70" t="s">
        <v>514</v>
      </c>
      <c r="M73" s="100" t="s">
        <v>515</v>
      </c>
      <c r="N73" s="72" t="s">
        <v>138</v>
      </c>
      <c r="O73" s="50"/>
      <c r="P73" s="24">
        <v>43494</v>
      </c>
      <c r="Q73" s="18" t="s">
        <v>73</v>
      </c>
      <c r="R73" s="18">
        <v>28</v>
      </c>
      <c r="S73" s="18"/>
      <c r="T73" s="18"/>
    </row>
    <row r="74" spans="1:20">
      <c r="A74" s="4">
        <v>70</v>
      </c>
      <c r="B74" s="17" t="s">
        <v>67</v>
      </c>
      <c r="C74" s="90" t="s">
        <v>491</v>
      </c>
      <c r="D74" s="90" t="s">
        <v>29</v>
      </c>
      <c r="E74" s="95" t="s">
        <v>492</v>
      </c>
      <c r="F74" s="95" t="s">
        <v>103</v>
      </c>
      <c r="G74" s="106">
        <v>92</v>
      </c>
      <c r="H74" s="106">
        <v>72</v>
      </c>
      <c r="I74" s="106">
        <f t="shared" si="1"/>
        <v>164</v>
      </c>
      <c r="J74" s="105">
        <v>9678180476</v>
      </c>
      <c r="K74" s="61" t="s">
        <v>487</v>
      </c>
      <c r="L74" s="70" t="s">
        <v>514</v>
      </c>
      <c r="M74" s="100" t="s">
        <v>515</v>
      </c>
      <c r="N74" s="72" t="s">
        <v>138</v>
      </c>
      <c r="O74" s="73">
        <v>9706999737</v>
      </c>
      <c r="P74" s="24">
        <v>43495</v>
      </c>
      <c r="Q74" s="18" t="s">
        <v>73</v>
      </c>
      <c r="R74" s="18">
        <v>34</v>
      </c>
      <c r="S74" s="18"/>
      <c r="T74" s="18"/>
    </row>
    <row r="75" spans="1:20">
      <c r="A75" s="4">
        <v>71</v>
      </c>
      <c r="B75" s="17" t="s">
        <v>67</v>
      </c>
      <c r="C75" s="90" t="s">
        <v>493</v>
      </c>
      <c r="D75" s="90" t="s">
        <v>27</v>
      </c>
      <c r="E75" s="95" t="s">
        <v>494</v>
      </c>
      <c r="F75" s="95" t="s">
        <v>106</v>
      </c>
      <c r="G75" s="106">
        <v>0</v>
      </c>
      <c r="H75" s="106">
        <v>110</v>
      </c>
      <c r="I75" s="106">
        <f t="shared" si="1"/>
        <v>110</v>
      </c>
      <c r="J75" s="104" t="s">
        <v>495</v>
      </c>
      <c r="K75" s="61" t="s">
        <v>484</v>
      </c>
      <c r="L75" s="70" t="s">
        <v>514</v>
      </c>
      <c r="M75" s="100" t="s">
        <v>515</v>
      </c>
      <c r="N75" s="18"/>
      <c r="O75" s="18"/>
      <c r="P75" s="24">
        <v>43496</v>
      </c>
      <c r="Q75" s="18" t="s">
        <v>74</v>
      </c>
      <c r="R75" s="18">
        <v>32</v>
      </c>
      <c r="S75" s="18"/>
      <c r="T75" s="18"/>
    </row>
    <row r="76" spans="1:20">
      <c r="A76" s="4">
        <v>72</v>
      </c>
      <c r="B76" s="17" t="s">
        <v>67</v>
      </c>
      <c r="C76" s="90" t="s">
        <v>496</v>
      </c>
      <c r="D76" s="90" t="s">
        <v>29</v>
      </c>
      <c r="E76" s="95" t="s">
        <v>497</v>
      </c>
      <c r="F76" s="95" t="s">
        <v>103</v>
      </c>
      <c r="G76" s="106">
        <v>40</v>
      </c>
      <c r="H76" s="106">
        <v>51</v>
      </c>
      <c r="I76" s="106">
        <f t="shared" si="1"/>
        <v>91</v>
      </c>
      <c r="J76" s="105">
        <v>8822034901</v>
      </c>
      <c r="K76" s="61" t="s">
        <v>487</v>
      </c>
      <c r="L76" s="70" t="s">
        <v>514</v>
      </c>
      <c r="M76" s="100" t="s">
        <v>515</v>
      </c>
      <c r="N76" s="72" t="s">
        <v>299</v>
      </c>
      <c r="O76" s="73">
        <v>8011249211</v>
      </c>
      <c r="P76" s="24">
        <v>43496</v>
      </c>
      <c r="Q76" s="18" t="s">
        <v>74</v>
      </c>
      <c r="R76" s="18">
        <v>28</v>
      </c>
      <c r="S76" s="18"/>
      <c r="T76" s="18"/>
    </row>
    <row r="77" spans="1:20">
      <c r="A77" s="4">
        <v>73</v>
      </c>
      <c r="B77" s="17"/>
      <c r="C77" s="18"/>
      <c r="D77" s="18"/>
      <c r="E77" s="19"/>
      <c r="F77" s="18"/>
      <c r="G77" s="19"/>
      <c r="H77" s="19"/>
      <c r="I77" s="17"/>
      <c r="J77" s="18"/>
      <c r="K77" s="18"/>
      <c r="L77" s="70"/>
      <c r="M77" s="100"/>
      <c r="N77" s="18"/>
      <c r="O77" s="18"/>
      <c r="P77" s="24"/>
      <c r="Q77" s="18"/>
      <c r="R77" s="18"/>
      <c r="S77" s="18"/>
      <c r="T77" s="18"/>
    </row>
    <row r="78" spans="1:20">
      <c r="A78" s="4">
        <v>74</v>
      </c>
      <c r="B78" s="17"/>
      <c r="C78" s="18"/>
      <c r="D78" s="18"/>
      <c r="E78" s="19"/>
      <c r="F78" s="18"/>
      <c r="G78" s="19"/>
      <c r="H78" s="19"/>
      <c r="I78" s="17"/>
      <c r="J78" s="18"/>
      <c r="K78" s="18"/>
      <c r="L78" s="70"/>
      <c r="M78" s="100"/>
      <c r="N78" s="72"/>
      <c r="O78" s="73"/>
      <c r="P78" s="24"/>
      <c r="Q78" s="18"/>
      <c r="R78" s="18"/>
      <c r="S78" s="18"/>
      <c r="T78" s="18"/>
    </row>
    <row r="79" spans="1:20">
      <c r="A79" s="4">
        <v>75</v>
      </c>
      <c r="B79" s="17"/>
      <c r="C79" s="18"/>
      <c r="D79" s="18"/>
      <c r="E79" s="19"/>
      <c r="F79" s="18"/>
      <c r="G79" s="19"/>
      <c r="H79" s="19"/>
      <c r="I79" s="17"/>
      <c r="J79" s="18"/>
      <c r="K79" s="18"/>
      <c r="L79" s="70"/>
      <c r="M79" s="100"/>
      <c r="N79" s="18"/>
      <c r="O79" s="18"/>
      <c r="P79" s="24"/>
      <c r="Q79" s="18"/>
      <c r="R79" s="18"/>
      <c r="S79" s="18"/>
      <c r="T79" s="18"/>
    </row>
    <row r="80" spans="1:20">
      <c r="A80" s="4">
        <v>76</v>
      </c>
      <c r="B80" s="17"/>
      <c r="C80" s="18"/>
      <c r="D80" s="18"/>
      <c r="E80" s="19"/>
      <c r="F80" s="18"/>
      <c r="G80" s="19"/>
      <c r="H80" s="19"/>
      <c r="I80" s="17"/>
      <c r="J80" s="18"/>
      <c r="K80" s="18"/>
      <c r="L80" s="70"/>
      <c r="M80" s="100"/>
      <c r="N80" s="18"/>
      <c r="O80" s="18"/>
      <c r="P80" s="24"/>
      <c r="Q80" s="18"/>
      <c r="R80" s="18"/>
      <c r="S80" s="18"/>
      <c r="T80" s="18"/>
    </row>
    <row r="81" spans="1:20">
      <c r="A81" s="4">
        <v>77</v>
      </c>
      <c r="B81" s="17"/>
      <c r="C81" s="18"/>
      <c r="D81" s="18"/>
      <c r="E81" s="19"/>
      <c r="F81" s="18"/>
      <c r="G81" s="19"/>
      <c r="H81" s="19"/>
      <c r="I81" s="17"/>
      <c r="J81" s="18"/>
      <c r="K81" s="18"/>
      <c r="L81" s="70"/>
      <c r="M81" s="100"/>
      <c r="N81" s="72"/>
      <c r="O81" s="73"/>
      <c r="P81" s="24"/>
      <c r="Q81" s="18"/>
      <c r="R81" s="18"/>
      <c r="S81" s="18"/>
      <c r="T81" s="18"/>
    </row>
    <row r="82" spans="1:20">
      <c r="A82" s="4">
        <v>78</v>
      </c>
      <c r="B82" s="17"/>
      <c r="C82" s="18"/>
      <c r="D82" s="18"/>
      <c r="E82" s="19"/>
      <c r="F82" s="18"/>
      <c r="G82" s="19"/>
      <c r="H82" s="19"/>
      <c r="I82" s="17"/>
      <c r="J82" s="18"/>
      <c r="K82" s="18"/>
      <c r="L82" s="70"/>
      <c r="M82" s="100"/>
      <c r="N82" s="18"/>
      <c r="O82" s="18"/>
      <c r="P82" s="24"/>
      <c r="Q82" s="18"/>
      <c r="R82" s="18"/>
      <c r="S82" s="18"/>
      <c r="T82" s="18"/>
    </row>
    <row r="83" spans="1:20">
      <c r="A83" s="4">
        <v>79</v>
      </c>
      <c r="B83" s="17"/>
      <c r="C83" s="18"/>
      <c r="D83" s="18"/>
      <c r="E83" s="19"/>
      <c r="F83" s="18"/>
      <c r="G83" s="19"/>
      <c r="H83" s="19"/>
      <c r="I83" s="17"/>
      <c r="J83" s="18"/>
      <c r="K83" s="18"/>
      <c r="L83" s="70"/>
      <c r="M83" s="100"/>
      <c r="N83" s="18"/>
      <c r="O83" s="18"/>
      <c r="P83" s="24"/>
      <c r="Q83" s="18"/>
      <c r="R83" s="18"/>
      <c r="S83" s="18"/>
      <c r="T83" s="18"/>
    </row>
    <row r="84" spans="1:20">
      <c r="A84" s="4">
        <v>80</v>
      </c>
      <c r="B84" s="17"/>
      <c r="C84" s="18"/>
      <c r="D84" s="18"/>
      <c r="E84" s="19"/>
      <c r="F84" s="18"/>
      <c r="G84" s="19"/>
      <c r="H84" s="19"/>
      <c r="I84" s="17"/>
      <c r="J84" s="18"/>
      <c r="K84" s="18"/>
      <c r="L84" s="70"/>
      <c r="M84" s="100"/>
      <c r="N84" s="18"/>
      <c r="O84" s="18"/>
      <c r="P84" s="24"/>
      <c r="Q84" s="18"/>
      <c r="R84" s="18"/>
      <c r="S84" s="18"/>
      <c r="T84" s="18"/>
    </row>
    <row r="85" spans="1:20">
      <c r="A85" s="4">
        <v>81</v>
      </c>
      <c r="B85" s="17"/>
      <c r="C85" s="18"/>
      <c r="D85" s="18"/>
      <c r="E85" s="19"/>
      <c r="F85" s="18"/>
      <c r="G85" s="19"/>
      <c r="H85" s="19"/>
      <c r="I85" s="17"/>
      <c r="J85" s="18"/>
      <c r="K85" s="18"/>
      <c r="L85" s="70"/>
      <c r="M85" s="100"/>
      <c r="N85" s="18"/>
      <c r="O85" s="73"/>
      <c r="P85" s="24"/>
      <c r="Q85" s="18"/>
      <c r="R85" s="18"/>
      <c r="S85" s="18"/>
      <c r="T85" s="18"/>
    </row>
    <row r="86" spans="1:20">
      <c r="A86" s="4">
        <v>82</v>
      </c>
      <c r="B86" s="17"/>
      <c r="C86" s="18"/>
      <c r="D86" s="18"/>
      <c r="E86" s="19"/>
      <c r="F86" s="18"/>
      <c r="G86" s="19"/>
      <c r="H86" s="19"/>
      <c r="I86" s="17"/>
      <c r="J86" s="18"/>
      <c r="K86" s="18"/>
      <c r="L86" s="70"/>
      <c r="M86" s="100"/>
      <c r="N86" s="18"/>
      <c r="O86" s="18"/>
      <c r="P86" s="24"/>
      <c r="Q86" s="18"/>
      <c r="R86" s="18"/>
      <c r="S86" s="18"/>
      <c r="T86" s="18"/>
    </row>
    <row r="87" spans="1:20">
      <c r="A87" s="4">
        <v>83</v>
      </c>
      <c r="B87" s="17"/>
      <c r="C87" s="18"/>
      <c r="D87" s="18"/>
      <c r="E87" s="19"/>
      <c r="F87" s="18"/>
      <c r="G87" s="19"/>
      <c r="H87" s="19"/>
      <c r="I87" s="17"/>
      <c r="J87" s="18"/>
      <c r="K87" s="18"/>
      <c r="L87" s="70"/>
      <c r="M87" s="100"/>
      <c r="N87" s="18"/>
      <c r="O87" s="18"/>
      <c r="P87" s="24"/>
      <c r="Q87" s="18"/>
      <c r="R87" s="18"/>
      <c r="S87" s="18"/>
      <c r="T87" s="18"/>
    </row>
    <row r="88" spans="1:20">
      <c r="A88" s="4">
        <v>84</v>
      </c>
      <c r="B88" s="17"/>
      <c r="C88" s="18"/>
      <c r="D88" s="18"/>
      <c r="E88" s="19"/>
      <c r="F88" s="18"/>
      <c r="G88" s="19"/>
      <c r="H88" s="19"/>
      <c r="I88" s="17"/>
      <c r="J88" s="18"/>
      <c r="K88" s="18"/>
      <c r="L88" s="70"/>
      <c r="M88" s="100"/>
      <c r="N88" s="18"/>
      <c r="O88" s="18"/>
      <c r="P88" s="24"/>
      <c r="Q88" s="18"/>
      <c r="R88" s="18"/>
      <c r="S88" s="18"/>
      <c r="T88" s="18"/>
    </row>
    <row r="89" spans="1:20">
      <c r="A89" s="4">
        <v>85</v>
      </c>
      <c r="B89" s="17"/>
      <c r="C89" s="18"/>
      <c r="D89" s="18"/>
      <c r="E89" s="19"/>
      <c r="F89" s="18"/>
      <c r="G89" s="19"/>
      <c r="H89" s="19"/>
      <c r="I89" s="17"/>
      <c r="J89" s="18"/>
      <c r="K89" s="18"/>
      <c r="L89" s="70"/>
      <c r="M89" s="100"/>
      <c r="N89" s="18"/>
      <c r="O89" s="18"/>
      <c r="P89" s="24"/>
      <c r="Q89" s="18"/>
      <c r="R89" s="18"/>
      <c r="S89" s="18"/>
      <c r="T89" s="18"/>
    </row>
    <row r="90" spans="1:20">
      <c r="A90" s="4">
        <v>86</v>
      </c>
      <c r="B90" s="17"/>
      <c r="C90" s="18"/>
      <c r="D90" s="18"/>
      <c r="E90" s="19"/>
      <c r="F90" s="18"/>
      <c r="G90" s="19"/>
      <c r="H90" s="19"/>
      <c r="I90" s="17"/>
      <c r="J90" s="18"/>
      <c r="K90" s="18"/>
      <c r="L90" s="70"/>
      <c r="M90" s="100"/>
      <c r="N90" s="18"/>
      <c r="O90" s="18"/>
      <c r="P90" s="24"/>
      <c r="Q90" s="18"/>
      <c r="R90" s="18"/>
      <c r="S90" s="18"/>
      <c r="T90" s="18"/>
    </row>
    <row r="91" spans="1:20">
      <c r="A91" s="4">
        <v>87</v>
      </c>
      <c r="B91" s="17"/>
      <c r="C91" s="18"/>
      <c r="D91" s="18"/>
      <c r="E91" s="19"/>
      <c r="F91" s="18"/>
      <c r="G91" s="19"/>
      <c r="H91" s="19"/>
      <c r="I91" s="17"/>
      <c r="J91" s="18"/>
      <c r="K91" s="18"/>
      <c r="L91" s="70"/>
      <c r="M91" s="100"/>
      <c r="N91" s="18"/>
      <c r="O91" s="18"/>
      <c r="P91" s="24"/>
      <c r="Q91" s="18"/>
      <c r="R91" s="18"/>
      <c r="S91" s="18"/>
      <c r="T91" s="18"/>
    </row>
    <row r="92" spans="1:20">
      <c r="A92" s="4">
        <v>88</v>
      </c>
      <c r="B92" s="17"/>
      <c r="C92" s="18"/>
      <c r="D92" s="18"/>
      <c r="E92" s="19"/>
      <c r="F92" s="18"/>
      <c r="G92" s="19"/>
      <c r="H92" s="19"/>
      <c r="I92" s="17"/>
      <c r="J92" s="18"/>
      <c r="K92" s="18"/>
      <c r="L92" s="70"/>
      <c r="M92" s="100"/>
      <c r="N92" s="72"/>
      <c r="O92" s="73"/>
      <c r="P92" s="24"/>
      <c r="Q92" s="18"/>
      <c r="R92" s="18"/>
      <c r="S92" s="18"/>
      <c r="T92" s="18"/>
    </row>
    <row r="93" spans="1:20">
      <c r="A93" s="4">
        <v>89</v>
      </c>
      <c r="B93" s="17"/>
      <c r="C93" s="18"/>
      <c r="D93" s="18"/>
      <c r="E93" s="19"/>
      <c r="F93" s="18"/>
      <c r="G93" s="19"/>
      <c r="H93" s="19"/>
      <c r="I93" s="17"/>
      <c r="J93" s="18"/>
      <c r="K93" s="18"/>
      <c r="L93" s="70"/>
      <c r="M93" s="100"/>
      <c r="N93" s="18"/>
      <c r="O93" s="18"/>
      <c r="P93" s="24"/>
      <c r="Q93" s="18"/>
      <c r="R93" s="18"/>
      <c r="S93" s="18"/>
      <c r="T93" s="18"/>
    </row>
    <row r="94" spans="1:20">
      <c r="A94" s="4">
        <v>90</v>
      </c>
      <c r="B94" s="17"/>
      <c r="C94" s="18"/>
      <c r="D94" s="18"/>
      <c r="E94" s="19"/>
      <c r="F94" s="18"/>
      <c r="G94" s="19"/>
      <c r="H94" s="19"/>
      <c r="I94" s="17"/>
      <c r="J94" s="18"/>
      <c r="K94" s="18"/>
      <c r="L94" s="70"/>
      <c r="M94" s="100"/>
      <c r="N94" s="72"/>
      <c r="O94" s="73"/>
      <c r="P94" s="24"/>
      <c r="Q94" s="18"/>
      <c r="R94" s="18"/>
      <c r="S94" s="18"/>
      <c r="T94" s="18"/>
    </row>
    <row r="95" spans="1:20">
      <c r="A95" s="4">
        <v>91</v>
      </c>
      <c r="B95" s="17"/>
      <c r="C95" s="18"/>
      <c r="D95" s="18"/>
      <c r="E95" s="19"/>
      <c r="F95" s="18"/>
      <c r="G95" s="19"/>
      <c r="H95" s="19"/>
      <c r="I95" s="17"/>
      <c r="J95" s="18"/>
      <c r="K95" s="18"/>
      <c r="L95" s="70"/>
      <c r="M95" s="71"/>
      <c r="N95" s="108"/>
      <c r="O95" s="18"/>
      <c r="P95" s="24"/>
      <c r="Q95" s="18"/>
      <c r="R95" s="18"/>
      <c r="S95" s="18"/>
      <c r="T95" s="18"/>
    </row>
    <row r="96" spans="1:20">
      <c r="A96" s="4">
        <v>92</v>
      </c>
      <c r="B96" s="17"/>
      <c r="C96" s="18"/>
      <c r="D96" s="18"/>
      <c r="E96" s="19"/>
      <c r="F96" s="18"/>
      <c r="G96" s="19"/>
      <c r="H96" s="19"/>
      <c r="I96" s="17"/>
      <c r="J96" s="18"/>
      <c r="K96" s="18"/>
      <c r="L96" s="70"/>
      <c r="M96" s="71"/>
      <c r="N96" s="108"/>
      <c r="O96" s="18"/>
      <c r="P96" s="24"/>
      <c r="Q96" s="18"/>
      <c r="R96" s="18"/>
      <c r="S96" s="18"/>
      <c r="T96" s="18"/>
    </row>
    <row r="97" spans="1:20">
      <c r="A97" s="4">
        <v>93</v>
      </c>
      <c r="B97" s="17"/>
      <c r="C97" s="18"/>
      <c r="D97" s="18"/>
      <c r="E97" s="19"/>
      <c r="F97" s="18"/>
      <c r="G97" s="19"/>
      <c r="H97" s="19"/>
      <c r="I97" s="17"/>
      <c r="J97" s="18"/>
      <c r="K97" s="18"/>
      <c r="L97" s="70"/>
      <c r="M97" s="71"/>
      <c r="N97" s="72"/>
      <c r="O97" s="73"/>
      <c r="P97" s="24"/>
      <c r="Q97" s="18"/>
      <c r="R97" s="18"/>
      <c r="S97" s="18"/>
      <c r="T97" s="18"/>
    </row>
    <row r="98" spans="1:20">
      <c r="A98" s="4">
        <v>94</v>
      </c>
      <c r="B98" s="17"/>
      <c r="C98" s="18"/>
      <c r="D98" s="18"/>
      <c r="E98" s="19"/>
      <c r="F98" s="18"/>
      <c r="G98" s="19"/>
      <c r="H98" s="19"/>
      <c r="I98" s="17"/>
      <c r="J98" s="18"/>
      <c r="K98" s="18"/>
      <c r="L98" s="70"/>
      <c r="M98" s="71"/>
      <c r="N98" s="72"/>
      <c r="O98" s="73"/>
      <c r="P98" s="24"/>
      <c r="Q98" s="18"/>
      <c r="R98" s="18"/>
      <c r="S98" s="18"/>
      <c r="T98" s="18"/>
    </row>
    <row r="99" spans="1:20">
      <c r="A99" s="4">
        <v>95</v>
      </c>
      <c r="B99" s="17"/>
      <c r="C99" s="18"/>
      <c r="D99" s="18"/>
      <c r="E99" s="19"/>
      <c r="F99" s="18"/>
      <c r="G99" s="19"/>
      <c r="H99" s="19"/>
      <c r="I99" s="17"/>
      <c r="J99" s="18"/>
      <c r="K99" s="18"/>
      <c r="L99" s="70"/>
      <c r="M99" s="71"/>
      <c r="N99" s="108"/>
      <c r="O99" s="18"/>
      <c r="P99" s="24"/>
      <c r="Q99" s="18"/>
      <c r="R99" s="18"/>
      <c r="S99" s="18"/>
      <c r="T99" s="18"/>
    </row>
    <row r="100" spans="1:20">
      <c r="A100" s="4">
        <v>96</v>
      </c>
      <c r="B100" s="17"/>
      <c r="C100" s="18"/>
      <c r="D100" s="18"/>
      <c r="E100" s="19"/>
      <c r="F100" s="18"/>
      <c r="G100" s="19"/>
      <c r="H100" s="19"/>
      <c r="I100" s="17"/>
      <c r="J100" s="18"/>
      <c r="K100" s="18"/>
      <c r="L100" s="18"/>
      <c r="M100" s="18"/>
      <c r="N100" s="18"/>
      <c r="O100" s="18"/>
      <c r="P100" s="24"/>
      <c r="Q100" s="18"/>
      <c r="R100" s="18"/>
      <c r="S100" s="18"/>
      <c r="T100" s="18"/>
    </row>
    <row r="101" spans="1:20">
      <c r="A101" s="4">
        <v>97</v>
      </c>
      <c r="B101" s="17"/>
      <c r="C101" s="18"/>
      <c r="D101" s="18"/>
      <c r="E101" s="19"/>
      <c r="F101" s="18"/>
      <c r="G101" s="19"/>
      <c r="H101" s="19"/>
      <c r="I101" s="17"/>
      <c r="J101" s="18"/>
      <c r="K101" s="18"/>
      <c r="L101" s="18"/>
      <c r="M101" s="18"/>
      <c r="N101" s="18"/>
      <c r="O101" s="18"/>
      <c r="P101" s="24"/>
      <c r="Q101" s="18"/>
      <c r="R101" s="18"/>
      <c r="S101" s="18"/>
      <c r="T101" s="18"/>
    </row>
    <row r="102" spans="1:20">
      <c r="A102" s="4">
        <v>98</v>
      </c>
      <c r="B102" s="17"/>
      <c r="C102" s="18"/>
      <c r="D102" s="18"/>
      <c r="E102" s="19"/>
      <c r="F102" s="18"/>
      <c r="G102" s="19"/>
      <c r="H102" s="19"/>
      <c r="I102" s="17"/>
      <c r="J102" s="18"/>
      <c r="K102" s="18"/>
      <c r="L102" s="18"/>
      <c r="M102" s="18"/>
      <c r="N102" s="18"/>
      <c r="O102" s="18"/>
      <c r="P102" s="24"/>
      <c r="Q102" s="18"/>
      <c r="R102" s="18"/>
      <c r="S102" s="18"/>
      <c r="T102" s="18"/>
    </row>
    <row r="103" spans="1:20">
      <c r="A103" s="4">
        <v>99</v>
      </c>
      <c r="B103" s="17"/>
      <c r="C103" s="18"/>
      <c r="D103" s="18"/>
      <c r="E103" s="19"/>
      <c r="F103" s="18"/>
      <c r="G103" s="19"/>
      <c r="H103" s="19"/>
      <c r="I103" s="17"/>
      <c r="J103" s="18"/>
      <c r="K103" s="18"/>
      <c r="L103" s="18"/>
      <c r="M103" s="18"/>
      <c r="N103" s="18"/>
      <c r="O103" s="18"/>
      <c r="P103" s="24"/>
      <c r="Q103" s="18"/>
      <c r="R103" s="18"/>
      <c r="S103" s="18"/>
      <c r="T103" s="18"/>
    </row>
    <row r="104" spans="1:20">
      <c r="A104" s="4">
        <v>100</v>
      </c>
      <c r="B104" s="17"/>
      <c r="C104" s="18"/>
      <c r="D104" s="18"/>
      <c r="E104" s="19"/>
      <c r="F104" s="18"/>
      <c r="G104" s="19"/>
      <c r="H104" s="19"/>
      <c r="I104" s="17"/>
      <c r="J104" s="18"/>
      <c r="K104" s="18"/>
      <c r="L104" s="18"/>
      <c r="M104" s="18"/>
      <c r="N104" s="18"/>
      <c r="O104" s="18"/>
      <c r="P104" s="24"/>
      <c r="Q104" s="18"/>
      <c r="R104" s="18"/>
      <c r="S104" s="18"/>
      <c r="T104" s="18"/>
    </row>
    <row r="105" spans="1:20">
      <c r="A105" s="4">
        <v>101</v>
      </c>
      <c r="B105" s="17"/>
      <c r="C105" s="18"/>
      <c r="D105" s="18"/>
      <c r="E105" s="19"/>
      <c r="F105" s="18"/>
      <c r="G105" s="19"/>
      <c r="H105" s="19"/>
      <c r="I105" s="17"/>
      <c r="J105" s="18"/>
      <c r="K105" s="18"/>
      <c r="L105" s="18"/>
      <c r="M105" s="18"/>
      <c r="N105" s="18"/>
      <c r="O105" s="18"/>
      <c r="P105" s="24"/>
      <c r="Q105" s="18"/>
      <c r="R105" s="18"/>
      <c r="S105" s="18"/>
      <c r="T105" s="18"/>
    </row>
    <row r="106" spans="1:20">
      <c r="A106" s="4">
        <v>102</v>
      </c>
      <c r="B106" s="17"/>
      <c r="C106" s="18"/>
      <c r="D106" s="18"/>
      <c r="E106" s="19"/>
      <c r="F106" s="18"/>
      <c r="G106" s="19"/>
      <c r="H106" s="19"/>
      <c r="I106" s="17"/>
      <c r="J106" s="18"/>
      <c r="K106" s="18"/>
      <c r="L106" s="18"/>
      <c r="M106" s="18"/>
      <c r="N106" s="18"/>
      <c r="O106" s="18"/>
      <c r="P106" s="24"/>
      <c r="Q106" s="18"/>
      <c r="R106" s="18"/>
      <c r="S106" s="18"/>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ref="I108:I164" si="2">+G108+H108</f>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0"/>
      <c r="C165" s="21">
        <f>COUNTIFS(C5:C164,"*")</f>
        <v>72</v>
      </c>
      <c r="D165" s="21"/>
      <c r="E165" s="13"/>
      <c r="F165" s="21"/>
      <c r="G165" s="21">
        <f>SUM(G5:G164)</f>
        <v>4757</v>
      </c>
      <c r="H165" s="21">
        <f>SUM(H5:H164)</f>
        <v>5764</v>
      </c>
      <c r="I165" s="21">
        <f>SUM(I5:I164)</f>
        <v>10521</v>
      </c>
      <c r="J165" s="21"/>
      <c r="K165" s="21"/>
      <c r="L165" s="21"/>
      <c r="M165" s="21"/>
      <c r="N165" s="21"/>
      <c r="O165" s="21"/>
      <c r="P165" s="14"/>
      <c r="Q165" s="21"/>
      <c r="R165" s="21"/>
      <c r="S165" s="21"/>
      <c r="T165" s="12"/>
    </row>
    <row r="166" spans="1:20">
      <c r="A166" s="45" t="s">
        <v>66</v>
      </c>
      <c r="B166" s="10">
        <f>COUNTIF(B$5:B$164,"Team 1")</f>
        <v>36</v>
      </c>
      <c r="C166" s="45" t="s">
        <v>29</v>
      </c>
      <c r="D166" s="10">
        <f>COUNTIF(D5:D164,"Anganwadi")</f>
        <v>36</v>
      </c>
    </row>
    <row r="167" spans="1:20">
      <c r="A167" s="45" t="s">
        <v>67</v>
      </c>
      <c r="B167" s="10">
        <f>COUNTIF(B$6:B$164,"Team 2")</f>
        <v>36</v>
      </c>
      <c r="C167" s="45" t="s">
        <v>27</v>
      </c>
      <c r="D167" s="10">
        <f>COUNTIF(D5:D164,"School")</f>
        <v>36</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85" zoomScaleNormal="85"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7" t="s">
        <v>1508</v>
      </c>
      <c r="B1" s="197"/>
      <c r="C1" s="197"/>
      <c r="D1" s="188"/>
      <c r="E1" s="188"/>
      <c r="F1" s="188"/>
      <c r="G1" s="188"/>
      <c r="H1" s="188"/>
      <c r="I1" s="188"/>
      <c r="J1" s="188"/>
      <c r="K1" s="188"/>
      <c r="L1" s="188"/>
      <c r="M1" s="188"/>
      <c r="N1" s="188"/>
      <c r="O1" s="188"/>
      <c r="P1" s="188"/>
      <c r="Q1" s="188"/>
      <c r="R1" s="188"/>
      <c r="S1" s="188"/>
    </row>
    <row r="2" spans="1:20">
      <c r="A2" s="191" t="s">
        <v>63</v>
      </c>
      <c r="B2" s="192"/>
      <c r="C2" s="192"/>
      <c r="D2" s="25">
        <v>43497</v>
      </c>
      <c r="E2" s="22"/>
      <c r="F2" s="22"/>
      <c r="G2" s="22"/>
      <c r="H2" s="22"/>
      <c r="I2" s="22"/>
      <c r="J2" s="22"/>
      <c r="K2" s="22"/>
      <c r="L2" s="22"/>
      <c r="M2" s="22"/>
      <c r="N2" s="22"/>
      <c r="O2" s="22"/>
      <c r="P2" s="22"/>
      <c r="Q2" s="22"/>
      <c r="R2" s="22"/>
      <c r="S2" s="22"/>
    </row>
    <row r="3" spans="1:20" ht="24" customHeight="1">
      <c r="A3" s="193" t="s">
        <v>14</v>
      </c>
      <c r="B3" s="189" t="s">
        <v>65</v>
      </c>
      <c r="C3" s="194" t="s">
        <v>7</v>
      </c>
      <c r="D3" s="194" t="s">
        <v>59</v>
      </c>
      <c r="E3" s="194" t="s">
        <v>16</v>
      </c>
      <c r="F3" s="195" t="s">
        <v>17</v>
      </c>
      <c r="G3" s="194" t="s">
        <v>8</v>
      </c>
      <c r="H3" s="194"/>
      <c r="I3" s="194"/>
      <c r="J3" s="194" t="s">
        <v>35</v>
      </c>
      <c r="K3" s="189" t="s">
        <v>37</v>
      </c>
      <c r="L3" s="189" t="s">
        <v>54</v>
      </c>
      <c r="M3" s="189" t="s">
        <v>55</v>
      </c>
      <c r="N3" s="189" t="s">
        <v>38</v>
      </c>
      <c r="O3" s="189" t="s">
        <v>39</v>
      </c>
      <c r="P3" s="193" t="s">
        <v>58</v>
      </c>
      <c r="Q3" s="194" t="s">
        <v>56</v>
      </c>
      <c r="R3" s="194" t="s">
        <v>36</v>
      </c>
      <c r="S3" s="194" t="s">
        <v>57</v>
      </c>
      <c r="T3" s="194" t="s">
        <v>13</v>
      </c>
    </row>
    <row r="4" spans="1:20" ht="25.5" customHeight="1">
      <c r="A4" s="193"/>
      <c r="B4" s="196"/>
      <c r="C4" s="194"/>
      <c r="D4" s="194"/>
      <c r="E4" s="194"/>
      <c r="F4" s="195"/>
      <c r="G4" s="23" t="s">
        <v>9</v>
      </c>
      <c r="H4" s="23" t="s">
        <v>10</v>
      </c>
      <c r="I4" s="23" t="s">
        <v>11</v>
      </c>
      <c r="J4" s="194"/>
      <c r="K4" s="190"/>
      <c r="L4" s="190"/>
      <c r="M4" s="190"/>
      <c r="N4" s="190"/>
      <c r="O4" s="190"/>
      <c r="P4" s="193"/>
      <c r="Q4" s="193"/>
      <c r="R4" s="194"/>
      <c r="S4" s="194"/>
      <c r="T4" s="194"/>
    </row>
    <row r="5" spans="1:20">
      <c r="A5" s="4">
        <v>1</v>
      </c>
      <c r="B5" s="17" t="s">
        <v>66</v>
      </c>
      <c r="C5" s="107" t="s">
        <v>533</v>
      </c>
      <c r="D5" s="107" t="s">
        <v>29</v>
      </c>
      <c r="E5" s="59" t="s">
        <v>534</v>
      </c>
      <c r="F5" s="59" t="s">
        <v>103</v>
      </c>
      <c r="G5" s="59">
        <v>53</v>
      </c>
      <c r="H5" s="59">
        <v>56</v>
      </c>
      <c r="I5" s="59">
        <v>109</v>
      </c>
      <c r="J5" s="105">
        <v>9854812576</v>
      </c>
      <c r="K5" s="59" t="s">
        <v>232</v>
      </c>
      <c r="L5" s="112" t="s">
        <v>506</v>
      </c>
      <c r="M5" s="71">
        <v>8471818320</v>
      </c>
      <c r="N5" s="114"/>
      <c r="O5" s="18"/>
      <c r="P5" s="24">
        <v>43497</v>
      </c>
      <c r="Q5" s="18" t="s">
        <v>76</v>
      </c>
      <c r="R5" s="18">
        <v>32</v>
      </c>
      <c r="S5" s="18"/>
      <c r="T5" s="18"/>
    </row>
    <row r="6" spans="1:20">
      <c r="A6" s="4">
        <v>2</v>
      </c>
      <c r="B6" s="17" t="s">
        <v>66</v>
      </c>
      <c r="C6" s="107" t="s">
        <v>535</v>
      </c>
      <c r="D6" s="107" t="s">
        <v>27</v>
      </c>
      <c r="E6" s="59" t="s">
        <v>536</v>
      </c>
      <c r="F6" s="59" t="s">
        <v>72</v>
      </c>
      <c r="G6" s="59">
        <v>59</v>
      </c>
      <c r="H6" s="59">
        <v>57</v>
      </c>
      <c r="I6" s="59">
        <v>116</v>
      </c>
      <c r="J6" s="104" t="s">
        <v>537</v>
      </c>
      <c r="K6" s="59" t="s">
        <v>232</v>
      </c>
      <c r="L6" s="112" t="s">
        <v>506</v>
      </c>
      <c r="M6" s="71">
        <v>8471818320</v>
      </c>
      <c r="N6" s="72" t="s">
        <v>743</v>
      </c>
      <c r="O6" s="73">
        <v>8011554770</v>
      </c>
      <c r="P6" s="24">
        <v>43497</v>
      </c>
      <c r="Q6" s="18" t="s">
        <v>76</v>
      </c>
      <c r="R6" s="18">
        <v>34</v>
      </c>
      <c r="S6" s="18"/>
      <c r="T6" s="18"/>
    </row>
    <row r="7" spans="1:20">
      <c r="A7" s="4">
        <v>3</v>
      </c>
      <c r="B7" s="17" t="s">
        <v>66</v>
      </c>
      <c r="C7" s="107" t="s">
        <v>538</v>
      </c>
      <c r="D7" s="107" t="s">
        <v>29</v>
      </c>
      <c r="E7" s="59" t="s">
        <v>539</v>
      </c>
      <c r="F7" s="59" t="s">
        <v>103</v>
      </c>
      <c r="G7" s="59">
        <v>45</v>
      </c>
      <c r="H7" s="59">
        <v>50</v>
      </c>
      <c r="I7" s="59">
        <v>95</v>
      </c>
      <c r="J7" s="105">
        <v>8011753532</v>
      </c>
      <c r="K7" s="59" t="s">
        <v>232</v>
      </c>
      <c r="L7" s="114"/>
      <c r="M7" s="114"/>
      <c r="N7" s="114"/>
      <c r="O7" s="18"/>
      <c r="P7" s="24">
        <v>43498</v>
      </c>
      <c r="Q7" s="18" t="s">
        <v>77</v>
      </c>
      <c r="R7" s="18">
        <v>34</v>
      </c>
      <c r="S7" s="18"/>
      <c r="T7" s="18"/>
    </row>
    <row r="8" spans="1:20">
      <c r="A8" s="4">
        <v>4</v>
      </c>
      <c r="B8" s="17" t="s">
        <v>66</v>
      </c>
      <c r="C8" s="107" t="s">
        <v>540</v>
      </c>
      <c r="D8" s="107" t="s">
        <v>27</v>
      </c>
      <c r="E8" s="59" t="s">
        <v>541</v>
      </c>
      <c r="F8" s="59" t="s">
        <v>72</v>
      </c>
      <c r="G8" s="59">
        <v>75</v>
      </c>
      <c r="H8" s="59">
        <v>87</v>
      </c>
      <c r="I8" s="59">
        <v>162</v>
      </c>
      <c r="J8" s="104" t="s">
        <v>542</v>
      </c>
      <c r="K8" s="59" t="s">
        <v>169</v>
      </c>
      <c r="L8" s="112" t="s">
        <v>506</v>
      </c>
      <c r="M8" s="71">
        <v>8471818320</v>
      </c>
      <c r="N8" s="114"/>
      <c r="O8" s="18"/>
      <c r="P8" s="24">
        <v>43498</v>
      </c>
      <c r="Q8" s="18" t="s">
        <v>77</v>
      </c>
      <c r="R8" s="18">
        <v>32</v>
      </c>
      <c r="S8" s="18"/>
      <c r="T8" s="18"/>
    </row>
    <row r="9" spans="1:20">
      <c r="A9" s="4">
        <v>5</v>
      </c>
      <c r="B9" s="17" t="s">
        <v>66</v>
      </c>
      <c r="C9" s="107" t="s">
        <v>543</v>
      </c>
      <c r="D9" s="107" t="s">
        <v>29</v>
      </c>
      <c r="E9" s="59" t="s">
        <v>544</v>
      </c>
      <c r="F9" s="59" t="s">
        <v>103</v>
      </c>
      <c r="G9" s="59">
        <v>40</v>
      </c>
      <c r="H9" s="59">
        <v>35</v>
      </c>
      <c r="I9" s="59">
        <v>75</v>
      </c>
      <c r="J9" s="105">
        <v>9854834761</v>
      </c>
      <c r="K9" s="59" t="s">
        <v>232</v>
      </c>
      <c r="L9" s="112" t="s">
        <v>506</v>
      </c>
      <c r="M9" s="71">
        <v>8471818320</v>
      </c>
      <c r="N9" s="72" t="s">
        <v>744</v>
      </c>
      <c r="O9" s="73">
        <v>8134870642</v>
      </c>
      <c r="P9" s="24">
        <v>43500</v>
      </c>
      <c r="Q9" s="18" t="s">
        <v>78</v>
      </c>
      <c r="R9" s="18">
        <v>33</v>
      </c>
      <c r="S9" s="18"/>
      <c r="T9" s="18"/>
    </row>
    <row r="10" spans="1:20">
      <c r="A10" s="4">
        <v>6</v>
      </c>
      <c r="B10" s="17" t="s">
        <v>66</v>
      </c>
      <c r="C10" s="107" t="s">
        <v>545</v>
      </c>
      <c r="D10" s="107" t="s">
        <v>27</v>
      </c>
      <c r="E10" s="59" t="s">
        <v>546</v>
      </c>
      <c r="F10" s="59" t="s">
        <v>72</v>
      </c>
      <c r="G10" s="59">
        <v>96</v>
      </c>
      <c r="H10" s="59">
        <v>108</v>
      </c>
      <c r="I10" s="59">
        <v>204</v>
      </c>
      <c r="J10" s="104" t="s">
        <v>547</v>
      </c>
      <c r="K10" s="59" t="s">
        <v>548</v>
      </c>
      <c r="L10" s="112" t="s">
        <v>506</v>
      </c>
      <c r="M10" s="71">
        <v>8471818320</v>
      </c>
      <c r="N10" s="72" t="s">
        <v>744</v>
      </c>
      <c r="O10" s="73">
        <v>8134870642</v>
      </c>
      <c r="P10" s="24">
        <v>43500</v>
      </c>
      <c r="Q10" s="18" t="s">
        <v>78</v>
      </c>
      <c r="R10" s="18">
        <v>33</v>
      </c>
      <c r="S10" s="18"/>
      <c r="T10" s="18"/>
    </row>
    <row r="11" spans="1:20">
      <c r="A11" s="4">
        <v>7</v>
      </c>
      <c r="B11" s="17" t="s">
        <v>66</v>
      </c>
      <c r="C11" s="107" t="s">
        <v>549</v>
      </c>
      <c r="D11" s="107" t="s">
        <v>29</v>
      </c>
      <c r="E11" s="59" t="s">
        <v>550</v>
      </c>
      <c r="F11" s="59" t="s">
        <v>103</v>
      </c>
      <c r="G11" s="59">
        <v>47</v>
      </c>
      <c r="H11" s="59">
        <v>36</v>
      </c>
      <c r="I11" s="59">
        <v>83</v>
      </c>
      <c r="J11" s="105">
        <v>8486929166</v>
      </c>
      <c r="K11" s="59" t="s">
        <v>551</v>
      </c>
      <c r="L11" s="112" t="s">
        <v>506</v>
      </c>
      <c r="M11" s="71">
        <v>8471818320</v>
      </c>
      <c r="N11" s="72" t="s">
        <v>744</v>
      </c>
      <c r="O11" s="73">
        <v>8134870642</v>
      </c>
      <c r="P11" s="24">
        <v>43501</v>
      </c>
      <c r="Q11" s="18" t="s">
        <v>73</v>
      </c>
      <c r="R11" s="18">
        <v>34</v>
      </c>
      <c r="S11" s="18"/>
      <c r="T11" s="18"/>
    </row>
    <row r="12" spans="1:20">
      <c r="A12" s="4">
        <v>8</v>
      </c>
      <c r="B12" s="17" t="s">
        <v>66</v>
      </c>
      <c r="C12" s="107" t="s">
        <v>552</v>
      </c>
      <c r="D12" s="107" t="s">
        <v>27</v>
      </c>
      <c r="E12" s="59" t="s">
        <v>553</v>
      </c>
      <c r="F12" s="59" t="s">
        <v>72</v>
      </c>
      <c r="G12" s="59">
        <v>71</v>
      </c>
      <c r="H12" s="59">
        <v>56</v>
      </c>
      <c r="I12" s="59">
        <v>127</v>
      </c>
      <c r="J12" s="104" t="s">
        <v>554</v>
      </c>
      <c r="K12" s="59" t="s">
        <v>551</v>
      </c>
      <c r="L12" s="112" t="s">
        <v>506</v>
      </c>
      <c r="M12" s="71">
        <v>8471818320</v>
      </c>
      <c r="N12" s="114"/>
      <c r="O12" s="18"/>
      <c r="P12" s="24">
        <v>43501</v>
      </c>
      <c r="Q12" s="18" t="s">
        <v>73</v>
      </c>
      <c r="R12" s="18">
        <v>34</v>
      </c>
      <c r="S12" s="18"/>
      <c r="T12" s="18"/>
    </row>
    <row r="13" spans="1:20">
      <c r="A13" s="4">
        <v>9</v>
      </c>
      <c r="B13" s="17" t="s">
        <v>66</v>
      </c>
      <c r="C13" s="107" t="s">
        <v>555</v>
      </c>
      <c r="D13" s="107" t="s">
        <v>29</v>
      </c>
      <c r="E13" s="59" t="s">
        <v>556</v>
      </c>
      <c r="F13" s="59" t="s">
        <v>103</v>
      </c>
      <c r="G13" s="59">
        <v>51</v>
      </c>
      <c r="H13" s="59">
        <v>45</v>
      </c>
      <c r="I13" s="59">
        <v>96</v>
      </c>
      <c r="J13" s="105">
        <v>8724865754</v>
      </c>
      <c r="K13" s="59" t="s">
        <v>551</v>
      </c>
      <c r="L13" s="112" t="s">
        <v>506</v>
      </c>
      <c r="M13" s="71">
        <v>8471818320</v>
      </c>
      <c r="N13" s="72" t="s">
        <v>528</v>
      </c>
      <c r="O13" s="73">
        <v>9957120831</v>
      </c>
      <c r="P13" s="24">
        <v>43502</v>
      </c>
      <c r="Q13" s="18" t="s">
        <v>74</v>
      </c>
      <c r="R13" s="18">
        <v>36</v>
      </c>
      <c r="S13" s="18"/>
      <c r="T13" s="18"/>
    </row>
    <row r="14" spans="1:20">
      <c r="A14" s="4">
        <v>10</v>
      </c>
      <c r="B14" s="17" t="s">
        <v>66</v>
      </c>
      <c r="C14" s="107" t="s">
        <v>557</v>
      </c>
      <c r="D14" s="107" t="s">
        <v>27</v>
      </c>
      <c r="E14" s="59" t="s">
        <v>558</v>
      </c>
      <c r="F14" s="59" t="s">
        <v>72</v>
      </c>
      <c r="G14" s="59">
        <v>70</v>
      </c>
      <c r="H14" s="59">
        <v>59</v>
      </c>
      <c r="I14" s="59">
        <v>129</v>
      </c>
      <c r="J14" s="104" t="s">
        <v>559</v>
      </c>
      <c r="K14" s="59" t="s">
        <v>551</v>
      </c>
      <c r="L14" s="112" t="s">
        <v>506</v>
      </c>
      <c r="M14" s="71">
        <v>8471818320</v>
      </c>
      <c r="N14" s="114"/>
      <c r="O14" s="18"/>
      <c r="P14" s="24">
        <v>43503</v>
      </c>
      <c r="Q14" s="18" t="s">
        <v>75</v>
      </c>
      <c r="R14" s="18">
        <v>33</v>
      </c>
      <c r="S14" s="18"/>
      <c r="T14" s="18"/>
    </row>
    <row r="15" spans="1:20">
      <c r="A15" s="4">
        <v>11</v>
      </c>
      <c r="B15" s="17" t="s">
        <v>66</v>
      </c>
      <c r="C15" s="107" t="s">
        <v>560</v>
      </c>
      <c r="D15" s="107" t="s">
        <v>29</v>
      </c>
      <c r="E15" s="59" t="s">
        <v>561</v>
      </c>
      <c r="F15" s="59" t="s">
        <v>103</v>
      </c>
      <c r="G15" s="59">
        <v>55</v>
      </c>
      <c r="H15" s="59">
        <v>36</v>
      </c>
      <c r="I15" s="59">
        <v>91</v>
      </c>
      <c r="J15" s="105">
        <v>7896913656</v>
      </c>
      <c r="K15" s="59" t="s">
        <v>551</v>
      </c>
      <c r="L15" s="112" t="s">
        <v>506</v>
      </c>
      <c r="M15" s="71">
        <v>8471818320</v>
      </c>
      <c r="N15" s="72" t="s">
        <v>743</v>
      </c>
      <c r="O15" s="73">
        <v>8011554770</v>
      </c>
      <c r="P15" s="24">
        <v>43503</v>
      </c>
      <c r="Q15" s="18" t="s">
        <v>75</v>
      </c>
      <c r="R15" s="18">
        <v>30</v>
      </c>
      <c r="S15" s="18"/>
      <c r="T15" s="18"/>
    </row>
    <row r="16" spans="1:20">
      <c r="A16" s="4">
        <v>12</v>
      </c>
      <c r="B16" s="17" t="s">
        <v>66</v>
      </c>
      <c r="C16" s="107" t="s">
        <v>562</v>
      </c>
      <c r="D16" s="107" t="s">
        <v>27</v>
      </c>
      <c r="E16" s="59" t="s">
        <v>563</v>
      </c>
      <c r="F16" s="59" t="s">
        <v>72</v>
      </c>
      <c r="G16" s="59">
        <v>71</v>
      </c>
      <c r="H16" s="59">
        <v>78</v>
      </c>
      <c r="I16" s="59">
        <v>149</v>
      </c>
      <c r="J16" s="104" t="s">
        <v>564</v>
      </c>
      <c r="K16" s="59" t="s">
        <v>548</v>
      </c>
      <c r="L16" s="112" t="s">
        <v>739</v>
      </c>
      <c r="M16" s="71">
        <v>9127219516</v>
      </c>
      <c r="N16" s="114"/>
      <c r="O16" s="18"/>
      <c r="P16" s="24">
        <v>43504</v>
      </c>
      <c r="Q16" s="18" t="s">
        <v>76</v>
      </c>
      <c r="R16" s="18">
        <v>32</v>
      </c>
      <c r="S16" s="18"/>
      <c r="T16" s="18"/>
    </row>
    <row r="17" spans="1:20">
      <c r="A17" s="4">
        <v>13</v>
      </c>
      <c r="B17" s="17" t="s">
        <v>66</v>
      </c>
      <c r="C17" s="107" t="s">
        <v>565</v>
      </c>
      <c r="D17" s="107" t="s">
        <v>29</v>
      </c>
      <c r="E17" s="59" t="s">
        <v>566</v>
      </c>
      <c r="F17" s="59" t="s">
        <v>103</v>
      </c>
      <c r="G17" s="59">
        <v>58</v>
      </c>
      <c r="H17" s="59">
        <v>70</v>
      </c>
      <c r="I17" s="59">
        <v>128</v>
      </c>
      <c r="J17" s="105">
        <v>9859224111</v>
      </c>
      <c r="K17" s="59" t="s">
        <v>551</v>
      </c>
      <c r="L17" s="112" t="s">
        <v>739</v>
      </c>
      <c r="M17" s="71">
        <v>9127219516</v>
      </c>
      <c r="N17" s="72" t="s">
        <v>745</v>
      </c>
      <c r="O17" s="73">
        <v>9678631538</v>
      </c>
      <c r="P17" s="24">
        <v>43505</v>
      </c>
      <c r="Q17" s="18" t="s">
        <v>77</v>
      </c>
      <c r="R17" s="18">
        <v>32</v>
      </c>
      <c r="S17" s="18"/>
      <c r="T17" s="18"/>
    </row>
    <row r="18" spans="1:20">
      <c r="A18" s="4">
        <v>14</v>
      </c>
      <c r="B18" s="17" t="s">
        <v>66</v>
      </c>
      <c r="C18" s="107" t="s">
        <v>567</v>
      </c>
      <c r="D18" s="107" t="s">
        <v>27</v>
      </c>
      <c r="E18" s="59" t="s">
        <v>568</v>
      </c>
      <c r="F18" s="61" t="s">
        <v>79</v>
      </c>
      <c r="G18" s="59">
        <v>243</v>
      </c>
      <c r="H18" s="59">
        <v>285</v>
      </c>
      <c r="I18" s="59">
        <v>528</v>
      </c>
      <c r="J18" s="104" t="s">
        <v>569</v>
      </c>
      <c r="K18" s="59" t="s">
        <v>548</v>
      </c>
      <c r="L18" s="114"/>
      <c r="M18" s="114"/>
      <c r="N18" s="114"/>
      <c r="O18" s="18"/>
      <c r="P18" s="24">
        <v>43507</v>
      </c>
      <c r="Q18" s="18" t="s">
        <v>78</v>
      </c>
      <c r="R18" s="18">
        <v>35</v>
      </c>
      <c r="S18" s="18"/>
      <c r="T18" s="18"/>
    </row>
    <row r="19" spans="1:20">
      <c r="A19" s="4">
        <v>15</v>
      </c>
      <c r="B19" s="17" t="s">
        <v>66</v>
      </c>
      <c r="C19" s="107" t="s">
        <v>570</v>
      </c>
      <c r="D19" s="107" t="s">
        <v>29</v>
      </c>
      <c r="E19" s="59" t="s">
        <v>571</v>
      </c>
      <c r="F19" s="59" t="s">
        <v>103</v>
      </c>
      <c r="G19" s="59">
        <v>38</v>
      </c>
      <c r="H19" s="59">
        <v>28</v>
      </c>
      <c r="I19" s="59">
        <v>66</v>
      </c>
      <c r="J19" s="110">
        <v>9859455748</v>
      </c>
      <c r="K19" s="59" t="s">
        <v>572</v>
      </c>
      <c r="L19" s="112" t="s">
        <v>739</v>
      </c>
      <c r="M19" s="71">
        <v>9127219516</v>
      </c>
      <c r="N19" s="114"/>
      <c r="O19" s="18"/>
      <c r="P19" s="24">
        <v>43509</v>
      </c>
      <c r="Q19" s="18" t="s">
        <v>74</v>
      </c>
      <c r="R19" s="18">
        <v>36</v>
      </c>
      <c r="S19" s="18"/>
      <c r="T19" s="18"/>
    </row>
    <row r="20" spans="1:20">
      <c r="A20" s="4">
        <v>16</v>
      </c>
      <c r="B20" s="17" t="s">
        <v>66</v>
      </c>
      <c r="C20" s="107" t="s">
        <v>573</v>
      </c>
      <c r="D20" s="107" t="s">
        <v>27</v>
      </c>
      <c r="E20" s="59" t="s">
        <v>574</v>
      </c>
      <c r="F20" s="59" t="s">
        <v>106</v>
      </c>
      <c r="G20" s="59">
        <v>62</v>
      </c>
      <c r="H20" s="59">
        <v>88</v>
      </c>
      <c r="I20" s="59">
        <v>150</v>
      </c>
      <c r="J20" s="104" t="s">
        <v>575</v>
      </c>
      <c r="K20" s="59" t="s">
        <v>572</v>
      </c>
      <c r="L20" s="112" t="s">
        <v>739</v>
      </c>
      <c r="M20" s="71">
        <v>9127219516</v>
      </c>
      <c r="N20" s="72" t="s">
        <v>746</v>
      </c>
      <c r="O20" s="73">
        <v>9954037577</v>
      </c>
      <c r="P20" s="24">
        <v>43509</v>
      </c>
      <c r="Q20" s="18" t="s">
        <v>74</v>
      </c>
      <c r="R20" s="18">
        <v>34</v>
      </c>
      <c r="S20" s="18"/>
      <c r="T20" s="18"/>
    </row>
    <row r="21" spans="1:20">
      <c r="A21" s="4">
        <v>17</v>
      </c>
      <c r="B21" s="17" t="s">
        <v>66</v>
      </c>
      <c r="C21" s="107" t="s">
        <v>576</v>
      </c>
      <c r="D21" s="107" t="s">
        <v>29</v>
      </c>
      <c r="E21" s="59" t="s">
        <v>577</v>
      </c>
      <c r="F21" s="59" t="s">
        <v>103</v>
      </c>
      <c r="G21" s="59">
        <v>51</v>
      </c>
      <c r="H21" s="59">
        <v>56</v>
      </c>
      <c r="I21" s="59">
        <v>107</v>
      </c>
      <c r="J21" s="110">
        <v>9864579101</v>
      </c>
      <c r="K21" s="59" t="s">
        <v>578</v>
      </c>
      <c r="L21" s="112" t="s">
        <v>739</v>
      </c>
      <c r="M21" s="71">
        <v>9127219516</v>
      </c>
      <c r="N21" s="114"/>
      <c r="O21" s="18"/>
      <c r="P21" s="24">
        <v>43510</v>
      </c>
      <c r="Q21" s="18" t="s">
        <v>74</v>
      </c>
      <c r="R21" s="18">
        <v>36</v>
      </c>
      <c r="S21" s="18"/>
      <c r="T21" s="18"/>
    </row>
    <row r="22" spans="1:20">
      <c r="A22" s="4">
        <v>18</v>
      </c>
      <c r="B22" s="17" t="s">
        <v>66</v>
      </c>
      <c r="C22" s="107" t="s">
        <v>579</v>
      </c>
      <c r="D22" s="107" t="s">
        <v>27</v>
      </c>
      <c r="E22" s="59" t="s">
        <v>580</v>
      </c>
      <c r="F22" s="59" t="s">
        <v>72</v>
      </c>
      <c r="G22" s="59">
        <v>73</v>
      </c>
      <c r="H22" s="59">
        <v>60</v>
      </c>
      <c r="I22" s="59">
        <v>133</v>
      </c>
      <c r="J22" s="104" t="s">
        <v>581</v>
      </c>
      <c r="K22" s="59" t="s">
        <v>582</v>
      </c>
      <c r="L22" s="112" t="s">
        <v>739</v>
      </c>
      <c r="M22" s="71">
        <v>9127219516</v>
      </c>
      <c r="N22" s="72" t="s">
        <v>532</v>
      </c>
      <c r="O22" s="73">
        <v>8011150597</v>
      </c>
      <c r="P22" s="24">
        <v>43510</v>
      </c>
      <c r="Q22" s="18" t="s">
        <v>74</v>
      </c>
      <c r="R22" s="18">
        <v>43</v>
      </c>
      <c r="S22" s="18"/>
      <c r="T22" s="18"/>
    </row>
    <row r="23" spans="1:20">
      <c r="A23" s="4">
        <v>19</v>
      </c>
      <c r="B23" s="17" t="s">
        <v>66</v>
      </c>
      <c r="C23" s="107" t="s">
        <v>583</v>
      </c>
      <c r="D23" s="107" t="s">
        <v>29</v>
      </c>
      <c r="E23" s="59" t="s">
        <v>584</v>
      </c>
      <c r="F23" s="59" t="s">
        <v>103</v>
      </c>
      <c r="G23" s="59">
        <v>29</v>
      </c>
      <c r="H23" s="59">
        <v>29</v>
      </c>
      <c r="I23" s="59">
        <v>58</v>
      </c>
      <c r="J23" s="110">
        <v>8486878708</v>
      </c>
      <c r="K23" s="59" t="s">
        <v>578</v>
      </c>
      <c r="L23" s="112" t="s">
        <v>739</v>
      </c>
      <c r="M23" s="71">
        <v>9127219516</v>
      </c>
      <c r="N23" s="72"/>
      <c r="O23" s="18"/>
      <c r="P23" s="24">
        <v>43145</v>
      </c>
      <c r="Q23" s="18" t="s">
        <v>74</v>
      </c>
      <c r="R23" s="18">
        <v>39</v>
      </c>
      <c r="S23" s="18"/>
      <c r="T23" s="18"/>
    </row>
    <row r="24" spans="1:20">
      <c r="A24" s="4">
        <v>20</v>
      </c>
      <c r="B24" s="17" t="s">
        <v>66</v>
      </c>
      <c r="C24" s="107" t="s">
        <v>585</v>
      </c>
      <c r="D24" s="107" t="s">
        <v>27</v>
      </c>
      <c r="E24" s="59" t="s">
        <v>586</v>
      </c>
      <c r="F24" s="59" t="s">
        <v>72</v>
      </c>
      <c r="G24" s="59">
        <v>133</v>
      </c>
      <c r="H24" s="59">
        <v>139</v>
      </c>
      <c r="I24" s="59">
        <v>272</v>
      </c>
      <c r="J24" s="104">
        <v>9954211586</v>
      </c>
      <c r="K24" s="59" t="s">
        <v>238</v>
      </c>
      <c r="L24" s="112" t="s">
        <v>739</v>
      </c>
      <c r="M24" s="71">
        <v>9127219516</v>
      </c>
      <c r="N24" s="72" t="s">
        <v>532</v>
      </c>
      <c r="O24" s="73">
        <v>8011150597</v>
      </c>
      <c r="P24" s="24">
        <v>43511</v>
      </c>
      <c r="Q24" s="18" t="s">
        <v>76</v>
      </c>
      <c r="R24" s="18">
        <v>34</v>
      </c>
      <c r="S24" s="18"/>
      <c r="T24" s="18"/>
    </row>
    <row r="25" spans="1:20">
      <c r="A25" s="4">
        <v>21</v>
      </c>
      <c r="B25" s="17" t="s">
        <v>66</v>
      </c>
      <c r="C25" s="107" t="s">
        <v>587</v>
      </c>
      <c r="D25" s="107" t="s">
        <v>29</v>
      </c>
      <c r="E25" s="59" t="s">
        <v>588</v>
      </c>
      <c r="F25" s="59" t="s">
        <v>103</v>
      </c>
      <c r="G25" s="59">
        <v>39</v>
      </c>
      <c r="H25" s="59">
        <v>43</v>
      </c>
      <c r="I25" s="59">
        <v>82</v>
      </c>
      <c r="J25" s="110">
        <v>9508464295</v>
      </c>
      <c r="K25" s="59" t="s">
        <v>578</v>
      </c>
      <c r="L25" s="114"/>
      <c r="M25" s="114"/>
      <c r="N25" s="114"/>
      <c r="O25" s="18"/>
      <c r="P25" s="24">
        <v>43512</v>
      </c>
      <c r="Q25" s="18" t="s">
        <v>77</v>
      </c>
      <c r="R25" s="18">
        <v>28</v>
      </c>
      <c r="S25" s="18"/>
      <c r="T25" s="18"/>
    </row>
    <row r="26" spans="1:20">
      <c r="A26" s="4">
        <v>22</v>
      </c>
      <c r="B26" s="17" t="s">
        <v>66</v>
      </c>
      <c r="C26" s="107" t="s">
        <v>589</v>
      </c>
      <c r="D26" s="107" t="s">
        <v>27</v>
      </c>
      <c r="E26" s="59" t="s">
        <v>590</v>
      </c>
      <c r="F26" s="59" t="s">
        <v>591</v>
      </c>
      <c r="G26" s="59">
        <v>118</v>
      </c>
      <c r="H26" s="59">
        <v>208</v>
      </c>
      <c r="I26" s="59">
        <v>326</v>
      </c>
      <c r="J26" s="104" t="s">
        <v>592</v>
      </c>
      <c r="K26" s="59" t="s">
        <v>238</v>
      </c>
      <c r="L26" s="112" t="s">
        <v>740</v>
      </c>
      <c r="M26" s="71">
        <v>9127219725</v>
      </c>
      <c r="N26" s="114"/>
      <c r="O26" s="18"/>
      <c r="P26" s="24">
        <v>43512</v>
      </c>
      <c r="Q26" s="18" t="s">
        <v>77</v>
      </c>
      <c r="R26" s="18">
        <v>27</v>
      </c>
      <c r="S26" s="18"/>
      <c r="T26" s="18"/>
    </row>
    <row r="27" spans="1:20">
      <c r="A27" s="4">
        <v>23</v>
      </c>
      <c r="B27" s="17" t="s">
        <v>66</v>
      </c>
      <c r="C27" s="107" t="s">
        <v>593</v>
      </c>
      <c r="D27" s="107" t="s">
        <v>29</v>
      </c>
      <c r="E27" s="59" t="s">
        <v>594</v>
      </c>
      <c r="F27" s="59" t="s">
        <v>103</v>
      </c>
      <c r="G27" s="59">
        <v>53</v>
      </c>
      <c r="H27" s="59">
        <v>46</v>
      </c>
      <c r="I27" s="59">
        <v>99</v>
      </c>
      <c r="J27" s="110">
        <v>7973993536</v>
      </c>
      <c r="K27" s="59" t="s">
        <v>578</v>
      </c>
      <c r="L27" s="112" t="s">
        <v>740</v>
      </c>
      <c r="M27" s="71">
        <v>9127219725</v>
      </c>
      <c r="N27" s="72" t="s">
        <v>527</v>
      </c>
      <c r="O27" s="73">
        <v>9957382962</v>
      </c>
      <c r="P27" s="24">
        <v>43514</v>
      </c>
      <c r="Q27" s="50" t="s">
        <v>78</v>
      </c>
      <c r="R27" s="18">
        <v>27</v>
      </c>
      <c r="S27" s="18"/>
      <c r="T27" s="18"/>
    </row>
    <row r="28" spans="1:20">
      <c r="A28" s="4">
        <v>24</v>
      </c>
      <c r="B28" s="17" t="s">
        <v>66</v>
      </c>
      <c r="C28" s="107" t="s">
        <v>595</v>
      </c>
      <c r="D28" s="107" t="s">
        <v>27</v>
      </c>
      <c r="E28" s="59" t="s">
        <v>596</v>
      </c>
      <c r="F28" s="59" t="s">
        <v>106</v>
      </c>
      <c r="G28" s="59">
        <v>59</v>
      </c>
      <c r="H28" s="59">
        <v>104</v>
      </c>
      <c r="I28" s="59">
        <v>163</v>
      </c>
      <c r="J28" s="53" t="s">
        <v>597</v>
      </c>
      <c r="K28" s="59" t="s">
        <v>238</v>
      </c>
      <c r="L28" s="112" t="s">
        <v>740</v>
      </c>
      <c r="M28" s="71">
        <v>9127219725</v>
      </c>
      <c r="N28" s="114"/>
      <c r="O28" s="18"/>
      <c r="P28" s="24">
        <v>43514</v>
      </c>
      <c r="Q28" s="50" t="s">
        <v>78</v>
      </c>
      <c r="R28" s="18">
        <v>34</v>
      </c>
      <c r="S28" s="18"/>
      <c r="T28" s="18"/>
    </row>
    <row r="29" spans="1:20">
      <c r="A29" s="4">
        <v>25</v>
      </c>
      <c r="B29" s="17" t="s">
        <v>66</v>
      </c>
      <c r="C29" s="107" t="s">
        <v>598</v>
      </c>
      <c r="D29" s="107" t="s">
        <v>29</v>
      </c>
      <c r="E29" s="59" t="s">
        <v>599</v>
      </c>
      <c r="F29" s="59" t="s">
        <v>103</v>
      </c>
      <c r="G29" s="59">
        <v>49</v>
      </c>
      <c r="H29" s="59">
        <v>65</v>
      </c>
      <c r="I29" s="59">
        <v>114</v>
      </c>
      <c r="J29" s="110">
        <v>8011180782</v>
      </c>
      <c r="K29" s="59" t="s">
        <v>578</v>
      </c>
      <c r="L29" s="112" t="s">
        <v>740</v>
      </c>
      <c r="M29" s="71">
        <v>9127219725</v>
      </c>
      <c r="N29" s="72" t="s">
        <v>747</v>
      </c>
      <c r="O29" s="73">
        <v>9085522545</v>
      </c>
      <c r="P29" s="24">
        <v>43515</v>
      </c>
      <c r="Q29" s="18" t="s">
        <v>73</v>
      </c>
      <c r="R29" s="18">
        <v>34</v>
      </c>
      <c r="S29" s="18"/>
      <c r="T29" s="18"/>
    </row>
    <row r="30" spans="1:20">
      <c r="A30" s="4">
        <v>26</v>
      </c>
      <c r="B30" s="17" t="s">
        <v>66</v>
      </c>
      <c r="C30" s="107" t="s">
        <v>600</v>
      </c>
      <c r="D30" s="107" t="s">
        <v>27</v>
      </c>
      <c r="E30" s="59" t="s">
        <v>601</v>
      </c>
      <c r="F30" s="59" t="s">
        <v>72</v>
      </c>
      <c r="G30" s="59">
        <v>98</v>
      </c>
      <c r="H30" s="59">
        <v>121</v>
      </c>
      <c r="I30" s="59">
        <v>219</v>
      </c>
      <c r="J30" s="104" t="s">
        <v>602</v>
      </c>
      <c r="K30" s="59" t="s">
        <v>603</v>
      </c>
      <c r="L30" s="112" t="s">
        <v>740</v>
      </c>
      <c r="M30" s="71">
        <v>9127219725</v>
      </c>
      <c r="N30" s="114"/>
      <c r="O30" s="18"/>
      <c r="P30" s="24">
        <v>43516</v>
      </c>
      <c r="Q30" s="18" t="s">
        <v>74</v>
      </c>
      <c r="R30" s="18">
        <v>35</v>
      </c>
      <c r="S30" s="18"/>
      <c r="T30" s="18"/>
    </row>
    <row r="31" spans="1:20">
      <c r="A31" s="4">
        <v>27</v>
      </c>
      <c r="B31" s="17" t="s">
        <v>66</v>
      </c>
      <c r="C31" s="107" t="s">
        <v>604</v>
      </c>
      <c r="D31" s="107" t="s">
        <v>29</v>
      </c>
      <c r="E31" s="59" t="s">
        <v>605</v>
      </c>
      <c r="F31" s="59" t="s">
        <v>103</v>
      </c>
      <c r="G31" s="59">
        <v>68</v>
      </c>
      <c r="H31" s="59">
        <v>42</v>
      </c>
      <c r="I31" s="59">
        <v>110</v>
      </c>
      <c r="J31" s="110">
        <v>9706501381</v>
      </c>
      <c r="K31" s="59" t="s">
        <v>578</v>
      </c>
      <c r="L31" s="112" t="s">
        <v>740</v>
      </c>
      <c r="M31" s="71">
        <v>9127219725</v>
      </c>
      <c r="N31" s="72" t="s">
        <v>748</v>
      </c>
      <c r="O31" s="73">
        <v>9954787720</v>
      </c>
      <c r="P31" s="24">
        <v>43516</v>
      </c>
      <c r="Q31" s="18" t="s">
        <v>74</v>
      </c>
      <c r="R31" s="18">
        <v>37</v>
      </c>
      <c r="S31" s="18"/>
      <c r="T31" s="18"/>
    </row>
    <row r="32" spans="1:20">
      <c r="A32" s="4">
        <v>28</v>
      </c>
      <c r="B32" s="17" t="s">
        <v>66</v>
      </c>
      <c r="C32" s="107" t="s">
        <v>606</v>
      </c>
      <c r="D32" s="107" t="s">
        <v>27</v>
      </c>
      <c r="E32" s="59" t="s">
        <v>607</v>
      </c>
      <c r="F32" s="59" t="s">
        <v>106</v>
      </c>
      <c r="G32" s="59">
        <v>75</v>
      </c>
      <c r="H32" s="59">
        <v>167</v>
      </c>
      <c r="I32" s="59">
        <v>242</v>
      </c>
      <c r="J32" s="104" t="s">
        <v>608</v>
      </c>
      <c r="K32" s="59" t="s">
        <v>609</v>
      </c>
      <c r="L32" s="112" t="s">
        <v>740</v>
      </c>
      <c r="M32" s="71">
        <v>9127219725</v>
      </c>
      <c r="N32" s="114"/>
      <c r="O32" s="18"/>
      <c r="P32" s="24">
        <v>43517</v>
      </c>
      <c r="Q32" s="18" t="s">
        <v>75</v>
      </c>
      <c r="R32" s="18">
        <v>33</v>
      </c>
      <c r="S32" s="18"/>
      <c r="T32" s="18"/>
    </row>
    <row r="33" spans="1:20">
      <c r="A33" s="4">
        <v>29</v>
      </c>
      <c r="B33" s="17" t="s">
        <v>66</v>
      </c>
      <c r="C33" s="107" t="s">
        <v>610</v>
      </c>
      <c r="D33" s="107" t="s">
        <v>29</v>
      </c>
      <c r="E33" s="59" t="s">
        <v>611</v>
      </c>
      <c r="F33" s="59" t="s">
        <v>103</v>
      </c>
      <c r="G33" s="59">
        <v>52</v>
      </c>
      <c r="H33" s="59">
        <v>57</v>
      </c>
      <c r="I33" s="59">
        <v>109</v>
      </c>
      <c r="J33" s="110">
        <v>9577056518</v>
      </c>
      <c r="K33" s="59" t="s">
        <v>578</v>
      </c>
      <c r="L33" s="112" t="s">
        <v>740</v>
      </c>
      <c r="M33" s="71">
        <v>9127219725</v>
      </c>
      <c r="N33" s="72" t="s">
        <v>313</v>
      </c>
      <c r="O33" s="73">
        <v>9954787720</v>
      </c>
      <c r="P33" s="24">
        <v>43517</v>
      </c>
      <c r="Q33" s="18" t="s">
        <v>75</v>
      </c>
      <c r="R33" s="18">
        <v>33</v>
      </c>
      <c r="S33" s="18"/>
      <c r="T33" s="18"/>
    </row>
    <row r="34" spans="1:20">
      <c r="A34" s="4">
        <v>30</v>
      </c>
      <c r="B34" s="17" t="s">
        <v>66</v>
      </c>
      <c r="C34" s="107" t="s">
        <v>612</v>
      </c>
      <c r="D34" s="107" t="s">
        <v>27</v>
      </c>
      <c r="E34" s="59" t="s">
        <v>613</v>
      </c>
      <c r="F34" s="59" t="s">
        <v>72</v>
      </c>
      <c r="G34" s="59">
        <v>82</v>
      </c>
      <c r="H34" s="59">
        <v>89</v>
      </c>
      <c r="I34" s="59">
        <v>171</v>
      </c>
      <c r="J34" s="104" t="s">
        <v>614</v>
      </c>
      <c r="K34" s="59" t="s">
        <v>578</v>
      </c>
      <c r="L34" s="112" t="s">
        <v>740</v>
      </c>
      <c r="M34" s="71">
        <v>9127219725</v>
      </c>
      <c r="N34" s="114"/>
      <c r="O34" s="18"/>
      <c r="P34" s="24">
        <v>43518</v>
      </c>
      <c r="Q34" s="18" t="s">
        <v>76</v>
      </c>
      <c r="R34" s="18">
        <v>38</v>
      </c>
      <c r="S34" s="18"/>
      <c r="T34" s="18"/>
    </row>
    <row r="35" spans="1:20" ht="22.5">
      <c r="A35" s="4">
        <v>31</v>
      </c>
      <c r="B35" s="17" t="s">
        <v>66</v>
      </c>
      <c r="C35" s="107" t="s">
        <v>615</v>
      </c>
      <c r="D35" s="107" t="s">
        <v>29</v>
      </c>
      <c r="E35" s="59" t="s">
        <v>616</v>
      </c>
      <c r="F35" s="59" t="s">
        <v>103</v>
      </c>
      <c r="G35" s="59">
        <v>26</v>
      </c>
      <c r="H35" s="59">
        <v>46</v>
      </c>
      <c r="I35" s="59">
        <v>72</v>
      </c>
      <c r="J35" s="110" t="s">
        <v>617</v>
      </c>
      <c r="K35" s="59" t="s">
        <v>578</v>
      </c>
      <c r="L35" s="112" t="s">
        <v>740</v>
      </c>
      <c r="M35" s="71">
        <v>9127219725</v>
      </c>
      <c r="N35" s="72" t="s">
        <v>137</v>
      </c>
      <c r="O35" s="73">
        <v>8811983434</v>
      </c>
      <c r="P35" s="24">
        <v>43519</v>
      </c>
      <c r="Q35" s="18" t="s">
        <v>77</v>
      </c>
      <c r="R35" s="18">
        <v>26</v>
      </c>
      <c r="S35" s="18"/>
      <c r="T35" s="18"/>
    </row>
    <row r="36" spans="1:20">
      <c r="A36" s="4">
        <v>32</v>
      </c>
      <c r="B36" s="17" t="s">
        <v>66</v>
      </c>
      <c r="C36" s="107" t="s">
        <v>618</v>
      </c>
      <c r="D36" s="107" t="s">
        <v>27</v>
      </c>
      <c r="E36" s="59" t="s">
        <v>619</v>
      </c>
      <c r="F36" s="59" t="s">
        <v>72</v>
      </c>
      <c r="G36" s="59">
        <v>51</v>
      </c>
      <c r="H36" s="59">
        <v>50</v>
      </c>
      <c r="I36" s="59">
        <v>101</v>
      </c>
      <c r="J36" s="104" t="s">
        <v>620</v>
      </c>
      <c r="K36" s="59" t="s">
        <v>578</v>
      </c>
      <c r="L36" s="114"/>
      <c r="M36" s="114"/>
      <c r="N36" s="114"/>
      <c r="O36" s="18"/>
      <c r="P36" s="24">
        <v>43519</v>
      </c>
      <c r="Q36" s="18" t="s">
        <v>76</v>
      </c>
      <c r="R36" s="18">
        <v>31</v>
      </c>
      <c r="S36" s="18"/>
      <c r="T36" s="18"/>
    </row>
    <row r="37" spans="1:20">
      <c r="A37" s="4">
        <v>33</v>
      </c>
      <c r="B37" s="17" t="s">
        <v>66</v>
      </c>
      <c r="C37" s="107" t="s">
        <v>621</v>
      </c>
      <c r="D37" s="107" t="s">
        <v>29</v>
      </c>
      <c r="E37" s="59" t="s">
        <v>622</v>
      </c>
      <c r="F37" s="59" t="s">
        <v>103</v>
      </c>
      <c r="G37" s="59">
        <v>46</v>
      </c>
      <c r="H37" s="59">
        <v>63</v>
      </c>
      <c r="I37" s="59">
        <v>109</v>
      </c>
      <c r="J37" s="110">
        <v>9435648318</v>
      </c>
      <c r="K37" s="59" t="s">
        <v>578</v>
      </c>
      <c r="L37" s="112" t="s">
        <v>739</v>
      </c>
      <c r="M37" s="71">
        <v>9127219516</v>
      </c>
      <c r="N37" s="114"/>
      <c r="O37" s="18"/>
      <c r="P37" s="24">
        <v>43521</v>
      </c>
      <c r="Q37" s="18" t="s">
        <v>78</v>
      </c>
      <c r="R37" s="18">
        <v>28</v>
      </c>
      <c r="S37" s="18"/>
      <c r="T37" s="18"/>
    </row>
    <row r="38" spans="1:20">
      <c r="A38" s="4">
        <v>34</v>
      </c>
      <c r="B38" s="17" t="s">
        <v>66</v>
      </c>
      <c r="C38" s="107" t="s">
        <v>623</v>
      </c>
      <c r="D38" s="107" t="s">
        <v>27</v>
      </c>
      <c r="E38" s="59" t="s">
        <v>624</v>
      </c>
      <c r="F38" s="59" t="s">
        <v>106</v>
      </c>
      <c r="G38" s="59">
        <v>48</v>
      </c>
      <c r="H38" s="59">
        <v>57</v>
      </c>
      <c r="I38" s="59">
        <v>105</v>
      </c>
      <c r="J38" s="104" t="s">
        <v>625</v>
      </c>
      <c r="K38" s="59" t="s">
        <v>578</v>
      </c>
      <c r="L38" s="112" t="s">
        <v>739</v>
      </c>
      <c r="M38" s="71">
        <v>9127219516</v>
      </c>
      <c r="N38" s="72" t="s">
        <v>318</v>
      </c>
      <c r="O38" s="73">
        <v>77102620</v>
      </c>
      <c r="P38" s="92">
        <v>43522</v>
      </c>
      <c r="Q38" s="136" t="s">
        <v>73</v>
      </c>
      <c r="R38" s="18">
        <v>34</v>
      </c>
      <c r="S38" s="18"/>
      <c r="T38" s="18"/>
    </row>
    <row r="39" spans="1:20" ht="22.5">
      <c r="A39" s="4">
        <v>35</v>
      </c>
      <c r="B39" s="17" t="s">
        <v>66</v>
      </c>
      <c r="C39" s="107" t="s">
        <v>626</v>
      </c>
      <c r="D39" s="107" t="s">
        <v>29</v>
      </c>
      <c r="E39" s="59" t="s">
        <v>627</v>
      </c>
      <c r="F39" s="59" t="s">
        <v>103</v>
      </c>
      <c r="G39" s="59">
        <v>53</v>
      </c>
      <c r="H39" s="59">
        <v>47</v>
      </c>
      <c r="I39" s="59">
        <v>100</v>
      </c>
      <c r="J39" s="110" t="s">
        <v>628</v>
      </c>
      <c r="K39" s="59" t="s">
        <v>499</v>
      </c>
      <c r="L39" s="112" t="s">
        <v>739</v>
      </c>
      <c r="M39" s="71">
        <v>9127219516</v>
      </c>
      <c r="N39" s="114"/>
      <c r="O39" s="18"/>
      <c r="P39" s="92">
        <v>43522</v>
      </c>
      <c r="Q39" s="136" t="s">
        <v>73</v>
      </c>
      <c r="R39" s="18">
        <v>32</v>
      </c>
      <c r="S39" s="18"/>
      <c r="T39" s="18"/>
    </row>
    <row r="40" spans="1:20">
      <c r="A40" s="4">
        <v>36</v>
      </c>
      <c r="B40" s="17" t="s">
        <v>66</v>
      </c>
      <c r="C40" s="107" t="s">
        <v>629</v>
      </c>
      <c r="D40" s="107" t="s">
        <v>27</v>
      </c>
      <c r="E40" s="59" t="s">
        <v>630</v>
      </c>
      <c r="F40" s="59" t="s">
        <v>106</v>
      </c>
      <c r="G40" s="59">
        <v>52</v>
      </c>
      <c r="H40" s="59">
        <v>63</v>
      </c>
      <c r="I40" s="59">
        <v>115</v>
      </c>
      <c r="J40" s="104" t="s">
        <v>631</v>
      </c>
      <c r="K40" s="59" t="s">
        <v>609</v>
      </c>
      <c r="L40" s="112" t="s">
        <v>739</v>
      </c>
      <c r="M40" s="71">
        <v>9127219516</v>
      </c>
      <c r="N40" s="72" t="s">
        <v>282</v>
      </c>
      <c r="O40" s="73">
        <v>8254023391</v>
      </c>
      <c r="P40" s="136" t="s">
        <v>1497</v>
      </c>
      <c r="Q40" s="136" t="s">
        <v>74</v>
      </c>
      <c r="R40" s="18">
        <v>28</v>
      </c>
      <c r="S40" s="18"/>
      <c r="T40" s="18"/>
    </row>
    <row r="41" spans="1:20">
      <c r="A41" s="4">
        <v>37</v>
      </c>
      <c r="B41" s="17" t="s">
        <v>66</v>
      </c>
      <c r="C41" s="107" t="s">
        <v>632</v>
      </c>
      <c r="D41" s="107" t="s">
        <v>29</v>
      </c>
      <c r="E41" s="59" t="s">
        <v>633</v>
      </c>
      <c r="F41" s="59" t="s">
        <v>103</v>
      </c>
      <c r="G41" s="59">
        <v>83</v>
      </c>
      <c r="H41" s="59">
        <v>71</v>
      </c>
      <c r="I41" s="59">
        <v>154</v>
      </c>
      <c r="J41" s="105">
        <v>9401243608</v>
      </c>
      <c r="K41" s="59" t="s">
        <v>499</v>
      </c>
      <c r="L41" s="112" t="s">
        <v>739</v>
      </c>
      <c r="M41" s="71">
        <v>9127219516</v>
      </c>
      <c r="N41" s="72"/>
      <c r="O41" s="73"/>
      <c r="P41" s="136" t="s">
        <v>1497</v>
      </c>
      <c r="Q41" s="136" t="s">
        <v>74</v>
      </c>
      <c r="R41" s="18">
        <v>32</v>
      </c>
      <c r="S41" s="18"/>
      <c r="T41" s="18"/>
    </row>
    <row r="42" spans="1:20">
      <c r="A42" s="4">
        <v>38</v>
      </c>
      <c r="B42" s="17" t="s">
        <v>66</v>
      </c>
      <c r="C42" s="107" t="s">
        <v>634</v>
      </c>
      <c r="D42" s="107" t="s">
        <v>27</v>
      </c>
      <c r="E42" s="59" t="s">
        <v>635</v>
      </c>
      <c r="F42" s="59" t="s">
        <v>72</v>
      </c>
      <c r="G42" s="59">
        <v>72</v>
      </c>
      <c r="H42" s="59">
        <v>111</v>
      </c>
      <c r="I42" s="59">
        <v>183</v>
      </c>
      <c r="J42" s="104" t="s">
        <v>636</v>
      </c>
      <c r="K42" s="59" t="s">
        <v>499</v>
      </c>
      <c r="L42" s="112" t="s">
        <v>739</v>
      </c>
      <c r="M42" s="71">
        <v>9127219516</v>
      </c>
      <c r="N42" s="72" t="s">
        <v>749</v>
      </c>
      <c r="O42" s="73">
        <v>9957381953</v>
      </c>
      <c r="P42" s="24">
        <v>43524</v>
      </c>
      <c r="Q42" s="18" t="s">
        <v>76</v>
      </c>
      <c r="R42" s="18">
        <v>32</v>
      </c>
      <c r="S42" s="18"/>
      <c r="T42" s="18"/>
    </row>
    <row r="43" spans="1:20">
      <c r="A43" s="4">
        <v>39</v>
      </c>
      <c r="B43" s="17" t="s">
        <v>66</v>
      </c>
      <c r="C43" s="107" t="s">
        <v>637</v>
      </c>
      <c r="D43" s="107" t="s">
        <v>29</v>
      </c>
      <c r="E43" s="59" t="s">
        <v>638</v>
      </c>
      <c r="F43" s="59" t="s">
        <v>103</v>
      </c>
      <c r="G43" s="59">
        <v>32</v>
      </c>
      <c r="H43" s="59">
        <v>39</v>
      </c>
      <c r="I43" s="59">
        <v>71</v>
      </c>
      <c r="J43" s="105">
        <v>7399514091</v>
      </c>
      <c r="K43" s="59" t="s">
        <v>499</v>
      </c>
      <c r="L43" s="112" t="s">
        <v>739</v>
      </c>
      <c r="M43" s="71">
        <v>9127219516</v>
      </c>
      <c r="N43" s="114"/>
      <c r="O43" s="18"/>
      <c r="P43" s="24">
        <v>43524</v>
      </c>
      <c r="Q43" s="18" t="s">
        <v>76</v>
      </c>
      <c r="R43" s="18">
        <v>34</v>
      </c>
      <c r="S43" s="18"/>
      <c r="T43" s="18"/>
    </row>
    <row r="44" spans="1:20">
      <c r="A44" s="4">
        <v>40</v>
      </c>
      <c r="B44" s="17" t="s">
        <v>67</v>
      </c>
      <c r="C44" s="107" t="s">
        <v>639</v>
      </c>
      <c r="D44" s="107" t="s">
        <v>27</v>
      </c>
      <c r="E44" s="59" t="s">
        <v>640</v>
      </c>
      <c r="F44" s="59" t="s">
        <v>106</v>
      </c>
      <c r="G44" s="59">
        <v>45</v>
      </c>
      <c r="H44" s="59">
        <v>95</v>
      </c>
      <c r="I44" s="59">
        <v>140</v>
      </c>
      <c r="J44" s="104" t="s">
        <v>641</v>
      </c>
      <c r="K44" s="59" t="s">
        <v>642</v>
      </c>
      <c r="L44" s="112" t="s">
        <v>739</v>
      </c>
      <c r="M44" s="71">
        <v>9127219516</v>
      </c>
      <c r="N44" s="72" t="s">
        <v>750</v>
      </c>
      <c r="O44" s="73">
        <v>9957381953</v>
      </c>
      <c r="P44" s="24">
        <v>43497</v>
      </c>
      <c r="Q44" s="18" t="s">
        <v>76</v>
      </c>
      <c r="R44" s="18">
        <v>34</v>
      </c>
      <c r="S44" s="18"/>
      <c r="T44" s="18"/>
    </row>
    <row r="45" spans="1:20">
      <c r="A45" s="4">
        <v>41</v>
      </c>
      <c r="B45" s="17" t="s">
        <v>67</v>
      </c>
      <c r="C45" s="107" t="s">
        <v>643</v>
      </c>
      <c r="D45" s="107" t="s">
        <v>29</v>
      </c>
      <c r="E45" s="59" t="s">
        <v>644</v>
      </c>
      <c r="F45" s="59" t="s">
        <v>103</v>
      </c>
      <c r="G45" s="59">
        <v>62</v>
      </c>
      <c r="H45" s="59">
        <v>65</v>
      </c>
      <c r="I45" s="59">
        <v>127</v>
      </c>
      <c r="J45" s="105">
        <v>9954120125</v>
      </c>
      <c r="K45" s="59" t="s">
        <v>499</v>
      </c>
      <c r="L45" s="114"/>
      <c r="M45" s="114"/>
      <c r="N45" s="114"/>
      <c r="O45" s="18"/>
      <c r="P45" s="24">
        <v>43497</v>
      </c>
      <c r="Q45" s="18" t="s">
        <v>76</v>
      </c>
      <c r="R45" s="18">
        <v>32</v>
      </c>
      <c r="S45" s="18"/>
      <c r="T45" s="18"/>
    </row>
    <row r="46" spans="1:20">
      <c r="A46" s="4">
        <v>42</v>
      </c>
      <c r="B46" s="17" t="s">
        <v>67</v>
      </c>
      <c r="C46" s="107" t="s">
        <v>645</v>
      </c>
      <c r="D46" s="107" t="s">
        <v>27</v>
      </c>
      <c r="E46" s="59" t="s">
        <v>646</v>
      </c>
      <c r="F46" s="59" t="s">
        <v>72</v>
      </c>
      <c r="G46" s="59">
        <v>102</v>
      </c>
      <c r="H46" s="59">
        <v>89</v>
      </c>
      <c r="I46" s="59">
        <v>191</v>
      </c>
      <c r="J46" s="104" t="s">
        <v>647</v>
      </c>
      <c r="K46" s="59" t="s">
        <v>499</v>
      </c>
      <c r="L46" s="112" t="s">
        <v>739</v>
      </c>
      <c r="M46" s="71">
        <v>9127219516</v>
      </c>
      <c r="N46" s="113"/>
      <c r="O46" s="50"/>
      <c r="P46" s="24">
        <v>43498</v>
      </c>
      <c r="Q46" s="18" t="s">
        <v>77</v>
      </c>
      <c r="R46" s="18">
        <v>33</v>
      </c>
      <c r="S46" s="18"/>
      <c r="T46" s="18"/>
    </row>
    <row r="47" spans="1:20">
      <c r="A47" s="4">
        <v>43</v>
      </c>
      <c r="B47" s="17" t="s">
        <v>67</v>
      </c>
      <c r="C47" s="107" t="s">
        <v>648</v>
      </c>
      <c r="D47" s="107" t="s">
        <v>29</v>
      </c>
      <c r="E47" s="59" t="s">
        <v>649</v>
      </c>
      <c r="F47" s="59" t="s">
        <v>103</v>
      </c>
      <c r="G47" s="59">
        <v>12</v>
      </c>
      <c r="H47" s="59">
        <v>10</v>
      </c>
      <c r="I47" s="59">
        <v>22</v>
      </c>
      <c r="J47" s="104" t="s">
        <v>650</v>
      </c>
      <c r="K47" s="59" t="s">
        <v>499</v>
      </c>
      <c r="L47" s="112" t="s">
        <v>739</v>
      </c>
      <c r="M47" s="71">
        <v>9127219516</v>
      </c>
      <c r="N47" s="72" t="s">
        <v>749</v>
      </c>
      <c r="O47" s="73">
        <v>9957381953</v>
      </c>
      <c r="P47" s="24">
        <v>43498</v>
      </c>
      <c r="Q47" s="18" t="s">
        <v>77</v>
      </c>
      <c r="R47" s="18">
        <v>33</v>
      </c>
      <c r="S47" s="18"/>
      <c r="T47" s="18"/>
    </row>
    <row r="48" spans="1:20">
      <c r="A48" s="4">
        <v>44</v>
      </c>
      <c r="B48" s="17" t="s">
        <v>67</v>
      </c>
      <c r="C48" s="107" t="s">
        <v>651</v>
      </c>
      <c r="D48" s="107" t="s">
        <v>27</v>
      </c>
      <c r="E48" s="59" t="s">
        <v>652</v>
      </c>
      <c r="F48" s="59" t="s">
        <v>72</v>
      </c>
      <c r="G48" s="59">
        <v>84</v>
      </c>
      <c r="H48" s="59">
        <v>110</v>
      </c>
      <c r="I48" s="59">
        <v>194</v>
      </c>
      <c r="J48" s="104" t="s">
        <v>650</v>
      </c>
      <c r="K48" s="59" t="s">
        <v>499</v>
      </c>
      <c r="L48" s="114"/>
      <c r="M48" s="114"/>
      <c r="N48" s="114"/>
      <c r="O48" s="18"/>
      <c r="P48" s="24">
        <v>43500</v>
      </c>
      <c r="Q48" s="18" t="s">
        <v>78</v>
      </c>
      <c r="R48" s="18">
        <v>34</v>
      </c>
      <c r="S48" s="18"/>
      <c r="T48" s="18"/>
    </row>
    <row r="49" spans="1:20">
      <c r="A49" s="4">
        <v>45</v>
      </c>
      <c r="B49" s="17" t="s">
        <v>67</v>
      </c>
      <c r="C49" s="107" t="s">
        <v>653</v>
      </c>
      <c r="D49" s="107" t="s">
        <v>29</v>
      </c>
      <c r="E49" s="59" t="s">
        <v>654</v>
      </c>
      <c r="F49" s="59" t="s">
        <v>103</v>
      </c>
      <c r="G49" s="59">
        <v>56</v>
      </c>
      <c r="H49" s="59">
        <v>65</v>
      </c>
      <c r="I49" s="59">
        <v>121</v>
      </c>
      <c r="J49" s="105">
        <v>9435001852</v>
      </c>
      <c r="K49" s="59" t="s">
        <v>499</v>
      </c>
      <c r="L49" s="112" t="s">
        <v>739</v>
      </c>
      <c r="M49" s="71">
        <v>9127219516</v>
      </c>
      <c r="N49" s="114"/>
      <c r="O49" s="18"/>
      <c r="P49" s="24">
        <v>43500</v>
      </c>
      <c r="Q49" s="18" t="s">
        <v>78</v>
      </c>
      <c r="R49" s="18">
        <v>34</v>
      </c>
      <c r="S49" s="18"/>
      <c r="T49" s="18"/>
    </row>
    <row r="50" spans="1:20">
      <c r="A50" s="4">
        <v>46</v>
      </c>
      <c r="B50" s="17" t="s">
        <v>67</v>
      </c>
      <c r="C50" s="107" t="s">
        <v>655</v>
      </c>
      <c r="D50" s="107" t="s">
        <v>27</v>
      </c>
      <c r="E50" s="59" t="s">
        <v>201</v>
      </c>
      <c r="F50" s="59" t="s">
        <v>72</v>
      </c>
      <c r="G50" s="59">
        <v>105</v>
      </c>
      <c r="H50" s="59">
        <v>140</v>
      </c>
      <c r="I50" s="59">
        <v>245</v>
      </c>
      <c r="J50" s="104" t="s">
        <v>656</v>
      </c>
      <c r="K50" s="59" t="s">
        <v>499</v>
      </c>
      <c r="L50" s="112" t="s">
        <v>739</v>
      </c>
      <c r="M50" s="71">
        <v>9127219516</v>
      </c>
      <c r="N50" s="72" t="s">
        <v>282</v>
      </c>
      <c r="O50" s="73">
        <v>8254023391</v>
      </c>
      <c r="P50" s="24">
        <v>43501</v>
      </c>
      <c r="Q50" s="18" t="s">
        <v>73</v>
      </c>
      <c r="R50" s="18">
        <v>36</v>
      </c>
      <c r="S50" s="18"/>
      <c r="T50" s="18"/>
    </row>
    <row r="51" spans="1:20">
      <c r="A51" s="4">
        <v>47</v>
      </c>
      <c r="B51" s="17" t="s">
        <v>67</v>
      </c>
      <c r="C51" s="107" t="s">
        <v>657</v>
      </c>
      <c r="D51" s="107" t="s">
        <v>29</v>
      </c>
      <c r="E51" s="59" t="s">
        <v>658</v>
      </c>
      <c r="F51" s="59" t="s">
        <v>103</v>
      </c>
      <c r="G51" s="59">
        <v>48</v>
      </c>
      <c r="H51" s="59">
        <v>54</v>
      </c>
      <c r="I51" s="59">
        <v>102</v>
      </c>
      <c r="J51" s="105">
        <v>9401473951</v>
      </c>
      <c r="K51" s="59" t="s">
        <v>499</v>
      </c>
      <c r="L51" s="112" t="s">
        <v>739</v>
      </c>
      <c r="M51" s="71">
        <v>9127219516</v>
      </c>
      <c r="N51" s="114"/>
      <c r="O51" s="18"/>
      <c r="P51" s="24">
        <v>43501</v>
      </c>
      <c r="Q51" s="18" t="s">
        <v>73</v>
      </c>
      <c r="R51" s="18">
        <v>33</v>
      </c>
      <c r="S51" s="18"/>
      <c r="T51" s="18"/>
    </row>
    <row r="52" spans="1:20">
      <c r="A52" s="4">
        <v>48</v>
      </c>
      <c r="B52" s="17" t="s">
        <v>67</v>
      </c>
      <c r="C52" s="107" t="s">
        <v>659</v>
      </c>
      <c r="D52" s="107" t="s">
        <v>27</v>
      </c>
      <c r="E52" s="59" t="s">
        <v>660</v>
      </c>
      <c r="F52" s="59" t="s">
        <v>72</v>
      </c>
      <c r="G52" s="59">
        <v>95</v>
      </c>
      <c r="H52" s="59">
        <v>100</v>
      </c>
      <c r="I52" s="59">
        <v>195</v>
      </c>
      <c r="J52" s="104" t="s">
        <v>661</v>
      </c>
      <c r="K52" s="59" t="s">
        <v>499</v>
      </c>
      <c r="L52" s="112" t="s">
        <v>739</v>
      </c>
      <c r="M52" s="71">
        <v>9127219516</v>
      </c>
      <c r="N52" s="72" t="s">
        <v>750</v>
      </c>
      <c r="O52" s="73">
        <v>9957381953</v>
      </c>
      <c r="P52" s="24">
        <v>43502</v>
      </c>
      <c r="Q52" s="18" t="s">
        <v>74</v>
      </c>
      <c r="R52" s="18">
        <v>30</v>
      </c>
      <c r="S52" s="18"/>
      <c r="T52" s="18"/>
    </row>
    <row r="53" spans="1:20">
      <c r="A53" s="4">
        <v>49</v>
      </c>
      <c r="B53" s="17" t="s">
        <v>67</v>
      </c>
      <c r="C53" s="107" t="s">
        <v>662</v>
      </c>
      <c r="D53" s="107" t="s">
        <v>29</v>
      </c>
      <c r="E53" s="59" t="s">
        <v>663</v>
      </c>
      <c r="F53" s="59" t="s">
        <v>103</v>
      </c>
      <c r="G53" s="59">
        <v>63</v>
      </c>
      <c r="H53" s="59">
        <v>60</v>
      </c>
      <c r="I53" s="59">
        <v>123</v>
      </c>
      <c r="J53" s="105">
        <v>9577010864</v>
      </c>
      <c r="K53" s="59" t="s">
        <v>499</v>
      </c>
      <c r="L53" s="112" t="s">
        <v>741</v>
      </c>
      <c r="M53" s="71">
        <v>9127222947</v>
      </c>
      <c r="N53" s="114"/>
      <c r="O53" s="18"/>
      <c r="P53" s="24">
        <v>43503</v>
      </c>
      <c r="Q53" s="18" t="s">
        <v>75</v>
      </c>
      <c r="R53" s="18">
        <v>32</v>
      </c>
      <c r="S53" s="18"/>
      <c r="T53" s="18"/>
    </row>
    <row r="54" spans="1:20">
      <c r="A54" s="4">
        <v>50</v>
      </c>
      <c r="B54" s="17" t="s">
        <v>67</v>
      </c>
      <c r="C54" s="107" t="s">
        <v>664</v>
      </c>
      <c r="D54" s="107" t="s">
        <v>27</v>
      </c>
      <c r="E54" s="59" t="s">
        <v>665</v>
      </c>
      <c r="F54" s="59" t="s">
        <v>72</v>
      </c>
      <c r="G54" s="59">
        <v>76</v>
      </c>
      <c r="H54" s="59">
        <v>122</v>
      </c>
      <c r="I54" s="59">
        <v>198</v>
      </c>
      <c r="J54" s="104" t="s">
        <v>340</v>
      </c>
      <c r="K54" s="59" t="s">
        <v>499</v>
      </c>
      <c r="L54" s="112" t="s">
        <v>741</v>
      </c>
      <c r="M54" s="71">
        <v>9127222947</v>
      </c>
      <c r="N54" s="72" t="s">
        <v>305</v>
      </c>
      <c r="O54" s="73">
        <v>9678192907</v>
      </c>
      <c r="P54" s="24">
        <v>43503</v>
      </c>
      <c r="Q54" s="18" t="s">
        <v>75</v>
      </c>
      <c r="R54" s="18">
        <v>32</v>
      </c>
      <c r="S54" s="18"/>
      <c r="T54" s="18"/>
    </row>
    <row r="55" spans="1:20">
      <c r="A55" s="4">
        <v>51</v>
      </c>
      <c r="B55" s="17" t="s">
        <v>67</v>
      </c>
      <c r="C55" s="107" t="s">
        <v>666</v>
      </c>
      <c r="D55" s="107" t="s">
        <v>29</v>
      </c>
      <c r="E55" s="59" t="s">
        <v>667</v>
      </c>
      <c r="F55" s="59" t="s">
        <v>103</v>
      </c>
      <c r="G55" s="59">
        <v>40</v>
      </c>
      <c r="H55" s="59">
        <v>26</v>
      </c>
      <c r="I55" s="59">
        <v>66</v>
      </c>
      <c r="J55" s="105">
        <v>9577369454</v>
      </c>
      <c r="K55" s="59" t="s">
        <v>499</v>
      </c>
      <c r="L55" s="112" t="s">
        <v>505</v>
      </c>
      <c r="M55" s="71">
        <v>9401878033</v>
      </c>
      <c r="N55" s="114"/>
      <c r="O55" s="18"/>
      <c r="P55" s="24">
        <v>43504</v>
      </c>
      <c r="Q55" s="18" t="s">
        <v>76</v>
      </c>
      <c r="R55" s="18">
        <v>35</v>
      </c>
      <c r="S55" s="18"/>
      <c r="T55" s="18"/>
    </row>
    <row r="56" spans="1:20">
      <c r="A56" s="4">
        <v>52</v>
      </c>
      <c r="B56" s="17" t="s">
        <v>67</v>
      </c>
      <c r="C56" s="107" t="s">
        <v>668</v>
      </c>
      <c r="D56" s="107" t="s">
        <v>27</v>
      </c>
      <c r="E56" s="59" t="s">
        <v>669</v>
      </c>
      <c r="F56" s="59" t="s">
        <v>72</v>
      </c>
      <c r="G56" s="59">
        <v>78</v>
      </c>
      <c r="H56" s="59">
        <v>88</v>
      </c>
      <c r="I56" s="59">
        <v>166</v>
      </c>
      <c r="J56" s="104" t="s">
        <v>670</v>
      </c>
      <c r="K56" s="59" t="s">
        <v>499</v>
      </c>
      <c r="L56" s="112" t="s">
        <v>505</v>
      </c>
      <c r="M56" s="71">
        <v>9401878033</v>
      </c>
      <c r="N56" s="72" t="s">
        <v>314</v>
      </c>
      <c r="O56" s="73">
        <v>9401678125</v>
      </c>
      <c r="P56" s="24">
        <v>43505</v>
      </c>
      <c r="Q56" s="18" t="s">
        <v>77</v>
      </c>
      <c r="R56" s="18">
        <v>36</v>
      </c>
      <c r="S56" s="18"/>
      <c r="T56" s="18"/>
    </row>
    <row r="57" spans="1:20">
      <c r="A57" s="4">
        <v>53</v>
      </c>
      <c r="B57" s="17" t="s">
        <v>67</v>
      </c>
      <c r="C57" s="107" t="s">
        <v>671</v>
      </c>
      <c r="D57" s="107" t="s">
        <v>29</v>
      </c>
      <c r="E57" s="59" t="s">
        <v>672</v>
      </c>
      <c r="F57" s="59" t="s">
        <v>103</v>
      </c>
      <c r="G57" s="59">
        <v>64</v>
      </c>
      <c r="H57" s="59">
        <v>72</v>
      </c>
      <c r="I57" s="59">
        <v>136</v>
      </c>
      <c r="J57" s="105">
        <v>9613397945</v>
      </c>
      <c r="K57" s="59" t="s">
        <v>499</v>
      </c>
      <c r="L57" s="112" t="s">
        <v>505</v>
      </c>
      <c r="M57" s="71">
        <v>9401878033</v>
      </c>
      <c r="N57" s="114"/>
      <c r="O57" s="18"/>
      <c r="P57" s="24">
        <v>43507</v>
      </c>
      <c r="Q57" s="18" t="s">
        <v>78</v>
      </c>
      <c r="R57" s="18">
        <v>34</v>
      </c>
      <c r="S57" s="18"/>
      <c r="T57" s="18"/>
    </row>
    <row r="58" spans="1:20">
      <c r="A58" s="4">
        <v>54</v>
      </c>
      <c r="B58" s="17" t="s">
        <v>67</v>
      </c>
      <c r="C58" s="107" t="s">
        <v>673</v>
      </c>
      <c r="D58" s="107" t="s">
        <v>27</v>
      </c>
      <c r="E58" s="59" t="s">
        <v>674</v>
      </c>
      <c r="F58" s="59" t="s">
        <v>72</v>
      </c>
      <c r="G58" s="59">
        <v>61</v>
      </c>
      <c r="H58" s="59">
        <v>82</v>
      </c>
      <c r="I58" s="59">
        <v>143</v>
      </c>
      <c r="J58" s="104" t="s">
        <v>675</v>
      </c>
      <c r="K58" s="59" t="s">
        <v>499</v>
      </c>
      <c r="L58" s="112" t="s">
        <v>505</v>
      </c>
      <c r="M58" s="71">
        <v>9401878033</v>
      </c>
      <c r="N58" s="72" t="s">
        <v>137</v>
      </c>
      <c r="O58" s="73">
        <v>9859379468</v>
      </c>
      <c r="P58" s="24">
        <v>43509</v>
      </c>
      <c r="Q58" s="18" t="s">
        <v>74</v>
      </c>
      <c r="R58" s="18">
        <v>32</v>
      </c>
      <c r="S58" s="18"/>
      <c r="T58" s="18"/>
    </row>
    <row r="59" spans="1:20">
      <c r="A59" s="4">
        <v>55</v>
      </c>
      <c r="B59" s="17" t="s">
        <v>67</v>
      </c>
      <c r="C59" s="107" t="s">
        <v>676</v>
      </c>
      <c r="D59" s="107" t="s">
        <v>29</v>
      </c>
      <c r="E59" s="59" t="s">
        <v>677</v>
      </c>
      <c r="F59" s="59" t="s">
        <v>103</v>
      </c>
      <c r="G59" s="59">
        <v>59</v>
      </c>
      <c r="H59" s="59">
        <v>76</v>
      </c>
      <c r="I59" s="59">
        <v>135</v>
      </c>
      <c r="J59" s="105">
        <v>8876993798</v>
      </c>
      <c r="K59" s="59" t="s">
        <v>499</v>
      </c>
      <c r="L59" s="114"/>
      <c r="M59" s="114"/>
      <c r="N59" s="114"/>
      <c r="O59" s="18"/>
      <c r="P59" s="24">
        <v>43509</v>
      </c>
      <c r="Q59" s="18" t="s">
        <v>74</v>
      </c>
      <c r="R59" s="18">
        <v>34</v>
      </c>
      <c r="S59" s="18"/>
      <c r="T59" s="18"/>
    </row>
    <row r="60" spans="1:20">
      <c r="A60" s="4">
        <v>56</v>
      </c>
      <c r="B60" s="17" t="s">
        <v>67</v>
      </c>
      <c r="C60" s="107" t="s">
        <v>678</v>
      </c>
      <c r="D60" s="107" t="s">
        <v>27</v>
      </c>
      <c r="E60" s="59" t="s">
        <v>679</v>
      </c>
      <c r="F60" s="59" t="s">
        <v>72</v>
      </c>
      <c r="G60" s="59">
        <v>124</v>
      </c>
      <c r="H60" s="59">
        <v>118</v>
      </c>
      <c r="I60" s="59">
        <v>242</v>
      </c>
      <c r="J60" s="104" t="s">
        <v>680</v>
      </c>
      <c r="K60" s="59" t="s">
        <v>499</v>
      </c>
      <c r="L60" s="112" t="s">
        <v>505</v>
      </c>
      <c r="M60" s="71">
        <v>9401878033</v>
      </c>
      <c r="N60" s="114"/>
      <c r="O60" s="18"/>
      <c r="P60" s="24">
        <v>43510</v>
      </c>
      <c r="Q60" s="18" t="s">
        <v>74</v>
      </c>
      <c r="R60" s="18">
        <v>34</v>
      </c>
      <c r="S60" s="18"/>
      <c r="T60" s="18"/>
    </row>
    <row r="61" spans="1:20">
      <c r="A61" s="4">
        <v>57</v>
      </c>
      <c r="B61" s="17" t="s">
        <v>67</v>
      </c>
      <c r="C61" s="107" t="s">
        <v>681</v>
      </c>
      <c r="D61" s="107" t="s">
        <v>29</v>
      </c>
      <c r="E61" s="59" t="s">
        <v>682</v>
      </c>
      <c r="F61" s="59" t="s">
        <v>103</v>
      </c>
      <c r="G61" s="59">
        <v>35</v>
      </c>
      <c r="H61" s="59">
        <v>27</v>
      </c>
      <c r="I61" s="59">
        <v>62</v>
      </c>
      <c r="J61" s="105">
        <v>9577144845</v>
      </c>
      <c r="K61" s="59" t="s">
        <v>499</v>
      </c>
      <c r="L61" s="112" t="s">
        <v>505</v>
      </c>
      <c r="M61" s="71">
        <v>9401878033</v>
      </c>
      <c r="N61" s="72" t="s">
        <v>317</v>
      </c>
      <c r="O61" s="73">
        <v>8486180475</v>
      </c>
      <c r="P61" s="24">
        <v>43510</v>
      </c>
      <c r="Q61" s="18" t="s">
        <v>74</v>
      </c>
      <c r="R61" s="18">
        <v>32</v>
      </c>
      <c r="S61" s="18"/>
      <c r="T61" s="18"/>
    </row>
    <row r="62" spans="1:20">
      <c r="A62" s="4">
        <v>58</v>
      </c>
      <c r="B62" s="17" t="s">
        <v>67</v>
      </c>
      <c r="C62" s="107" t="s">
        <v>683</v>
      </c>
      <c r="D62" s="107" t="s">
        <v>27</v>
      </c>
      <c r="E62" s="59" t="s">
        <v>178</v>
      </c>
      <c r="F62" s="59" t="s">
        <v>72</v>
      </c>
      <c r="G62" s="59">
        <v>146</v>
      </c>
      <c r="H62" s="59">
        <v>187</v>
      </c>
      <c r="I62" s="59">
        <v>333</v>
      </c>
      <c r="J62" s="54"/>
      <c r="K62" s="59" t="s">
        <v>499</v>
      </c>
      <c r="L62" s="112" t="s">
        <v>741</v>
      </c>
      <c r="M62" s="71">
        <v>9127222947</v>
      </c>
      <c r="N62" s="114"/>
      <c r="O62" s="18"/>
      <c r="P62" s="24">
        <v>43145</v>
      </c>
      <c r="Q62" s="18" t="s">
        <v>74</v>
      </c>
      <c r="R62" s="18">
        <v>33</v>
      </c>
      <c r="S62" s="18"/>
      <c r="T62" s="18"/>
    </row>
    <row r="63" spans="1:20">
      <c r="A63" s="4">
        <v>59</v>
      </c>
      <c r="B63" s="17" t="s">
        <v>67</v>
      </c>
      <c r="C63" s="107" t="s">
        <v>684</v>
      </c>
      <c r="D63" s="107" t="s">
        <v>27</v>
      </c>
      <c r="E63" s="59" t="s">
        <v>685</v>
      </c>
      <c r="F63" s="59" t="s">
        <v>72</v>
      </c>
      <c r="G63" s="59">
        <v>81</v>
      </c>
      <c r="H63" s="59">
        <v>80</v>
      </c>
      <c r="I63" s="59">
        <v>161</v>
      </c>
      <c r="J63" s="53" t="s">
        <v>686</v>
      </c>
      <c r="K63" s="59" t="s">
        <v>499</v>
      </c>
      <c r="L63" s="112" t="s">
        <v>741</v>
      </c>
      <c r="M63" s="71">
        <v>9127222947</v>
      </c>
      <c r="N63" s="72" t="s">
        <v>305</v>
      </c>
      <c r="O63" s="73">
        <v>9678192907</v>
      </c>
      <c r="P63" s="24">
        <v>43511</v>
      </c>
      <c r="Q63" s="18" t="s">
        <v>76</v>
      </c>
      <c r="R63" s="18">
        <v>33</v>
      </c>
      <c r="S63" s="18"/>
      <c r="T63" s="18"/>
    </row>
    <row r="64" spans="1:20">
      <c r="A64" s="4">
        <v>60</v>
      </c>
      <c r="B64" s="17" t="s">
        <v>67</v>
      </c>
      <c r="C64" s="107" t="s">
        <v>687</v>
      </c>
      <c r="D64" s="107" t="s">
        <v>27</v>
      </c>
      <c r="E64" s="59" t="s">
        <v>688</v>
      </c>
      <c r="F64" s="59" t="s">
        <v>72</v>
      </c>
      <c r="G64" s="59">
        <v>68</v>
      </c>
      <c r="H64" s="59">
        <v>76</v>
      </c>
      <c r="I64" s="59">
        <v>144</v>
      </c>
      <c r="J64" s="53" t="s">
        <v>689</v>
      </c>
      <c r="K64" s="59" t="s">
        <v>499</v>
      </c>
      <c r="L64" s="112" t="s">
        <v>741</v>
      </c>
      <c r="M64" s="71">
        <v>9127222947</v>
      </c>
      <c r="N64" s="114"/>
      <c r="O64" s="18"/>
      <c r="P64" s="24">
        <v>43512</v>
      </c>
      <c r="Q64" s="18" t="s">
        <v>77</v>
      </c>
      <c r="R64" s="18">
        <v>34</v>
      </c>
      <c r="S64" s="18"/>
      <c r="T64" s="18"/>
    </row>
    <row r="65" spans="1:20">
      <c r="A65" s="4">
        <v>61</v>
      </c>
      <c r="B65" s="17" t="s">
        <v>67</v>
      </c>
      <c r="C65" s="107" t="s">
        <v>690</v>
      </c>
      <c r="D65" s="107" t="s">
        <v>29</v>
      </c>
      <c r="E65" s="59" t="s">
        <v>691</v>
      </c>
      <c r="F65" s="59" t="s">
        <v>103</v>
      </c>
      <c r="G65" s="59">
        <v>87</v>
      </c>
      <c r="H65" s="59">
        <v>100</v>
      </c>
      <c r="I65" s="59">
        <v>187</v>
      </c>
      <c r="J65" s="105">
        <v>9613668872</v>
      </c>
      <c r="K65" s="59" t="s">
        <v>499</v>
      </c>
      <c r="L65" s="112" t="s">
        <v>741</v>
      </c>
      <c r="M65" s="71">
        <v>9127222947</v>
      </c>
      <c r="N65" s="72" t="s">
        <v>152</v>
      </c>
      <c r="O65" s="73">
        <v>9957536839</v>
      </c>
      <c r="P65" s="24">
        <v>43512</v>
      </c>
      <c r="Q65" s="18" t="s">
        <v>77</v>
      </c>
      <c r="R65" s="18">
        <v>34</v>
      </c>
      <c r="S65" s="18"/>
      <c r="T65" s="18"/>
    </row>
    <row r="66" spans="1:20">
      <c r="A66" s="4">
        <v>62</v>
      </c>
      <c r="B66" s="17" t="s">
        <v>67</v>
      </c>
      <c r="C66" s="107" t="s">
        <v>692</v>
      </c>
      <c r="D66" s="107" t="s">
        <v>27</v>
      </c>
      <c r="E66" s="59" t="s">
        <v>693</v>
      </c>
      <c r="F66" s="59" t="s">
        <v>72</v>
      </c>
      <c r="G66" s="59">
        <v>61</v>
      </c>
      <c r="H66" s="59">
        <v>76</v>
      </c>
      <c r="I66" s="59">
        <v>137</v>
      </c>
      <c r="J66" s="54"/>
      <c r="K66" s="59" t="s">
        <v>499</v>
      </c>
      <c r="L66" s="114"/>
      <c r="M66" s="114"/>
      <c r="N66" s="72"/>
      <c r="O66" s="73"/>
      <c r="P66" s="24">
        <v>43514</v>
      </c>
      <c r="Q66" s="50" t="s">
        <v>78</v>
      </c>
      <c r="R66" s="18">
        <v>36</v>
      </c>
      <c r="S66" s="18"/>
      <c r="T66" s="18"/>
    </row>
    <row r="67" spans="1:20">
      <c r="A67" s="4">
        <v>63</v>
      </c>
      <c r="B67" s="17" t="s">
        <v>67</v>
      </c>
      <c r="C67" s="107" t="s">
        <v>499</v>
      </c>
      <c r="D67" s="107" t="s">
        <v>29</v>
      </c>
      <c r="E67" s="59" t="s">
        <v>694</v>
      </c>
      <c r="F67" s="59" t="s">
        <v>103</v>
      </c>
      <c r="G67" s="59">
        <v>67</v>
      </c>
      <c r="H67" s="59">
        <v>62</v>
      </c>
      <c r="I67" s="59">
        <v>129</v>
      </c>
      <c r="J67" s="105">
        <v>9854961726</v>
      </c>
      <c r="K67" s="59" t="s">
        <v>499</v>
      </c>
      <c r="L67" s="112" t="s">
        <v>742</v>
      </c>
      <c r="M67" s="71">
        <v>9435213048</v>
      </c>
      <c r="N67" s="114"/>
      <c r="O67" s="18"/>
      <c r="P67" s="24">
        <v>43514</v>
      </c>
      <c r="Q67" s="50" t="s">
        <v>78</v>
      </c>
      <c r="R67" s="18">
        <v>33</v>
      </c>
      <c r="S67" s="18"/>
      <c r="T67" s="18"/>
    </row>
    <row r="68" spans="1:20">
      <c r="A68" s="4">
        <v>64</v>
      </c>
      <c r="B68" s="17" t="s">
        <v>67</v>
      </c>
      <c r="C68" s="107" t="s">
        <v>695</v>
      </c>
      <c r="D68" s="107" t="s">
        <v>27</v>
      </c>
      <c r="E68" s="59" t="s">
        <v>696</v>
      </c>
      <c r="F68" s="59" t="s">
        <v>160</v>
      </c>
      <c r="G68" s="59">
        <v>50</v>
      </c>
      <c r="H68" s="59">
        <v>54</v>
      </c>
      <c r="I68" s="59">
        <v>104</v>
      </c>
      <c r="J68" s="104" t="s">
        <v>697</v>
      </c>
      <c r="K68" s="59" t="s">
        <v>499</v>
      </c>
      <c r="L68" s="112" t="s">
        <v>742</v>
      </c>
      <c r="M68" s="71">
        <v>9435213048</v>
      </c>
      <c r="N68" s="72" t="s">
        <v>312</v>
      </c>
      <c r="O68" s="73">
        <v>9859379468</v>
      </c>
      <c r="P68" s="24">
        <v>43515</v>
      </c>
      <c r="Q68" s="18" t="s">
        <v>73</v>
      </c>
      <c r="R68" s="18">
        <v>30</v>
      </c>
      <c r="S68" s="18"/>
      <c r="T68" s="18"/>
    </row>
    <row r="69" spans="1:20">
      <c r="A69" s="4">
        <v>65</v>
      </c>
      <c r="B69" s="17" t="s">
        <v>67</v>
      </c>
      <c r="C69" s="107" t="s">
        <v>698</v>
      </c>
      <c r="D69" s="107" t="s">
        <v>29</v>
      </c>
      <c r="E69" s="59" t="s">
        <v>699</v>
      </c>
      <c r="F69" s="59" t="s">
        <v>103</v>
      </c>
      <c r="G69" s="59">
        <v>9</v>
      </c>
      <c r="H69" s="59">
        <v>11</v>
      </c>
      <c r="I69" s="59">
        <v>20</v>
      </c>
      <c r="J69" s="105">
        <v>8011532867</v>
      </c>
      <c r="K69" s="59" t="s">
        <v>499</v>
      </c>
      <c r="L69" s="112" t="s">
        <v>742</v>
      </c>
      <c r="M69" s="71">
        <v>9435213048</v>
      </c>
      <c r="N69" s="114"/>
      <c r="O69" s="18"/>
      <c r="P69" s="24">
        <v>43516</v>
      </c>
      <c r="Q69" s="18" t="s">
        <v>74</v>
      </c>
      <c r="R69" s="18">
        <v>32</v>
      </c>
      <c r="S69" s="18"/>
      <c r="T69" s="18"/>
    </row>
    <row r="70" spans="1:20">
      <c r="A70" s="4">
        <v>66</v>
      </c>
      <c r="B70" s="17" t="s">
        <v>67</v>
      </c>
      <c r="C70" s="107" t="s">
        <v>700</v>
      </c>
      <c r="D70" s="107" t="s">
        <v>27</v>
      </c>
      <c r="E70" s="59" t="s">
        <v>701</v>
      </c>
      <c r="F70" s="59" t="s">
        <v>72</v>
      </c>
      <c r="G70" s="59">
        <v>67</v>
      </c>
      <c r="H70" s="59">
        <v>88</v>
      </c>
      <c r="I70" s="59">
        <v>155</v>
      </c>
      <c r="J70" s="104" t="s">
        <v>702</v>
      </c>
      <c r="K70" s="59" t="s">
        <v>499</v>
      </c>
      <c r="L70" s="112" t="s">
        <v>742</v>
      </c>
      <c r="M70" s="71">
        <v>9435213048</v>
      </c>
      <c r="N70" s="72" t="s">
        <v>313</v>
      </c>
      <c r="O70" s="73">
        <v>9435920112</v>
      </c>
      <c r="P70" s="24">
        <v>43516</v>
      </c>
      <c r="Q70" s="18" t="s">
        <v>74</v>
      </c>
      <c r="R70" s="18">
        <v>32</v>
      </c>
      <c r="S70" s="18"/>
      <c r="T70" s="18"/>
    </row>
    <row r="71" spans="1:20">
      <c r="A71" s="4">
        <v>67</v>
      </c>
      <c r="B71" s="17" t="s">
        <v>67</v>
      </c>
      <c r="C71" s="107" t="s">
        <v>703</v>
      </c>
      <c r="D71" s="107" t="s">
        <v>29</v>
      </c>
      <c r="E71" s="59" t="s">
        <v>704</v>
      </c>
      <c r="F71" s="59" t="s">
        <v>103</v>
      </c>
      <c r="G71" s="59">
        <v>62</v>
      </c>
      <c r="H71" s="59">
        <v>48</v>
      </c>
      <c r="I71" s="59">
        <v>110</v>
      </c>
      <c r="J71" s="105">
        <v>9613108371</v>
      </c>
      <c r="K71" s="59" t="s">
        <v>499</v>
      </c>
      <c r="L71" s="112" t="s">
        <v>742</v>
      </c>
      <c r="M71" s="71">
        <v>9435213048</v>
      </c>
      <c r="N71" s="114"/>
      <c r="O71" s="18"/>
      <c r="P71" s="24">
        <v>43517</v>
      </c>
      <c r="Q71" s="18" t="s">
        <v>75</v>
      </c>
      <c r="R71" s="18">
        <v>35</v>
      </c>
      <c r="S71" s="18"/>
      <c r="T71" s="18"/>
    </row>
    <row r="72" spans="1:20" ht="22.5">
      <c r="A72" s="4">
        <v>68</v>
      </c>
      <c r="B72" s="17" t="s">
        <v>67</v>
      </c>
      <c r="C72" s="107" t="s">
        <v>705</v>
      </c>
      <c r="D72" s="107" t="s">
        <v>29</v>
      </c>
      <c r="E72" s="59" t="s">
        <v>706</v>
      </c>
      <c r="F72" s="59" t="s">
        <v>103</v>
      </c>
      <c r="G72" s="59">
        <v>49</v>
      </c>
      <c r="H72" s="59">
        <v>64</v>
      </c>
      <c r="I72" s="59">
        <v>113</v>
      </c>
      <c r="J72" s="110" t="s">
        <v>628</v>
      </c>
      <c r="K72" s="59" t="s">
        <v>499</v>
      </c>
      <c r="L72" s="112" t="s">
        <v>742</v>
      </c>
      <c r="M72" s="71">
        <v>9435213048</v>
      </c>
      <c r="N72" s="72" t="s">
        <v>316</v>
      </c>
      <c r="O72" s="73">
        <v>8011623336</v>
      </c>
      <c r="P72" s="24">
        <v>43517</v>
      </c>
      <c r="Q72" s="18" t="s">
        <v>75</v>
      </c>
      <c r="R72" s="18">
        <v>36</v>
      </c>
      <c r="S72" s="18"/>
      <c r="T72" s="18"/>
    </row>
    <row r="73" spans="1:20">
      <c r="A73" s="4">
        <v>69</v>
      </c>
      <c r="B73" s="17" t="s">
        <v>67</v>
      </c>
      <c r="C73" s="107" t="s">
        <v>707</v>
      </c>
      <c r="D73" s="107" t="s">
        <v>29</v>
      </c>
      <c r="E73" s="59" t="s">
        <v>708</v>
      </c>
      <c r="F73" s="59" t="s">
        <v>103</v>
      </c>
      <c r="G73" s="59">
        <v>59</v>
      </c>
      <c r="H73" s="59">
        <v>50</v>
      </c>
      <c r="I73" s="59">
        <v>109</v>
      </c>
      <c r="J73" s="105">
        <v>9954904470</v>
      </c>
      <c r="K73" s="59" t="s">
        <v>709</v>
      </c>
      <c r="L73" s="112" t="s">
        <v>742</v>
      </c>
      <c r="M73" s="71">
        <v>9435213048</v>
      </c>
      <c r="N73" s="114"/>
      <c r="O73" s="18"/>
      <c r="P73" s="24">
        <v>43518</v>
      </c>
      <c r="Q73" s="18" t="s">
        <v>76</v>
      </c>
      <c r="R73" s="18">
        <v>34</v>
      </c>
      <c r="S73" s="18"/>
      <c r="T73" s="18"/>
    </row>
    <row r="74" spans="1:20">
      <c r="A74" s="4">
        <v>70</v>
      </c>
      <c r="B74" s="17" t="s">
        <v>67</v>
      </c>
      <c r="C74" s="107" t="s">
        <v>710</v>
      </c>
      <c r="D74" s="107" t="s">
        <v>27</v>
      </c>
      <c r="E74" s="59" t="s">
        <v>711</v>
      </c>
      <c r="F74" s="59" t="s">
        <v>160</v>
      </c>
      <c r="G74" s="59">
        <v>82</v>
      </c>
      <c r="H74" s="59">
        <v>91</v>
      </c>
      <c r="I74" s="59">
        <v>173</v>
      </c>
      <c r="J74" s="104" t="s">
        <v>712</v>
      </c>
      <c r="K74" s="59" t="s">
        <v>169</v>
      </c>
      <c r="L74" s="112" t="s">
        <v>742</v>
      </c>
      <c r="M74" s="71">
        <v>9435213048</v>
      </c>
      <c r="N74" s="72" t="s">
        <v>310</v>
      </c>
      <c r="O74" s="73">
        <v>8812036954</v>
      </c>
      <c r="P74" s="24">
        <v>43519</v>
      </c>
      <c r="Q74" s="18" t="s">
        <v>77</v>
      </c>
      <c r="R74" s="18">
        <v>28</v>
      </c>
      <c r="S74" s="18"/>
      <c r="T74" s="18"/>
    </row>
    <row r="75" spans="1:20">
      <c r="A75" s="4">
        <v>71</v>
      </c>
      <c r="B75" s="17" t="s">
        <v>67</v>
      </c>
      <c r="C75" s="107" t="s">
        <v>713</v>
      </c>
      <c r="D75" s="107" t="s">
        <v>29</v>
      </c>
      <c r="E75" s="59" t="s">
        <v>714</v>
      </c>
      <c r="F75" s="59" t="s">
        <v>103</v>
      </c>
      <c r="G75" s="59">
        <v>57</v>
      </c>
      <c r="H75" s="59">
        <v>65</v>
      </c>
      <c r="I75" s="59">
        <v>122</v>
      </c>
      <c r="J75" s="105">
        <v>7896203592</v>
      </c>
      <c r="K75" s="59" t="s">
        <v>709</v>
      </c>
      <c r="L75" s="112" t="s">
        <v>741</v>
      </c>
      <c r="M75" s="71">
        <v>9127222947</v>
      </c>
      <c r="N75" s="114"/>
      <c r="O75" s="18"/>
      <c r="P75" s="24">
        <v>43519</v>
      </c>
      <c r="Q75" s="18" t="s">
        <v>76</v>
      </c>
      <c r="R75" s="18">
        <v>34</v>
      </c>
      <c r="S75" s="18"/>
      <c r="T75" s="18"/>
    </row>
    <row r="76" spans="1:20">
      <c r="A76" s="4">
        <v>72</v>
      </c>
      <c r="B76" s="17" t="s">
        <v>67</v>
      </c>
      <c r="C76" s="107" t="s">
        <v>715</v>
      </c>
      <c r="D76" s="107" t="s">
        <v>27</v>
      </c>
      <c r="E76" s="59" t="s">
        <v>716</v>
      </c>
      <c r="F76" s="59" t="s">
        <v>72</v>
      </c>
      <c r="G76" s="59">
        <v>52</v>
      </c>
      <c r="H76" s="59">
        <v>71</v>
      </c>
      <c r="I76" s="59">
        <v>123</v>
      </c>
      <c r="J76" s="53" t="s">
        <v>717</v>
      </c>
      <c r="K76" s="59" t="s">
        <v>169</v>
      </c>
      <c r="L76" s="112" t="s">
        <v>741</v>
      </c>
      <c r="M76" s="71">
        <v>9127222947</v>
      </c>
      <c r="N76" s="72" t="s">
        <v>310</v>
      </c>
      <c r="O76" s="73">
        <v>9957958981</v>
      </c>
      <c r="P76" s="24">
        <v>43521</v>
      </c>
      <c r="Q76" s="18" t="s">
        <v>78</v>
      </c>
      <c r="R76" s="18">
        <v>24</v>
      </c>
      <c r="S76" s="18"/>
      <c r="T76" s="18"/>
    </row>
    <row r="77" spans="1:20">
      <c r="A77" s="4">
        <v>73</v>
      </c>
      <c r="B77" s="17" t="s">
        <v>67</v>
      </c>
      <c r="C77" s="107" t="s">
        <v>718</v>
      </c>
      <c r="D77" s="107" t="s">
        <v>29</v>
      </c>
      <c r="E77" s="59" t="s">
        <v>719</v>
      </c>
      <c r="F77" s="59" t="s">
        <v>103</v>
      </c>
      <c r="G77" s="59">
        <v>66</v>
      </c>
      <c r="H77" s="59">
        <v>71</v>
      </c>
      <c r="I77" s="59">
        <v>137</v>
      </c>
      <c r="J77" s="111">
        <v>7399514096</v>
      </c>
      <c r="K77" s="59" t="s">
        <v>709</v>
      </c>
      <c r="L77" s="114"/>
      <c r="M77" s="114"/>
      <c r="N77" s="114"/>
      <c r="O77" s="18"/>
      <c r="P77" s="92">
        <v>43522</v>
      </c>
      <c r="Q77" s="136" t="s">
        <v>73</v>
      </c>
      <c r="R77" s="18"/>
      <c r="S77" s="18"/>
      <c r="T77" s="18"/>
    </row>
    <row r="78" spans="1:20">
      <c r="A78" s="4">
        <v>74</v>
      </c>
      <c r="B78" s="17" t="s">
        <v>67</v>
      </c>
      <c r="C78" s="107" t="s">
        <v>720</v>
      </c>
      <c r="D78" s="107" t="s">
        <v>27</v>
      </c>
      <c r="E78" s="59" t="s">
        <v>721</v>
      </c>
      <c r="F78" s="59" t="s">
        <v>72</v>
      </c>
      <c r="G78" s="59">
        <v>190</v>
      </c>
      <c r="H78" s="59">
        <v>220</v>
      </c>
      <c r="I78" s="59">
        <v>410</v>
      </c>
      <c r="J78" s="104" t="s">
        <v>722</v>
      </c>
      <c r="K78" s="59" t="s">
        <v>503</v>
      </c>
      <c r="L78" s="112" t="s">
        <v>741</v>
      </c>
      <c r="M78" s="71">
        <v>9127222947</v>
      </c>
      <c r="N78" s="114"/>
      <c r="O78" s="18"/>
      <c r="P78" s="92">
        <v>43522</v>
      </c>
      <c r="Q78" s="136" t="s">
        <v>73</v>
      </c>
      <c r="R78" s="18"/>
      <c r="S78" s="18"/>
      <c r="T78" s="18"/>
    </row>
    <row r="79" spans="1:20">
      <c r="A79" s="4">
        <v>75</v>
      </c>
      <c r="B79" s="17" t="s">
        <v>67</v>
      </c>
      <c r="C79" s="107" t="s">
        <v>723</v>
      </c>
      <c r="D79" s="107" t="s">
        <v>29</v>
      </c>
      <c r="E79" s="59" t="s">
        <v>724</v>
      </c>
      <c r="F79" s="59" t="s">
        <v>103</v>
      </c>
      <c r="G79" s="59">
        <v>60</v>
      </c>
      <c r="H79" s="59">
        <v>68</v>
      </c>
      <c r="I79" s="59">
        <v>128</v>
      </c>
      <c r="J79" s="111">
        <v>9864036862</v>
      </c>
      <c r="K79" s="59" t="s">
        <v>725</v>
      </c>
      <c r="L79" s="112" t="s">
        <v>741</v>
      </c>
      <c r="M79" s="71">
        <v>9127222947</v>
      </c>
      <c r="N79" s="72" t="s">
        <v>303</v>
      </c>
      <c r="O79" s="73">
        <v>9577547826</v>
      </c>
      <c r="P79" s="136" t="s">
        <v>1497</v>
      </c>
      <c r="Q79" s="136" t="s">
        <v>74</v>
      </c>
      <c r="R79" s="18"/>
      <c r="S79" s="18"/>
      <c r="T79" s="18"/>
    </row>
    <row r="80" spans="1:20">
      <c r="A80" s="4">
        <v>76</v>
      </c>
      <c r="B80" s="17" t="s">
        <v>67</v>
      </c>
      <c r="C80" s="107" t="s">
        <v>726</v>
      </c>
      <c r="D80" s="107" t="s">
        <v>27</v>
      </c>
      <c r="E80" s="59" t="s">
        <v>727</v>
      </c>
      <c r="F80" s="59" t="s">
        <v>72</v>
      </c>
      <c r="G80" s="59">
        <v>102</v>
      </c>
      <c r="H80" s="59">
        <v>105</v>
      </c>
      <c r="I80" s="59">
        <v>207</v>
      </c>
      <c r="J80" s="61" t="s">
        <v>728</v>
      </c>
      <c r="K80" s="59" t="s">
        <v>725</v>
      </c>
      <c r="L80" s="112" t="s">
        <v>741</v>
      </c>
      <c r="M80" s="71">
        <v>9127222947</v>
      </c>
      <c r="N80" s="114"/>
      <c r="O80" s="18"/>
      <c r="P80" s="136" t="s">
        <v>1497</v>
      </c>
      <c r="Q80" s="136" t="s">
        <v>74</v>
      </c>
      <c r="R80" s="18"/>
      <c r="S80" s="18"/>
      <c r="T80" s="18"/>
    </row>
    <row r="81" spans="1:20">
      <c r="A81" s="4">
        <v>77</v>
      </c>
      <c r="B81" s="17" t="s">
        <v>67</v>
      </c>
      <c r="C81" s="107" t="s">
        <v>729</v>
      </c>
      <c r="D81" s="107" t="s">
        <v>29</v>
      </c>
      <c r="E81" s="59" t="s">
        <v>730</v>
      </c>
      <c r="F81" s="59" t="s">
        <v>103</v>
      </c>
      <c r="G81" s="59">
        <v>64</v>
      </c>
      <c r="H81" s="59">
        <v>73</v>
      </c>
      <c r="I81" s="59">
        <v>137</v>
      </c>
      <c r="J81" s="111">
        <v>8256061680</v>
      </c>
      <c r="K81" s="59" t="s">
        <v>725</v>
      </c>
      <c r="L81" s="112" t="s">
        <v>741</v>
      </c>
      <c r="M81" s="71">
        <v>9127222947</v>
      </c>
      <c r="N81" s="72" t="s">
        <v>310</v>
      </c>
      <c r="O81" s="73">
        <v>9957958981</v>
      </c>
      <c r="P81" s="24">
        <v>43524</v>
      </c>
      <c r="Q81" s="18" t="s">
        <v>76</v>
      </c>
      <c r="R81" s="18"/>
      <c r="S81" s="18"/>
      <c r="T81" s="18"/>
    </row>
    <row r="82" spans="1:20">
      <c r="A82" s="4">
        <v>78</v>
      </c>
      <c r="B82" s="17" t="s">
        <v>67</v>
      </c>
      <c r="C82" s="107" t="s">
        <v>731</v>
      </c>
      <c r="D82" s="107" t="s">
        <v>27</v>
      </c>
      <c r="E82" s="59" t="s">
        <v>732</v>
      </c>
      <c r="F82" s="59" t="s">
        <v>72</v>
      </c>
      <c r="G82" s="59">
        <v>82</v>
      </c>
      <c r="H82" s="59">
        <v>108</v>
      </c>
      <c r="I82" s="59">
        <v>190</v>
      </c>
      <c r="J82" s="61" t="s">
        <v>733</v>
      </c>
      <c r="K82" s="59" t="s">
        <v>725</v>
      </c>
      <c r="L82" s="112" t="s">
        <v>742</v>
      </c>
      <c r="M82" s="71">
        <v>9435213048</v>
      </c>
      <c r="N82" s="114"/>
      <c r="O82" s="18"/>
      <c r="P82" s="24">
        <v>43524</v>
      </c>
      <c r="Q82" s="18" t="s">
        <v>76</v>
      </c>
      <c r="R82" s="18"/>
      <c r="S82" s="18"/>
      <c r="T82" s="18"/>
    </row>
    <row r="83" spans="1:20">
      <c r="A83" s="4">
        <v>79</v>
      </c>
      <c r="B83" s="17" t="s">
        <v>67</v>
      </c>
      <c r="C83" s="107" t="s">
        <v>734</v>
      </c>
      <c r="D83" s="107" t="s">
        <v>29</v>
      </c>
      <c r="E83" s="59" t="s">
        <v>735</v>
      </c>
      <c r="F83" s="59" t="s">
        <v>103</v>
      </c>
      <c r="G83" s="59">
        <v>70</v>
      </c>
      <c r="H83" s="59">
        <v>71</v>
      </c>
      <c r="I83" s="59">
        <v>141</v>
      </c>
      <c r="J83" s="111">
        <v>9957305947</v>
      </c>
      <c r="K83" s="59" t="s">
        <v>725</v>
      </c>
      <c r="L83" s="112" t="s">
        <v>742</v>
      </c>
      <c r="M83" s="71">
        <v>9435213048</v>
      </c>
      <c r="N83" s="72" t="s">
        <v>315</v>
      </c>
      <c r="O83" s="73">
        <v>8011500575</v>
      </c>
      <c r="P83" s="24">
        <v>43159</v>
      </c>
      <c r="Q83" s="18" t="s">
        <v>74</v>
      </c>
      <c r="R83" s="18"/>
      <c r="S83" s="18"/>
      <c r="T83" s="18"/>
    </row>
    <row r="84" spans="1:20">
      <c r="A84" s="4">
        <v>80</v>
      </c>
      <c r="B84" s="17" t="s">
        <v>67</v>
      </c>
      <c r="C84" s="107" t="s">
        <v>736</v>
      </c>
      <c r="D84" s="107" t="s">
        <v>27</v>
      </c>
      <c r="E84" s="59" t="s">
        <v>181</v>
      </c>
      <c r="F84" s="59" t="s">
        <v>72</v>
      </c>
      <c r="G84" s="59">
        <v>91</v>
      </c>
      <c r="H84" s="59">
        <v>112</v>
      </c>
      <c r="I84" s="59">
        <v>203</v>
      </c>
      <c r="J84" s="61" t="s">
        <v>737</v>
      </c>
      <c r="K84" s="59" t="s">
        <v>725</v>
      </c>
      <c r="L84" s="112" t="s">
        <v>742</v>
      </c>
      <c r="M84" s="71">
        <v>9435213048</v>
      </c>
      <c r="N84" s="114"/>
      <c r="O84" s="18"/>
      <c r="P84" s="24">
        <v>43159</v>
      </c>
      <c r="Q84" s="18" t="s">
        <v>74</v>
      </c>
      <c r="R84" s="18"/>
      <c r="S84" s="18"/>
      <c r="T84" s="18"/>
    </row>
    <row r="85" spans="1:20">
      <c r="A85" s="4">
        <v>81</v>
      </c>
      <c r="B85" s="17"/>
      <c r="C85" s="18"/>
      <c r="D85" s="18"/>
      <c r="E85" s="19"/>
      <c r="F85" s="18"/>
      <c r="G85" s="19"/>
      <c r="H85" s="19"/>
      <c r="I85" s="17"/>
      <c r="J85" s="18"/>
      <c r="K85" s="18"/>
      <c r="L85" s="112"/>
      <c r="M85" s="71"/>
      <c r="N85" s="72"/>
      <c r="O85" s="73"/>
      <c r="P85" s="24"/>
      <c r="Q85" s="18"/>
      <c r="R85" s="18"/>
      <c r="S85" s="18"/>
      <c r="T85" s="18"/>
    </row>
    <row r="86" spans="1:20">
      <c r="A86" s="4">
        <v>82</v>
      </c>
      <c r="B86" s="17"/>
      <c r="C86" s="18"/>
      <c r="D86" s="18"/>
      <c r="E86" s="19"/>
      <c r="F86" s="18"/>
      <c r="G86" s="19"/>
      <c r="H86" s="19"/>
      <c r="I86" s="17"/>
      <c r="J86" s="18"/>
      <c r="K86" s="18"/>
      <c r="L86" s="18"/>
      <c r="M86" s="18"/>
      <c r="N86" s="18"/>
      <c r="O86" s="18"/>
      <c r="P86" s="24"/>
      <c r="Q86" s="18"/>
      <c r="R86" s="18"/>
      <c r="S86" s="18"/>
      <c r="T86" s="18"/>
    </row>
    <row r="87" spans="1:20">
      <c r="A87" s="4">
        <v>83</v>
      </c>
      <c r="B87" s="17"/>
      <c r="C87" s="18"/>
      <c r="D87" s="18"/>
      <c r="E87" s="19"/>
      <c r="F87" s="18"/>
      <c r="G87" s="19"/>
      <c r="H87" s="19"/>
      <c r="I87" s="17"/>
      <c r="J87" s="18"/>
      <c r="K87" s="18"/>
      <c r="L87" s="18"/>
      <c r="M87" s="18"/>
      <c r="N87" s="18"/>
      <c r="O87" s="18"/>
      <c r="P87" s="24"/>
      <c r="Q87" s="18"/>
      <c r="R87" s="18"/>
      <c r="S87" s="18"/>
      <c r="T87" s="18"/>
    </row>
    <row r="88" spans="1:20">
      <c r="A88" s="4">
        <v>84</v>
      </c>
      <c r="B88" s="17"/>
      <c r="C88" s="18"/>
      <c r="D88" s="18"/>
      <c r="E88" s="19"/>
      <c r="F88" s="18"/>
      <c r="G88" s="19"/>
      <c r="H88" s="19"/>
      <c r="I88" s="17"/>
      <c r="J88" s="18"/>
      <c r="K88" s="18"/>
      <c r="L88" s="18"/>
      <c r="M88" s="18"/>
      <c r="N88" s="18"/>
      <c r="O88" s="18"/>
      <c r="P88" s="24"/>
      <c r="Q88" s="18"/>
      <c r="R88" s="18"/>
      <c r="S88" s="18"/>
      <c r="T88" s="18"/>
    </row>
    <row r="89" spans="1:20">
      <c r="A89" s="4">
        <v>85</v>
      </c>
      <c r="B89" s="17"/>
      <c r="C89" s="18"/>
      <c r="D89" s="18"/>
      <c r="E89" s="19"/>
      <c r="F89" s="18"/>
      <c r="G89" s="19"/>
      <c r="H89" s="19"/>
      <c r="I89" s="17"/>
      <c r="J89" s="18"/>
      <c r="K89" s="18"/>
      <c r="L89" s="18"/>
      <c r="M89" s="18"/>
      <c r="N89" s="18"/>
      <c r="O89" s="18"/>
      <c r="P89" s="24"/>
      <c r="Q89" s="18"/>
      <c r="R89" s="18"/>
      <c r="S89" s="18"/>
      <c r="T89" s="18"/>
    </row>
    <row r="90" spans="1:20">
      <c r="A90" s="4">
        <v>86</v>
      </c>
      <c r="B90" s="17"/>
      <c r="C90" s="18"/>
      <c r="D90" s="18"/>
      <c r="E90" s="19"/>
      <c r="F90" s="18"/>
      <c r="G90" s="19"/>
      <c r="H90" s="19"/>
      <c r="I90" s="17"/>
      <c r="J90" s="18"/>
      <c r="K90" s="18"/>
      <c r="L90" s="18"/>
      <c r="M90" s="18"/>
      <c r="N90" s="18"/>
      <c r="O90" s="18"/>
      <c r="P90" s="24"/>
      <c r="Q90" s="18"/>
      <c r="R90" s="18"/>
      <c r="S90" s="18"/>
      <c r="T90" s="18"/>
    </row>
    <row r="91" spans="1:20">
      <c r="A91" s="4">
        <v>87</v>
      </c>
      <c r="B91" s="17"/>
      <c r="C91" s="18"/>
      <c r="D91" s="18"/>
      <c r="E91" s="19"/>
      <c r="F91" s="18"/>
      <c r="G91" s="19"/>
      <c r="H91" s="19"/>
      <c r="I91" s="17"/>
      <c r="J91" s="18"/>
      <c r="K91" s="18"/>
      <c r="L91" s="18"/>
      <c r="M91" s="18"/>
      <c r="N91" s="18"/>
      <c r="O91" s="18"/>
      <c r="P91" s="24"/>
      <c r="Q91" s="18"/>
      <c r="R91" s="18"/>
      <c r="S91" s="18"/>
      <c r="T91" s="18"/>
    </row>
    <row r="92" spans="1:20">
      <c r="A92" s="4">
        <v>88</v>
      </c>
      <c r="B92" s="17"/>
      <c r="C92" s="18"/>
      <c r="D92" s="18"/>
      <c r="E92" s="19"/>
      <c r="F92" s="18"/>
      <c r="G92" s="19"/>
      <c r="H92" s="19"/>
      <c r="I92" s="17"/>
      <c r="J92" s="18"/>
      <c r="K92" s="18"/>
      <c r="L92" s="18"/>
      <c r="M92" s="18"/>
      <c r="N92" s="18"/>
      <c r="O92" s="18"/>
      <c r="P92" s="24"/>
      <c r="Q92" s="18"/>
      <c r="R92" s="18"/>
      <c r="S92" s="18"/>
      <c r="T92" s="18"/>
    </row>
    <row r="93" spans="1:20">
      <c r="A93" s="4">
        <v>89</v>
      </c>
      <c r="B93" s="17"/>
      <c r="C93" s="18"/>
      <c r="D93" s="18"/>
      <c r="E93" s="19"/>
      <c r="F93" s="18"/>
      <c r="G93" s="19"/>
      <c r="H93" s="19"/>
      <c r="I93" s="17"/>
      <c r="J93" s="18"/>
      <c r="K93" s="18"/>
      <c r="L93" s="18"/>
      <c r="M93" s="18"/>
      <c r="N93" s="18"/>
      <c r="O93" s="18"/>
      <c r="P93" s="24"/>
      <c r="Q93" s="18"/>
      <c r="R93" s="18"/>
      <c r="S93" s="18"/>
      <c r="T93" s="18"/>
    </row>
    <row r="94" spans="1:20">
      <c r="A94" s="4">
        <v>90</v>
      </c>
      <c r="B94" s="17"/>
      <c r="C94" s="18"/>
      <c r="D94" s="18"/>
      <c r="E94" s="19"/>
      <c r="F94" s="18"/>
      <c r="G94" s="19"/>
      <c r="H94" s="19"/>
      <c r="I94" s="17"/>
      <c r="J94" s="18"/>
      <c r="K94" s="18"/>
      <c r="L94" s="18"/>
      <c r="M94" s="18"/>
      <c r="N94" s="18"/>
      <c r="O94" s="18"/>
      <c r="P94" s="24"/>
      <c r="Q94" s="18"/>
      <c r="R94" s="18"/>
      <c r="S94" s="18"/>
      <c r="T94" s="18"/>
    </row>
    <row r="95" spans="1:20">
      <c r="A95" s="4">
        <v>91</v>
      </c>
      <c r="B95" s="17"/>
      <c r="C95" s="18"/>
      <c r="D95" s="18"/>
      <c r="E95" s="19"/>
      <c r="F95" s="18"/>
      <c r="G95" s="19"/>
      <c r="H95" s="19"/>
      <c r="I95" s="17">
        <f t="shared" ref="I95:I164" si="0">+G95+H95</f>
        <v>0</v>
      </c>
      <c r="J95" s="18"/>
      <c r="K95" s="18"/>
      <c r="L95" s="18"/>
      <c r="M95" s="18"/>
      <c r="N95" s="18"/>
      <c r="O95" s="18"/>
      <c r="P95" s="24"/>
      <c r="Q95" s="18"/>
      <c r="R95" s="18"/>
      <c r="S95" s="18"/>
      <c r="T95" s="18"/>
    </row>
    <row r="96" spans="1:20">
      <c r="A96" s="4">
        <v>92</v>
      </c>
      <c r="B96" s="17"/>
      <c r="C96" s="18"/>
      <c r="D96" s="18"/>
      <c r="E96" s="19"/>
      <c r="F96" s="18"/>
      <c r="G96" s="19"/>
      <c r="H96" s="19"/>
      <c r="I96" s="17">
        <f t="shared" si="0"/>
        <v>0</v>
      </c>
      <c r="J96" s="18"/>
      <c r="K96" s="18"/>
      <c r="L96" s="18"/>
      <c r="M96" s="18"/>
      <c r="N96" s="18"/>
      <c r="O96" s="18"/>
      <c r="P96" s="24"/>
      <c r="Q96" s="18"/>
      <c r="R96" s="18"/>
      <c r="S96" s="18"/>
      <c r="T96" s="18"/>
    </row>
    <row r="97" spans="1:20">
      <c r="A97" s="4">
        <v>93</v>
      </c>
      <c r="B97" s="17"/>
      <c r="C97" s="18"/>
      <c r="D97" s="18"/>
      <c r="E97" s="19"/>
      <c r="F97" s="18"/>
      <c r="G97" s="19"/>
      <c r="H97" s="19"/>
      <c r="I97" s="17">
        <f t="shared" si="0"/>
        <v>0</v>
      </c>
      <c r="J97" s="18"/>
      <c r="K97" s="18"/>
      <c r="L97" s="18"/>
      <c r="M97" s="18"/>
      <c r="N97" s="18"/>
      <c r="O97" s="18"/>
      <c r="P97" s="24"/>
      <c r="Q97" s="18"/>
      <c r="R97" s="18"/>
      <c r="S97" s="18"/>
      <c r="T97" s="18"/>
    </row>
    <row r="98" spans="1:20">
      <c r="A98" s="4">
        <v>94</v>
      </c>
      <c r="B98" s="17"/>
      <c r="C98" s="18"/>
      <c r="D98" s="18"/>
      <c r="E98" s="19"/>
      <c r="F98" s="18"/>
      <c r="G98" s="19"/>
      <c r="H98" s="19"/>
      <c r="I98" s="17">
        <f t="shared" si="0"/>
        <v>0</v>
      </c>
      <c r="J98" s="18"/>
      <c r="K98" s="18"/>
      <c r="L98" s="18"/>
      <c r="M98" s="18"/>
      <c r="N98" s="18"/>
      <c r="O98" s="18"/>
      <c r="P98" s="24"/>
      <c r="Q98" s="18"/>
      <c r="R98" s="18"/>
      <c r="S98" s="18"/>
      <c r="T98" s="18"/>
    </row>
    <row r="99" spans="1:20">
      <c r="A99" s="4">
        <v>95</v>
      </c>
      <c r="B99" s="17"/>
      <c r="C99" s="18"/>
      <c r="D99" s="18"/>
      <c r="E99" s="19"/>
      <c r="F99" s="18"/>
      <c r="G99" s="19"/>
      <c r="H99" s="19"/>
      <c r="I99" s="17">
        <f t="shared" si="0"/>
        <v>0</v>
      </c>
      <c r="J99" s="18"/>
      <c r="K99" s="18"/>
      <c r="L99" s="18"/>
      <c r="M99" s="18"/>
      <c r="N99" s="18"/>
      <c r="O99" s="18"/>
      <c r="P99" s="24"/>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0"/>
      <c r="C165" s="21">
        <f>COUNTIFS(C5:C164,"*")</f>
        <v>80</v>
      </c>
      <c r="D165" s="21"/>
      <c r="E165" s="13"/>
      <c r="F165" s="21"/>
      <c r="G165" s="21">
        <f>SUM(G5:G164)</f>
        <v>5507</v>
      </c>
      <c r="H165" s="21">
        <f>SUM(H5:H164)</f>
        <v>6297</v>
      </c>
      <c r="I165" s="21">
        <f>SUM(I5:I164)</f>
        <v>11804</v>
      </c>
      <c r="J165" s="21"/>
      <c r="K165" s="21"/>
      <c r="L165" s="21"/>
      <c r="M165" s="21"/>
      <c r="N165" s="21"/>
      <c r="O165" s="21"/>
      <c r="P165" s="14"/>
      <c r="Q165" s="21"/>
      <c r="R165" s="21"/>
      <c r="S165" s="21"/>
      <c r="T165" s="12"/>
    </row>
    <row r="166" spans="1:20">
      <c r="A166" s="45" t="s">
        <v>66</v>
      </c>
      <c r="B166" s="10">
        <f>COUNTIF(B$5:B$164,"Team 1")</f>
        <v>39</v>
      </c>
      <c r="C166" s="45" t="s">
        <v>29</v>
      </c>
      <c r="D166" s="10">
        <f>COUNTIF(D5:D164,"Anganwadi")</f>
        <v>40</v>
      </c>
    </row>
    <row r="167" spans="1:20">
      <c r="A167" s="45" t="s">
        <v>67</v>
      </c>
      <c r="B167" s="10">
        <f>COUNTIF(B$6:B$164,"Team 2")</f>
        <v>41</v>
      </c>
      <c r="C167" s="45" t="s">
        <v>27</v>
      </c>
      <c r="D167" s="10">
        <f>COUNTIF(D5:D164,"School")</f>
        <v>40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zoomScale="85" zoomScaleNormal="85" workbookViewId="0">
      <pane xSplit="3" ySplit="4" topLeftCell="D7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7" t="s">
        <v>1509</v>
      </c>
      <c r="B1" s="197"/>
      <c r="C1" s="197"/>
      <c r="D1" s="188"/>
      <c r="E1" s="188"/>
      <c r="F1" s="188"/>
      <c r="G1" s="188"/>
      <c r="H1" s="188"/>
      <c r="I1" s="188"/>
      <c r="J1" s="188"/>
      <c r="K1" s="188"/>
      <c r="L1" s="188"/>
      <c r="M1" s="188"/>
      <c r="N1" s="188"/>
      <c r="O1" s="188"/>
      <c r="P1" s="188"/>
      <c r="Q1" s="188"/>
      <c r="R1" s="188"/>
      <c r="S1" s="188"/>
    </row>
    <row r="2" spans="1:20">
      <c r="A2" s="191" t="s">
        <v>63</v>
      </c>
      <c r="B2" s="192"/>
      <c r="C2" s="192"/>
      <c r="D2" s="25">
        <v>43525</v>
      </c>
      <c r="E2" s="22"/>
      <c r="F2" s="22"/>
      <c r="G2" s="22"/>
      <c r="H2" s="22"/>
      <c r="I2" s="22"/>
      <c r="J2" s="22"/>
      <c r="K2" s="22"/>
      <c r="L2" s="22"/>
      <c r="M2" s="22"/>
      <c r="N2" s="22"/>
      <c r="O2" s="22"/>
      <c r="P2" s="22"/>
      <c r="Q2" s="22"/>
      <c r="R2" s="22"/>
      <c r="S2" s="22"/>
    </row>
    <row r="3" spans="1:20" ht="24" customHeight="1">
      <c r="A3" s="193" t="s">
        <v>14</v>
      </c>
      <c r="B3" s="189" t="s">
        <v>65</v>
      </c>
      <c r="C3" s="194" t="s">
        <v>7</v>
      </c>
      <c r="D3" s="194" t="s">
        <v>59</v>
      </c>
      <c r="E3" s="194" t="s">
        <v>16</v>
      </c>
      <c r="F3" s="195" t="s">
        <v>17</v>
      </c>
      <c r="G3" s="194" t="s">
        <v>8</v>
      </c>
      <c r="H3" s="194"/>
      <c r="I3" s="194"/>
      <c r="J3" s="194" t="s">
        <v>35</v>
      </c>
      <c r="K3" s="189" t="s">
        <v>37</v>
      </c>
      <c r="L3" s="189" t="s">
        <v>54</v>
      </c>
      <c r="M3" s="189" t="s">
        <v>55</v>
      </c>
      <c r="N3" s="189" t="s">
        <v>38</v>
      </c>
      <c r="O3" s="189" t="s">
        <v>39</v>
      </c>
      <c r="P3" s="193" t="s">
        <v>58</v>
      </c>
      <c r="Q3" s="194" t="s">
        <v>56</v>
      </c>
      <c r="R3" s="194" t="s">
        <v>36</v>
      </c>
      <c r="S3" s="194" t="s">
        <v>57</v>
      </c>
      <c r="T3" s="194" t="s">
        <v>13</v>
      </c>
    </row>
    <row r="4" spans="1:20" ht="25.5" customHeight="1">
      <c r="A4" s="193"/>
      <c r="B4" s="196"/>
      <c r="C4" s="194"/>
      <c r="D4" s="194"/>
      <c r="E4" s="194"/>
      <c r="F4" s="195"/>
      <c r="G4" s="23" t="s">
        <v>9</v>
      </c>
      <c r="H4" s="23" t="s">
        <v>10</v>
      </c>
      <c r="I4" s="23" t="s">
        <v>11</v>
      </c>
      <c r="J4" s="194"/>
      <c r="K4" s="190"/>
      <c r="L4" s="190"/>
      <c r="M4" s="190"/>
      <c r="N4" s="190"/>
      <c r="O4" s="190"/>
      <c r="P4" s="193"/>
      <c r="Q4" s="193"/>
      <c r="R4" s="194"/>
      <c r="S4" s="194"/>
      <c r="T4" s="194"/>
    </row>
    <row r="5" spans="1:20">
      <c r="A5" s="4">
        <v>1</v>
      </c>
      <c r="B5" s="17" t="s">
        <v>66</v>
      </c>
      <c r="C5" s="90" t="s">
        <v>751</v>
      </c>
      <c r="D5" s="90" t="s">
        <v>29</v>
      </c>
      <c r="E5" s="95" t="s">
        <v>752</v>
      </c>
      <c r="F5" s="95" t="s">
        <v>103</v>
      </c>
      <c r="G5" s="95">
        <v>60</v>
      </c>
      <c r="H5" s="95">
        <v>60</v>
      </c>
      <c r="I5" s="95">
        <v>120</v>
      </c>
      <c r="J5" s="105">
        <v>8256056272</v>
      </c>
      <c r="K5" s="95" t="s">
        <v>725</v>
      </c>
      <c r="L5" s="70" t="s">
        <v>531</v>
      </c>
      <c r="M5" s="71">
        <v>9859251275</v>
      </c>
      <c r="N5" s="72" t="s">
        <v>527</v>
      </c>
      <c r="O5" s="73">
        <v>9957382962</v>
      </c>
      <c r="P5" s="24">
        <v>43525</v>
      </c>
      <c r="Q5" s="18" t="s">
        <v>76</v>
      </c>
      <c r="R5" s="18">
        <v>32</v>
      </c>
      <c r="S5" s="18"/>
      <c r="T5" s="18"/>
    </row>
    <row r="6" spans="1:20">
      <c r="A6" s="4">
        <v>2</v>
      </c>
      <c r="B6" s="17" t="s">
        <v>66</v>
      </c>
      <c r="C6" s="90" t="s">
        <v>753</v>
      </c>
      <c r="D6" s="90" t="s">
        <v>27</v>
      </c>
      <c r="E6" s="95" t="s">
        <v>754</v>
      </c>
      <c r="F6" s="95" t="s">
        <v>72</v>
      </c>
      <c r="G6" s="95">
        <v>78</v>
      </c>
      <c r="H6" s="95">
        <v>74</v>
      </c>
      <c r="I6" s="95">
        <v>152</v>
      </c>
      <c r="J6" s="104" t="s">
        <v>755</v>
      </c>
      <c r="K6" s="95" t="s">
        <v>725</v>
      </c>
      <c r="L6" s="70" t="s">
        <v>948</v>
      </c>
      <c r="M6" s="101">
        <v>9435160089</v>
      </c>
      <c r="N6" s="108" t="s">
        <v>949</v>
      </c>
      <c r="O6" s="18"/>
      <c r="P6" s="24">
        <v>43525</v>
      </c>
      <c r="Q6" s="18" t="s">
        <v>223</v>
      </c>
      <c r="R6" s="18">
        <v>34</v>
      </c>
      <c r="S6" s="18"/>
      <c r="T6" s="18"/>
    </row>
    <row r="7" spans="1:20">
      <c r="A7" s="4">
        <v>3</v>
      </c>
      <c r="B7" s="17" t="s">
        <v>66</v>
      </c>
      <c r="C7" s="90" t="s">
        <v>756</v>
      </c>
      <c r="D7" s="90" t="s">
        <v>29</v>
      </c>
      <c r="E7" s="95" t="s">
        <v>757</v>
      </c>
      <c r="F7" s="95" t="s">
        <v>103</v>
      </c>
      <c r="G7" s="95">
        <v>52</v>
      </c>
      <c r="H7" s="95">
        <v>55</v>
      </c>
      <c r="I7" s="95">
        <v>107</v>
      </c>
      <c r="J7" s="94">
        <v>8011736944</v>
      </c>
      <c r="K7" s="95" t="s">
        <v>725</v>
      </c>
      <c r="L7" s="70" t="s">
        <v>329</v>
      </c>
      <c r="M7" s="71">
        <v>7662845286</v>
      </c>
      <c r="N7" s="72" t="s">
        <v>950</v>
      </c>
      <c r="O7" s="73">
        <v>8011132956</v>
      </c>
      <c r="P7" s="24">
        <v>43526</v>
      </c>
      <c r="Q7" s="18" t="s">
        <v>223</v>
      </c>
      <c r="R7" s="18">
        <v>34</v>
      </c>
      <c r="S7" s="18"/>
      <c r="T7" s="18"/>
    </row>
    <row r="8" spans="1:20">
      <c r="A8" s="4">
        <v>4</v>
      </c>
      <c r="B8" s="17" t="s">
        <v>66</v>
      </c>
      <c r="C8" s="90" t="s">
        <v>758</v>
      </c>
      <c r="D8" s="90" t="s">
        <v>27</v>
      </c>
      <c r="E8" s="95" t="s">
        <v>759</v>
      </c>
      <c r="F8" s="95" t="s">
        <v>72</v>
      </c>
      <c r="G8" s="95">
        <v>57</v>
      </c>
      <c r="H8" s="95">
        <v>61</v>
      </c>
      <c r="I8" s="95">
        <v>118</v>
      </c>
      <c r="J8" s="104" t="s">
        <v>760</v>
      </c>
      <c r="K8" s="95" t="s">
        <v>725</v>
      </c>
      <c r="L8" s="70" t="s">
        <v>329</v>
      </c>
      <c r="M8" s="71">
        <v>7662845286</v>
      </c>
      <c r="N8" s="72" t="s">
        <v>532</v>
      </c>
      <c r="O8" s="73">
        <v>8011150597</v>
      </c>
      <c r="P8" s="24">
        <v>43526</v>
      </c>
      <c r="Q8" s="18" t="s">
        <v>73</v>
      </c>
      <c r="R8" s="18">
        <v>32</v>
      </c>
      <c r="S8" s="18"/>
      <c r="T8" s="18"/>
    </row>
    <row r="9" spans="1:20">
      <c r="A9" s="4">
        <v>5</v>
      </c>
      <c r="B9" s="17" t="s">
        <v>66</v>
      </c>
      <c r="C9" s="90" t="s">
        <v>761</v>
      </c>
      <c r="D9" s="90" t="s">
        <v>29</v>
      </c>
      <c r="E9" s="95" t="s">
        <v>762</v>
      </c>
      <c r="F9" s="95" t="s">
        <v>103</v>
      </c>
      <c r="G9" s="95">
        <v>72</v>
      </c>
      <c r="H9" s="95">
        <v>64</v>
      </c>
      <c r="I9" s="95">
        <v>136</v>
      </c>
      <c r="J9" s="94">
        <v>9957909061</v>
      </c>
      <c r="K9" s="95" t="s">
        <v>725</v>
      </c>
      <c r="L9" s="70" t="s">
        <v>514</v>
      </c>
      <c r="M9" s="18"/>
      <c r="N9" s="72" t="s">
        <v>951</v>
      </c>
      <c r="O9" s="73"/>
      <c r="P9" s="24">
        <v>43529</v>
      </c>
      <c r="Q9" s="18" t="s">
        <v>73</v>
      </c>
      <c r="R9" s="18">
        <v>33</v>
      </c>
      <c r="S9" s="18"/>
      <c r="T9" s="18"/>
    </row>
    <row r="10" spans="1:20">
      <c r="A10" s="4">
        <v>6</v>
      </c>
      <c r="B10" s="17" t="s">
        <v>66</v>
      </c>
      <c r="C10" s="90" t="s">
        <v>763</v>
      </c>
      <c r="D10" s="90" t="s">
        <v>27</v>
      </c>
      <c r="E10" s="95" t="s">
        <v>764</v>
      </c>
      <c r="F10" s="95" t="s">
        <v>160</v>
      </c>
      <c r="G10" s="95">
        <v>120</v>
      </c>
      <c r="H10" s="95">
        <v>158</v>
      </c>
      <c r="I10" s="95">
        <v>278</v>
      </c>
      <c r="J10" s="104" t="s">
        <v>765</v>
      </c>
      <c r="K10" s="95" t="s">
        <v>725</v>
      </c>
      <c r="L10" s="70" t="s">
        <v>514</v>
      </c>
      <c r="M10" s="18"/>
      <c r="N10" s="72" t="s">
        <v>951</v>
      </c>
      <c r="O10" s="18"/>
      <c r="P10" s="24">
        <v>43529</v>
      </c>
      <c r="Q10" s="18" t="s">
        <v>74</v>
      </c>
      <c r="R10" s="18">
        <v>33</v>
      </c>
      <c r="S10" s="18"/>
      <c r="T10" s="18"/>
    </row>
    <row r="11" spans="1:20">
      <c r="A11" s="4">
        <v>7</v>
      </c>
      <c r="B11" s="17" t="s">
        <v>66</v>
      </c>
      <c r="C11" s="90" t="s">
        <v>766</v>
      </c>
      <c r="D11" s="90" t="s">
        <v>29</v>
      </c>
      <c r="E11" s="95" t="s">
        <v>767</v>
      </c>
      <c r="F11" s="95" t="s">
        <v>103</v>
      </c>
      <c r="G11" s="95">
        <v>34</v>
      </c>
      <c r="H11" s="95">
        <v>37</v>
      </c>
      <c r="I11" s="95">
        <v>71</v>
      </c>
      <c r="J11" s="94">
        <v>8876110452</v>
      </c>
      <c r="K11" s="95" t="s">
        <v>725</v>
      </c>
      <c r="L11" s="70" t="s">
        <v>514</v>
      </c>
      <c r="M11" s="18"/>
      <c r="N11" s="72" t="s">
        <v>126</v>
      </c>
      <c r="O11" s="73">
        <v>9706990933</v>
      </c>
      <c r="P11" s="24">
        <v>43530</v>
      </c>
      <c r="Q11" s="18" t="s">
        <v>74</v>
      </c>
      <c r="R11" s="18">
        <v>34</v>
      </c>
      <c r="S11" s="18"/>
      <c r="T11" s="18"/>
    </row>
    <row r="12" spans="1:20">
      <c r="A12" s="4">
        <v>8</v>
      </c>
      <c r="B12" s="17" t="s">
        <v>66</v>
      </c>
      <c r="C12" s="90" t="s">
        <v>768</v>
      </c>
      <c r="D12" s="90" t="s">
        <v>27</v>
      </c>
      <c r="E12" s="95" t="s">
        <v>769</v>
      </c>
      <c r="F12" s="95" t="s">
        <v>106</v>
      </c>
      <c r="G12" s="95">
        <v>71</v>
      </c>
      <c r="H12" s="95">
        <v>72</v>
      </c>
      <c r="I12" s="95">
        <v>143</v>
      </c>
      <c r="J12" s="103" t="s">
        <v>770</v>
      </c>
      <c r="K12" s="95" t="s">
        <v>725</v>
      </c>
      <c r="L12" s="70" t="s">
        <v>521</v>
      </c>
      <c r="M12" s="101">
        <v>9706426606</v>
      </c>
      <c r="N12" s="72" t="s">
        <v>127</v>
      </c>
      <c r="O12" s="73">
        <v>9957126989</v>
      </c>
      <c r="P12" s="24">
        <v>43530</v>
      </c>
      <c r="Q12" s="18" t="s">
        <v>74</v>
      </c>
      <c r="R12" s="18">
        <v>34</v>
      </c>
      <c r="S12" s="18"/>
      <c r="T12" s="18"/>
    </row>
    <row r="13" spans="1:20">
      <c r="A13" s="4">
        <v>9</v>
      </c>
      <c r="B13" s="17" t="s">
        <v>66</v>
      </c>
      <c r="C13" s="90" t="s">
        <v>771</v>
      </c>
      <c r="D13" s="90" t="s">
        <v>29</v>
      </c>
      <c r="E13" s="95" t="s">
        <v>772</v>
      </c>
      <c r="F13" s="95" t="s">
        <v>103</v>
      </c>
      <c r="G13" s="95">
        <v>15</v>
      </c>
      <c r="H13" s="95">
        <v>17</v>
      </c>
      <c r="I13" s="95">
        <v>32</v>
      </c>
      <c r="J13" s="105">
        <v>9954621211</v>
      </c>
      <c r="K13" s="95" t="s">
        <v>738</v>
      </c>
      <c r="L13" s="70" t="s">
        <v>521</v>
      </c>
      <c r="M13" s="101">
        <v>9706426607</v>
      </c>
      <c r="N13" s="72" t="s">
        <v>128</v>
      </c>
      <c r="O13" s="73">
        <v>9678345813</v>
      </c>
      <c r="P13" s="24">
        <v>43531</v>
      </c>
      <c r="Q13" s="18" t="s">
        <v>75</v>
      </c>
      <c r="R13" s="18">
        <v>36</v>
      </c>
      <c r="S13" s="18"/>
      <c r="T13" s="18"/>
    </row>
    <row r="14" spans="1:20">
      <c r="A14" s="4">
        <v>10</v>
      </c>
      <c r="B14" s="17" t="s">
        <v>66</v>
      </c>
      <c r="C14" s="90" t="s">
        <v>773</v>
      </c>
      <c r="D14" s="90" t="s">
        <v>27</v>
      </c>
      <c r="E14" s="95" t="s">
        <v>774</v>
      </c>
      <c r="F14" s="95" t="s">
        <v>72</v>
      </c>
      <c r="G14" s="95">
        <v>129</v>
      </c>
      <c r="H14" s="95">
        <v>113</v>
      </c>
      <c r="I14" s="95">
        <v>242</v>
      </c>
      <c r="J14" s="115">
        <v>9854715520</v>
      </c>
      <c r="K14" s="95" t="s">
        <v>503</v>
      </c>
      <c r="L14" s="70" t="s">
        <v>521</v>
      </c>
      <c r="M14" s="101">
        <v>9706426608</v>
      </c>
      <c r="N14" s="72" t="s">
        <v>129</v>
      </c>
      <c r="O14" s="73">
        <v>8822024673</v>
      </c>
      <c r="P14" s="24">
        <v>43531</v>
      </c>
      <c r="Q14" s="18" t="s">
        <v>75</v>
      </c>
      <c r="R14" s="18">
        <v>33</v>
      </c>
      <c r="S14" s="18"/>
      <c r="T14" s="18"/>
    </row>
    <row r="15" spans="1:20">
      <c r="A15" s="4">
        <v>11</v>
      </c>
      <c r="B15" s="17" t="s">
        <v>66</v>
      </c>
      <c r="C15" s="90" t="s">
        <v>775</v>
      </c>
      <c r="D15" s="90" t="s">
        <v>29</v>
      </c>
      <c r="E15" s="95" t="s">
        <v>776</v>
      </c>
      <c r="F15" s="95" t="s">
        <v>103</v>
      </c>
      <c r="G15" s="95">
        <v>85</v>
      </c>
      <c r="H15" s="95">
        <v>77</v>
      </c>
      <c r="I15" s="95">
        <f>G15+H15</f>
        <v>162</v>
      </c>
      <c r="J15" s="116">
        <v>9435864120</v>
      </c>
      <c r="K15" s="95" t="s">
        <v>738</v>
      </c>
      <c r="L15" s="70" t="s">
        <v>521</v>
      </c>
      <c r="M15" s="101">
        <v>9706426609</v>
      </c>
      <c r="N15" s="72" t="s">
        <v>129</v>
      </c>
      <c r="O15" s="73">
        <v>8822024673</v>
      </c>
      <c r="P15" s="24">
        <v>43532</v>
      </c>
      <c r="Q15" s="18" t="s">
        <v>76</v>
      </c>
      <c r="R15" s="18">
        <v>30</v>
      </c>
      <c r="S15" s="18"/>
      <c r="T15" s="18"/>
    </row>
    <row r="16" spans="1:20">
      <c r="A16" s="4">
        <v>12</v>
      </c>
      <c r="B16" s="17" t="s">
        <v>66</v>
      </c>
      <c r="C16" s="90" t="s">
        <v>777</v>
      </c>
      <c r="D16" s="90" t="s">
        <v>27</v>
      </c>
      <c r="E16" s="95" t="s">
        <v>778</v>
      </c>
      <c r="F16" s="95" t="s">
        <v>72</v>
      </c>
      <c r="G16" s="95">
        <v>132</v>
      </c>
      <c r="H16" s="95">
        <v>132</v>
      </c>
      <c r="I16" s="95">
        <f t="shared" ref="I16:I79" si="0">G16+H16</f>
        <v>264</v>
      </c>
      <c r="J16" s="117">
        <v>9435613426</v>
      </c>
      <c r="K16" s="95" t="s">
        <v>779</v>
      </c>
      <c r="L16" s="70" t="s">
        <v>325</v>
      </c>
      <c r="M16" s="101">
        <v>8473961293</v>
      </c>
      <c r="N16" s="72" t="s">
        <v>286</v>
      </c>
      <c r="O16" s="73">
        <v>8011365843</v>
      </c>
      <c r="P16" s="24">
        <v>43532</v>
      </c>
      <c r="Q16" s="18" t="s">
        <v>76</v>
      </c>
      <c r="R16" s="18">
        <v>32</v>
      </c>
      <c r="S16" s="18"/>
      <c r="T16" s="18"/>
    </row>
    <row r="17" spans="1:20">
      <c r="A17" s="4">
        <v>13</v>
      </c>
      <c r="B17" s="17" t="s">
        <v>66</v>
      </c>
      <c r="C17" s="90" t="s">
        <v>780</v>
      </c>
      <c r="D17" s="90" t="s">
        <v>29</v>
      </c>
      <c r="E17" s="95" t="s">
        <v>781</v>
      </c>
      <c r="F17" s="95" t="s">
        <v>103</v>
      </c>
      <c r="G17" s="95">
        <v>62</v>
      </c>
      <c r="H17" s="95">
        <v>48</v>
      </c>
      <c r="I17" s="95">
        <f t="shared" si="0"/>
        <v>110</v>
      </c>
      <c r="J17" s="105">
        <v>9864508931</v>
      </c>
      <c r="K17" s="95" t="s">
        <v>738</v>
      </c>
      <c r="L17" s="70" t="s">
        <v>325</v>
      </c>
      <c r="M17" s="101">
        <v>8473961294</v>
      </c>
      <c r="N17" s="72" t="s">
        <v>287</v>
      </c>
      <c r="O17" s="73">
        <v>9954535709</v>
      </c>
      <c r="P17" s="24">
        <v>43533</v>
      </c>
      <c r="Q17" s="18" t="s">
        <v>1501</v>
      </c>
      <c r="R17" s="18">
        <v>32</v>
      </c>
      <c r="S17" s="18"/>
      <c r="T17" s="18"/>
    </row>
    <row r="18" spans="1:20">
      <c r="A18" s="4">
        <v>14</v>
      </c>
      <c r="B18" s="17" t="s">
        <v>66</v>
      </c>
      <c r="C18" s="90" t="s">
        <v>782</v>
      </c>
      <c r="D18" s="90" t="s">
        <v>27</v>
      </c>
      <c r="E18" s="95" t="s">
        <v>783</v>
      </c>
      <c r="F18" s="95" t="s">
        <v>72</v>
      </c>
      <c r="G18" s="95">
        <v>74</v>
      </c>
      <c r="H18" s="95">
        <v>66</v>
      </c>
      <c r="I18" s="95">
        <f t="shared" si="0"/>
        <v>140</v>
      </c>
      <c r="J18" s="104" t="s">
        <v>784</v>
      </c>
      <c r="K18" s="95" t="s">
        <v>779</v>
      </c>
      <c r="L18" s="70" t="s">
        <v>325</v>
      </c>
      <c r="M18" s="101">
        <v>8473961295</v>
      </c>
      <c r="N18" s="72" t="s">
        <v>130</v>
      </c>
      <c r="O18" s="73">
        <v>77399226619</v>
      </c>
      <c r="P18" s="24">
        <v>43533</v>
      </c>
      <c r="Q18" s="18" t="s">
        <v>1501</v>
      </c>
      <c r="R18" s="18">
        <v>35</v>
      </c>
      <c r="S18" s="18"/>
      <c r="T18" s="18"/>
    </row>
    <row r="19" spans="1:20">
      <c r="A19" s="4">
        <v>15</v>
      </c>
      <c r="B19" s="17" t="s">
        <v>66</v>
      </c>
      <c r="C19" s="90" t="s">
        <v>785</v>
      </c>
      <c r="D19" s="90" t="s">
        <v>29</v>
      </c>
      <c r="E19" s="95" t="s">
        <v>786</v>
      </c>
      <c r="F19" s="51" t="s">
        <v>103</v>
      </c>
      <c r="G19" s="95">
        <v>64</v>
      </c>
      <c r="H19" s="95">
        <v>85</v>
      </c>
      <c r="I19" s="95">
        <f t="shared" si="0"/>
        <v>149</v>
      </c>
      <c r="J19" s="105">
        <v>9864475794</v>
      </c>
      <c r="K19" s="95" t="s">
        <v>738</v>
      </c>
      <c r="L19" s="70" t="s">
        <v>325</v>
      </c>
      <c r="M19" s="101">
        <v>8473961296</v>
      </c>
      <c r="N19" s="108" t="s">
        <v>131</v>
      </c>
      <c r="O19" s="18"/>
      <c r="P19" s="24">
        <v>43535</v>
      </c>
      <c r="Q19" s="18" t="s">
        <v>78</v>
      </c>
      <c r="R19" s="18">
        <v>36</v>
      </c>
      <c r="S19" s="18"/>
      <c r="T19" s="18"/>
    </row>
    <row r="20" spans="1:20">
      <c r="A20" s="4">
        <v>16</v>
      </c>
      <c r="B20" s="17" t="s">
        <v>66</v>
      </c>
      <c r="C20" s="90" t="s">
        <v>787</v>
      </c>
      <c r="D20" s="90" t="s">
        <v>27</v>
      </c>
      <c r="E20" s="95" t="s">
        <v>788</v>
      </c>
      <c r="F20" s="95" t="s">
        <v>72</v>
      </c>
      <c r="G20" s="95">
        <v>61</v>
      </c>
      <c r="H20" s="95">
        <v>85</v>
      </c>
      <c r="I20" s="95">
        <f t="shared" si="0"/>
        <v>146</v>
      </c>
      <c r="J20" s="118">
        <v>9085823087</v>
      </c>
      <c r="K20" s="95" t="s">
        <v>779</v>
      </c>
      <c r="L20" s="70" t="s">
        <v>524</v>
      </c>
      <c r="M20" s="101">
        <v>8724026126</v>
      </c>
      <c r="N20" s="72" t="s">
        <v>952</v>
      </c>
      <c r="O20" s="73">
        <v>9678609539</v>
      </c>
      <c r="P20" s="24">
        <v>43535</v>
      </c>
      <c r="Q20" s="18" t="s">
        <v>78</v>
      </c>
      <c r="R20" s="18">
        <v>34</v>
      </c>
      <c r="S20" s="18"/>
      <c r="T20" s="18"/>
    </row>
    <row r="21" spans="1:20">
      <c r="A21" s="4">
        <v>17</v>
      </c>
      <c r="B21" s="17" t="s">
        <v>66</v>
      </c>
      <c r="C21" s="90" t="s">
        <v>789</v>
      </c>
      <c r="D21" s="90" t="s">
        <v>29</v>
      </c>
      <c r="E21" s="95" t="s">
        <v>790</v>
      </c>
      <c r="F21" s="95" t="s">
        <v>103</v>
      </c>
      <c r="G21" s="95">
        <v>47</v>
      </c>
      <c r="H21" s="95">
        <v>47</v>
      </c>
      <c r="I21" s="95">
        <f t="shared" si="0"/>
        <v>94</v>
      </c>
      <c r="J21" s="105">
        <v>9957519736</v>
      </c>
      <c r="K21" s="95" t="s">
        <v>738</v>
      </c>
      <c r="L21" s="70" t="s">
        <v>524</v>
      </c>
      <c r="M21" s="101">
        <v>8724026127</v>
      </c>
      <c r="N21" s="72" t="s">
        <v>953</v>
      </c>
      <c r="O21" s="73">
        <v>8011251506</v>
      </c>
      <c r="P21" s="24">
        <v>43536</v>
      </c>
      <c r="Q21" s="18" t="s">
        <v>73</v>
      </c>
      <c r="R21" s="18">
        <v>36</v>
      </c>
      <c r="S21" s="18"/>
      <c r="T21" s="18"/>
    </row>
    <row r="22" spans="1:20">
      <c r="A22" s="4">
        <v>18</v>
      </c>
      <c r="B22" s="17" t="s">
        <v>66</v>
      </c>
      <c r="C22" s="90" t="s">
        <v>791</v>
      </c>
      <c r="D22" s="90" t="s">
        <v>27</v>
      </c>
      <c r="E22" s="95" t="s">
        <v>792</v>
      </c>
      <c r="F22" s="95" t="s">
        <v>438</v>
      </c>
      <c r="G22" s="95">
        <v>0</v>
      </c>
      <c r="H22" s="95">
        <v>159</v>
      </c>
      <c r="I22" s="95">
        <f t="shared" si="0"/>
        <v>159</v>
      </c>
      <c r="J22" s="118">
        <v>9435822446</v>
      </c>
      <c r="K22" s="95" t="s">
        <v>503</v>
      </c>
      <c r="L22" s="70" t="s">
        <v>524</v>
      </c>
      <c r="M22" s="101">
        <v>8724026128</v>
      </c>
      <c r="N22" s="72" t="s">
        <v>954</v>
      </c>
      <c r="O22" s="73">
        <v>9678609539</v>
      </c>
      <c r="P22" s="24">
        <v>43536</v>
      </c>
      <c r="Q22" s="18" t="s">
        <v>73</v>
      </c>
      <c r="R22" s="18">
        <v>43</v>
      </c>
      <c r="S22" s="18"/>
      <c r="T22" s="18"/>
    </row>
    <row r="23" spans="1:20" ht="22.5">
      <c r="A23" s="4">
        <v>19</v>
      </c>
      <c r="B23" s="17" t="s">
        <v>66</v>
      </c>
      <c r="C23" s="90" t="s">
        <v>793</v>
      </c>
      <c r="D23" s="90" t="s">
        <v>29</v>
      </c>
      <c r="E23" s="95" t="s">
        <v>794</v>
      </c>
      <c r="F23" s="95" t="s">
        <v>103</v>
      </c>
      <c r="G23" s="95">
        <v>56</v>
      </c>
      <c r="H23" s="95">
        <v>69</v>
      </c>
      <c r="I23" s="95">
        <f t="shared" si="0"/>
        <v>125</v>
      </c>
      <c r="J23" s="119" t="s">
        <v>795</v>
      </c>
      <c r="K23" s="95" t="s">
        <v>796</v>
      </c>
      <c r="L23" s="70" t="s">
        <v>524</v>
      </c>
      <c r="M23" s="101">
        <v>8724026129</v>
      </c>
      <c r="N23" s="72" t="s">
        <v>954</v>
      </c>
      <c r="O23" s="73">
        <v>9678609539</v>
      </c>
      <c r="P23" s="92">
        <v>43537</v>
      </c>
      <c r="Q23" s="136" t="s">
        <v>74</v>
      </c>
      <c r="R23" s="18">
        <v>39</v>
      </c>
      <c r="S23" s="18"/>
      <c r="T23" s="18"/>
    </row>
    <row r="24" spans="1:20">
      <c r="A24" s="4">
        <v>20</v>
      </c>
      <c r="B24" s="17" t="s">
        <v>66</v>
      </c>
      <c r="C24" s="90" t="s">
        <v>797</v>
      </c>
      <c r="D24" s="90" t="s">
        <v>27</v>
      </c>
      <c r="E24" s="95" t="s">
        <v>798</v>
      </c>
      <c r="F24" s="95" t="s">
        <v>160</v>
      </c>
      <c r="G24" s="95">
        <v>147</v>
      </c>
      <c r="H24" s="95">
        <v>178</v>
      </c>
      <c r="I24" s="95">
        <f t="shared" si="0"/>
        <v>325</v>
      </c>
      <c r="J24" s="103" t="s">
        <v>799</v>
      </c>
      <c r="K24" s="95" t="s">
        <v>796</v>
      </c>
      <c r="L24" s="70" t="s">
        <v>524</v>
      </c>
      <c r="M24" s="101">
        <v>8724026130</v>
      </c>
      <c r="N24" s="72" t="s">
        <v>317</v>
      </c>
      <c r="O24" s="73">
        <v>9085874283</v>
      </c>
      <c r="P24" s="92">
        <v>43537</v>
      </c>
      <c r="Q24" s="136" t="s">
        <v>74</v>
      </c>
      <c r="R24" s="18">
        <v>34</v>
      </c>
      <c r="S24" s="18"/>
      <c r="T24" s="18"/>
    </row>
    <row r="25" spans="1:20">
      <c r="A25" s="4">
        <v>21</v>
      </c>
      <c r="B25" s="17" t="s">
        <v>66</v>
      </c>
      <c r="C25" s="91" t="s">
        <v>800</v>
      </c>
      <c r="D25" s="90" t="s">
        <v>29</v>
      </c>
      <c r="E25" s="95" t="s">
        <v>801</v>
      </c>
      <c r="F25" s="95" t="s">
        <v>103</v>
      </c>
      <c r="G25" s="95">
        <v>82</v>
      </c>
      <c r="H25" s="95">
        <v>95</v>
      </c>
      <c r="I25" s="95">
        <f t="shared" si="0"/>
        <v>177</v>
      </c>
      <c r="J25" s="119">
        <v>9678358951</v>
      </c>
      <c r="K25" s="95" t="s">
        <v>796</v>
      </c>
      <c r="L25" s="70" t="s">
        <v>531</v>
      </c>
      <c r="M25" s="71">
        <v>9859251272</v>
      </c>
      <c r="N25" s="72" t="s">
        <v>527</v>
      </c>
      <c r="O25" s="73">
        <v>9957382962</v>
      </c>
      <c r="P25" s="24">
        <v>43538</v>
      </c>
      <c r="Q25" s="18" t="s">
        <v>75</v>
      </c>
      <c r="R25" s="18">
        <v>28</v>
      </c>
      <c r="S25" s="18"/>
      <c r="T25" s="18"/>
    </row>
    <row r="26" spans="1:20">
      <c r="A26" s="4">
        <v>22</v>
      </c>
      <c r="B26" s="17" t="s">
        <v>66</v>
      </c>
      <c r="C26" s="90" t="s">
        <v>802</v>
      </c>
      <c r="D26" s="90" t="s">
        <v>27</v>
      </c>
      <c r="E26" s="95" t="s">
        <v>803</v>
      </c>
      <c r="F26" s="95" t="s">
        <v>106</v>
      </c>
      <c r="G26" s="95">
        <v>78</v>
      </c>
      <c r="H26" s="95">
        <v>90</v>
      </c>
      <c r="I26" s="95">
        <f t="shared" si="0"/>
        <v>168</v>
      </c>
      <c r="J26" s="104" t="s">
        <v>804</v>
      </c>
      <c r="K26" s="95" t="s">
        <v>503</v>
      </c>
      <c r="L26" s="70" t="s">
        <v>531</v>
      </c>
      <c r="M26" s="71">
        <v>9859251272</v>
      </c>
      <c r="N26" s="72" t="s">
        <v>532</v>
      </c>
      <c r="O26" s="18"/>
      <c r="P26" s="24">
        <v>43538</v>
      </c>
      <c r="Q26" s="18" t="s">
        <v>75</v>
      </c>
      <c r="R26" s="18">
        <v>27</v>
      </c>
      <c r="S26" s="18"/>
      <c r="T26" s="18"/>
    </row>
    <row r="27" spans="1:20">
      <c r="A27" s="4">
        <v>23</v>
      </c>
      <c r="B27" s="17" t="s">
        <v>66</v>
      </c>
      <c r="C27" s="90" t="s">
        <v>805</v>
      </c>
      <c r="D27" s="90" t="s">
        <v>29</v>
      </c>
      <c r="E27" s="95" t="s">
        <v>806</v>
      </c>
      <c r="F27" s="95" t="s">
        <v>103</v>
      </c>
      <c r="G27" s="95">
        <v>87</v>
      </c>
      <c r="H27" s="95">
        <v>98</v>
      </c>
      <c r="I27" s="95">
        <f t="shared" si="0"/>
        <v>185</v>
      </c>
      <c r="J27" s="103">
        <v>9435368110</v>
      </c>
      <c r="K27" s="95" t="s">
        <v>796</v>
      </c>
      <c r="L27" s="70" t="s">
        <v>955</v>
      </c>
      <c r="M27" s="101">
        <v>9435761673</v>
      </c>
      <c r="N27" s="72" t="s">
        <v>132</v>
      </c>
      <c r="O27" s="73">
        <v>9577788684</v>
      </c>
      <c r="P27" s="24">
        <v>43539</v>
      </c>
      <c r="Q27" s="18" t="s">
        <v>76</v>
      </c>
      <c r="R27" s="18">
        <v>27</v>
      </c>
      <c r="S27" s="18"/>
      <c r="T27" s="18"/>
    </row>
    <row r="28" spans="1:20">
      <c r="A28" s="4">
        <v>24</v>
      </c>
      <c r="B28" s="17" t="s">
        <v>66</v>
      </c>
      <c r="C28" s="90" t="s">
        <v>807</v>
      </c>
      <c r="D28" s="90" t="s">
        <v>27</v>
      </c>
      <c r="E28" s="95" t="s">
        <v>808</v>
      </c>
      <c r="F28" s="95" t="s">
        <v>106</v>
      </c>
      <c r="G28" s="95">
        <v>42</v>
      </c>
      <c r="H28" s="95">
        <v>76</v>
      </c>
      <c r="I28" s="95">
        <f t="shared" si="0"/>
        <v>118</v>
      </c>
      <c r="J28" s="104">
        <v>7896291953</v>
      </c>
      <c r="K28" s="95" t="s">
        <v>503</v>
      </c>
      <c r="L28" s="70" t="s">
        <v>955</v>
      </c>
      <c r="M28" s="101">
        <v>9435761673</v>
      </c>
      <c r="N28" s="72" t="s">
        <v>133</v>
      </c>
      <c r="O28" s="73">
        <v>9859490979</v>
      </c>
      <c r="P28" s="24">
        <v>43539</v>
      </c>
      <c r="Q28" s="18" t="s">
        <v>76</v>
      </c>
      <c r="R28" s="18">
        <v>34</v>
      </c>
      <c r="S28" s="18"/>
      <c r="T28" s="18"/>
    </row>
    <row r="29" spans="1:20">
      <c r="A29" s="4">
        <v>25</v>
      </c>
      <c r="B29" s="17" t="s">
        <v>66</v>
      </c>
      <c r="C29" s="90" t="s">
        <v>809</v>
      </c>
      <c r="D29" s="90" t="s">
        <v>29</v>
      </c>
      <c r="E29" s="95" t="s">
        <v>810</v>
      </c>
      <c r="F29" s="95" t="s">
        <v>103</v>
      </c>
      <c r="G29" s="95">
        <v>58</v>
      </c>
      <c r="H29" s="95">
        <v>72</v>
      </c>
      <c r="I29" s="95">
        <f t="shared" si="0"/>
        <v>130</v>
      </c>
      <c r="J29" s="110">
        <v>9678722872</v>
      </c>
      <c r="K29" s="95" t="s">
        <v>796</v>
      </c>
      <c r="L29" s="70" t="s">
        <v>522</v>
      </c>
      <c r="M29" s="101">
        <v>9435245103</v>
      </c>
      <c r="N29" s="72" t="s">
        <v>956</v>
      </c>
      <c r="O29" s="73">
        <v>9957861427</v>
      </c>
      <c r="P29" s="24">
        <v>43540</v>
      </c>
      <c r="Q29" s="18" t="s">
        <v>1501</v>
      </c>
      <c r="R29" s="18">
        <v>34</v>
      </c>
      <c r="S29" s="18"/>
      <c r="T29" s="18"/>
    </row>
    <row r="30" spans="1:20">
      <c r="A30" s="4">
        <v>26</v>
      </c>
      <c r="B30" s="17" t="s">
        <v>66</v>
      </c>
      <c r="C30" s="90" t="s">
        <v>811</v>
      </c>
      <c r="D30" s="90" t="s">
        <v>27</v>
      </c>
      <c r="E30" s="95" t="s">
        <v>812</v>
      </c>
      <c r="F30" s="95" t="s">
        <v>72</v>
      </c>
      <c r="G30" s="95">
        <v>51</v>
      </c>
      <c r="H30" s="95">
        <v>50</v>
      </c>
      <c r="I30" s="95">
        <f t="shared" si="0"/>
        <v>101</v>
      </c>
      <c r="J30" s="104">
        <v>9401017785</v>
      </c>
      <c r="K30" s="95" t="s">
        <v>813</v>
      </c>
      <c r="L30" s="70" t="s">
        <v>522</v>
      </c>
      <c r="M30" s="101">
        <v>9435245103</v>
      </c>
      <c r="N30" s="72" t="s">
        <v>523</v>
      </c>
      <c r="O30" s="73">
        <v>9678696022</v>
      </c>
      <c r="P30" s="24">
        <v>43540</v>
      </c>
      <c r="Q30" s="18" t="s">
        <v>1501</v>
      </c>
      <c r="R30" s="18">
        <v>35</v>
      </c>
      <c r="S30" s="18"/>
      <c r="T30" s="18"/>
    </row>
    <row r="31" spans="1:20">
      <c r="A31" s="4">
        <v>27</v>
      </c>
      <c r="B31" s="17" t="s">
        <v>66</v>
      </c>
      <c r="C31" s="90" t="s">
        <v>814</v>
      </c>
      <c r="D31" s="90" t="s">
        <v>27</v>
      </c>
      <c r="E31" s="95" t="s">
        <v>815</v>
      </c>
      <c r="F31" s="95" t="s">
        <v>79</v>
      </c>
      <c r="G31" s="95">
        <v>52</v>
      </c>
      <c r="H31" s="95">
        <v>117</v>
      </c>
      <c r="I31" s="95">
        <f t="shared" si="0"/>
        <v>169</v>
      </c>
      <c r="J31" s="104" t="s">
        <v>816</v>
      </c>
      <c r="K31" s="95" t="s">
        <v>817</v>
      </c>
      <c r="L31" s="70" t="s">
        <v>522</v>
      </c>
      <c r="M31" s="101">
        <v>9435245103</v>
      </c>
      <c r="N31" s="72" t="s">
        <v>957</v>
      </c>
      <c r="O31" s="73">
        <v>7896668104</v>
      </c>
      <c r="P31" s="87">
        <v>43542</v>
      </c>
      <c r="Q31" s="18" t="s">
        <v>78</v>
      </c>
      <c r="R31" s="18">
        <v>37</v>
      </c>
      <c r="S31" s="18"/>
      <c r="T31" s="18"/>
    </row>
    <row r="32" spans="1:20">
      <c r="A32" s="4">
        <v>28</v>
      </c>
      <c r="B32" s="17" t="s">
        <v>66</v>
      </c>
      <c r="C32" s="90" t="s">
        <v>818</v>
      </c>
      <c r="D32" s="90" t="s">
        <v>29</v>
      </c>
      <c r="E32" s="95" t="s">
        <v>819</v>
      </c>
      <c r="F32" s="95" t="s">
        <v>103</v>
      </c>
      <c r="G32" s="95">
        <v>75</v>
      </c>
      <c r="H32" s="95">
        <v>56</v>
      </c>
      <c r="I32" s="95">
        <f t="shared" si="0"/>
        <v>131</v>
      </c>
      <c r="J32" s="110">
        <v>8723812742</v>
      </c>
      <c r="K32" s="95" t="s">
        <v>817</v>
      </c>
      <c r="L32" s="70" t="s">
        <v>522</v>
      </c>
      <c r="M32" s="101">
        <v>9435245103</v>
      </c>
      <c r="N32" s="72" t="s">
        <v>526</v>
      </c>
      <c r="O32" s="73">
        <v>995770387</v>
      </c>
      <c r="P32" s="87">
        <v>43542</v>
      </c>
      <c r="Q32" s="18" t="s">
        <v>78</v>
      </c>
      <c r="R32" s="18">
        <v>33</v>
      </c>
      <c r="S32" s="18"/>
      <c r="T32" s="18"/>
    </row>
    <row r="33" spans="1:20">
      <c r="A33" s="4">
        <v>29</v>
      </c>
      <c r="B33" s="17" t="s">
        <v>66</v>
      </c>
      <c r="C33" s="90" t="s">
        <v>820</v>
      </c>
      <c r="D33" s="90" t="s">
        <v>27</v>
      </c>
      <c r="E33" s="95" t="s">
        <v>821</v>
      </c>
      <c r="F33" s="95" t="s">
        <v>72</v>
      </c>
      <c r="G33" s="95">
        <v>107</v>
      </c>
      <c r="H33" s="95">
        <v>103</v>
      </c>
      <c r="I33" s="95">
        <f t="shared" si="0"/>
        <v>210</v>
      </c>
      <c r="J33" s="104" t="s">
        <v>822</v>
      </c>
      <c r="K33" s="95" t="s">
        <v>817</v>
      </c>
      <c r="L33" s="70" t="s">
        <v>522</v>
      </c>
      <c r="M33" s="101">
        <v>9435245103</v>
      </c>
      <c r="N33" s="72" t="s">
        <v>308</v>
      </c>
      <c r="O33" s="73">
        <v>9957360524</v>
      </c>
      <c r="P33" s="24">
        <v>42813</v>
      </c>
      <c r="Q33" s="18" t="s">
        <v>73</v>
      </c>
      <c r="R33" s="18">
        <v>33</v>
      </c>
      <c r="S33" s="18"/>
      <c r="T33" s="18"/>
    </row>
    <row r="34" spans="1:20">
      <c r="A34" s="4">
        <v>30</v>
      </c>
      <c r="B34" s="17" t="s">
        <v>66</v>
      </c>
      <c r="C34" s="90" t="s">
        <v>823</v>
      </c>
      <c r="D34" s="90" t="s">
        <v>29</v>
      </c>
      <c r="E34" s="95" t="s">
        <v>824</v>
      </c>
      <c r="F34" s="95" t="s">
        <v>103</v>
      </c>
      <c r="G34" s="95">
        <v>26</v>
      </c>
      <c r="H34" s="95">
        <v>36</v>
      </c>
      <c r="I34" s="95">
        <f t="shared" si="0"/>
        <v>62</v>
      </c>
      <c r="J34" s="110">
        <v>9435222230</v>
      </c>
      <c r="K34" s="95" t="s">
        <v>817</v>
      </c>
      <c r="L34" s="70" t="s">
        <v>522</v>
      </c>
      <c r="M34" s="101">
        <v>9435245103</v>
      </c>
      <c r="N34" s="72" t="s">
        <v>308</v>
      </c>
      <c r="O34" s="18"/>
      <c r="P34" s="24">
        <v>42813</v>
      </c>
      <c r="Q34" s="18" t="s">
        <v>73</v>
      </c>
      <c r="R34" s="18">
        <v>38</v>
      </c>
      <c r="S34" s="18"/>
      <c r="T34" s="18"/>
    </row>
    <row r="35" spans="1:20">
      <c r="A35" s="4">
        <v>31</v>
      </c>
      <c r="B35" s="17" t="s">
        <v>66</v>
      </c>
      <c r="C35" s="90" t="s">
        <v>825</v>
      </c>
      <c r="D35" s="90" t="s">
        <v>27</v>
      </c>
      <c r="E35" s="95" t="s">
        <v>826</v>
      </c>
      <c r="F35" s="95" t="s">
        <v>106</v>
      </c>
      <c r="G35" s="95">
        <v>0</v>
      </c>
      <c r="H35" s="95">
        <v>136</v>
      </c>
      <c r="I35" s="95">
        <f t="shared" si="0"/>
        <v>136</v>
      </c>
      <c r="J35" s="104" t="s">
        <v>827</v>
      </c>
      <c r="K35" s="95" t="s">
        <v>817</v>
      </c>
      <c r="L35" s="70" t="s">
        <v>522</v>
      </c>
      <c r="M35" s="101">
        <v>9435245103</v>
      </c>
      <c r="N35" s="72" t="s">
        <v>279</v>
      </c>
      <c r="O35" s="73">
        <v>9957657921</v>
      </c>
      <c r="P35" s="24">
        <v>43546</v>
      </c>
      <c r="Q35" s="18" t="s">
        <v>76</v>
      </c>
      <c r="R35" s="18">
        <v>26</v>
      </c>
      <c r="S35" s="18"/>
      <c r="T35" s="18"/>
    </row>
    <row r="36" spans="1:20">
      <c r="A36" s="4">
        <v>32</v>
      </c>
      <c r="B36" s="17" t="s">
        <v>66</v>
      </c>
      <c r="C36" s="90" t="s">
        <v>828</v>
      </c>
      <c r="D36" s="90" t="s">
        <v>29</v>
      </c>
      <c r="E36" s="95" t="s">
        <v>829</v>
      </c>
      <c r="F36" s="95" t="s">
        <v>103</v>
      </c>
      <c r="G36" s="95">
        <v>45</v>
      </c>
      <c r="H36" s="95">
        <v>59</v>
      </c>
      <c r="I36" s="95">
        <f t="shared" si="0"/>
        <v>104</v>
      </c>
      <c r="J36" s="105">
        <v>9957121251</v>
      </c>
      <c r="K36" s="95" t="s">
        <v>830</v>
      </c>
      <c r="L36" s="70" t="s">
        <v>955</v>
      </c>
      <c r="M36" s="101">
        <v>9435761673</v>
      </c>
      <c r="N36" s="72" t="s">
        <v>951</v>
      </c>
      <c r="O36" s="73">
        <v>9085192191</v>
      </c>
      <c r="P36" s="24">
        <v>43546</v>
      </c>
      <c r="Q36" s="18" t="s">
        <v>76</v>
      </c>
      <c r="R36" s="18">
        <v>31</v>
      </c>
      <c r="S36" s="18"/>
      <c r="T36" s="18"/>
    </row>
    <row r="37" spans="1:20">
      <c r="A37" s="4">
        <v>33</v>
      </c>
      <c r="B37" s="17" t="s">
        <v>66</v>
      </c>
      <c r="C37" s="90" t="s">
        <v>831</v>
      </c>
      <c r="D37" s="90" t="s">
        <v>27</v>
      </c>
      <c r="E37" s="95" t="s">
        <v>832</v>
      </c>
      <c r="F37" s="51" t="s">
        <v>79</v>
      </c>
      <c r="G37" s="95">
        <v>96</v>
      </c>
      <c r="H37" s="95">
        <v>126</v>
      </c>
      <c r="I37" s="95">
        <f t="shared" si="0"/>
        <v>222</v>
      </c>
      <c r="J37" s="104" t="s">
        <v>833</v>
      </c>
      <c r="K37" s="95" t="s">
        <v>830</v>
      </c>
      <c r="L37" s="70" t="s">
        <v>955</v>
      </c>
      <c r="M37" s="101">
        <v>9435761673</v>
      </c>
      <c r="N37" s="72" t="s">
        <v>958</v>
      </c>
      <c r="O37" s="73">
        <v>7662803320</v>
      </c>
      <c r="P37" s="24">
        <v>43182</v>
      </c>
      <c r="Q37" s="18" t="s">
        <v>1501</v>
      </c>
      <c r="R37" s="18">
        <v>28</v>
      </c>
      <c r="S37" s="18"/>
      <c r="T37" s="18"/>
    </row>
    <row r="38" spans="1:20">
      <c r="A38" s="4">
        <v>34</v>
      </c>
      <c r="B38" s="17" t="s">
        <v>66</v>
      </c>
      <c r="C38" s="90" t="s">
        <v>834</v>
      </c>
      <c r="D38" s="90" t="s">
        <v>29</v>
      </c>
      <c r="E38" s="95" t="s">
        <v>835</v>
      </c>
      <c r="F38" s="95" t="s">
        <v>103</v>
      </c>
      <c r="G38" s="95">
        <v>67</v>
      </c>
      <c r="H38" s="95">
        <v>75</v>
      </c>
      <c r="I38" s="95">
        <f t="shared" si="0"/>
        <v>142</v>
      </c>
      <c r="J38" s="105">
        <v>9954893064</v>
      </c>
      <c r="K38" s="95" t="s">
        <v>830</v>
      </c>
      <c r="L38" s="70" t="s">
        <v>329</v>
      </c>
      <c r="M38" s="101">
        <v>7576016509</v>
      </c>
      <c r="N38" s="72" t="s">
        <v>126</v>
      </c>
      <c r="O38" s="73">
        <v>9706754875</v>
      </c>
      <c r="P38" s="24">
        <v>43182</v>
      </c>
      <c r="Q38" s="18" t="s">
        <v>1501</v>
      </c>
      <c r="R38" s="18">
        <v>34</v>
      </c>
      <c r="S38" s="18"/>
      <c r="T38" s="18"/>
    </row>
    <row r="39" spans="1:20">
      <c r="A39" s="4">
        <v>35</v>
      </c>
      <c r="B39" s="17" t="s">
        <v>66</v>
      </c>
      <c r="C39" s="90" t="s">
        <v>836</v>
      </c>
      <c r="D39" s="90" t="s">
        <v>27</v>
      </c>
      <c r="E39" s="95" t="s">
        <v>837</v>
      </c>
      <c r="F39" s="95" t="s">
        <v>72</v>
      </c>
      <c r="G39" s="95">
        <v>72</v>
      </c>
      <c r="H39" s="95">
        <v>65</v>
      </c>
      <c r="I39" s="95">
        <f t="shared" si="0"/>
        <v>137</v>
      </c>
      <c r="J39" s="104" t="s">
        <v>838</v>
      </c>
      <c r="K39" s="95" t="s">
        <v>830</v>
      </c>
      <c r="L39" s="70" t="s">
        <v>521</v>
      </c>
      <c r="M39" s="101">
        <v>9706426606</v>
      </c>
      <c r="N39" s="72" t="s">
        <v>134</v>
      </c>
      <c r="O39" s="73">
        <v>9954862797</v>
      </c>
      <c r="P39" s="24">
        <v>43549</v>
      </c>
      <c r="Q39" s="18" t="s">
        <v>78</v>
      </c>
      <c r="R39" s="18">
        <v>32</v>
      </c>
      <c r="S39" s="18"/>
      <c r="T39" s="18"/>
    </row>
    <row r="40" spans="1:20">
      <c r="A40" s="4">
        <v>36</v>
      </c>
      <c r="B40" s="17" t="s">
        <v>66</v>
      </c>
      <c r="C40" s="90" t="s">
        <v>839</v>
      </c>
      <c r="D40" s="90" t="s">
        <v>29</v>
      </c>
      <c r="E40" s="95" t="s">
        <v>840</v>
      </c>
      <c r="F40" s="95" t="s">
        <v>103</v>
      </c>
      <c r="G40" s="95">
        <v>42</v>
      </c>
      <c r="H40" s="95">
        <v>36</v>
      </c>
      <c r="I40" s="95">
        <f t="shared" si="0"/>
        <v>78</v>
      </c>
      <c r="J40" s="105">
        <v>9864809313</v>
      </c>
      <c r="K40" s="95" t="s">
        <v>830</v>
      </c>
      <c r="L40" s="70" t="s">
        <v>531</v>
      </c>
      <c r="M40" s="71">
        <v>9859251275</v>
      </c>
      <c r="N40" s="72" t="s">
        <v>527</v>
      </c>
      <c r="O40" s="73">
        <v>9957382962</v>
      </c>
      <c r="P40" s="24">
        <v>43550</v>
      </c>
      <c r="Q40" s="18" t="s">
        <v>73</v>
      </c>
      <c r="R40" s="18">
        <v>28</v>
      </c>
      <c r="S40" s="18"/>
      <c r="T40" s="18"/>
    </row>
    <row r="41" spans="1:20">
      <c r="A41" s="4">
        <v>37</v>
      </c>
      <c r="B41" s="17" t="s">
        <v>66</v>
      </c>
      <c r="C41" s="90" t="s">
        <v>841</v>
      </c>
      <c r="D41" s="90" t="s">
        <v>27</v>
      </c>
      <c r="E41" s="95" t="s">
        <v>842</v>
      </c>
      <c r="F41" s="95" t="s">
        <v>72</v>
      </c>
      <c r="G41" s="95">
        <v>74</v>
      </c>
      <c r="H41" s="95">
        <v>86</v>
      </c>
      <c r="I41" s="95">
        <f t="shared" si="0"/>
        <v>160</v>
      </c>
      <c r="J41" s="104" t="s">
        <v>843</v>
      </c>
      <c r="K41" s="95" t="s">
        <v>830</v>
      </c>
      <c r="L41" s="70" t="s">
        <v>321</v>
      </c>
      <c r="M41" s="100" t="s">
        <v>322</v>
      </c>
      <c r="N41" s="72" t="s">
        <v>131</v>
      </c>
      <c r="O41" s="73">
        <v>9957439950</v>
      </c>
      <c r="P41" s="87">
        <v>43551</v>
      </c>
      <c r="Q41" s="50" t="s">
        <v>74</v>
      </c>
      <c r="R41" s="18">
        <v>32</v>
      </c>
      <c r="S41" s="18"/>
      <c r="T41" s="18"/>
    </row>
    <row r="42" spans="1:20">
      <c r="A42" s="4">
        <v>38</v>
      </c>
      <c r="B42" s="17" t="s">
        <v>66</v>
      </c>
      <c r="C42" s="90" t="s">
        <v>844</v>
      </c>
      <c r="D42" s="90" t="s">
        <v>29</v>
      </c>
      <c r="E42" s="95" t="s">
        <v>845</v>
      </c>
      <c r="F42" s="95" t="s">
        <v>103</v>
      </c>
      <c r="G42" s="95">
        <v>42</v>
      </c>
      <c r="H42" s="95">
        <v>55</v>
      </c>
      <c r="I42" s="95">
        <f t="shared" si="0"/>
        <v>97</v>
      </c>
      <c r="J42" s="105">
        <v>9085984324</v>
      </c>
      <c r="K42" s="95" t="s">
        <v>830</v>
      </c>
      <c r="L42" s="70" t="s">
        <v>521</v>
      </c>
      <c r="M42" s="101">
        <v>9706426606</v>
      </c>
      <c r="N42" s="72" t="s">
        <v>131</v>
      </c>
      <c r="O42" s="73">
        <v>9678273873</v>
      </c>
      <c r="P42" s="87">
        <v>43551</v>
      </c>
      <c r="Q42" s="50" t="s">
        <v>74</v>
      </c>
      <c r="R42" s="18">
        <v>32</v>
      </c>
      <c r="S42" s="18"/>
      <c r="T42" s="18"/>
    </row>
    <row r="43" spans="1:20">
      <c r="A43" s="4">
        <v>39</v>
      </c>
      <c r="B43" s="17" t="s">
        <v>66</v>
      </c>
      <c r="C43" s="90" t="s">
        <v>846</v>
      </c>
      <c r="D43" s="90" t="s">
        <v>27</v>
      </c>
      <c r="E43" s="95" t="s">
        <v>847</v>
      </c>
      <c r="F43" s="51" t="s">
        <v>160</v>
      </c>
      <c r="G43" s="95">
        <v>142</v>
      </c>
      <c r="H43" s="95">
        <v>164</v>
      </c>
      <c r="I43" s="95">
        <f t="shared" si="0"/>
        <v>306</v>
      </c>
      <c r="J43" s="104" t="s">
        <v>848</v>
      </c>
      <c r="K43" s="95" t="s">
        <v>830</v>
      </c>
      <c r="L43" s="70" t="s">
        <v>325</v>
      </c>
      <c r="M43" s="101">
        <v>8473961293</v>
      </c>
      <c r="N43" s="72" t="s">
        <v>135</v>
      </c>
      <c r="O43" s="73">
        <v>9954586149</v>
      </c>
      <c r="P43" s="24">
        <v>43552</v>
      </c>
      <c r="Q43" s="18" t="s">
        <v>75</v>
      </c>
      <c r="R43" s="18">
        <v>34</v>
      </c>
      <c r="S43" s="18"/>
      <c r="T43" s="18"/>
    </row>
    <row r="44" spans="1:20">
      <c r="A44" s="4">
        <v>40</v>
      </c>
      <c r="B44" s="17" t="s">
        <v>66</v>
      </c>
      <c r="C44" s="90" t="s">
        <v>849</v>
      </c>
      <c r="D44" s="90" t="s">
        <v>29</v>
      </c>
      <c r="E44" s="95" t="s">
        <v>850</v>
      </c>
      <c r="F44" s="95" t="s">
        <v>103</v>
      </c>
      <c r="G44" s="95">
        <v>47</v>
      </c>
      <c r="H44" s="95">
        <v>53</v>
      </c>
      <c r="I44" s="95">
        <f t="shared" si="0"/>
        <v>100</v>
      </c>
      <c r="J44" s="110">
        <v>9613655050</v>
      </c>
      <c r="K44" s="95" t="s">
        <v>851</v>
      </c>
      <c r="L44" s="70" t="s">
        <v>524</v>
      </c>
      <c r="M44" s="101">
        <v>8724026126</v>
      </c>
      <c r="N44" s="72" t="s">
        <v>959</v>
      </c>
      <c r="O44" s="73">
        <v>8011251506</v>
      </c>
      <c r="P44" s="24">
        <v>43553</v>
      </c>
      <c r="Q44" s="18" t="s">
        <v>199</v>
      </c>
      <c r="R44" s="18">
        <v>34</v>
      </c>
      <c r="S44" s="18"/>
      <c r="T44" s="18"/>
    </row>
    <row r="45" spans="1:20">
      <c r="A45" s="4">
        <v>41</v>
      </c>
      <c r="B45" s="17" t="s">
        <v>66</v>
      </c>
      <c r="C45" s="90" t="s">
        <v>852</v>
      </c>
      <c r="D45" s="90" t="s">
        <v>27</v>
      </c>
      <c r="E45" s="95" t="s">
        <v>853</v>
      </c>
      <c r="F45" s="95" t="s">
        <v>72</v>
      </c>
      <c r="G45" s="95">
        <v>91</v>
      </c>
      <c r="H45" s="95">
        <v>125</v>
      </c>
      <c r="I45" s="95">
        <f t="shared" si="0"/>
        <v>216</v>
      </c>
      <c r="J45" s="118">
        <v>7399513964</v>
      </c>
      <c r="K45" s="95" t="s">
        <v>854</v>
      </c>
      <c r="L45" s="70" t="s">
        <v>524</v>
      </c>
      <c r="M45" s="101">
        <v>8724026126</v>
      </c>
      <c r="N45" s="72" t="s">
        <v>960</v>
      </c>
      <c r="O45" s="73">
        <v>8011180800</v>
      </c>
      <c r="P45" s="24">
        <v>43553</v>
      </c>
      <c r="Q45" s="18" t="s">
        <v>199</v>
      </c>
      <c r="R45" s="18">
        <v>32</v>
      </c>
      <c r="S45" s="18"/>
      <c r="T45" s="18"/>
    </row>
    <row r="46" spans="1:20">
      <c r="A46" s="4">
        <v>42</v>
      </c>
      <c r="B46" s="17" t="s">
        <v>66</v>
      </c>
      <c r="C46" s="90" t="s">
        <v>855</v>
      </c>
      <c r="D46" s="90" t="s">
        <v>29</v>
      </c>
      <c r="E46" s="95" t="s">
        <v>856</v>
      </c>
      <c r="F46" s="95" t="s">
        <v>103</v>
      </c>
      <c r="G46" s="95">
        <v>36</v>
      </c>
      <c r="H46" s="95">
        <v>43</v>
      </c>
      <c r="I46" s="95">
        <f t="shared" si="0"/>
        <v>79</v>
      </c>
      <c r="J46" s="105">
        <v>9954729603</v>
      </c>
      <c r="K46" s="95" t="s">
        <v>857</v>
      </c>
      <c r="L46" s="70" t="s">
        <v>505</v>
      </c>
      <c r="M46" s="101">
        <v>9401878033</v>
      </c>
      <c r="N46" s="72" t="s">
        <v>960</v>
      </c>
      <c r="O46" s="73">
        <v>8011180800</v>
      </c>
      <c r="P46" s="50" t="s">
        <v>1502</v>
      </c>
      <c r="Q46" s="50" t="s">
        <v>947</v>
      </c>
      <c r="R46" s="18">
        <v>33</v>
      </c>
      <c r="S46" s="18"/>
      <c r="T46" s="18"/>
    </row>
    <row r="47" spans="1:20">
      <c r="A47" s="4">
        <v>43</v>
      </c>
      <c r="B47" s="17" t="s">
        <v>67</v>
      </c>
      <c r="C47" s="90" t="s">
        <v>858</v>
      </c>
      <c r="D47" s="90" t="s">
        <v>27</v>
      </c>
      <c r="E47" s="95" t="s">
        <v>859</v>
      </c>
      <c r="F47" s="95" t="s">
        <v>72</v>
      </c>
      <c r="G47" s="95">
        <v>123</v>
      </c>
      <c r="H47" s="95">
        <v>119</v>
      </c>
      <c r="I47" s="95">
        <f t="shared" si="0"/>
        <v>242</v>
      </c>
      <c r="J47" s="104">
        <v>8876147597</v>
      </c>
      <c r="K47" s="95" t="s">
        <v>860</v>
      </c>
      <c r="L47" s="70" t="s">
        <v>505</v>
      </c>
      <c r="M47" s="101">
        <v>9401878033</v>
      </c>
      <c r="N47" s="72" t="s">
        <v>311</v>
      </c>
      <c r="O47" s="73">
        <v>7896559853</v>
      </c>
      <c r="P47" s="24">
        <v>43525</v>
      </c>
      <c r="Q47" s="18" t="s">
        <v>76</v>
      </c>
      <c r="R47" s="18">
        <v>33</v>
      </c>
      <c r="S47" s="18"/>
      <c r="T47" s="18"/>
    </row>
    <row r="48" spans="1:20">
      <c r="A48" s="4">
        <v>44</v>
      </c>
      <c r="B48" s="17" t="s">
        <v>67</v>
      </c>
      <c r="C48" s="90" t="s">
        <v>861</v>
      </c>
      <c r="D48" s="90" t="s">
        <v>29</v>
      </c>
      <c r="E48" s="95" t="s">
        <v>862</v>
      </c>
      <c r="F48" s="95" t="s">
        <v>103</v>
      </c>
      <c r="G48" s="95">
        <v>59</v>
      </c>
      <c r="H48" s="95">
        <v>57</v>
      </c>
      <c r="I48" s="95">
        <f t="shared" si="0"/>
        <v>116</v>
      </c>
      <c r="J48" s="105">
        <v>7896798174</v>
      </c>
      <c r="K48" s="95" t="s">
        <v>857</v>
      </c>
      <c r="L48" s="70" t="s">
        <v>521</v>
      </c>
      <c r="M48" s="101">
        <v>9706426606</v>
      </c>
      <c r="N48" s="72" t="s">
        <v>279</v>
      </c>
      <c r="O48" s="73">
        <v>8811944088</v>
      </c>
      <c r="P48" s="24">
        <v>43525</v>
      </c>
      <c r="Q48" s="18" t="s">
        <v>223</v>
      </c>
      <c r="R48" s="18">
        <v>34</v>
      </c>
      <c r="S48" s="18"/>
      <c r="T48" s="18"/>
    </row>
    <row r="49" spans="1:20">
      <c r="A49" s="4">
        <v>45</v>
      </c>
      <c r="B49" s="17" t="s">
        <v>67</v>
      </c>
      <c r="C49" s="90" t="s">
        <v>863</v>
      </c>
      <c r="D49" s="90" t="s">
        <v>27</v>
      </c>
      <c r="E49" s="95" t="s">
        <v>864</v>
      </c>
      <c r="F49" s="95" t="s">
        <v>72</v>
      </c>
      <c r="G49" s="95">
        <v>85</v>
      </c>
      <c r="H49" s="95">
        <v>75</v>
      </c>
      <c r="I49" s="95">
        <f t="shared" si="0"/>
        <v>160</v>
      </c>
      <c r="J49" s="53">
        <v>9085294293</v>
      </c>
      <c r="K49" s="95" t="s">
        <v>860</v>
      </c>
      <c r="L49" s="70" t="s">
        <v>521</v>
      </c>
      <c r="M49" s="101">
        <v>9706426606</v>
      </c>
      <c r="N49" s="72" t="s">
        <v>136</v>
      </c>
      <c r="O49" s="73">
        <v>9957142709</v>
      </c>
      <c r="P49" s="24">
        <v>43526</v>
      </c>
      <c r="Q49" s="18" t="s">
        <v>223</v>
      </c>
      <c r="R49" s="18">
        <v>34</v>
      </c>
      <c r="S49" s="18"/>
      <c r="T49" s="18"/>
    </row>
    <row r="50" spans="1:20">
      <c r="A50" s="4">
        <v>46</v>
      </c>
      <c r="B50" s="17" t="s">
        <v>67</v>
      </c>
      <c r="C50" s="90" t="s">
        <v>865</v>
      </c>
      <c r="D50" s="90" t="s">
        <v>29</v>
      </c>
      <c r="E50" s="95" t="s">
        <v>866</v>
      </c>
      <c r="F50" s="95" t="s">
        <v>103</v>
      </c>
      <c r="G50" s="95">
        <v>37</v>
      </c>
      <c r="H50" s="95">
        <v>42</v>
      </c>
      <c r="I50" s="95">
        <f t="shared" si="0"/>
        <v>79</v>
      </c>
      <c r="J50" s="105">
        <v>9184861501</v>
      </c>
      <c r="K50" s="95" t="s">
        <v>857</v>
      </c>
      <c r="L50" s="70" t="s">
        <v>521</v>
      </c>
      <c r="M50" s="101">
        <v>9706426606</v>
      </c>
      <c r="N50" s="72" t="s">
        <v>284</v>
      </c>
      <c r="O50" s="73">
        <v>7896942568</v>
      </c>
      <c r="P50" s="24">
        <v>43526</v>
      </c>
      <c r="Q50" s="18" t="s">
        <v>73</v>
      </c>
      <c r="R50" s="18">
        <v>36</v>
      </c>
      <c r="S50" s="18"/>
      <c r="T50" s="18"/>
    </row>
    <row r="51" spans="1:20">
      <c r="A51" s="4">
        <v>47</v>
      </c>
      <c r="B51" s="17" t="s">
        <v>67</v>
      </c>
      <c r="C51" s="90" t="s">
        <v>867</v>
      </c>
      <c r="D51" s="90" t="s">
        <v>27</v>
      </c>
      <c r="E51" s="95" t="s">
        <v>868</v>
      </c>
      <c r="F51" s="95" t="s">
        <v>72</v>
      </c>
      <c r="G51" s="95">
        <v>91</v>
      </c>
      <c r="H51" s="95">
        <v>84</v>
      </c>
      <c r="I51" s="95">
        <f t="shared" si="0"/>
        <v>175</v>
      </c>
      <c r="J51" s="117">
        <v>9435235830</v>
      </c>
      <c r="K51" s="95" t="s">
        <v>869</v>
      </c>
      <c r="L51" s="70" t="s">
        <v>520</v>
      </c>
      <c r="M51" s="71">
        <v>7399196438</v>
      </c>
      <c r="N51" s="108" t="s">
        <v>313</v>
      </c>
      <c r="O51" s="18"/>
      <c r="P51" s="24">
        <v>43529</v>
      </c>
      <c r="Q51" s="18" t="s">
        <v>73</v>
      </c>
      <c r="R51" s="18">
        <v>33</v>
      </c>
      <c r="S51" s="18"/>
      <c r="T51" s="18"/>
    </row>
    <row r="52" spans="1:20">
      <c r="A52" s="4">
        <v>48</v>
      </c>
      <c r="B52" s="17" t="s">
        <v>67</v>
      </c>
      <c r="C52" s="90" t="s">
        <v>870</v>
      </c>
      <c r="D52" s="90" t="s">
        <v>29</v>
      </c>
      <c r="E52" s="95" t="s">
        <v>871</v>
      </c>
      <c r="F52" s="95" t="s">
        <v>103</v>
      </c>
      <c r="G52" s="95">
        <v>81</v>
      </c>
      <c r="H52" s="95">
        <v>50</v>
      </c>
      <c r="I52" s="95">
        <f t="shared" si="0"/>
        <v>131</v>
      </c>
      <c r="J52" s="105">
        <v>9954990858</v>
      </c>
      <c r="K52" s="95" t="s">
        <v>869</v>
      </c>
      <c r="L52" s="70" t="s">
        <v>522</v>
      </c>
      <c r="M52" s="101">
        <v>9435245103</v>
      </c>
      <c r="N52" s="72" t="s">
        <v>523</v>
      </c>
      <c r="O52" s="73">
        <v>9678696022</v>
      </c>
      <c r="P52" s="24">
        <v>43529</v>
      </c>
      <c r="Q52" s="18" t="s">
        <v>74</v>
      </c>
      <c r="R52" s="18">
        <v>30</v>
      </c>
      <c r="S52" s="18"/>
      <c r="T52" s="18"/>
    </row>
    <row r="53" spans="1:20">
      <c r="A53" s="4">
        <v>49</v>
      </c>
      <c r="B53" s="17" t="s">
        <v>67</v>
      </c>
      <c r="C53" s="90" t="s">
        <v>872</v>
      </c>
      <c r="D53" s="90" t="s">
        <v>27</v>
      </c>
      <c r="E53" s="95" t="s">
        <v>873</v>
      </c>
      <c r="F53" s="95" t="s">
        <v>72</v>
      </c>
      <c r="G53" s="95">
        <v>63</v>
      </c>
      <c r="H53" s="95">
        <v>70</v>
      </c>
      <c r="I53" s="95">
        <f t="shared" si="0"/>
        <v>133</v>
      </c>
      <c r="J53" s="103">
        <v>9954991026</v>
      </c>
      <c r="K53" s="95" t="s">
        <v>869</v>
      </c>
      <c r="L53" s="70" t="s">
        <v>520</v>
      </c>
      <c r="M53" s="71">
        <v>7399196438</v>
      </c>
      <c r="N53" s="72" t="s">
        <v>137</v>
      </c>
      <c r="O53" s="73">
        <v>8752078244</v>
      </c>
      <c r="P53" s="24">
        <v>43530</v>
      </c>
      <c r="Q53" s="18" t="s">
        <v>74</v>
      </c>
      <c r="R53" s="18">
        <v>32</v>
      </c>
      <c r="S53" s="18"/>
      <c r="T53" s="18"/>
    </row>
    <row r="54" spans="1:20">
      <c r="A54" s="4">
        <v>50</v>
      </c>
      <c r="B54" s="17" t="s">
        <v>67</v>
      </c>
      <c r="C54" s="90" t="s">
        <v>874</v>
      </c>
      <c r="D54" s="90" t="s">
        <v>29</v>
      </c>
      <c r="E54" s="95" t="s">
        <v>875</v>
      </c>
      <c r="F54" s="95" t="s">
        <v>103</v>
      </c>
      <c r="G54" s="95">
        <v>71</v>
      </c>
      <c r="H54" s="95">
        <v>84</v>
      </c>
      <c r="I54" s="95">
        <f t="shared" si="0"/>
        <v>155</v>
      </c>
      <c r="J54" s="105">
        <v>9957359817</v>
      </c>
      <c r="K54" s="95" t="s">
        <v>738</v>
      </c>
      <c r="L54" s="70" t="s">
        <v>520</v>
      </c>
      <c r="M54" s="71">
        <v>7399196438</v>
      </c>
      <c r="N54" s="72" t="s">
        <v>138</v>
      </c>
      <c r="O54" s="73">
        <v>8399810047</v>
      </c>
      <c r="P54" s="24">
        <v>43530</v>
      </c>
      <c r="Q54" s="18" t="s">
        <v>74</v>
      </c>
      <c r="R54" s="18">
        <v>32</v>
      </c>
      <c r="S54" s="18"/>
      <c r="T54" s="18"/>
    </row>
    <row r="55" spans="1:20">
      <c r="A55" s="4">
        <v>51</v>
      </c>
      <c r="B55" s="17" t="s">
        <v>67</v>
      </c>
      <c r="C55" s="90" t="s">
        <v>876</v>
      </c>
      <c r="D55" s="90" t="s">
        <v>27</v>
      </c>
      <c r="E55" s="95" t="s">
        <v>877</v>
      </c>
      <c r="F55" s="95" t="s">
        <v>72</v>
      </c>
      <c r="G55" s="95">
        <v>60</v>
      </c>
      <c r="H55" s="95">
        <v>59</v>
      </c>
      <c r="I55" s="95">
        <f t="shared" si="0"/>
        <v>119</v>
      </c>
      <c r="J55" s="104" t="s">
        <v>878</v>
      </c>
      <c r="K55" s="95" t="s">
        <v>879</v>
      </c>
      <c r="L55" s="70" t="s">
        <v>520</v>
      </c>
      <c r="M55" s="71">
        <v>7399196438</v>
      </c>
      <c r="N55" s="108" t="s">
        <v>131</v>
      </c>
      <c r="O55" s="18"/>
      <c r="P55" s="24">
        <v>43531</v>
      </c>
      <c r="Q55" s="18" t="s">
        <v>75</v>
      </c>
      <c r="R55" s="18">
        <v>35</v>
      </c>
      <c r="S55" s="18"/>
      <c r="T55" s="18"/>
    </row>
    <row r="56" spans="1:20">
      <c r="A56" s="4">
        <v>52</v>
      </c>
      <c r="B56" s="17" t="s">
        <v>67</v>
      </c>
      <c r="C56" s="90" t="s">
        <v>880</v>
      </c>
      <c r="D56" s="90" t="s">
        <v>29</v>
      </c>
      <c r="E56" s="95" t="s">
        <v>881</v>
      </c>
      <c r="F56" s="95" t="s">
        <v>103</v>
      </c>
      <c r="G56" s="95">
        <v>25</v>
      </c>
      <c r="H56" s="95">
        <v>33</v>
      </c>
      <c r="I56" s="95">
        <f t="shared" si="0"/>
        <v>58</v>
      </c>
      <c r="J56" s="110">
        <v>9678697915</v>
      </c>
      <c r="K56" s="95" t="s">
        <v>851</v>
      </c>
      <c r="L56" s="70" t="s">
        <v>520</v>
      </c>
      <c r="M56" s="71">
        <v>7399196438</v>
      </c>
      <c r="N56" s="108" t="s">
        <v>313</v>
      </c>
      <c r="O56" s="18"/>
      <c r="P56" s="24">
        <v>43531</v>
      </c>
      <c r="Q56" s="18" t="s">
        <v>75</v>
      </c>
      <c r="R56" s="18">
        <v>36</v>
      </c>
      <c r="S56" s="18"/>
      <c r="T56" s="18"/>
    </row>
    <row r="57" spans="1:20">
      <c r="A57" s="4">
        <v>53</v>
      </c>
      <c r="B57" s="17" t="s">
        <v>67</v>
      </c>
      <c r="C57" s="90" t="s">
        <v>882</v>
      </c>
      <c r="D57" s="90" t="s">
        <v>27</v>
      </c>
      <c r="E57" s="95" t="s">
        <v>883</v>
      </c>
      <c r="F57" s="95" t="s">
        <v>72</v>
      </c>
      <c r="G57" s="95">
        <v>49</v>
      </c>
      <c r="H57" s="95">
        <v>48</v>
      </c>
      <c r="I57" s="95">
        <f t="shared" si="0"/>
        <v>97</v>
      </c>
      <c r="J57" s="104" t="s">
        <v>884</v>
      </c>
      <c r="K57" s="95" t="s">
        <v>885</v>
      </c>
      <c r="L57" s="70" t="s">
        <v>961</v>
      </c>
      <c r="M57" s="101">
        <v>9531253660</v>
      </c>
      <c r="N57" s="72" t="s">
        <v>962</v>
      </c>
      <c r="O57" s="73">
        <v>9085966986</v>
      </c>
      <c r="P57" s="24">
        <v>43532</v>
      </c>
      <c r="Q57" s="18" t="s">
        <v>76</v>
      </c>
      <c r="R57" s="18">
        <v>34</v>
      </c>
      <c r="S57" s="18"/>
      <c r="T57" s="18"/>
    </row>
    <row r="58" spans="1:20">
      <c r="A58" s="4">
        <v>54</v>
      </c>
      <c r="B58" s="17" t="s">
        <v>67</v>
      </c>
      <c r="C58" s="90" t="s">
        <v>886</v>
      </c>
      <c r="D58" s="90" t="s">
        <v>29</v>
      </c>
      <c r="E58" s="95" t="s">
        <v>887</v>
      </c>
      <c r="F58" s="95" t="s">
        <v>103</v>
      </c>
      <c r="G58" s="95">
        <v>36</v>
      </c>
      <c r="H58" s="95">
        <v>41</v>
      </c>
      <c r="I58" s="95">
        <f t="shared" si="0"/>
        <v>77</v>
      </c>
      <c r="J58" s="110">
        <v>9707681060</v>
      </c>
      <c r="K58" s="95" t="s">
        <v>851</v>
      </c>
      <c r="L58" s="70" t="s">
        <v>961</v>
      </c>
      <c r="M58" s="101">
        <v>9531253660</v>
      </c>
      <c r="N58" s="72" t="s">
        <v>507</v>
      </c>
      <c r="O58" s="73">
        <v>9957695614</v>
      </c>
      <c r="P58" s="24">
        <v>43532</v>
      </c>
      <c r="Q58" s="18" t="s">
        <v>76</v>
      </c>
      <c r="R58" s="18">
        <v>32</v>
      </c>
      <c r="S58" s="18"/>
      <c r="T58" s="18"/>
    </row>
    <row r="59" spans="1:20">
      <c r="A59" s="4">
        <v>55</v>
      </c>
      <c r="B59" s="17" t="s">
        <v>67</v>
      </c>
      <c r="C59" s="90" t="s">
        <v>888</v>
      </c>
      <c r="D59" s="90" t="s">
        <v>27</v>
      </c>
      <c r="E59" s="95" t="s">
        <v>889</v>
      </c>
      <c r="F59" s="95" t="s">
        <v>72</v>
      </c>
      <c r="G59" s="95">
        <v>66</v>
      </c>
      <c r="H59" s="95">
        <v>79</v>
      </c>
      <c r="I59" s="95">
        <f t="shared" si="0"/>
        <v>145</v>
      </c>
      <c r="J59" s="104" t="s">
        <v>890</v>
      </c>
      <c r="K59" s="95" t="s">
        <v>851</v>
      </c>
      <c r="L59" s="70" t="s">
        <v>520</v>
      </c>
      <c r="M59" s="71">
        <v>7399196438</v>
      </c>
      <c r="N59" s="108" t="s">
        <v>313</v>
      </c>
      <c r="O59" s="73">
        <v>9954236963</v>
      </c>
      <c r="P59" s="24">
        <v>43533</v>
      </c>
      <c r="Q59" s="18" t="s">
        <v>1501</v>
      </c>
      <c r="R59" s="18">
        <v>34</v>
      </c>
      <c r="S59" s="18"/>
      <c r="T59" s="18"/>
    </row>
    <row r="60" spans="1:20">
      <c r="A60" s="4">
        <v>56</v>
      </c>
      <c r="B60" s="17" t="s">
        <v>67</v>
      </c>
      <c r="C60" s="90" t="s">
        <v>891</v>
      </c>
      <c r="D60" s="90" t="s">
        <v>29</v>
      </c>
      <c r="E60" s="95" t="s">
        <v>892</v>
      </c>
      <c r="F60" s="95" t="s">
        <v>103</v>
      </c>
      <c r="G60" s="95">
        <v>161</v>
      </c>
      <c r="H60" s="95">
        <v>154</v>
      </c>
      <c r="I60" s="95">
        <f t="shared" si="0"/>
        <v>315</v>
      </c>
      <c r="J60" s="105">
        <v>9678178782</v>
      </c>
      <c r="K60" s="95" t="s">
        <v>893</v>
      </c>
      <c r="L60" s="70" t="s">
        <v>961</v>
      </c>
      <c r="M60" s="101">
        <v>9531253660</v>
      </c>
      <c r="N60" s="72" t="s">
        <v>139</v>
      </c>
      <c r="O60" s="73">
        <v>9954236963</v>
      </c>
      <c r="P60" s="24">
        <v>43533</v>
      </c>
      <c r="Q60" s="18" t="s">
        <v>1501</v>
      </c>
      <c r="R60" s="18">
        <v>34</v>
      </c>
      <c r="S60" s="18"/>
      <c r="T60" s="18"/>
    </row>
    <row r="61" spans="1:20">
      <c r="A61" s="4">
        <v>57</v>
      </c>
      <c r="B61" s="17" t="s">
        <v>67</v>
      </c>
      <c r="C61" s="90" t="s">
        <v>894</v>
      </c>
      <c r="D61" s="90" t="s">
        <v>27</v>
      </c>
      <c r="E61" s="95" t="s">
        <v>895</v>
      </c>
      <c r="F61" s="95" t="s">
        <v>72</v>
      </c>
      <c r="G61" s="95">
        <v>44</v>
      </c>
      <c r="H61" s="95">
        <v>57</v>
      </c>
      <c r="I61" s="95">
        <f t="shared" si="0"/>
        <v>101</v>
      </c>
      <c r="J61" s="104" t="s">
        <v>896</v>
      </c>
      <c r="K61" s="95" t="s">
        <v>851</v>
      </c>
      <c r="L61" s="70" t="s">
        <v>521</v>
      </c>
      <c r="M61" s="101">
        <v>9706426606</v>
      </c>
      <c r="N61" s="72" t="s">
        <v>133</v>
      </c>
      <c r="O61" s="73">
        <v>9859490949</v>
      </c>
      <c r="P61" s="24">
        <v>43535</v>
      </c>
      <c r="Q61" s="18" t="s">
        <v>78</v>
      </c>
      <c r="R61" s="18">
        <v>32</v>
      </c>
      <c r="S61" s="18"/>
      <c r="T61" s="18"/>
    </row>
    <row r="62" spans="1:20">
      <c r="A62" s="4">
        <v>58</v>
      </c>
      <c r="B62" s="17" t="s">
        <v>67</v>
      </c>
      <c r="C62" s="90" t="s">
        <v>897</v>
      </c>
      <c r="D62" s="90" t="s">
        <v>29</v>
      </c>
      <c r="E62" s="95" t="s">
        <v>898</v>
      </c>
      <c r="F62" s="95" t="s">
        <v>103</v>
      </c>
      <c r="G62" s="95">
        <v>28</v>
      </c>
      <c r="H62" s="95">
        <v>29</v>
      </c>
      <c r="I62" s="95">
        <f t="shared" si="0"/>
        <v>57</v>
      </c>
      <c r="J62" s="110">
        <v>9957805049</v>
      </c>
      <c r="K62" s="95" t="s">
        <v>817</v>
      </c>
      <c r="L62" s="70" t="s">
        <v>521</v>
      </c>
      <c r="M62" s="101">
        <v>9706426606</v>
      </c>
      <c r="N62" s="72" t="s">
        <v>319</v>
      </c>
      <c r="O62" s="73">
        <v>7896130486</v>
      </c>
      <c r="P62" s="24">
        <v>43535</v>
      </c>
      <c r="Q62" s="18" t="s">
        <v>78</v>
      </c>
      <c r="R62" s="18">
        <v>33</v>
      </c>
      <c r="S62" s="18"/>
      <c r="T62" s="18"/>
    </row>
    <row r="63" spans="1:20">
      <c r="A63" s="4">
        <v>59</v>
      </c>
      <c r="B63" s="17" t="s">
        <v>67</v>
      </c>
      <c r="C63" s="90" t="s">
        <v>899</v>
      </c>
      <c r="D63" s="90" t="s">
        <v>27</v>
      </c>
      <c r="E63" s="95" t="s">
        <v>900</v>
      </c>
      <c r="F63" s="95" t="s">
        <v>72</v>
      </c>
      <c r="G63" s="95">
        <v>65</v>
      </c>
      <c r="H63" s="95">
        <v>54</v>
      </c>
      <c r="I63" s="95">
        <f t="shared" si="0"/>
        <v>119</v>
      </c>
      <c r="J63" s="104" t="s">
        <v>901</v>
      </c>
      <c r="K63" s="95" t="s">
        <v>851</v>
      </c>
      <c r="L63" s="70" t="s">
        <v>522</v>
      </c>
      <c r="M63" s="101">
        <v>9435245103</v>
      </c>
      <c r="N63" s="72" t="s">
        <v>140</v>
      </c>
      <c r="O63" s="73">
        <v>7896354231</v>
      </c>
      <c r="P63" s="24">
        <v>43536</v>
      </c>
      <c r="Q63" s="18" t="s">
        <v>73</v>
      </c>
      <c r="R63" s="18">
        <v>33</v>
      </c>
      <c r="S63" s="18"/>
      <c r="T63" s="18"/>
    </row>
    <row r="64" spans="1:20">
      <c r="A64" s="4">
        <v>60</v>
      </c>
      <c r="B64" s="17" t="s">
        <v>67</v>
      </c>
      <c r="C64" s="90" t="s">
        <v>897</v>
      </c>
      <c r="D64" s="90" t="s">
        <v>29</v>
      </c>
      <c r="E64" s="95" t="s">
        <v>902</v>
      </c>
      <c r="F64" s="95" t="s">
        <v>103</v>
      </c>
      <c r="G64" s="95">
        <v>61</v>
      </c>
      <c r="H64" s="95">
        <v>65</v>
      </c>
      <c r="I64" s="95">
        <f t="shared" si="0"/>
        <v>126</v>
      </c>
      <c r="J64" s="110">
        <v>9957805049</v>
      </c>
      <c r="K64" s="95" t="s">
        <v>817</v>
      </c>
      <c r="L64" s="70" t="s">
        <v>961</v>
      </c>
      <c r="M64" s="101">
        <v>9531253660</v>
      </c>
      <c r="N64" s="72" t="s">
        <v>963</v>
      </c>
      <c r="O64" s="73">
        <v>9854109389</v>
      </c>
      <c r="P64" s="24">
        <v>43536</v>
      </c>
      <c r="Q64" s="18" t="s">
        <v>73</v>
      </c>
      <c r="R64" s="18">
        <v>34</v>
      </c>
      <c r="S64" s="18"/>
      <c r="T64" s="18"/>
    </row>
    <row r="65" spans="1:20">
      <c r="A65" s="4">
        <v>61</v>
      </c>
      <c r="B65" s="17" t="s">
        <v>67</v>
      </c>
      <c r="C65" s="90" t="s">
        <v>903</v>
      </c>
      <c r="D65" s="90" t="s">
        <v>27</v>
      </c>
      <c r="E65" s="95" t="s">
        <v>904</v>
      </c>
      <c r="F65" s="95" t="s">
        <v>72</v>
      </c>
      <c r="G65" s="95">
        <v>84</v>
      </c>
      <c r="H65" s="95">
        <v>58</v>
      </c>
      <c r="I65" s="95">
        <f t="shared" si="0"/>
        <v>142</v>
      </c>
      <c r="J65" s="104" t="s">
        <v>905</v>
      </c>
      <c r="K65" s="95" t="s">
        <v>851</v>
      </c>
      <c r="L65" s="70" t="s">
        <v>330</v>
      </c>
      <c r="M65" s="101">
        <v>8876004187</v>
      </c>
      <c r="N65" s="72" t="s">
        <v>511</v>
      </c>
      <c r="O65" s="73">
        <v>9085418296</v>
      </c>
      <c r="P65" s="92">
        <v>43537</v>
      </c>
      <c r="Q65" s="136" t="s">
        <v>74</v>
      </c>
      <c r="R65" s="18">
        <v>34</v>
      </c>
      <c r="S65" s="18"/>
      <c r="T65" s="18"/>
    </row>
    <row r="66" spans="1:20">
      <c r="A66" s="4">
        <v>62</v>
      </c>
      <c r="B66" s="17" t="s">
        <v>67</v>
      </c>
      <c r="C66" s="90" t="s">
        <v>906</v>
      </c>
      <c r="D66" s="90" t="s">
        <v>29</v>
      </c>
      <c r="E66" s="95" t="s">
        <v>907</v>
      </c>
      <c r="F66" s="95" t="s">
        <v>103</v>
      </c>
      <c r="G66" s="95">
        <v>38</v>
      </c>
      <c r="H66" s="95">
        <v>40</v>
      </c>
      <c r="I66" s="95">
        <f t="shared" si="0"/>
        <v>78</v>
      </c>
      <c r="J66" s="105">
        <v>9401383439</v>
      </c>
      <c r="K66" s="95" t="s">
        <v>830</v>
      </c>
      <c r="L66" s="70" t="s">
        <v>321</v>
      </c>
      <c r="M66" s="100" t="s">
        <v>322</v>
      </c>
      <c r="N66" s="72" t="s">
        <v>141</v>
      </c>
      <c r="O66" s="73">
        <v>9954024727</v>
      </c>
      <c r="P66" s="92">
        <v>43537</v>
      </c>
      <c r="Q66" s="136" t="s">
        <v>74</v>
      </c>
      <c r="R66" s="18">
        <v>36</v>
      </c>
      <c r="S66" s="18"/>
      <c r="T66" s="18"/>
    </row>
    <row r="67" spans="1:20">
      <c r="A67" s="4">
        <v>63</v>
      </c>
      <c r="B67" s="17" t="s">
        <v>67</v>
      </c>
      <c r="C67" s="90" t="s">
        <v>908</v>
      </c>
      <c r="D67" s="90" t="s">
        <v>27</v>
      </c>
      <c r="E67" s="95" t="s">
        <v>909</v>
      </c>
      <c r="F67" s="95" t="s">
        <v>160</v>
      </c>
      <c r="G67" s="95">
        <v>0</v>
      </c>
      <c r="H67" s="95">
        <v>202</v>
      </c>
      <c r="I67" s="95">
        <f t="shared" si="0"/>
        <v>202</v>
      </c>
      <c r="J67" s="104" t="s">
        <v>910</v>
      </c>
      <c r="K67" s="95" t="s">
        <v>851</v>
      </c>
      <c r="L67" s="70" t="s">
        <v>321</v>
      </c>
      <c r="M67" s="100" t="s">
        <v>322</v>
      </c>
      <c r="N67" s="18"/>
      <c r="O67" s="18"/>
      <c r="P67" s="24">
        <v>43538</v>
      </c>
      <c r="Q67" s="18" t="s">
        <v>75</v>
      </c>
      <c r="R67" s="18">
        <v>33</v>
      </c>
      <c r="S67" s="18"/>
      <c r="T67" s="18"/>
    </row>
    <row r="68" spans="1:20">
      <c r="A68" s="4">
        <v>64</v>
      </c>
      <c r="B68" s="17" t="s">
        <v>67</v>
      </c>
      <c r="C68" s="90" t="s">
        <v>911</v>
      </c>
      <c r="D68" s="90" t="s">
        <v>29</v>
      </c>
      <c r="E68" s="95" t="s">
        <v>912</v>
      </c>
      <c r="F68" s="95" t="s">
        <v>103</v>
      </c>
      <c r="G68" s="95">
        <v>85</v>
      </c>
      <c r="H68" s="95">
        <v>78</v>
      </c>
      <c r="I68" s="95">
        <f t="shared" si="0"/>
        <v>163</v>
      </c>
      <c r="J68" s="105">
        <v>9085957637</v>
      </c>
      <c r="K68" s="95" t="s">
        <v>830</v>
      </c>
      <c r="L68" s="70" t="s">
        <v>321</v>
      </c>
      <c r="M68" s="100" t="s">
        <v>322</v>
      </c>
      <c r="N68" s="72" t="s">
        <v>142</v>
      </c>
      <c r="O68" s="73">
        <v>9577960005</v>
      </c>
      <c r="P68" s="24">
        <v>43538</v>
      </c>
      <c r="Q68" s="18" t="s">
        <v>75</v>
      </c>
      <c r="R68" s="18"/>
      <c r="S68" s="18"/>
      <c r="T68" s="18"/>
    </row>
    <row r="69" spans="1:20">
      <c r="A69" s="4">
        <v>65</v>
      </c>
      <c r="B69" s="17" t="s">
        <v>67</v>
      </c>
      <c r="C69" s="90" t="s">
        <v>913</v>
      </c>
      <c r="D69" s="90" t="s">
        <v>27</v>
      </c>
      <c r="E69" s="95" t="s">
        <v>914</v>
      </c>
      <c r="F69" s="95" t="s">
        <v>160</v>
      </c>
      <c r="G69" s="95">
        <v>82</v>
      </c>
      <c r="H69" s="95">
        <v>48</v>
      </c>
      <c r="I69" s="95">
        <f t="shared" si="0"/>
        <v>130</v>
      </c>
      <c r="J69" s="104" t="s">
        <v>915</v>
      </c>
      <c r="K69" s="95" t="s">
        <v>851</v>
      </c>
      <c r="L69" s="70" t="s">
        <v>321</v>
      </c>
      <c r="M69" s="100" t="s">
        <v>322</v>
      </c>
      <c r="N69" s="18"/>
      <c r="O69" s="18"/>
      <c r="P69" s="24">
        <v>43539</v>
      </c>
      <c r="Q69" s="18" t="s">
        <v>76</v>
      </c>
      <c r="R69" s="18"/>
      <c r="S69" s="18"/>
      <c r="T69" s="18"/>
    </row>
    <row r="70" spans="1:20">
      <c r="A70" s="4">
        <v>66</v>
      </c>
      <c r="B70" s="17" t="s">
        <v>67</v>
      </c>
      <c r="C70" s="90" t="s">
        <v>916</v>
      </c>
      <c r="D70" s="90" t="s">
        <v>29</v>
      </c>
      <c r="E70" s="95" t="s">
        <v>917</v>
      </c>
      <c r="F70" s="95" t="s">
        <v>103</v>
      </c>
      <c r="G70" s="95">
        <v>58</v>
      </c>
      <c r="H70" s="95">
        <v>59</v>
      </c>
      <c r="I70" s="95">
        <f t="shared" si="0"/>
        <v>117</v>
      </c>
      <c r="J70" s="105">
        <v>7826290355</v>
      </c>
      <c r="K70" s="95" t="s">
        <v>235</v>
      </c>
      <c r="L70" s="70" t="s">
        <v>324</v>
      </c>
      <c r="M70" s="101">
        <v>8876451957</v>
      </c>
      <c r="N70" s="72" t="s">
        <v>143</v>
      </c>
      <c r="O70" s="72">
        <v>9577456140</v>
      </c>
      <c r="P70" s="24">
        <v>43539</v>
      </c>
      <c r="Q70" s="18" t="s">
        <v>76</v>
      </c>
      <c r="R70" s="18"/>
      <c r="S70" s="18"/>
      <c r="T70" s="18"/>
    </row>
    <row r="71" spans="1:20">
      <c r="A71" s="4">
        <v>67</v>
      </c>
      <c r="B71" s="17" t="s">
        <v>67</v>
      </c>
      <c r="C71" s="90" t="s">
        <v>918</v>
      </c>
      <c r="D71" s="90" t="s">
        <v>27</v>
      </c>
      <c r="E71" s="95" t="s">
        <v>919</v>
      </c>
      <c r="F71" s="95" t="s">
        <v>160</v>
      </c>
      <c r="G71" s="95">
        <v>184</v>
      </c>
      <c r="H71" s="95">
        <v>176</v>
      </c>
      <c r="I71" s="95">
        <f t="shared" si="0"/>
        <v>360</v>
      </c>
      <c r="J71" s="104" t="s">
        <v>920</v>
      </c>
      <c r="K71" s="95" t="s">
        <v>503</v>
      </c>
      <c r="L71" s="70" t="s">
        <v>324</v>
      </c>
      <c r="M71" s="101">
        <v>8876451958</v>
      </c>
      <c r="N71" s="18"/>
      <c r="O71" s="18"/>
      <c r="P71" s="24">
        <v>43540</v>
      </c>
      <c r="Q71" s="18" t="s">
        <v>1501</v>
      </c>
      <c r="R71" s="18"/>
      <c r="S71" s="18"/>
      <c r="T71" s="18"/>
    </row>
    <row r="72" spans="1:20" ht="22.5">
      <c r="A72" s="4">
        <v>68</v>
      </c>
      <c r="B72" s="17" t="s">
        <v>67</v>
      </c>
      <c r="C72" s="90" t="s">
        <v>921</v>
      </c>
      <c r="D72" s="90" t="s">
        <v>29</v>
      </c>
      <c r="E72" s="95" t="s">
        <v>922</v>
      </c>
      <c r="F72" s="95" t="s">
        <v>103</v>
      </c>
      <c r="G72" s="95">
        <v>46</v>
      </c>
      <c r="H72" s="95">
        <v>56</v>
      </c>
      <c r="I72" s="95">
        <f t="shared" si="0"/>
        <v>102</v>
      </c>
      <c r="J72" s="119" t="s">
        <v>923</v>
      </c>
      <c r="K72" s="95" t="s">
        <v>830</v>
      </c>
      <c r="L72" s="70" t="s">
        <v>324</v>
      </c>
      <c r="M72" s="101">
        <v>8876451959</v>
      </c>
      <c r="N72" s="72" t="s">
        <v>142</v>
      </c>
      <c r="O72" s="73">
        <v>9577960005</v>
      </c>
      <c r="P72" s="24">
        <v>43540</v>
      </c>
      <c r="Q72" s="18" t="s">
        <v>1501</v>
      </c>
      <c r="R72" s="18"/>
      <c r="S72" s="18"/>
      <c r="T72" s="18"/>
    </row>
    <row r="73" spans="1:20">
      <c r="A73" s="4">
        <v>69</v>
      </c>
      <c r="B73" s="17" t="s">
        <v>67</v>
      </c>
      <c r="C73" s="90" t="s">
        <v>924</v>
      </c>
      <c r="D73" s="90" t="s">
        <v>27</v>
      </c>
      <c r="E73" s="95" t="s">
        <v>925</v>
      </c>
      <c r="F73" s="95" t="s">
        <v>72</v>
      </c>
      <c r="G73" s="95">
        <v>178</v>
      </c>
      <c r="H73" s="95">
        <v>167</v>
      </c>
      <c r="I73" s="95">
        <f t="shared" si="0"/>
        <v>345</v>
      </c>
      <c r="J73" s="104" t="s">
        <v>838</v>
      </c>
      <c r="K73" s="95" t="s">
        <v>241</v>
      </c>
      <c r="L73" s="70" t="s">
        <v>324</v>
      </c>
      <c r="M73" s="101">
        <v>8876451960</v>
      </c>
      <c r="N73" s="18"/>
      <c r="O73" s="18"/>
      <c r="P73" s="87">
        <v>43542</v>
      </c>
      <c r="Q73" s="18" t="s">
        <v>78</v>
      </c>
      <c r="R73" s="18"/>
      <c r="S73" s="18"/>
      <c r="T73" s="18"/>
    </row>
    <row r="74" spans="1:20">
      <c r="A74" s="4">
        <v>70</v>
      </c>
      <c r="B74" s="17" t="s">
        <v>67</v>
      </c>
      <c r="C74" s="90" t="s">
        <v>926</v>
      </c>
      <c r="D74" s="90" t="s">
        <v>29</v>
      </c>
      <c r="E74" s="95" t="s">
        <v>927</v>
      </c>
      <c r="F74" s="95" t="s">
        <v>103</v>
      </c>
      <c r="G74" s="95">
        <v>42</v>
      </c>
      <c r="H74" s="95">
        <v>48</v>
      </c>
      <c r="I74" s="95">
        <f t="shared" si="0"/>
        <v>90</v>
      </c>
      <c r="J74" s="105">
        <v>9957657483</v>
      </c>
      <c r="K74" s="95" t="s">
        <v>236</v>
      </c>
      <c r="L74" s="70" t="s">
        <v>324</v>
      </c>
      <c r="M74" s="101">
        <v>8876451961</v>
      </c>
      <c r="N74" s="18"/>
      <c r="O74" s="18"/>
      <c r="P74" s="87">
        <v>43542</v>
      </c>
      <c r="Q74" s="18" t="s">
        <v>78</v>
      </c>
      <c r="R74" s="18"/>
      <c r="S74" s="18"/>
      <c r="T74" s="18"/>
    </row>
    <row r="75" spans="1:20">
      <c r="A75" s="4">
        <v>71</v>
      </c>
      <c r="B75" s="17" t="s">
        <v>67</v>
      </c>
      <c r="C75" s="90" t="s">
        <v>928</v>
      </c>
      <c r="D75" s="90" t="s">
        <v>27</v>
      </c>
      <c r="E75" s="95" t="s">
        <v>929</v>
      </c>
      <c r="F75" s="95" t="s">
        <v>72</v>
      </c>
      <c r="G75" s="95">
        <v>99</v>
      </c>
      <c r="H75" s="95">
        <v>103</v>
      </c>
      <c r="I75" s="95">
        <f t="shared" si="0"/>
        <v>202</v>
      </c>
      <c r="J75" s="104">
        <v>9954997245</v>
      </c>
      <c r="K75" s="95" t="s">
        <v>930</v>
      </c>
      <c r="L75" s="70" t="s">
        <v>324</v>
      </c>
      <c r="M75" s="101">
        <v>8876451962</v>
      </c>
      <c r="N75" s="72" t="s">
        <v>964</v>
      </c>
      <c r="O75" s="73">
        <v>7896307723</v>
      </c>
      <c r="P75" s="24">
        <v>42813</v>
      </c>
      <c r="Q75" s="18" t="s">
        <v>73</v>
      </c>
      <c r="R75" s="18"/>
      <c r="S75" s="18"/>
      <c r="T75" s="18"/>
    </row>
    <row r="76" spans="1:20">
      <c r="A76" s="4">
        <v>72</v>
      </c>
      <c r="B76" s="17" t="s">
        <v>67</v>
      </c>
      <c r="C76" s="90" t="s">
        <v>931</v>
      </c>
      <c r="D76" s="90" t="s">
        <v>29</v>
      </c>
      <c r="E76" s="95" t="s">
        <v>932</v>
      </c>
      <c r="F76" s="95" t="s">
        <v>103</v>
      </c>
      <c r="G76" s="95">
        <v>68</v>
      </c>
      <c r="H76" s="95">
        <v>54</v>
      </c>
      <c r="I76" s="95">
        <f t="shared" si="0"/>
        <v>122</v>
      </c>
      <c r="J76" s="105">
        <v>7896794110</v>
      </c>
      <c r="K76" s="95" t="s">
        <v>236</v>
      </c>
      <c r="L76" s="70" t="s">
        <v>324</v>
      </c>
      <c r="M76" s="101">
        <v>8876451963</v>
      </c>
      <c r="N76" s="18"/>
      <c r="O76" s="18"/>
      <c r="P76" s="24">
        <v>42813</v>
      </c>
      <c r="Q76" s="18" t="s">
        <v>73</v>
      </c>
      <c r="R76" s="18"/>
      <c r="S76" s="18"/>
      <c r="T76" s="18"/>
    </row>
    <row r="77" spans="1:20">
      <c r="A77" s="4">
        <v>73</v>
      </c>
      <c r="B77" s="17" t="s">
        <v>67</v>
      </c>
      <c r="C77" s="90" t="s">
        <v>933</v>
      </c>
      <c r="D77" s="90" t="s">
        <v>27</v>
      </c>
      <c r="E77" s="95" t="s">
        <v>934</v>
      </c>
      <c r="F77" s="95" t="s">
        <v>160</v>
      </c>
      <c r="G77" s="95">
        <v>50</v>
      </c>
      <c r="H77" s="95">
        <v>70</v>
      </c>
      <c r="I77" s="95">
        <f t="shared" si="0"/>
        <v>120</v>
      </c>
      <c r="J77" s="104">
        <v>9085709016</v>
      </c>
      <c r="K77" s="95" t="s">
        <v>236</v>
      </c>
      <c r="L77" s="70" t="s">
        <v>325</v>
      </c>
      <c r="M77" s="101">
        <v>8473961293</v>
      </c>
      <c r="N77" s="72" t="s">
        <v>965</v>
      </c>
      <c r="O77" s="73">
        <v>9085773443</v>
      </c>
      <c r="P77" s="24">
        <v>43546</v>
      </c>
      <c r="Q77" s="18" t="s">
        <v>76</v>
      </c>
      <c r="R77" s="18"/>
      <c r="S77" s="18"/>
      <c r="T77" s="18"/>
    </row>
    <row r="78" spans="1:20">
      <c r="A78" s="4">
        <v>74</v>
      </c>
      <c r="B78" s="17" t="s">
        <v>67</v>
      </c>
      <c r="C78" s="90" t="s">
        <v>935</v>
      </c>
      <c r="D78" s="90" t="s">
        <v>29</v>
      </c>
      <c r="E78" s="95" t="s">
        <v>936</v>
      </c>
      <c r="F78" s="95" t="s">
        <v>103</v>
      </c>
      <c r="G78" s="95">
        <v>69</v>
      </c>
      <c r="H78" s="95">
        <v>70</v>
      </c>
      <c r="I78" s="95">
        <f t="shared" si="0"/>
        <v>139</v>
      </c>
      <c r="J78" s="102">
        <v>9678499844</v>
      </c>
      <c r="K78" s="95" t="s">
        <v>499</v>
      </c>
      <c r="L78" s="70" t="s">
        <v>325</v>
      </c>
      <c r="M78" s="101">
        <v>8473961294</v>
      </c>
      <c r="N78" s="18"/>
      <c r="O78" s="18"/>
      <c r="P78" s="24">
        <v>43546</v>
      </c>
      <c r="Q78" s="18" t="s">
        <v>76</v>
      </c>
      <c r="R78" s="18"/>
      <c r="S78" s="18"/>
      <c r="T78" s="18"/>
    </row>
    <row r="79" spans="1:20">
      <c r="A79" s="4">
        <v>75</v>
      </c>
      <c r="B79" s="17" t="s">
        <v>67</v>
      </c>
      <c r="C79" s="90" t="s">
        <v>937</v>
      </c>
      <c r="D79" s="90" t="s">
        <v>27</v>
      </c>
      <c r="E79" s="95" t="s">
        <v>938</v>
      </c>
      <c r="F79" s="95" t="s">
        <v>72</v>
      </c>
      <c r="G79" s="95">
        <v>84</v>
      </c>
      <c r="H79" s="95">
        <v>70</v>
      </c>
      <c r="I79" s="95">
        <f t="shared" si="0"/>
        <v>154</v>
      </c>
      <c r="J79" s="103" t="s">
        <v>939</v>
      </c>
      <c r="K79" s="95" t="s">
        <v>229</v>
      </c>
      <c r="L79" s="70" t="s">
        <v>325</v>
      </c>
      <c r="M79" s="101">
        <v>8473961295</v>
      </c>
      <c r="N79" s="72" t="s">
        <v>966</v>
      </c>
      <c r="O79" s="73">
        <v>8011252271</v>
      </c>
      <c r="P79" s="24">
        <v>43182</v>
      </c>
      <c r="Q79" s="18" t="s">
        <v>1501</v>
      </c>
      <c r="R79" s="18"/>
      <c r="S79" s="18"/>
      <c r="T79" s="18"/>
    </row>
    <row r="80" spans="1:20">
      <c r="A80" s="4">
        <v>76</v>
      </c>
      <c r="B80" s="17" t="s">
        <v>67</v>
      </c>
      <c r="C80" s="90" t="s">
        <v>940</v>
      </c>
      <c r="D80" s="90" t="s">
        <v>29</v>
      </c>
      <c r="E80" s="95" t="s">
        <v>941</v>
      </c>
      <c r="F80" s="95" t="s">
        <v>103</v>
      </c>
      <c r="G80" s="95">
        <v>90</v>
      </c>
      <c r="H80" s="95">
        <v>88</v>
      </c>
      <c r="I80" s="95">
        <f t="shared" ref="I80:I82" si="1">G80+H80</f>
        <v>178</v>
      </c>
      <c r="J80" s="105">
        <v>8011345355</v>
      </c>
      <c r="K80" s="95" t="s">
        <v>942</v>
      </c>
      <c r="L80" s="70" t="s">
        <v>325</v>
      </c>
      <c r="M80" s="101">
        <v>8473961296</v>
      </c>
      <c r="N80" s="18"/>
      <c r="O80" s="18"/>
      <c r="P80" s="24">
        <v>43182</v>
      </c>
      <c r="Q80" s="18" t="s">
        <v>1501</v>
      </c>
      <c r="R80" s="18"/>
      <c r="S80" s="18"/>
      <c r="T80" s="18"/>
    </row>
    <row r="81" spans="1:20">
      <c r="A81" s="4">
        <v>77</v>
      </c>
      <c r="B81" s="17" t="s">
        <v>67</v>
      </c>
      <c r="C81" s="90" t="s">
        <v>943</v>
      </c>
      <c r="D81" s="90" t="s">
        <v>27</v>
      </c>
      <c r="E81" s="95" t="s">
        <v>944</v>
      </c>
      <c r="F81" s="95" t="s">
        <v>72</v>
      </c>
      <c r="G81" s="95">
        <v>75</v>
      </c>
      <c r="H81" s="95">
        <v>81</v>
      </c>
      <c r="I81" s="95">
        <f t="shared" si="1"/>
        <v>156</v>
      </c>
      <c r="J81" s="104" t="s">
        <v>945</v>
      </c>
      <c r="K81" s="95" t="s">
        <v>234</v>
      </c>
      <c r="L81" s="70" t="s">
        <v>325</v>
      </c>
      <c r="M81" s="101">
        <v>8473961297</v>
      </c>
      <c r="N81" s="72" t="s">
        <v>967</v>
      </c>
      <c r="O81" s="73">
        <v>9085418296</v>
      </c>
      <c r="P81" s="24">
        <v>43549</v>
      </c>
      <c r="Q81" s="18" t="s">
        <v>78</v>
      </c>
      <c r="R81" s="18"/>
      <c r="S81" s="18"/>
      <c r="T81" s="18"/>
    </row>
    <row r="82" spans="1:20">
      <c r="A82" s="4">
        <v>78</v>
      </c>
      <c r="B82" s="17" t="s">
        <v>67</v>
      </c>
      <c r="C82" s="90" t="s">
        <v>226</v>
      </c>
      <c r="D82" s="90" t="s">
        <v>29</v>
      </c>
      <c r="E82" s="95" t="s">
        <v>946</v>
      </c>
      <c r="F82" s="95" t="s">
        <v>103</v>
      </c>
      <c r="G82" s="95">
        <v>29</v>
      </c>
      <c r="H82" s="95">
        <v>41</v>
      </c>
      <c r="I82" s="95">
        <f t="shared" si="1"/>
        <v>70</v>
      </c>
      <c r="J82" s="116">
        <v>9678913398</v>
      </c>
      <c r="K82" s="95" t="s">
        <v>241</v>
      </c>
      <c r="L82" s="70" t="s">
        <v>325</v>
      </c>
      <c r="M82" s="101">
        <v>8473961298</v>
      </c>
      <c r="N82" s="18"/>
      <c r="O82" s="18"/>
      <c r="P82" s="24">
        <v>43550</v>
      </c>
      <c r="Q82" s="18" t="s">
        <v>73</v>
      </c>
      <c r="R82" s="18"/>
      <c r="S82" s="18"/>
      <c r="T82" s="18"/>
    </row>
    <row r="83" spans="1:20">
      <c r="A83" s="4">
        <v>79</v>
      </c>
      <c r="B83" s="17" t="s">
        <v>67</v>
      </c>
      <c r="C83" s="137" t="s">
        <v>1230</v>
      </c>
      <c r="D83" s="90" t="s">
        <v>27</v>
      </c>
      <c r="E83" s="138" t="s">
        <v>1279</v>
      </c>
      <c r="F83" s="18" t="s">
        <v>1503</v>
      </c>
      <c r="G83" s="69">
        <v>83</v>
      </c>
      <c r="H83" s="69">
        <v>71</v>
      </c>
      <c r="I83" s="95">
        <f>G83+H83</f>
        <v>154</v>
      </c>
      <c r="J83" s="137"/>
      <c r="K83" s="114" t="s">
        <v>1334</v>
      </c>
      <c r="L83" s="112" t="s">
        <v>741</v>
      </c>
      <c r="M83" s="71">
        <v>9127222947</v>
      </c>
      <c r="N83" s="114"/>
      <c r="O83" s="18"/>
      <c r="P83" s="87">
        <v>43551</v>
      </c>
      <c r="Q83" s="50" t="s">
        <v>74</v>
      </c>
      <c r="R83" s="18"/>
      <c r="S83" s="18"/>
      <c r="T83" s="18"/>
    </row>
    <row r="84" spans="1:20">
      <c r="A84" s="4">
        <v>80</v>
      </c>
      <c r="B84" s="17" t="s">
        <v>67</v>
      </c>
      <c r="C84" s="69" t="s">
        <v>1247</v>
      </c>
      <c r="D84" s="90" t="s">
        <v>29</v>
      </c>
      <c r="E84" s="69" t="s">
        <v>1296</v>
      </c>
      <c r="F84" s="18"/>
      <c r="G84" s="137">
        <v>58</v>
      </c>
      <c r="H84" s="137">
        <v>48</v>
      </c>
      <c r="I84" s="95">
        <f t="shared" ref="I84:I89" si="2">G84+H84</f>
        <v>106</v>
      </c>
      <c r="J84" s="139">
        <v>9401702062</v>
      </c>
      <c r="K84" s="114" t="s">
        <v>1334</v>
      </c>
      <c r="L84" s="112" t="s">
        <v>741</v>
      </c>
      <c r="M84" s="71">
        <v>9127222947</v>
      </c>
      <c r="N84" s="72" t="s">
        <v>303</v>
      </c>
      <c r="O84" s="73">
        <v>9577547826</v>
      </c>
      <c r="P84" s="87">
        <v>43551</v>
      </c>
      <c r="Q84" s="50" t="s">
        <v>74</v>
      </c>
      <c r="R84" s="18"/>
      <c r="S84" s="18"/>
      <c r="T84" s="18"/>
    </row>
    <row r="85" spans="1:20">
      <c r="A85" s="4">
        <v>81</v>
      </c>
      <c r="B85" s="17" t="s">
        <v>67</v>
      </c>
      <c r="C85" s="137" t="s">
        <v>1240</v>
      </c>
      <c r="D85" s="90" t="s">
        <v>27</v>
      </c>
      <c r="E85" s="138" t="s">
        <v>1289</v>
      </c>
      <c r="F85" s="18" t="s">
        <v>1025</v>
      </c>
      <c r="G85" s="69">
        <v>83</v>
      </c>
      <c r="H85" s="69">
        <v>87</v>
      </c>
      <c r="I85" s="95">
        <f t="shared" si="2"/>
        <v>170</v>
      </c>
      <c r="J85" s="137"/>
      <c r="K85" s="114" t="s">
        <v>1334</v>
      </c>
      <c r="L85" s="112" t="s">
        <v>741</v>
      </c>
      <c r="M85" s="71">
        <v>9127222947</v>
      </c>
      <c r="N85" s="114"/>
      <c r="O85" s="18"/>
      <c r="P85" s="24">
        <v>43552</v>
      </c>
      <c r="Q85" s="18" t="s">
        <v>75</v>
      </c>
      <c r="R85" s="18"/>
      <c r="S85" s="18"/>
      <c r="T85" s="18"/>
    </row>
    <row r="86" spans="1:20">
      <c r="A86" s="4">
        <v>82</v>
      </c>
      <c r="B86" s="17" t="s">
        <v>67</v>
      </c>
      <c r="C86" s="69" t="s">
        <v>1498</v>
      </c>
      <c r="D86" s="90" t="s">
        <v>29</v>
      </c>
      <c r="E86" s="69" t="s">
        <v>1297</v>
      </c>
      <c r="F86" s="18"/>
      <c r="G86" s="137">
        <v>55</v>
      </c>
      <c r="H86" s="137">
        <v>49</v>
      </c>
      <c r="I86" s="95">
        <f t="shared" si="2"/>
        <v>104</v>
      </c>
      <c r="J86" s="139">
        <v>9401447938</v>
      </c>
      <c r="K86" s="114" t="s">
        <v>1334</v>
      </c>
      <c r="L86" s="112" t="s">
        <v>741</v>
      </c>
      <c r="M86" s="71">
        <v>9127222947</v>
      </c>
      <c r="N86" s="72" t="s">
        <v>310</v>
      </c>
      <c r="O86" s="73">
        <v>9957958981</v>
      </c>
      <c r="P86" s="24">
        <v>43553</v>
      </c>
      <c r="Q86" s="18" t="s">
        <v>199</v>
      </c>
      <c r="R86" s="18"/>
      <c r="S86" s="18"/>
      <c r="T86" s="18"/>
    </row>
    <row r="87" spans="1:20">
      <c r="A87" s="4">
        <v>83</v>
      </c>
      <c r="B87" s="17" t="s">
        <v>67</v>
      </c>
      <c r="C87" s="137" t="s">
        <v>1499</v>
      </c>
      <c r="D87" s="90" t="s">
        <v>27</v>
      </c>
      <c r="E87" s="138" t="s">
        <v>1504</v>
      </c>
      <c r="F87" s="18" t="s">
        <v>1503</v>
      </c>
      <c r="G87" s="69">
        <v>62</v>
      </c>
      <c r="H87" s="69">
        <v>64</v>
      </c>
      <c r="I87" s="95">
        <f t="shared" si="2"/>
        <v>126</v>
      </c>
      <c r="J87" s="137"/>
      <c r="K87" s="71" t="s">
        <v>1333</v>
      </c>
      <c r="L87" s="112" t="s">
        <v>742</v>
      </c>
      <c r="M87" s="71">
        <v>9435213048</v>
      </c>
      <c r="N87" s="114"/>
      <c r="O87" s="18"/>
      <c r="P87" s="24">
        <v>43553</v>
      </c>
      <c r="Q87" s="18" t="s">
        <v>199</v>
      </c>
      <c r="R87" s="18"/>
      <c r="S87" s="18"/>
      <c r="T87" s="18"/>
    </row>
    <row r="88" spans="1:20">
      <c r="A88" s="4">
        <v>84</v>
      </c>
      <c r="B88" s="17" t="s">
        <v>67</v>
      </c>
      <c r="C88" s="69" t="s">
        <v>1430</v>
      </c>
      <c r="D88" s="90" t="s">
        <v>29</v>
      </c>
      <c r="E88" s="69" t="s">
        <v>269</v>
      </c>
      <c r="F88" s="18"/>
      <c r="G88" s="137">
        <v>114</v>
      </c>
      <c r="H88" s="137">
        <v>136</v>
      </c>
      <c r="I88" s="95">
        <f t="shared" si="2"/>
        <v>250</v>
      </c>
      <c r="J88" s="139">
        <v>9954964691</v>
      </c>
      <c r="K88" s="71" t="s">
        <v>1333</v>
      </c>
      <c r="L88" s="112" t="s">
        <v>742</v>
      </c>
      <c r="M88" s="71">
        <v>9435213048</v>
      </c>
      <c r="N88" s="72" t="s">
        <v>315</v>
      </c>
      <c r="O88" s="73">
        <v>8011500575</v>
      </c>
      <c r="P88" s="50" t="s">
        <v>1502</v>
      </c>
      <c r="Q88" s="50" t="s">
        <v>947</v>
      </c>
      <c r="R88" s="18"/>
      <c r="S88" s="18"/>
      <c r="T88" s="18"/>
    </row>
    <row r="89" spans="1:20">
      <c r="A89" s="4">
        <v>85</v>
      </c>
      <c r="B89" s="17" t="s">
        <v>67</v>
      </c>
      <c r="C89" s="137" t="s">
        <v>1500</v>
      </c>
      <c r="D89" s="90" t="s">
        <v>27</v>
      </c>
      <c r="E89" s="138" t="s">
        <v>1505</v>
      </c>
      <c r="F89" s="18" t="s">
        <v>1025</v>
      </c>
      <c r="G89" s="69">
        <v>49</v>
      </c>
      <c r="H89" s="69">
        <v>39</v>
      </c>
      <c r="I89" s="95">
        <f t="shared" si="2"/>
        <v>88</v>
      </c>
      <c r="J89" s="137"/>
      <c r="K89" s="71" t="s">
        <v>1333</v>
      </c>
      <c r="L89" s="112" t="s">
        <v>742</v>
      </c>
      <c r="M89" s="71">
        <v>9435213048</v>
      </c>
      <c r="N89" s="114"/>
      <c r="O89" s="18"/>
      <c r="P89" s="50" t="s">
        <v>1502</v>
      </c>
      <c r="Q89" s="50" t="s">
        <v>947</v>
      </c>
      <c r="R89" s="18"/>
      <c r="S89" s="18"/>
      <c r="T89" s="18"/>
    </row>
    <row r="90" spans="1:20">
      <c r="A90" s="4">
        <v>86</v>
      </c>
      <c r="B90" s="17"/>
      <c r="C90" s="90"/>
      <c r="D90" s="90"/>
      <c r="E90" s="95"/>
      <c r="F90" s="95"/>
      <c r="G90" s="95"/>
      <c r="H90" s="95"/>
      <c r="I90" s="95"/>
      <c r="J90" s="139"/>
      <c r="K90" s="71"/>
      <c r="L90" s="112"/>
      <c r="M90" s="71"/>
      <c r="N90" s="72"/>
      <c r="O90" s="73"/>
      <c r="P90" s="24"/>
      <c r="Q90" s="18"/>
      <c r="R90" s="18"/>
      <c r="S90" s="18"/>
      <c r="T90" s="18"/>
    </row>
    <row r="91" spans="1:20">
      <c r="A91" s="4">
        <v>87</v>
      </c>
      <c r="B91" s="17"/>
      <c r="C91" s="90"/>
      <c r="D91" s="90"/>
      <c r="E91" s="95"/>
      <c r="F91" s="95"/>
      <c r="G91" s="95"/>
      <c r="H91" s="95"/>
      <c r="I91" s="95"/>
      <c r="J91" s="104"/>
      <c r="K91" s="95"/>
      <c r="L91" s="70"/>
      <c r="M91" s="101"/>
      <c r="N91" s="18"/>
      <c r="O91" s="18"/>
      <c r="P91" s="24"/>
      <c r="Q91" s="18"/>
      <c r="R91" s="18"/>
      <c r="S91" s="18"/>
      <c r="T91" s="18"/>
    </row>
    <row r="92" spans="1:20">
      <c r="A92" s="4">
        <v>88</v>
      </c>
      <c r="B92" s="17"/>
      <c r="C92" s="18"/>
      <c r="D92" s="18"/>
      <c r="E92" s="19"/>
      <c r="F92" s="18"/>
      <c r="G92" s="19"/>
      <c r="H92" s="19"/>
      <c r="I92" s="17"/>
      <c r="J92" s="18"/>
      <c r="K92" s="18"/>
      <c r="L92" s="70"/>
      <c r="M92" s="101"/>
      <c r="N92" s="72"/>
      <c r="O92" s="73"/>
      <c r="P92" s="24"/>
      <c r="Q92" s="18"/>
      <c r="R92" s="18"/>
      <c r="S92" s="18"/>
      <c r="T92" s="18"/>
    </row>
    <row r="93" spans="1:20">
      <c r="A93" s="4">
        <v>89</v>
      </c>
      <c r="B93" s="17"/>
      <c r="C93" s="18"/>
      <c r="D93" s="18"/>
      <c r="E93" s="19"/>
      <c r="F93" s="18"/>
      <c r="G93" s="19"/>
      <c r="H93" s="19"/>
      <c r="I93" s="17"/>
      <c r="J93" s="18"/>
      <c r="K93" s="18"/>
      <c r="L93" s="70"/>
      <c r="M93" s="101"/>
      <c r="N93" s="18"/>
      <c r="O93" s="18"/>
      <c r="P93" s="24"/>
      <c r="Q93" s="18"/>
      <c r="R93" s="18"/>
      <c r="S93" s="18"/>
      <c r="T93" s="18"/>
    </row>
    <row r="94" spans="1:20">
      <c r="A94" s="4">
        <v>90</v>
      </c>
      <c r="B94" s="17"/>
      <c r="C94" s="18"/>
      <c r="D94" s="18"/>
      <c r="E94" s="19"/>
      <c r="F94" s="18"/>
      <c r="G94" s="19"/>
      <c r="H94" s="19"/>
      <c r="I94" s="17"/>
      <c r="J94" s="18"/>
      <c r="K94" s="18"/>
      <c r="L94" s="70"/>
      <c r="M94" s="100"/>
      <c r="N94" s="18"/>
      <c r="O94" s="18"/>
      <c r="P94" s="24"/>
      <c r="Q94" s="18"/>
      <c r="R94" s="18"/>
      <c r="S94" s="18"/>
      <c r="T94" s="18"/>
    </row>
    <row r="95" spans="1:20">
      <c r="A95" s="4">
        <v>91</v>
      </c>
      <c r="B95" s="17"/>
      <c r="C95" s="18"/>
      <c r="D95" s="18"/>
      <c r="E95" s="19"/>
      <c r="F95" s="18"/>
      <c r="G95" s="19"/>
      <c r="H95" s="19"/>
      <c r="I95" s="17"/>
      <c r="J95" s="18"/>
      <c r="K95" s="18"/>
      <c r="L95" s="70"/>
      <c r="M95" s="101"/>
      <c r="N95" s="72"/>
      <c r="O95" s="73"/>
      <c r="P95" s="24"/>
      <c r="Q95" s="18"/>
      <c r="R95" s="18"/>
      <c r="S95" s="18"/>
      <c r="T95" s="18"/>
    </row>
    <row r="96" spans="1:20">
      <c r="A96" s="4">
        <v>92</v>
      </c>
      <c r="B96" s="17"/>
      <c r="C96" s="18"/>
      <c r="D96" s="18"/>
      <c r="E96" s="19"/>
      <c r="F96" s="18"/>
      <c r="G96" s="19"/>
      <c r="H96" s="19"/>
      <c r="I96" s="17"/>
      <c r="J96" s="18"/>
      <c r="K96" s="18"/>
      <c r="L96" s="70"/>
      <c r="M96" s="101"/>
      <c r="N96" s="18"/>
      <c r="O96" s="18"/>
      <c r="P96" s="24"/>
      <c r="Q96" s="18"/>
      <c r="R96" s="18"/>
      <c r="S96" s="18"/>
      <c r="T96" s="18"/>
    </row>
    <row r="97" spans="1:20">
      <c r="A97" s="4">
        <v>93</v>
      </c>
      <c r="B97" s="17"/>
      <c r="C97" s="18"/>
      <c r="D97" s="18"/>
      <c r="E97" s="19"/>
      <c r="F97" s="18"/>
      <c r="G97" s="19"/>
      <c r="H97" s="19"/>
      <c r="I97" s="17"/>
      <c r="J97" s="18"/>
      <c r="K97" s="18"/>
      <c r="L97" s="70"/>
      <c r="M97" s="101"/>
      <c r="N97" s="72"/>
      <c r="O97" s="73"/>
      <c r="P97" s="24"/>
      <c r="Q97" s="18"/>
      <c r="R97" s="18"/>
      <c r="S97" s="18"/>
      <c r="T97" s="18"/>
    </row>
    <row r="98" spans="1:20">
      <c r="A98" s="4">
        <v>94</v>
      </c>
      <c r="B98" s="17"/>
      <c r="C98" s="18"/>
      <c r="D98" s="18"/>
      <c r="E98" s="19"/>
      <c r="F98" s="18"/>
      <c r="G98" s="19"/>
      <c r="H98" s="19"/>
      <c r="I98" s="17"/>
      <c r="J98" s="18"/>
      <c r="K98" s="18"/>
      <c r="L98" s="70"/>
      <c r="M98" s="101"/>
      <c r="N98" s="18"/>
      <c r="O98" s="18"/>
      <c r="P98" s="24"/>
      <c r="Q98" s="18"/>
      <c r="R98" s="18"/>
      <c r="S98" s="18"/>
      <c r="T98" s="18"/>
    </row>
    <row r="99" spans="1:20">
      <c r="A99" s="4">
        <v>95</v>
      </c>
      <c r="B99" s="17"/>
      <c r="C99" s="18"/>
      <c r="D99" s="18"/>
      <c r="E99" s="19"/>
      <c r="F99" s="18"/>
      <c r="G99" s="19"/>
      <c r="H99" s="19"/>
      <c r="I99" s="17">
        <f t="shared" ref="I99:I132" si="3">+G99+H99</f>
        <v>0</v>
      </c>
      <c r="J99" s="18"/>
      <c r="K99" s="18"/>
      <c r="L99" s="70"/>
      <c r="M99" s="101"/>
      <c r="N99" s="72"/>
      <c r="O99" s="73"/>
      <c r="P99" s="24"/>
      <c r="Q99" s="18"/>
      <c r="R99" s="18"/>
      <c r="S99" s="18"/>
      <c r="T99" s="18"/>
    </row>
    <row r="100" spans="1:20">
      <c r="A100" s="4">
        <v>96</v>
      </c>
      <c r="B100" s="17"/>
      <c r="C100" s="18"/>
      <c r="D100" s="18"/>
      <c r="E100" s="19"/>
      <c r="F100" s="18"/>
      <c r="G100" s="19"/>
      <c r="H100" s="19"/>
      <c r="I100" s="17">
        <f t="shared" si="3"/>
        <v>0</v>
      </c>
      <c r="J100" s="18"/>
      <c r="K100" s="18"/>
      <c r="L100" s="70"/>
      <c r="M100" s="101"/>
      <c r="N100" s="18"/>
      <c r="O100" s="18"/>
      <c r="P100" s="24"/>
      <c r="Q100" s="18"/>
      <c r="R100" s="18"/>
      <c r="S100" s="18"/>
      <c r="T100" s="18"/>
    </row>
    <row r="101" spans="1:20">
      <c r="A101" s="4">
        <v>97</v>
      </c>
      <c r="B101" s="17"/>
      <c r="C101" s="18"/>
      <c r="D101" s="18"/>
      <c r="E101" s="19"/>
      <c r="F101" s="18"/>
      <c r="G101" s="19"/>
      <c r="H101" s="19"/>
      <c r="I101" s="17">
        <f t="shared" si="3"/>
        <v>0</v>
      </c>
      <c r="J101" s="18"/>
      <c r="K101" s="18"/>
      <c r="L101" s="70"/>
      <c r="M101" s="101"/>
      <c r="N101" s="72"/>
      <c r="O101" s="73"/>
      <c r="P101" s="24"/>
      <c r="Q101" s="18"/>
      <c r="R101" s="18"/>
      <c r="S101" s="18"/>
      <c r="T101" s="18"/>
    </row>
    <row r="102" spans="1:20">
      <c r="A102" s="4">
        <v>98</v>
      </c>
      <c r="B102" s="17"/>
      <c r="C102" s="18"/>
      <c r="D102" s="18"/>
      <c r="E102" s="19"/>
      <c r="F102" s="18"/>
      <c r="G102" s="19"/>
      <c r="H102" s="19"/>
      <c r="I102" s="17">
        <f t="shared" si="3"/>
        <v>0</v>
      </c>
      <c r="J102" s="18"/>
      <c r="K102" s="18"/>
      <c r="L102" s="70"/>
      <c r="M102" s="101"/>
      <c r="N102" s="18"/>
      <c r="O102" s="18"/>
      <c r="P102" s="24"/>
      <c r="Q102" s="18"/>
      <c r="R102" s="18"/>
      <c r="S102" s="18"/>
      <c r="T102" s="18"/>
    </row>
    <row r="103" spans="1:20">
      <c r="A103" s="4">
        <v>99</v>
      </c>
      <c r="B103" s="17"/>
      <c r="C103" s="18"/>
      <c r="D103" s="18"/>
      <c r="E103" s="19"/>
      <c r="F103" s="18"/>
      <c r="G103" s="19"/>
      <c r="H103" s="19"/>
      <c r="I103" s="17">
        <f t="shared" si="3"/>
        <v>0</v>
      </c>
      <c r="J103" s="18"/>
      <c r="K103" s="18"/>
      <c r="L103" s="70"/>
      <c r="M103" s="101"/>
      <c r="N103" s="18"/>
      <c r="O103" s="18"/>
      <c r="P103" s="24"/>
      <c r="Q103" s="18"/>
      <c r="R103" s="18"/>
      <c r="S103" s="18"/>
      <c r="T103" s="18"/>
    </row>
    <row r="104" spans="1:20">
      <c r="A104" s="4">
        <v>100</v>
      </c>
      <c r="B104" s="17"/>
      <c r="C104" s="18"/>
      <c r="D104" s="18"/>
      <c r="E104" s="19"/>
      <c r="F104" s="18"/>
      <c r="G104" s="19"/>
      <c r="H104" s="19"/>
      <c r="I104" s="17">
        <f t="shared" si="3"/>
        <v>0</v>
      </c>
      <c r="J104" s="18"/>
      <c r="K104" s="18"/>
      <c r="L104" s="70"/>
      <c r="M104" s="101"/>
      <c r="N104" s="72"/>
      <c r="O104" s="73"/>
      <c r="P104" s="24"/>
      <c r="Q104" s="18"/>
      <c r="R104" s="18"/>
      <c r="S104" s="18"/>
      <c r="T104" s="18"/>
    </row>
    <row r="105" spans="1:20">
      <c r="A105" s="4">
        <v>101</v>
      </c>
      <c r="B105" s="17"/>
      <c r="C105" s="18"/>
      <c r="D105" s="18"/>
      <c r="E105" s="19"/>
      <c r="F105" s="18"/>
      <c r="G105" s="19"/>
      <c r="H105" s="19"/>
      <c r="I105" s="17">
        <f t="shared" si="3"/>
        <v>0</v>
      </c>
      <c r="J105" s="18"/>
      <c r="K105" s="18"/>
      <c r="L105" s="70"/>
      <c r="M105" s="101"/>
      <c r="N105" s="18"/>
      <c r="O105" s="18"/>
      <c r="P105" s="24"/>
      <c r="Q105" s="18"/>
      <c r="R105" s="18"/>
      <c r="S105" s="18"/>
      <c r="T105" s="18"/>
    </row>
    <row r="106" spans="1:20">
      <c r="A106" s="4">
        <v>102</v>
      </c>
      <c r="B106" s="17"/>
      <c r="C106" s="18"/>
      <c r="D106" s="18"/>
      <c r="E106" s="19"/>
      <c r="F106" s="18"/>
      <c r="G106" s="19"/>
      <c r="H106" s="19"/>
      <c r="I106" s="17">
        <f t="shared" si="3"/>
        <v>0</v>
      </c>
      <c r="J106" s="18"/>
      <c r="K106" s="18"/>
      <c r="L106" s="70"/>
      <c r="M106" s="101"/>
      <c r="N106" s="72"/>
      <c r="O106" s="73"/>
      <c r="P106" s="24"/>
      <c r="Q106" s="18"/>
      <c r="R106" s="18"/>
      <c r="S106" s="18"/>
      <c r="T106" s="18"/>
    </row>
    <row r="107" spans="1:20">
      <c r="A107" s="4">
        <v>103</v>
      </c>
      <c r="B107" s="17"/>
      <c r="C107" s="18"/>
      <c r="D107" s="18"/>
      <c r="E107" s="19"/>
      <c r="F107" s="18"/>
      <c r="G107" s="19"/>
      <c r="H107" s="19"/>
      <c r="I107" s="17">
        <f t="shared" si="3"/>
        <v>0</v>
      </c>
      <c r="J107" s="18"/>
      <c r="K107" s="18"/>
      <c r="L107" s="70"/>
      <c r="M107" s="101"/>
      <c r="N107" s="72"/>
      <c r="O107" s="73"/>
      <c r="P107" s="24"/>
      <c r="Q107" s="18"/>
      <c r="R107" s="18"/>
      <c r="S107" s="18"/>
      <c r="T107" s="18"/>
    </row>
    <row r="108" spans="1:20">
      <c r="A108" s="4">
        <v>104</v>
      </c>
      <c r="B108" s="17"/>
      <c r="C108" s="18"/>
      <c r="D108" s="18"/>
      <c r="E108" s="19"/>
      <c r="F108" s="18"/>
      <c r="G108" s="19"/>
      <c r="H108" s="19"/>
      <c r="I108" s="17">
        <f t="shared" si="3"/>
        <v>0</v>
      </c>
      <c r="J108" s="18"/>
      <c r="K108" s="18"/>
      <c r="L108" s="70"/>
      <c r="M108" s="101"/>
      <c r="N108" s="72"/>
      <c r="O108" s="73"/>
      <c r="P108" s="24"/>
      <c r="Q108" s="18"/>
      <c r="R108" s="18"/>
      <c r="S108" s="18"/>
      <c r="T108" s="18"/>
    </row>
    <row r="109" spans="1:20">
      <c r="A109" s="4">
        <v>105</v>
      </c>
      <c r="B109" s="17"/>
      <c r="C109" s="18"/>
      <c r="D109" s="18"/>
      <c r="E109" s="19"/>
      <c r="F109" s="18"/>
      <c r="G109" s="19"/>
      <c r="H109" s="19"/>
      <c r="I109" s="17">
        <f t="shared" si="3"/>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3"/>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3"/>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3"/>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3"/>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3"/>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3"/>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3"/>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3"/>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3"/>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3"/>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3"/>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3"/>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3"/>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3"/>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3"/>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3"/>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3"/>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3"/>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3"/>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3"/>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3"/>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3"/>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3"/>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ref="I133:I157" si="4">+G133+H133</f>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4"/>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4"/>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4"/>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4"/>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4"/>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4"/>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4"/>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4"/>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4"/>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4"/>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4"/>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4"/>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4"/>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4"/>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4"/>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4"/>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4"/>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4"/>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4"/>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4"/>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4"/>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4"/>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4"/>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4"/>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ref="I158:I164" si="5">+G158+H158</f>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5"/>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5"/>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5"/>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5"/>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5"/>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5"/>
        <v>0</v>
      </c>
      <c r="J164" s="18"/>
      <c r="K164" s="18"/>
      <c r="L164" s="18"/>
      <c r="M164" s="18"/>
      <c r="N164" s="18"/>
      <c r="O164" s="18"/>
      <c r="P164" s="24"/>
      <c r="Q164" s="18"/>
      <c r="R164" s="18"/>
      <c r="S164" s="18"/>
      <c r="T164" s="18"/>
    </row>
    <row r="165" spans="1:20">
      <c r="A165" s="21" t="s">
        <v>11</v>
      </c>
      <c r="B165" s="40"/>
      <c r="C165" s="21">
        <f>COUNTIFS(C5:C164,"*")</f>
        <v>85</v>
      </c>
      <c r="D165" s="21"/>
      <c r="E165" s="13"/>
      <c r="F165" s="21"/>
      <c r="G165" s="21">
        <f>SUM(G5:G164)</f>
        <v>5898</v>
      </c>
      <c r="H165" s="21">
        <f>SUM(H5:H164)</f>
        <v>6676</v>
      </c>
      <c r="I165" s="21">
        <f>SUM(I5:I164)</f>
        <v>12574</v>
      </c>
      <c r="J165" s="21"/>
      <c r="K165" s="21"/>
      <c r="L165" s="21"/>
      <c r="M165" s="21"/>
      <c r="N165" s="21"/>
      <c r="O165" s="21"/>
      <c r="P165" s="14"/>
      <c r="Q165" s="21"/>
      <c r="R165" s="21"/>
      <c r="S165" s="21"/>
      <c r="T165" s="12"/>
    </row>
    <row r="166" spans="1:20">
      <c r="A166" s="45" t="s">
        <v>66</v>
      </c>
      <c r="B166" s="10">
        <f>COUNTIF(B$5:B$164,"Team 1")</f>
        <v>42</v>
      </c>
      <c r="C166" s="45" t="s">
        <v>29</v>
      </c>
      <c r="D166" s="10">
        <f>COUNTIF(D5:D164,"Anganwadi")</f>
        <v>42</v>
      </c>
    </row>
    <row r="167" spans="1:20">
      <c r="A167" s="45" t="s">
        <v>67</v>
      </c>
      <c r="B167" s="10">
        <f>COUNTIF(B$6:B$164,"Team 2")</f>
        <v>43</v>
      </c>
      <c r="C167" s="45" t="s">
        <v>27</v>
      </c>
      <c r="D167" s="10">
        <f>COUNTIF(D5:D164,"School")</f>
        <v>43</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topLeftCell="A13" workbookViewId="0">
      <selection activeCell="J23" sqref="J23"/>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04" t="s">
        <v>1510</v>
      </c>
      <c r="B1" s="204"/>
      <c r="C1" s="204"/>
      <c r="D1" s="204"/>
      <c r="E1" s="204"/>
      <c r="F1" s="205"/>
      <c r="G1" s="205"/>
      <c r="H1" s="205"/>
      <c r="I1" s="205"/>
      <c r="J1" s="205"/>
    </row>
    <row r="2" spans="1:11" ht="25.5">
      <c r="A2" s="206" t="s">
        <v>0</v>
      </c>
      <c r="B2" s="207"/>
      <c r="C2" s="208" t="str">
        <f>'Block at a Glance'!C2:D2</f>
        <v>Assam</v>
      </c>
      <c r="D2" s="209"/>
      <c r="E2" s="27" t="s">
        <v>1</v>
      </c>
      <c r="F2" s="210" t="str">
        <f>'Block at a Glance'!F2:I2</f>
        <v>Nagaon</v>
      </c>
      <c r="G2" s="211"/>
      <c r="H2" s="28" t="s">
        <v>28</v>
      </c>
      <c r="I2" s="210" t="str">
        <f>'Block at a Glance'!M2:M2</f>
        <v>DAGAON</v>
      </c>
      <c r="J2" s="211"/>
    </row>
    <row r="3" spans="1:11" ht="28.5" customHeight="1">
      <c r="A3" s="215" t="s">
        <v>70</v>
      </c>
      <c r="B3" s="215"/>
      <c r="C3" s="215"/>
      <c r="D3" s="215"/>
      <c r="E3" s="215"/>
      <c r="F3" s="215"/>
      <c r="G3" s="215"/>
      <c r="H3" s="215"/>
      <c r="I3" s="215"/>
      <c r="J3" s="215"/>
    </row>
    <row r="4" spans="1:11">
      <c r="A4" s="214" t="s">
        <v>31</v>
      </c>
      <c r="B4" s="213" t="s">
        <v>32</v>
      </c>
      <c r="C4" s="212" t="s">
        <v>33</v>
      </c>
      <c r="D4" s="212" t="s">
        <v>40</v>
      </c>
      <c r="E4" s="212"/>
      <c r="F4" s="212"/>
      <c r="G4" s="212" t="s">
        <v>34</v>
      </c>
      <c r="H4" s="212" t="s">
        <v>41</v>
      </c>
      <c r="I4" s="212"/>
      <c r="J4" s="212"/>
    </row>
    <row r="5" spans="1:11" ht="22.5" customHeight="1">
      <c r="A5" s="214"/>
      <c r="B5" s="213"/>
      <c r="C5" s="212"/>
      <c r="D5" s="29" t="s">
        <v>9</v>
      </c>
      <c r="E5" s="29" t="s">
        <v>10</v>
      </c>
      <c r="F5" s="29" t="s">
        <v>11</v>
      </c>
      <c r="G5" s="212"/>
      <c r="H5" s="29" t="s">
        <v>9</v>
      </c>
      <c r="I5" s="29" t="s">
        <v>10</v>
      </c>
      <c r="J5" s="29" t="s">
        <v>11</v>
      </c>
    </row>
    <row r="6" spans="1:11" ht="22.5" customHeight="1">
      <c r="A6" s="46">
        <v>1</v>
      </c>
      <c r="B6" s="47">
        <v>43389</v>
      </c>
      <c r="C6" s="31">
        <f>COUNTIFS('Oct-18'!D$5:D$164,"Anganwadi")</f>
        <v>30</v>
      </c>
      <c r="D6" s="32">
        <f>SUMIF('Oct-18'!$D$5:$D$164,"Anganwadi",'Oct-18'!$G$5:$G$164)</f>
        <v>925</v>
      </c>
      <c r="E6" s="32">
        <f>SUMIF('Oct-18'!$D$5:$D$164,"Anganwadi",'Oct-18'!$H$5:$H$164)</f>
        <v>988</v>
      </c>
      <c r="F6" s="32">
        <f>+D6+E6</f>
        <v>1913</v>
      </c>
      <c r="G6" s="31">
        <f>COUNTIF('Oct-18'!D5:D164,"School")</f>
        <v>43</v>
      </c>
      <c r="H6" s="32">
        <f>SUMIF('Oct-18'!$D$5:$D$164,"School",'Oct-18'!$G$5:$G$164)</f>
        <v>4104</v>
      </c>
      <c r="I6" s="32">
        <f>SUMIF('Oct-18'!$D$5:$D$164,"School",'Oct-18'!$H$5:$H$164)</f>
        <v>3484</v>
      </c>
      <c r="J6" s="32">
        <f>+H6+I6</f>
        <v>7588</v>
      </c>
      <c r="K6" s="33"/>
    </row>
    <row r="7" spans="1:11" ht="22.5" customHeight="1">
      <c r="A7" s="30">
        <v>2</v>
      </c>
      <c r="B7" s="47">
        <v>43420</v>
      </c>
      <c r="C7" s="31">
        <f>COUNTIF('Nov-18'!D5:D164,"Anganwadi")</f>
        <v>74</v>
      </c>
      <c r="D7" s="32">
        <f>SUMIF('Nov-18'!$D$5:$D$164,"Anganwadi",'Nov-18'!$G$5:$G$164)</f>
        <v>2980</v>
      </c>
      <c r="E7" s="32">
        <f>SUMIF('Nov-18'!$D$5:$D$164,"Anganwadi",'Nov-18'!$H$5:$H$164)</f>
        <v>3589</v>
      </c>
      <c r="F7" s="32">
        <f t="shared" ref="F7:F11" si="0">+D7+E7</f>
        <v>6569</v>
      </c>
      <c r="G7" s="31">
        <f>COUNTIF('Nov-18'!D5:D164,"School")</f>
        <v>32</v>
      </c>
      <c r="H7" s="32">
        <f>SUMIF('Nov-18'!$D$5:$D$164,"School",'Nov-18'!$G$5:$G$164)</f>
        <v>1476</v>
      </c>
      <c r="I7" s="32">
        <f>SUMIF('Nov-18'!$D$5:$D$164,"School",'Nov-18'!$H$5:$H$164)</f>
        <v>1739</v>
      </c>
      <c r="J7" s="32">
        <f t="shared" ref="J7:J11" si="1">+H7+I7</f>
        <v>3215</v>
      </c>
    </row>
    <row r="8" spans="1:11" ht="22.5" customHeight="1">
      <c r="A8" s="30">
        <v>3</v>
      </c>
      <c r="B8" s="47">
        <v>43450</v>
      </c>
      <c r="C8" s="31">
        <f>COUNTIF('Dec-18'!D5:D164,"Anganwadi")</f>
        <v>99</v>
      </c>
      <c r="D8" s="32">
        <f>SUMIF('Dec-18'!$D$5:$D$164,"Anganwadi",'Dec-18'!$G$5:$G$164)</f>
        <v>4880</v>
      </c>
      <c r="E8" s="32">
        <f>SUMIF('Dec-18'!$D$5:$D$164,"Anganwadi",'Dec-18'!$H$5:$H$164)</f>
        <v>4443</v>
      </c>
      <c r="F8" s="32">
        <f t="shared" si="0"/>
        <v>9323</v>
      </c>
      <c r="G8" s="31">
        <f>COUNTIF('Dec-18'!D5:D164,"School")</f>
        <v>9</v>
      </c>
      <c r="H8" s="32">
        <f>SUMIF('Dec-18'!$D$5:$D$164,"School",'Dec-18'!$G$5:$G$164)</f>
        <v>443</v>
      </c>
      <c r="I8" s="32">
        <f>SUMIF('Dec-18'!$D$5:$D$164,"School",'Dec-18'!$H$5:$H$164)</f>
        <v>478</v>
      </c>
      <c r="J8" s="32">
        <f t="shared" si="1"/>
        <v>921</v>
      </c>
    </row>
    <row r="9" spans="1:11" ht="22.5" customHeight="1">
      <c r="A9" s="30">
        <v>4</v>
      </c>
      <c r="B9" s="47">
        <v>43481</v>
      </c>
      <c r="C9" s="31">
        <f>COUNTIF('Jan-19'!D5:D164,"Anganwadi")</f>
        <v>36</v>
      </c>
      <c r="D9" s="32">
        <f>SUMIF('Jan-19'!$D$5:$D$164,"Anganwadi",'Jan-19'!$G$5:$G$164)</f>
        <v>1918</v>
      </c>
      <c r="E9" s="32">
        <f>SUMIF('Jan-19'!$D$5:$D$164,"Anganwadi",'Jan-19'!$H$5:$H$164)</f>
        <v>1934</v>
      </c>
      <c r="F9" s="32">
        <f t="shared" si="0"/>
        <v>3852</v>
      </c>
      <c r="G9" s="31">
        <f>COUNTIF('Jan-19'!D5:D164,"School")</f>
        <v>36</v>
      </c>
      <c r="H9" s="32">
        <f>SUMIF('Jan-19'!$D$5:$D$164,"School",'Jan-19'!$G$5:$G$164)</f>
        <v>2839</v>
      </c>
      <c r="I9" s="32">
        <f>SUMIF('Jan-19'!$D$5:$D$164,"School",'Jan-19'!$H$5:$H$164)</f>
        <v>3830</v>
      </c>
      <c r="J9" s="32">
        <f t="shared" si="1"/>
        <v>6669</v>
      </c>
    </row>
    <row r="10" spans="1:11" ht="22.5" customHeight="1">
      <c r="A10" s="30">
        <v>5</v>
      </c>
      <c r="B10" s="47">
        <v>43512</v>
      </c>
      <c r="C10" s="31">
        <f>COUNTIF('Feb-19'!D5:D164,"Anganwadi")</f>
        <v>40</v>
      </c>
      <c r="D10" s="32">
        <f>SUMIF('Feb-19'!$D$5:$D$164,"Anganwadi",'Feb-19'!$G$5:$G$164)</f>
        <v>2057</v>
      </c>
      <c r="E10" s="32">
        <f>SUMIF('Feb-19'!$D$5:$D$164,"Anganwadi",'Feb-19'!$H$5:$H$164)</f>
        <v>2098</v>
      </c>
      <c r="F10" s="32">
        <f t="shared" si="0"/>
        <v>4155</v>
      </c>
      <c r="G10" s="31">
        <f>COUNTIF('Feb-19'!D5:D164,"School")</f>
        <v>40</v>
      </c>
      <c r="H10" s="32">
        <f>SUMIF('Feb-19'!$D$5:$D$164,"School",'Feb-19'!$G$5:$G$164)</f>
        <v>3450</v>
      </c>
      <c r="I10" s="32">
        <f>SUMIF('Feb-19'!$D$5:$D$164,"School",'Feb-19'!$H$5:$H$164)</f>
        <v>4199</v>
      </c>
      <c r="J10" s="32">
        <f t="shared" si="1"/>
        <v>7649</v>
      </c>
    </row>
    <row r="11" spans="1:11" ht="22.5" customHeight="1">
      <c r="A11" s="30">
        <v>6</v>
      </c>
      <c r="B11" s="47">
        <v>43540</v>
      </c>
      <c r="C11" s="31">
        <f>COUNTIF('Mar-19'!D5:D164,"Anganwadi")</f>
        <v>42</v>
      </c>
      <c r="D11" s="32">
        <f>SUMIF('Mar-19'!$D$5:$D$164,"Anganwadi",'Mar-19'!$G$5:$G$164)</f>
        <v>2465</v>
      </c>
      <c r="E11" s="32">
        <f>SUMIF('Mar-19'!$D$5:$D$164,"Anganwadi",'Mar-19'!$H$5:$H$164)</f>
        <v>2559</v>
      </c>
      <c r="F11" s="32">
        <f t="shared" si="0"/>
        <v>5024</v>
      </c>
      <c r="G11" s="31">
        <f>COUNTIF('Mar-19'!D5:D164,"School")</f>
        <v>43</v>
      </c>
      <c r="H11" s="32">
        <f>SUMIF('Mar-19'!$D$5:$D$164,"School",'Mar-19'!$G$5:$G$164)</f>
        <v>3433</v>
      </c>
      <c r="I11" s="32">
        <f>SUMIF('Mar-19'!$D$5:$D$164,"School",'Mar-19'!$H$5:$H$164)</f>
        <v>4117</v>
      </c>
      <c r="J11" s="32">
        <f t="shared" si="1"/>
        <v>7550</v>
      </c>
    </row>
    <row r="12" spans="1:11" ht="19.5" customHeight="1">
      <c r="A12" s="203" t="s">
        <v>42</v>
      </c>
      <c r="B12" s="203"/>
      <c r="C12" s="34">
        <f>SUM(C6:C11)</f>
        <v>321</v>
      </c>
      <c r="D12" s="34">
        <f t="shared" ref="D12:J12" si="2">SUM(D6:D11)</f>
        <v>15225</v>
      </c>
      <c r="E12" s="34">
        <f t="shared" si="2"/>
        <v>15611</v>
      </c>
      <c r="F12" s="34">
        <f t="shared" si="2"/>
        <v>30836</v>
      </c>
      <c r="G12" s="34">
        <f t="shared" si="2"/>
        <v>203</v>
      </c>
      <c r="H12" s="34">
        <f t="shared" si="2"/>
        <v>15745</v>
      </c>
      <c r="I12" s="34">
        <f t="shared" si="2"/>
        <v>17847</v>
      </c>
      <c r="J12" s="34">
        <f t="shared" si="2"/>
        <v>33592</v>
      </c>
    </row>
    <row r="14" spans="1:11">
      <c r="A14" s="198" t="s">
        <v>71</v>
      </c>
      <c r="B14" s="198"/>
      <c r="C14" s="198"/>
      <c r="D14" s="198"/>
      <c r="E14" s="198"/>
      <c r="F14" s="198"/>
    </row>
    <row r="15" spans="1:11" ht="82.5">
      <c r="A15" s="44" t="s">
        <v>31</v>
      </c>
      <c r="B15" s="43" t="s">
        <v>32</v>
      </c>
      <c r="C15" s="48" t="s">
        <v>68</v>
      </c>
      <c r="D15" s="42" t="s">
        <v>33</v>
      </c>
      <c r="E15" s="42" t="s">
        <v>34</v>
      </c>
      <c r="F15" s="42" t="s">
        <v>69</v>
      </c>
    </row>
    <row r="16" spans="1:11">
      <c r="A16" s="201">
        <v>1</v>
      </c>
      <c r="B16" s="199" t="s">
        <v>1511</v>
      </c>
      <c r="C16" s="49" t="s">
        <v>66</v>
      </c>
      <c r="D16" s="31">
        <f>COUNTIFS('Oct-18'!B$5:B$164,"Team 1",'Oct-18'!D$5:D$164,"Anganwadi")</f>
        <v>15</v>
      </c>
      <c r="E16" s="31">
        <f>COUNTIFS('Oct-18'!B$5:B$164,"Team 1",'Oct-18'!D$5:D$164,"School")</f>
        <v>20</v>
      </c>
      <c r="F16" s="32">
        <f>SUMIF('Oct-18'!$B$5:$B$164,"Team 1",'Oct-18'!$I$5:$I$164)</f>
        <v>4991</v>
      </c>
    </row>
    <row r="17" spans="1:6">
      <c r="A17" s="202"/>
      <c r="B17" s="200"/>
      <c r="C17" s="49" t="s">
        <v>67</v>
      </c>
      <c r="D17" s="31">
        <f>COUNTIFS('Oct-18'!B$5:B$164,"Team 2",'Oct-18'!D$5:D$164,"Anganwadi")</f>
        <v>15</v>
      </c>
      <c r="E17" s="31">
        <f>COUNTIFS('Oct-18'!B$5:B$164,"Team 2",'Oct-18'!D$5:D$164,"School")</f>
        <v>23</v>
      </c>
      <c r="F17" s="32">
        <f>SUMIF('Oct-18'!$B$5:$B$164,"Team 2",'Oct-18'!$I$5:$I$164)</f>
        <v>4510</v>
      </c>
    </row>
    <row r="18" spans="1:6">
      <c r="A18" s="201">
        <v>2</v>
      </c>
      <c r="B18" s="199" t="s">
        <v>1512</v>
      </c>
      <c r="C18" s="49" t="s">
        <v>66</v>
      </c>
      <c r="D18" s="31">
        <f>COUNTIFS('Nov-18'!B$5:B$164,"Team 1",'Nov-18'!D$5:D$164,"Anganwadi")</f>
        <v>37</v>
      </c>
      <c r="E18" s="31">
        <f>COUNTIFS('Nov-18'!B$5:B$164,"Team 1",'Nov-18'!D$5:D$164,"School")</f>
        <v>16</v>
      </c>
      <c r="F18" s="32">
        <f>SUMIF('Nov-18'!$B$5:$B$164,"Team 1",'Nov-18'!$I$5:$I$164)</f>
        <v>4901</v>
      </c>
    </row>
    <row r="19" spans="1:6">
      <c r="A19" s="202"/>
      <c r="B19" s="200"/>
      <c r="C19" s="49" t="s">
        <v>67</v>
      </c>
      <c r="D19" s="31">
        <f>COUNTIFS('Nov-18'!B$5:B$164,"Team 2",'Nov-18'!D$5:D$164,"Anganwadi")</f>
        <v>37</v>
      </c>
      <c r="E19" s="31">
        <f>COUNTIFS('Nov-18'!B$5:B$164,"Team 2",'Nov-18'!D$5:D$164,"School")</f>
        <v>16</v>
      </c>
      <c r="F19" s="32">
        <f>SUMIF('Nov-18'!$B$5:$B$164,"Team 2",'Nov-18'!$I$5:$I$164)</f>
        <v>4883</v>
      </c>
    </row>
    <row r="20" spans="1:6">
      <c r="A20" s="201">
        <v>3</v>
      </c>
      <c r="B20" s="199" t="s">
        <v>1513</v>
      </c>
      <c r="C20" s="49" t="s">
        <v>66</v>
      </c>
      <c r="D20" s="31">
        <f>COUNTIFS('Dec-18'!B$5:B$164,"Team 1",'Dec-18'!D$5:D$164,"Anganwadi")</f>
        <v>52</v>
      </c>
      <c r="E20" s="31">
        <f>COUNTIFS('Dec-18'!B$5:B$164,"Team 1",'Dec-18'!D$5:D$164,"School")</f>
        <v>5</v>
      </c>
      <c r="F20" s="32">
        <f>SUMIF('Dec-18'!$B$5:$B$164,"Team 1",'Dec-18'!$I$5:$I$164)</f>
        <v>5562</v>
      </c>
    </row>
    <row r="21" spans="1:6">
      <c r="A21" s="202"/>
      <c r="B21" s="200"/>
      <c r="C21" s="49" t="s">
        <v>67</v>
      </c>
      <c r="D21" s="31">
        <f>COUNTIFS('Dec-18'!B$5:B$164,"Team 2",'Dec-18'!D$5:D$164,"Anganwadi")</f>
        <v>47</v>
      </c>
      <c r="E21" s="31">
        <f>COUNTIFS('Dec-18'!B$5:B$164,"Team 2",'Dec-18'!D$5:D$164,"School")</f>
        <v>4</v>
      </c>
      <c r="F21" s="32">
        <f>SUMIF('Dec-18'!$B$5:$B$164,"Team 2",'Dec-18'!$I$5:$I$164)</f>
        <v>4682</v>
      </c>
    </row>
    <row r="22" spans="1:6">
      <c r="A22" s="201">
        <v>4</v>
      </c>
      <c r="B22" s="199" t="s">
        <v>1514</v>
      </c>
      <c r="C22" s="49" t="s">
        <v>66</v>
      </c>
      <c r="D22" s="31">
        <f>COUNTIFS('Jan-19'!B$5:B$164,"Team 1",'Jan-19'!D$5:D$164,"Anganwadi")</f>
        <v>18</v>
      </c>
      <c r="E22" s="31">
        <f>COUNTIFS('Jan-19'!B$5:B$164,"Team 1",'Jan-19'!D$5:D$164,"School")</f>
        <v>18</v>
      </c>
      <c r="F22" s="32">
        <f>SUMIF('Jan-19'!$B$5:$B$164,"Team 1",'Jan-19'!$I$5:$I$164)</f>
        <v>5390</v>
      </c>
    </row>
    <row r="23" spans="1:6">
      <c r="A23" s="202"/>
      <c r="B23" s="200"/>
      <c r="C23" s="49" t="s">
        <v>67</v>
      </c>
      <c r="D23" s="31">
        <f>COUNTIFS('Jan-19'!B$5:B$164,"Team 2",'Jan-19'!D$5:D$164,"Anganwadi")</f>
        <v>18</v>
      </c>
      <c r="E23" s="31">
        <f>COUNTIFS('Jan-19'!B$5:B$164,"Team 2",'Jan-19'!D$5:D$164,"School")</f>
        <v>18</v>
      </c>
      <c r="F23" s="32">
        <f>SUMIF('Jan-19'!$B$5:$B$164,"Team 2",'Jan-19'!$I$5:$I$164)</f>
        <v>5131</v>
      </c>
    </row>
    <row r="24" spans="1:6">
      <c r="A24" s="201">
        <v>5</v>
      </c>
      <c r="B24" s="199" t="s">
        <v>1515</v>
      </c>
      <c r="C24" s="49" t="s">
        <v>66</v>
      </c>
      <c r="D24" s="31">
        <f>COUNTIFS('Feb-19'!B$5:B$164,"Team 1",'Feb-19'!D$5:D$164,"Anganwadi")</f>
        <v>20</v>
      </c>
      <c r="E24" s="31">
        <f>COUNTIFS('Feb-19'!B$5:B$164,"Team 1",'Feb-19'!D$5:D$164,"School")</f>
        <v>19</v>
      </c>
      <c r="F24" s="32">
        <f>SUMIF('Feb-19'!$B$5:$B$164,"Team 1",'Feb-19'!$I$5:$I$164)</f>
        <v>5523</v>
      </c>
    </row>
    <row r="25" spans="1:6">
      <c r="A25" s="202"/>
      <c r="B25" s="200"/>
      <c r="C25" s="49" t="s">
        <v>67</v>
      </c>
      <c r="D25" s="31">
        <f>COUNTIFS('Feb-19'!B$5:B$164,"Team 2",'Feb-19'!D$5:D$164,"Anganwadi")</f>
        <v>20</v>
      </c>
      <c r="E25" s="31">
        <f>COUNTIFS('Feb-19'!B$5:B$164,"Team 2",'Feb-19'!D$5:D$164,"School")</f>
        <v>21</v>
      </c>
      <c r="F25" s="32">
        <f>SUMIF('Feb-19'!$B$5:$B$164,"Team 2",'Feb-19'!$I$5:$I$164)</f>
        <v>6281</v>
      </c>
    </row>
    <row r="26" spans="1:6">
      <c r="A26" s="201">
        <v>6</v>
      </c>
      <c r="B26" s="199" t="s">
        <v>1516</v>
      </c>
      <c r="C26" s="49" t="s">
        <v>66</v>
      </c>
      <c r="D26" s="31">
        <f>COUNTIFS('Mar-19'!B$5:B$164,"Team 1",'Mar-19'!D$5:D$164,"Anganwadi")</f>
        <v>21</v>
      </c>
      <c r="E26" s="31">
        <f>COUNTIFS('Mar-19'!B$5:B$164,"Team 1",'Mar-19'!D$5:D$164,"School")</f>
        <v>21</v>
      </c>
      <c r="F26" s="32">
        <f>SUMIF('Mar-19'!$B$5:$B$164,"Team 1",'Mar-19'!$I$5:$I$164)</f>
        <v>6301</v>
      </c>
    </row>
    <row r="27" spans="1:6">
      <c r="A27" s="202"/>
      <c r="B27" s="200"/>
      <c r="C27" s="49" t="s">
        <v>67</v>
      </c>
      <c r="D27" s="31">
        <f>COUNTIFS('Mar-19'!B$5:B$164,"Team 2",'Mar-19'!D$5:D$164,"Anganwadi")</f>
        <v>21</v>
      </c>
      <c r="E27" s="31">
        <f>COUNTIFS('Mar-19'!B$5:B$164,"Team 2",'Mar-19'!D$5:D$164,"School")</f>
        <v>22</v>
      </c>
      <c r="F27" s="32">
        <f>SUMIF('Mar-19'!$B$5:$B$164,"Team 2",'Mar-19'!$I$5:$I$164)</f>
        <v>6273</v>
      </c>
    </row>
    <row r="28" spans="1:6">
      <c r="A28" s="41" t="s">
        <v>42</v>
      </c>
      <c r="B28" s="41"/>
      <c r="C28" s="41"/>
      <c r="D28" s="41">
        <f>SUM(D16:D27)</f>
        <v>321</v>
      </c>
      <c r="E28" s="41">
        <f>SUM(E16:E27)</f>
        <v>203</v>
      </c>
      <c r="F28" s="41">
        <f>SUM(F16:F27)</f>
        <v>64428</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2018-12-24T06:31:20Z</dcterms:modified>
</cp:coreProperties>
</file>